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0050" windowHeight="6105" tabRatio="880" activeTab="12"/>
  </bookViews>
  <sheets>
    <sheet name="Summery" sheetId="15" r:id="rId1"/>
    <sheet name="Count" sheetId="4" r:id="rId2"/>
    <sheet name="CountA" sheetId="5" r:id="rId3"/>
    <sheet name="CountBlank" sheetId="6" r:id="rId4"/>
    <sheet name="Countif" sheetId="22" r:id="rId5"/>
    <sheet name="Countif_Range" sheetId="23" r:id="rId6"/>
    <sheet name="COUNTIF Range &amp; Val" sheetId="10" r:id="rId7"/>
    <sheet name="COUNTIF Operator" sheetId="9" r:id="rId8"/>
    <sheet name="COUNTIF Exact" sheetId="7" state="hidden" r:id="rId9"/>
    <sheet name="COUNTIF Wildcard" sheetId="8" r:id="rId10"/>
    <sheet name="COUNTIFS" sheetId="12" r:id="rId11"/>
    <sheet name="Count Unique" sheetId="14" r:id="rId12"/>
    <sheet name="Text Count" sheetId="13" r:id="rId13"/>
    <sheet name="Example" sheetId="21" r:id="rId14"/>
    <sheet name="Running Count" sheetId="17" state="hidden" r:id="rId15"/>
    <sheet name="Naming Count" sheetId="19" state="hidden" r:id="rId16"/>
  </sheets>
  <definedNames>
    <definedName name="_xlnm._FilterDatabase" localSheetId="1" hidden="1">Count!$A$1:$A$2</definedName>
    <definedName name="_xlnm._FilterDatabase" localSheetId="11" hidden="1">'Count Unique'!$A$1:$A$12</definedName>
    <definedName name="_xlnm._FilterDatabase" localSheetId="3" hidden="1">CountBlank!$A$1:$A$17</definedName>
    <definedName name="_xlnm._FilterDatabase" localSheetId="4" hidden="1">Countif!#REF!</definedName>
    <definedName name="_xlnm._FilterDatabase" localSheetId="7" hidden="1">'COUNTIF Operator'!$A$1:$B$17</definedName>
    <definedName name="_xlnm._FilterDatabase" localSheetId="10" hidden="1">COUNTIFS!$A$1:$C$133</definedName>
    <definedName name="_xlnm._FilterDatabase" localSheetId="13" hidden="1">Example!$A$1:$C$561</definedName>
    <definedName name="_xlnm._FilterDatabase" localSheetId="15" hidden="1">'Naming Count'!$A$1:$G$688</definedName>
    <definedName name="AAA">#REF!</definedName>
    <definedName name="ABC">'Naming Count'!$B$2:$B$651</definedName>
    <definedName name="Ajay">'Naming Count'!$A$149:$A$387</definedName>
    <definedName name="BBB">#REF!</definedName>
    <definedName name="BCD">'Naming Count'!$B$655:$B$688</definedName>
    <definedName name="CCC">#REF!</definedName>
    <definedName name="CDE">'Naming Count'!$B$6:$B$654</definedName>
    <definedName name="Convence">'Naming Count'!$F$2:$F$688</definedName>
    <definedName name="Date">'Naming Count'!$D$2:$D$688</definedName>
    <definedName name="DDD">#REF!</definedName>
    <definedName name="Deepak">'Naming Count'!$A$5:$A$681</definedName>
    <definedName name="DEF">'Naming Count'!$B$7:$B$653</definedName>
    <definedName name="EEE">#REF!</definedName>
    <definedName name="Existing">'Naming Count'!$C$2:$C$675</definedName>
    <definedName name="Fee">'Naming Count'!$E$2:$E$688</definedName>
    <definedName name="FFF">#REF!</definedName>
    <definedName name="JHG">#REF!</definedName>
    <definedName name="MNB">#REF!</definedName>
    <definedName name="Mohan">'Naming Count'!$A$3:$A$682</definedName>
    <definedName name="Name">'Naming Count'!$A$2:$A$688</definedName>
    <definedName name="New">'Naming Count'!$C$3:$C$688</definedName>
    <definedName name="Region">'Naming Count'!$B$2:$B$688</definedName>
    <definedName name="Total">'Naming Count'!$G$2:$G$688</definedName>
    <definedName name="Type">'Naming Count'!$C$2:$C$688</definedName>
    <definedName name="XYZ">#REF!</definedName>
    <definedName name="YHM">#REF!</definedName>
  </definedNames>
  <calcPr calcId="145621"/>
</workbook>
</file>

<file path=xl/calcChain.xml><?xml version="1.0" encoding="utf-8"?>
<calcChain xmlns="http://schemas.openxmlformats.org/spreadsheetml/2006/main">
  <c r="E8" i="13" l="1"/>
  <c r="E7" i="13"/>
  <c r="E6" i="13"/>
  <c r="E5" i="13"/>
  <c r="G9" i="14" a="1"/>
  <c r="G9" i="14" s="1"/>
  <c r="G6" i="14" a="1"/>
  <c r="G6" i="14" s="1"/>
  <c r="I9" i="12"/>
  <c r="I8" i="12"/>
  <c r="F13" i="8"/>
  <c r="F12" i="8"/>
  <c r="F11" i="8"/>
  <c r="F10" i="8"/>
  <c r="F9" i="8"/>
  <c r="F8" i="8"/>
  <c r="H14" i="9"/>
  <c r="H12" i="9"/>
  <c r="H10" i="9"/>
  <c r="H8" i="9"/>
  <c r="H6" i="9"/>
  <c r="H4" i="9"/>
  <c r="F8" i="9"/>
  <c r="F6" i="9"/>
  <c r="F4" i="9"/>
  <c r="K7" i="10"/>
  <c r="K8" i="10"/>
  <c r="K9" i="10"/>
  <c r="K10" i="10"/>
  <c r="K11" i="10"/>
  <c r="K12" i="10"/>
  <c r="K6" i="10"/>
  <c r="J7" i="10"/>
  <c r="J6" i="10"/>
  <c r="H2" i="23"/>
  <c r="H3" i="23"/>
  <c r="H4" i="23"/>
  <c r="H1" i="23"/>
  <c r="G9" i="22"/>
  <c r="E9" i="22"/>
  <c r="F11" i="6"/>
  <c r="E8" i="6"/>
  <c r="F10" i="5"/>
  <c r="F9" i="5"/>
  <c r="E10" i="4"/>
  <c r="E5" i="4"/>
  <c r="S4" i="8" l="1"/>
  <c r="K4" i="19" l="1" a="1"/>
  <c r="K4" i="19" s="1"/>
  <c r="K3" i="19" a="1"/>
  <c r="K3" i="19" s="1"/>
  <c r="K2" i="19"/>
  <c r="H13" i="17" l="1"/>
</calcChain>
</file>

<file path=xl/sharedStrings.xml><?xml version="1.0" encoding="utf-8"?>
<sst xmlns="http://schemas.openxmlformats.org/spreadsheetml/2006/main" count="4603" uniqueCount="147">
  <si>
    <t>A</t>
  </si>
  <si>
    <t>B</t>
  </si>
  <si>
    <t>Example</t>
  </si>
  <si>
    <t>a</t>
  </si>
  <si>
    <t>d</t>
  </si>
  <si>
    <t>*</t>
  </si>
  <si>
    <t>Total text</t>
  </si>
  <si>
    <t>Total Number</t>
  </si>
  <si>
    <t>Total Special Characters</t>
  </si>
  <si>
    <t>F</t>
  </si>
  <si>
    <t>D</t>
  </si>
  <si>
    <t>Count</t>
  </si>
  <si>
    <t>Sr. No</t>
  </si>
  <si>
    <t>Topic</t>
  </si>
  <si>
    <t>CountA</t>
  </si>
  <si>
    <t>CountBlank</t>
  </si>
  <si>
    <t>Countif Wildcard</t>
  </si>
  <si>
    <t>Countif Operator</t>
  </si>
  <si>
    <t>Countif Range</t>
  </si>
  <si>
    <t>Count with Sumproduct</t>
  </si>
  <si>
    <t>Count with Condition</t>
  </si>
  <si>
    <t>Count Text &amp; Special Characters</t>
  </si>
  <si>
    <t>Count Unique</t>
  </si>
  <si>
    <t>Delhi</t>
  </si>
  <si>
    <t>Mumbai</t>
  </si>
  <si>
    <t>Punjab</t>
  </si>
  <si>
    <t>Assam</t>
  </si>
  <si>
    <t>Count Characters</t>
  </si>
  <si>
    <t>Region</t>
  </si>
  <si>
    <t>Date</t>
  </si>
  <si>
    <t>Praveen Kumar</t>
  </si>
  <si>
    <t>Central</t>
  </si>
  <si>
    <t>Existing</t>
  </si>
  <si>
    <t>New</t>
  </si>
  <si>
    <t>Varun Kumar</t>
  </si>
  <si>
    <t>Name</t>
  </si>
  <si>
    <t>Type</t>
  </si>
  <si>
    <t>Fee</t>
  </si>
  <si>
    <t>Convence</t>
  </si>
  <si>
    <t>Mohan Singh</t>
  </si>
  <si>
    <t>Ajay Kumar</t>
  </si>
  <si>
    <t>Deepak Raj</t>
  </si>
  <si>
    <t>Preety Sharma</t>
  </si>
  <si>
    <t>Rahul Dev</t>
  </si>
  <si>
    <t>Swati Mishra</t>
  </si>
  <si>
    <t>North</t>
  </si>
  <si>
    <t>West</t>
  </si>
  <si>
    <t>East</t>
  </si>
  <si>
    <t>Total</t>
  </si>
  <si>
    <t>Data-1</t>
  </si>
  <si>
    <t>Data-2</t>
  </si>
  <si>
    <t>Data-3</t>
  </si>
  <si>
    <t>Gujarat</t>
  </si>
  <si>
    <t>Pune</t>
  </si>
  <si>
    <t>t</t>
  </si>
  <si>
    <t>g</t>
  </si>
  <si>
    <t>c</t>
  </si>
  <si>
    <t xml:space="preserve"> =IF(B2="","",CHAR(64+COUNTA(C$2:$C2)))</t>
  </si>
  <si>
    <t xml:space="preserve"> =IF(C2="","",COUNTA($C$2:C2))</t>
  </si>
  <si>
    <t xml:space="preserve"> =IF(COUNTA(C2:F2)&gt;=1,COUNTA($C$2:F2),"")</t>
  </si>
  <si>
    <t>Rajan</t>
  </si>
  <si>
    <t>Kamal</t>
  </si>
  <si>
    <t>Kumar</t>
  </si>
  <si>
    <t>Raja</t>
  </si>
  <si>
    <t>Seema</t>
  </si>
  <si>
    <t>Count Numbrical Value</t>
  </si>
  <si>
    <t>Count Blank Cell</t>
  </si>
  <si>
    <t>New Delhi</t>
  </si>
  <si>
    <t>East Delhi</t>
  </si>
  <si>
    <t>Delhi South</t>
  </si>
  <si>
    <t>Bihar</t>
  </si>
  <si>
    <t>East Bihar</t>
  </si>
  <si>
    <t>Bihar North</t>
  </si>
  <si>
    <t>City</t>
  </si>
  <si>
    <t>Value</t>
  </si>
  <si>
    <t>Count Operator</t>
  </si>
  <si>
    <t>Use for Series of Character</t>
  </si>
  <si>
    <t>?</t>
  </si>
  <si>
    <t>Use for single Character</t>
  </si>
  <si>
    <t>Second Character is e</t>
  </si>
  <si>
    <t>Total count of Name which start from D</t>
  </si>
  <si>
    <t>end with i</t>
  </si>
  <si>
    <t>total count of hi</t>
  </si>
  <si>
    <t>total Name of 5 character</t>
  </si>
  <si>
    <t>COUNT</t>
  </si>
  <si>
    <r>
      <t>E</t>
    </r>
    <r>
      <rPr>
        <sz val="12"/>
        <rFont val="Arial"/>
        <family val="2"/>
      </rPr>
      <t>a</t>
    </r>
    <r>
      <rPr>
        <sz val="11"/>
        <rFont val="Arial"/>
        <family val="2"/>
      </rPr>
      <t>st Bihar</t>
    </r>
  </si>
  <si>
    <t>Countif</t>
  </si>
  <si>
    <t>HR</t>
  </si>
  <si>
    <t>UP</t>
  </si>
  <si>
    <t>Ram</t>
  </si>
  <si>
    <t>Shyam</t>
  </si>
  <si>
    <t>Mohan</t>
  </si>
  <si>
    <t>Agent Name</t>
  </si>
  <si>
    <t>Product</t>
  </si>
  <si>
    <t>Car</t>
  </si>
  <si>
    <t>Bus</t>
  </si>
  <si>
    <t>Motor</t>
  </si>
  <si>
    <t>Bike</t>
  </si>
  <si>
    <t>Hold</t>
  </si>
  <si>
    <t>ABC</t>
  </si>
  <si>
    <t>BCD</t>
  </si>
  <si>
    <t>CDE</t>
  </si>
  <si>
    <t>DEF</t>
  </si>
  <si>
    <t>Alfa Only</t>
  </si>
  <si>
    <t>@</t>
  </si>
  <si>
    <t>&amp;</t>
  </si>
  <si>
    <t>e</t>
  </si>
  <si>
    <t>Numerical Value</t>
  </si>
  <si>
    <t>Not between Invited commas</t>
  </si>
  <si>
    <t xml:space="preserve">Alfabetical </t>
  </si>
  <si>
    <t>between Invited commas</t>
  </si>
  <si>
    <t xml:space="preserve"> =COUNTIF(A2:A17,E5)</t>
  </si>
  <si>
    <t xml:space="preserve"> =COUNTIF(A2:A17,"Delhi")</t>
  </si>
  <si>
    <t>By Referece</t>
  </si>
  <si>
    <t>By Value</t>
  </si>
  <si>
    <t>Raj</t>
  </si>
  <si>
    <t>JK</t>
  </si>
  <si>
    <t>Neew</t>
  </si>
  <si>
    <t>Second Character is as</t>
  </si>
  <si>
    <t>Text</t>
  </si>
  <si>
    <t>""</t>
  </si>
  <si>
    <t>Operator</t>
  </si>
  <si>
    <t>Numeric</t>
  </si>
  <si>
    <t>Ajay</t>
  </si>
  <si>
    <t>Vijay</t>
  </si>
  <si>
    <t>Sohan</t>
  </si>
  <si>
    <t>State</t>
  </si>
  <si>
    <t>Patna</t>
  </si>
  <si>
    <t>Gurgaon</t>
  </si>
  <si>
    <t>Haryana</t>
  </si>
  <si>
    <t>&lt;5000</t>
  </si>
  <si>
    <t>&gt;5000</t>
  </si>
  <si>
    <t>&lt;&gt;5000</t>
  </si>
  <si>
    <t>&lt;=5000</t>
  </si>
  <si>
    <t>&gt;=5000</t>
  </si>
  <si>
    <t>E</t>
  </si>
  <si>
    <t>CountA= Count All Non Blank Cell</t>
  </si>
  <si>
    <t>Text / Alfa</t>
  </si>
  <si>
    <t>Numerical</t>
  </si>
  <si>
    <t>Count with condition</t>
  </si>
  <si>
    <t>&gt;</t>
  </si>
  <si>
    <t>&lt;</t>
  </si>
  <si>
    <t>&lt;&gt;</t>
  </si>
  <si>
    <t>&lt;=</t>
  </si>
  <si>
    <t>&gt;=</t>
  </si>
  <si>
    <t xml:space="preserve"> =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</si>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</sst>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$-409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 Narrow"/>
      <family val="2"/>
    </font>
    <font>
      <b/>
      <sz val="11"/>
      <color theme="1"/>
      <name val="Calibri"/>
      <family val="2"/>
      <scheme val="minor"/>
    </font>
    <font>
      <b/>
      <sz val="36"/>
      <color rgb="FF00B050"/>
      <name val="Calibri"/>
      <family val="2"/>
      <scheme val="minor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8"/>
      <color theme="3"/>
      <name val="Cambria"/>
      <family val="2"/>
      <scheme val="major"/>
    </font>
    <font>
      <b/>
      <sz val="22"/>
      <color theme="0"/>
      <name val="Cambria"/>
      <family val="2"/>
      <scheme val="major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0"/>
        </stop>
        <stop position="1">
          <color rgb="FFFFFF00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10" fillId="0" borderId="0"/>
    <xf numFmtId="43" fontId="11" fillId="0" borderId="0" applyFont="0" applyFill="0" applyBorder="0" applyAlignment="0" applyProtection="0"/>
    <xf numFmtId="0" fontId="12" fillId="0" borderId="0"/>
    <xf numFmtId="43" fontId="10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0" xfId="1" applyFont="1"/>
    <xf numFmtId="0" fontId="1" fillId="0" borderId="0" xfId="3" applyFont="1"/>
    <xf numFmtId="0" fontId="1" fillId="0" borderId="1" xfId="3" applyFont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7" fillId="0" borderId="0" xfId="2" applyFont="1" applyFill="1" applyBorder="1"/>
    <xf numFmtId="0" fontId="8" fillId="0" borderId="0" xfId="2" applyFont="1"/>
    <xf numFmtId="0" fontId="7" fillId="0" borderId="0" xfId="2" applyFont="1"/>
    <xf numFmtId="0" fontId="9" fillId="0" borderId="0" xfId="2" applyFont="1"/>
    <xf numFmtId="0" fontId="4" fillId="0" borderId="0" xfId="2" applyFont="1"/>
    <xf numFmtId="0" fontId="7" fillId="0" borderId="0" xfId="2" applyFont="1" applyFill="1" applyBorder="1" applyAlignment="1"/>
    <xf numFmtId="0" fontId="6" fillId="3" borderId="1" xfId="2" applyFont="1" applyFill="1" applyBorder="1" applyAlignment="1">
      <alignment horizontal="center"/>
    </xf>
    <xf numFmtId="0" fontId="10" fillId="0" borderId="0" xfId="4"/>
    <xf numFmtId="0" fontId="12" fillId="0" borderId="1" xfId="6" applyBorder="1"/>
    <xf numFmtId="0" fontId="12" fillId="0" borderId="1" xfId="6" applyBorder="1" applyAlignment="1">
      <alignment horizontal="left"/>
    </xf>
    <xf numFmtId="165" fontId="12" fillId="0" borderId="1" xfId="5" applyNumberFormat="1" applyFont="1" applyBorder="1"/>
    <xf numFmtId="15" fontId="12" fillId="0" borderId="1" xfId="6" applyNumberFormat="1" applyFont="1" applyBorder="1" applyAlignment="1">
      <alignment horizontal="left"/>
    </xf>
    <xf numFmtId="15" fontId="12" fillId="0" borderId="1" xfId="6" applyNumberFormat="1" applyBorder="1" applyAlignment="1">
      <alignment horizontal="left"/>
    </xf>
    <xf numFmtId="0" fontId="13" fillId="4" borderId="1" xfId="6" applyFont="1" applyFill="1" applyBorder="1" applyAlignment="1">
      <alignment horizontal="center" vertical="center"/>
    </xf>
    <xf numFmtId="164" fontId="13" fillId="4" borderId="1" xfId="5" applyNumberFormat="1" applyFont="1" applyFill="1" applyBorder="1" applyAlignment="1">
      <alignment horizontal="center" vertical="center"/>
    </xf>
    <xf numFmtId="0" fontId="10" fillId="0" borderId="1" xfId="4" applyBorder="1" applyAlignment="1">
      <alignment horizontal="center" vertical="center"/>
    </xf>
    <xf numFmtId="0" fontId="10" fillId="0" borderId="0" xfId="4" applyAlignment="1">
      <alignment horizontal="center" vertical="center"/>
    </xf>
    <xf numFmtId="0" fontId="0" fillId="0" borderId="1" xfId="0" applyBorder="1"/>
    <xf numFmtId="0" fontId="14" fillId="0" borderId="1" xfId="4" applyFont="1" applyBorder="1" applyAlignment="1">
      <alignment horizontal="center" vertical="center"/>
    </xf>
    <xf numFmtId="0" fontId="14" fillId="7" borderId="1" xfId="4" applyFont="1" applyFill="1" applyBorder="1" applyAlignment="1">
      <alignment horizontal="center" vertical="center"/>
    </xf>
    <xf numFmtId="0" fontId="10" fillId="7" borderId="1" xfId="4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10" fillId="0" borderId="1" xfId="4" applyBorder="1"/>
    <xf numFmtId="15" fontId="10" fillId="0" borderId="1" xfId="4" applyNumberFormat="1" applyBorder="1"/>
    <xf numFmtId="0" fontId="7" fillId="4" borderId="1" xfId="2" applyFont="1" applyFill="1" applyBorder="1" applyAlignment="1">
      <alignment horizontal="center" vertical="center"/>
    </xf>
    <xf numFmtId="0" fontId="0" fillId="0" borderId="0" xfId="3" applyFont="1"/>
    <xf numFmtId="0" fontId="10" fillId="0" borderId="0" xfId="4" applyAlignment="1"/>
    <xf numFmtId="0" fontId="7" fillId="9" borderId="1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18" fillId="0" borderId="0" xfId="2" applyFont="1" applyFill="1" applyBorder="1" applyAlignment="1"/>
    <xf numFmtId="0" fontId="19" fillId="0" borderId="0" xfId="2" applyFont="1" applyFill="1" applyBorder="1" applyAlignment="1"/>
    <xf numFmtId="0" fontId="7" fillId="0" borderId="2" xfId="2" applyFont="1" applyFill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7" fillId="0" borderId="1" xfId="2" applyFont="1" applyFill="1" applyBorder="1" applyAlignment="1"/>
    <xf numFmtId="0" fontId="1" fillId="11" borderId="1" xfId="3" applyFont="1" applyFill="1" applyBorder="1"/>
    <xf numFmtId="0" fontId="0" fillId="11" borderId="1" xfId="3" applyFont="1" applyFill="1" applyBorder="1"/>
    <xf numFmtId="0" fontId="0" fillId="12" borderId="1" xfId="3" applyFont="1" applyFill="1" applyBorder="1"/>
    <xf numFmtId="0" fontId="1" fillId="12" borderId="1" xfId="3" applyFont="1" applyFill="1" applyBorder="1"/>
    <xf numFmtId="0" fontId="0" fillId="10" borderId="1" xfId="3" applyFont="1" applyFill="1" applyBorder="1" applyAlignment="1">
      <alignment horizontal="center"/>
    </xf>
    <xf numFmtId="0" fontId="0" fillId="11" borderId="1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20" fillId="4" borderId="1" xfId="2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17" fillId="8" borderId="1" xfId="8" applyFont="1" applyFill="1" applyBorder="1" applyAlignment="1">
      <alignment horizontal="center" vertical="center"/>
    </xf>
  </cellXfs>
  <cellStyles count="9">
    <cellStyle name="Accent2" xfId="1" builtinId="33"/>
    <cellStyle name="Comma 2" xfId="7"/>
    <cellStyle name="Comma_Pivot Tables-Bank Data" xfId="5"/>
    <cellStyle name="Normal" xfId="0" builtinId="0"/>
    <cellStyle name="Normal 2" xfId="2"/>
    <cellStyle name="Normal 3" xfId="3"/>
    <cellStyle name="Normal 4" xfId="4"/>
    <cellStyle name="Normal_Pivot Tables-Bank Data" xfId="6"/>
    <cellStyle name="Title" xfId="8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F2:K18"/>
  <sheetViews>
    <sheetView showGridLines="0" workbookViewId="0">
      <selection activeCell="K7" sqref="K7"/>
    </sheetView>
  </sheetViews>
  <sheetFormatPr defaultRowHeight="15" x14ac:dyDescent="0.25"/>
  <cols>
    <col min="8" max="8" width="7" customWidth="1"/>
    <col min="9" max="9" width="29.42578125" bestFit="1" customWidth="1"/>
    <col min="10" max="10" width="27.140625" customWidth="1"/>
  </cols>
  <sheetData>
    <row r="2" spans="6:11" x14ac:dyDescent="0.25">
      <c r="F2" s="56" t="s">
        <v>84</v>
      </c>
      <c r="G2" s="56"/>
      <c r="H2" s="56"/>
      <c r="I2" s="56"/>
      <c r="J2" s="56"/>
      <c r="K2" s="56"/>
    </row>
    <row r="3" spans="6:11" x14ac:dyDescent="0.25">
      <c r="F3" s="56"/>
      <c r="G3" s="56"/>
      <c r="H3" s="56"/>
      <c r="I3" s="56"/>
      <c r="J3" s="56"/>
      <c r="K3" s="56"/>
    </row>
    <row r="4" spans="6:11" x14ac:dyDescent="0.25">
      <c r="F4" s="56"/>
      <c r="G4" s="56"/>
      <c r="H4" s="56"/>
      <c r="I4" s="56"/>
      <c r="J4" s="56"/>
      <c r="K4" s="56"/>
    </row>
    <row r="6" spans="6:11" x14ac:dyDescent="0.25">
      <c r="H6" s="2" t="s">
        <v>12</v>
      </c>
      <c r="I6" s="2" t="s">
        <v>13</v>
      </c>
    </row>
    <row r="7" spans="6:11" x14ac:dyDescent="0.25">
      <c r="H7" s="1">
        <v>1</v>
      </c>
      <c r="I7" s="3" t="s">
        <v>11</v>
      </c>
    </row>
    <row r="8" spans="6:11" x14ac:dyDescent="0.25">
      <c r="H8" s="1">
        <v>2</v>
      </c>
      <c r="I8" s="3" t="s">
        <v>14</v>
      </c>
    </row>
    <row r="9" spans="6:11" x14ac:dyDescent="0.25">
      <c r="H9" s="1">
        <v>3</v>
      </c>
      <c r="I9" s="3" t="s">
        <v>15</v>
      </c>
    </row>
    <row r="10" spans="6:11" x14ac:dyDescent="0.25">
      <c r="H10" s="1">
        <v>4</v>
      </c>
      <c r="I10" s="3" t="s">
        <v>86</v>
      </c>
    </row>
    <row r="11" spans="6:11" x14ac:dyDescent="0.25">
      <c r="H11" s="1">
        <v>5</v>
      </c>
      <c r="I11" s="3" t="s">
        <v>16</v>
      </c>
    </row>
    <row r="12" spans="6:11" x14ac:dyDescent="0.25">
      <c r="H12" s="1">
        <v>6</v>
      </c>
      <c r="I12" s="3" t="s">
        <v>17</v>
      </c>
    </row>
    <row r="13" spans="6:11" x14ac:dyDescent="0.25">
      <c r="H13" s="1">
        <v>7</v>
      </c>
      <c r="I13" s="3" t="s">
        <v>18</v>
      </c>
    </row>
    <row r="14" spans="6:11" x14ac:dyDescent="0.25">
      <c r="H14" s="1">
        <v>8</v>
      </c>
      <c r="I14" s="3" t="s">
        <v>19</v>
      </c>
    </row>
    <row r="15" spans="6:11" x14ac:dyDescent="0.25">
      <c r="H15" s="1">
        <v>9</v>
      </c>
      <c r="I15" s="3" t="s">
        <v>20</v>
      </c>
    </row>
    <row r="16" spans="6:11" x14ac:dyDescent="0.25">
      <c r="H16" s="1">
        <v>10</v>
      </c>
      <c r="I16" s="3" t="s">
        <v>21</v>
      </c>
    </row>
    <row r="17" spans="8:9" x14ac:dyDescent="0.25">
      <c r="H17" s="1">
        <v>11</v>
      </c>
      <c r="I17" s="3" t="s">
        <v>22</v>
      </c>
    </row>
    <row r="18" spans="8:9" x14ac:dyDescent="0.25">
      <c r="H18" s="1">
        <v>12</v>
      </c>
      <c r="I18" s="3" t="s">
        <v>27</v>
      </c>
    </row>
  </sheetData>
  <mergeCells count="1">
    <mergeCell ref="F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7"/>
  <sheetViews>
    <sheetView zoomScale="145" zoomScaleNormal="145" workbookViewId="0">
      <selection activeCell="E11" sqref="E11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12" ht="16.5" x14ac:dyDescent="0.3">
      <c r="A1" s="14" t="s">
        <v>35</v>
      </c>
      <c r="C1" s="9"/>
    </row>
    <row r="2" spans="1:12" x14ac:dyDescent="0.2">
      <c r="A2" s="29" t="s">
        <v>60</v>
      </c>
    </row>
    <row r="3" spans="1:12" x14ac:dyDescent="0.2">
      <c r="A3" s="29">
        <v>2</v>
      </c>
      <c r="H3" s="8" t="s">
        <v>65</v>
      </c>
    </row>
    <row r="4" spans="1:12" x14ac:dyDescent="0.2">
      <c r="A4" s="29">
        <v>3</v>
      </c>
    </row>
    <row r="5" spans="1:12" x14ac:dyDescent="0.2">
      <c r="A5" s="29">
        <v>3</v>
      </c>
      <c r="E5" s="8">
        <f>COUNT(A2:A17)</f>
        <v>10</v>
      </c>
    </row>
    <row r="6" spans="1:12" x14ac:dyDescent="0.2">
      <c r="A6" s="29">
        <v>3</v>
      </c>
    </row>
    <row r="7" spans="1:12" x14ac:dyDescent="0.2">
      <c r="A7" s="29">
        <v>3</v>
      </c>
    </row>
    <row r="8" spans="1:12" x14ac:dyDescent="0.2">
      <c r="A8" s="29"/>
    </row>
    <row r="9" spans="1:12" x14ac:dyDescent="0.2">
      <c r="A9" s="29">
        <v>4</v>
      </c>
    </row>
    <row r="10" spans="1:12" x14ac:dyDescent="0.2">
      <c r="A10" s="29" t="s">
        <v>62</v>
      </c>
      <c r="E10" s="8">
        <f>COUNT(A2:A17)</f>
        <v>10</v>
      </c>
    </row>
    <row r="11" spans="1:12" x14ac:dyDescent="0.2">
      <c r="A11" s="29"/>
    </row>
    <row r="12" spans="1:12" x14ac:dyDescent="0.2">
      <c r="A12" s="29">
        <v>5</v>
      </c>
    </row>
    <row r="13" spans="1:12" s="11" customFormat="1" ht="16.5" x14ac:dyDescent="0.3">
      <c r="A13" s="29">
        <v>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2">
      <c r="A14" s="29" t="s">
        <v>63</v>
      </c>
    </row>
    <row r="15" spans="1:12" x14ac:dyDescent="0.2">
      <c r="A15" s="29">
        <v>7</v>
      </c>
    </row>
    <row r="16" spans="1:12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7"/>
  <sheetViews>
    <sheetView topLeftCell="A2" zoomScale="140" zoomScaleNormal="140" workbookViewId="0">
      <selection activeCell="F11" sqref="F11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11" ht="16.5" x14ac:dyDescent="0.3">
      <c r="A1" s="14" t="s">
        <v>35</v>
      </c>
      <c r="C1" s="9"/>
    </row>
    <row r="2" spans="1:11" x14ac:dyDescent="0.2">
      <c r="A2" s="29" t="s">
        <v>60</v>
      </c>
    </row>
    <row r="3" spans="1:11" x14ac:dyDescent="0.2">
      <c r="A3" s="29">
        <v>2</v>
      </c>
    </row>
    <row r="4" spans="1:11" x14ac:dyDescent="0.2">
      <c r="A4" s="34"/>
    </row>
    <row r="5" spans="1:11" x14ac:dyDescent="0.2">
      <c r="A5" s="29" t="s">
        <v>61</v>
      </c>
      <c r="H5" s="8" t="s">
        <v>136</v>
      </c>
    </row>
    <row r="6" spans="1:11" x14ac:dyDescent="0.2">
      <c r="A6" s="29"/>
    </row>
    <row r="7" spans="1:11" x14ac:dyDescent="0.2">
      <c r="A7" s="29">
        <v>3</v>
      </c>
    </row>
    <row r="8" spans="1:11" x14ac:dyDescent="0.2">
      <c r="A8" s="29"/>
    </row>
    <row r="9" spans="1:11" x14ac:dyDescent="0.2">
      <c r="A9" s="29">
        <v>4</v>
      </c>
      <c r="F9" s="8">
        <f>COUNTA(A2:A17)</f>
        <v>13</v>
      </c>
    </row>
    <row r="10" spans="1:11" x14ac:dyDescent="0.2">
      <c r="A10" s="29" t="s">
        <v>104</v>
      </c>
      <c r="F10" s="8">
        <f>COUNTA(A2:A17)</f>
        <v>13</v>
      </c>
    </row>
    <row r="11" spans="1:11" x14ac:dyDescent="0.2">
      <c r="A11" s="29" t="s">
        <v>5</v>
      </c>
    </row>
    <row r="12" spans="1:11" x14ac:dyDescent="0.2">
      <c r="A12" s="29">
        <v>5</v>
      </c>
    </row>
    <row r="13" spans="1:11" s="11" customFormat="1" ht="16.5" x14ac:dyDescent="0.3">
      <c r="A13" s="29">
        <v>6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29" t="s">
        <v>105</v>
      </c>
    </row>
    <row r="15" spans="1:11" x14ac:dyDescent="0.2">
      <c r="A15" s="29">
        <v>7</v>
      </c>
    </row>
    <row r="16" spans="1:11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&amp;L&amp;Z&amp;F&amp;R&amp;D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zoomScale="140" zoomScaleNormal="140" workbookViewId="0">
      <selection activeCell="F12" sqref="F12"/>
    </sheetView>
  </sheetViews>
  <sheetFormatPr defaultColWidth="9.140625" defaultRowHeight="14.25" x14ac:dyDescent="0.2"/>
  <cols>
    <col min="1" max="1" width="11.7109375" style="8" customWidth="1"/>
    <col min="2" max="2" width="8.140625" style="8" customWidth="1"/>
    <col min="3" max="3" width="5.85546875" style="8" customWidth="1"/>
    <col min="4" max="16384" width="9.140625" style="8"/>
  </cols>
  <sheetData>
    <row r="1" spans="1:7" ht="16.5" x14ac:dyDescent="0.3">
      <c r="A1" s="14" t="s">
        <v>35</v>
      </c>
      <c r="C1" s="9"/>
    </row>
    <row r="2" spans="1:7" x14ac:dyDescent="0.2">
      <c r="A2" s="29" t="s">
        <v>60</v>
      </c>
    </row>
    <row r="3" spans="1:7" x14ac:dyDescent="0.2">
      <c r="A3" s="29">
        <v>2</v>
      </c>
    </row>
    <row r="4" spans="1:7" x14ac:dyDescent="0.2">
      <c r="A4" s="29"/>
      <c r="G4" s="8" t="s">
        <v>66</v>
      </c>
    </row>
    <row r="5" spans="1:7" x14ac:dyDescent="0.2">
      <c r="A5" s="29" t="s">
        <v>61</v>
      </c>
    </row>
    <row r="6" spans="1:7" x14ac:dyDescent="0.2">
      <c r="A6" s="29"/>
    </row>
    <row r="7" spans="1:7" x14ac:dyDescent="0.2">
      <c r="A7" s="29">
        <v>3</v>
      </c>
    </row>
    <row r="8" spans="1:7" x14ac:dyDescent="0.2">
      <c r="A8" s="29" t="s">
        <v>3</v>
      </c>
      <c r="E8" s="8">
        <f>COUNTBLANK(A2:A17)</f>
        <v>3</v>
      </c>
    </row>
    <row r="9" spans="1:7" x14ac:dyDescent="0.2">
      <c r="A9" s="29">
        <v>4</v>
      </c>
    </row>
    <row r="10" spans="1:7" x14ac:dyDescent="0.2">
      <c r="A10" s="29" t="s">
        <v>62</v>
      </c>
    </row>
    <row r="11" spans="1:7" x14ac:dyDescent="0.2">
      <c r="A11" s="29"/>
      <c r="F11" s="8">
        <f>COUNTBLANK(A2:A17)</f>
        <v>3</v>
      </c>
    </row>
    <row r="12" spans="1:7" x14ac:dyDescent="0.2">
      <c r="A12" s="29">
        <v>5</v>
      </c>
    </row>
    <row r="13" spans="1:7" s="11" customFormat="1" ht="16.5" x14ac:dyDescent="0.3">
      <c r="A13" s="29">
        <v>6</v>
      </c>
      <c r="D13" s="8"/>
      <c r="E13" s="8"/>
      <c r="F13" s="8"/>
      <c r="G13" s="8"/>
    </row>
    <row r="14" spans="1:7" x14ac:dyDescent="0.2">
      <c r="A14" s="29" t="s">
        <v>63</v>
      </c>
    </row>
    <row r="15" spans="1:7" x14ac:dyDescent="0.2">
      <c r="A15" s="29">
        <v>7</v>
      </c>
    </row>
    <row r="16" spans="1:7" x14ac:dyDescent="0.2">
      <c r="A16" s="29">
        <v>5</v>
      </c>
    </row>
    <row r="17" spans="1:1" x14ac:dyDescent="0.2">
      <c r="A17" s="29" t="s">
        <v>64</v>
      </c>
    </row>
  </sheetData>
  <pageMargins left="0.75" right="0.75" top="1" bottom="1" header="0.5" footer="0.5"/>
  <pageSetup orientation="portrait" r:id="rId1"/>
  <headerFooter alignWithMargins="0">
    <oddFooter>&amp;L&amp;Z&amp;F&amp;R&amp;D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6"/>
  <sheetViews>
    <sheetView zoomScale="140" zoomScaleNormal="140" workbookViewId="0">
      <selection activeCell="G9" sqref="G9"/>
    </sheetView>
  </sheetViews>
  <sheetFormatPr defaultRowHeight="15" x14ac:dyDescent="0.25"/>
  <sheetData>
    <row r="1" spans="1:9" x14ac:dyDescent="0.25">
      <c r="A1" s="1" t="s">
        <v>23</v>
      </c>
      <c r="B1" s="1" t="s">
        <v>24</v>
      </c>
    </row>
    <row r="2" spans="1:9" x14ac:dyDescent="0.25">
      <c r="A2" s="1" t="s">
        <v>23</v>
      </c>
      <c r="B2" s="1" t="s">
        <v>24</v>
      </c>
    </row>
    <row r="3" spans="1:9" x14ac:dyDescent="0.25">
      <c r="A3" s="1" t="s">
        <v>23</v>
      </c>
      <c r="B3" s="1" t="s">
        <v>24</v>
      </c>
      <c r="H3" t="s">
        <v>86</v>
      </c>
      <c r="I3" t="s">
        <v>139</v>
      </c>
    </row>
    <row r="4" spans="1:9" x14ac:dyDescent="0.25">
      <c r="A4" s="1" t="s">
        <v>128</v>
      </c>
      <c r="B4" s="1" t="s">
        <v>23</v>
      </c>
    </row>
    <row r="5" spans="1:9" x14ac:dyDescent="0.25">
      <c r="A5" s="1" t="s">
        <v>128</v>
      </c>
      <c r="B5" s="1" t="s">
        <v>23</v>
      </c>
    </row>
    <row r="6" spans="1:9" x14ac:dyDescent="0.25">
      <c r="A6" s="1" t="s">
        <v>128</v>
      </c>
      <c r="B6" s="1" t="s">
        <v>23</v>
      </c>
    </row>
    <row r="7" spans="1:9" x14ac:dyDescent="0.25">
      <c r="A7" s="1" t="s">
        <v>128</v>
      </c>
      <c r="B7" s="1" t="s">
        <v>23</v>
      </c>
    </row>
    <row r="8" spans="1:9" x14ac:dyDescent="0.25">
      <c r="A8" s="1" t="s">
        <v>128</v>
      </c>
      <c r="B8" s="1" t="s">
        <v>24</v>
      </c>
    </row>
    <row r="9" spans="1:9" x14ac:dyDescent="0.25">
      <c r="A9" s="1" t="s">
        <v>128</v>
      </c>
      <c r="B9" s="1" t="s">
        <v>24</v>
      </c>
      <c r="E9">
        <f>COUNTIF(A1:B16,"Delhi")</f>
        <v>9</v>
      </c>
      <c r="G9">
        <f>COUNTIF(A1:B16,"Gurgaon")</f>
        <v>13</v>
      </c>
    </row>
    <row r="10" spans="1:9" x14ac:dyDescent="0.25">
      <c r="A10" s="1" t="s">
        <v>128</v>
      </c>
      <c r="B10" s="1" t="s">
        <v>24</v>
      </c>
    </row>
    <row r="11" spans="1:9" x14ac:dyDescent="0.25">
      <c r="A11" s="1" t="s">
        <v>128</v>
      </c>
      <c r="B11" s="1" t="s">
        <v>24</v>
      </c>
    </row>
    <row r="12" spans="1:9" x14ac:dyDescent="0.25">
      <c r="A12" s="1" t="s">
        <v>128</v>
      </c>
      <c r="B12" s="1" t="s">
        <v>23</v>
      </c>
    </row>
    <row r="13" spans="1:9" x14ac:dyDescent="0.25">
      <c r="A13" s="1" t="s">
        <v>128</v>
      </c>
      <c r="B13" s="1" t="s">
        <v>24</v>
      </c>
    </row>
    <row r="14" spans="1:9" x14ac:dyDescent="0.25">
      <c r="A14" s="1" t="s">
        <v>128</v>
      </c>
      <c r="B14" s="1" t="s">
        <v>24</v>
      </c>
    </row>
    <row r="15" spans="1:9" x14ac:dyDescent="0.25">
      <c r="A15" s="1" t="s">
        <v>128</v>
      </c>
      <c r="B15" s="1" t="s">
        <v>24</v>
      </c>
    </row>
    <row r="16" spans="1:9" x14ac:dyDescent="0.25">
      <c r="A16" s="1" t="s">
        <v>128</v>
      </c>
      <c r="B16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96"/>
  <sheetViews>
    <sheetView zoomScale="140" zoomScaleNormal="140" workbookViewId="0">
      <selection activeCell="H1" sqref="H1:H4"/>
    </sheetView>
  </sheetViews>
  <sheetFormatPr defaultRowHeight="15" x14ac:dyDescent="0.25"/>
  <sheetData>
    <row r="1" spans="1:8" x14ac:dyDescent="0.25">
      <c r="A1" s="1" t="s">
        <v>128</v>
      </c>
      <c r="G1" s="1" t="s">
        <v>128</v>
      </c>
      <c r="H1">
        <f>COUNTIF(A:A,G1)</f>
        <v>62</v>
      </c>
    </row>
    <row r="2" spans="1:8" x14ac:dyDescent="0.25">
      <c r="A2" s="1" t="s">
        <v>24</v>
      </c>
      <c r="G2" s="1" t="s">
        <v>24</v>
      </c>
      <c r="H2">
        <f t="shared" ref="H2:H4" si="0">COUNTIF(A:A,G2)</f>
        <v>6</v>
      </c>
    </row>
    <row r="3" spans="1:8" x14ac:dyDescent="0.25">
      <c r="A3" s="1" t="s">
        <v>128</v>
      </c>
      <c r="G3" s="1" t="s">
        <v>53</v>
      </c>
      <c r="H3">
        <f t="shared" si="0"/>
        <v>4</v>
      </c>
    </row>
    <row r="4" spans="1:8" x14ac:dyDescent="0.25">
      <c r="A4" s="1" t="s">
        <v>128</v>
      </c>
      <c r="G4" s="1" t="s">
        <v>23</v>
      </c>
      <c r="H4">
        <f t="shared" si="0"/>
        <v>24</v>
      </c>
    </row>
    <row r="5" spans="1:8" x14ac:dyDescent="0.25">
      <c r="A5" s="1" t="s">
        <v>53</v>
      </c>
    </row>
    <row r="6" spans="1:8" x14ac:dyDescent="0.25">
      <c r="A6" s="1" t="s">
        <v>53</v>
      </c>
    </row>
    <row r="7" spans="1:8" x14ac:dyDescent="0.25">
      <c r="A7" s="1" t="s">
        <v>53</v>
      </c>
    </row>
    <row r="8" spans="1:8" x14ac:dyDescent="0.25">
      <c r="A8" s="1" t="s">
        <v>53</v>
      </c>
    </row>
    <row r="9" spans="1:8" x14ac:dyDescent="0.25">
      <c r="A9" s="1" t="s">
        <v>128</v>
      </c>
    </row>
    <row r="10" spans="1:8" x14ac:dyDescent="0.25">
      <c r="A10" s="1" t="s">
        <v>23</v>
      </c>
    </row>
    <row r="11" spans="1:8" x14ac:dyDescent="0.25">
      <c r="A11" s="1" t="s">
        <v>23</v>
      </c>
    </row>
    <row r="12" spans="1:8" x14ac:dyDescent="0.25">
      <c r="A12" s="1" t="s">
        <v>128</v>
      </c>
    </row>
    <row r="13" spans="1:8" x14ac:dyDescent="0.25">
      <c r="A13" s="1" t="s">
        <v>128</v>
      </c>
    </row>
    <row r="14" spans="1:8" x14ac:dyDescent="0.25">
      <c r="A14" s="1" t="s">
        <v>23</v>
      </c>
    </row>
    <row r="15" spans="1:8" x14ac:dyDescent="0.25">
      <c r="A15" s="1" t="s">
        <v>23</v>
      </c>
    </row>
    <row r="16" spans="1:8" x14ac:dyDescent="0.25">
      <c r="A16" s="1" t="s">
        <v>128</v>
      </c>
    </row>
    <row r="17" spans="1:1" x14ac:dyDescent="0.25">
      <c r="A17" s="1" t="s">
        <v>128</v>
      </c>
    </row>
    <row r="18" spans="1:1" x14ac:dyDescent="0.25">
      <c r="A18" s="1" t="s">
        <v>128</v>
      </c>
    </row>
    <row r="19" spans="1:1" x14ac:dyDescent="0.25">
      <c r="A19" s="1" t="s">
        <v>24</v>
      </c>
    </row>
    <row r="20" spans="1:1" x14ac:dyDescent="0.25">
      <c r="A20" s="1" t="s">
        <v>24</v>
      </c>
    </row>
    <row r="21" spans="1:1" x14ac:dyDescent="0.25">
      <c r="A21" s="1" t="s">
        <v>24</v>
      </c>
    </row>
    <row r="22" spans="1:1" x14ac:dyDescent="0.25">
      <c r="A22" s="1" t="s">
        <v>24</v>
      </c>
    </row>
    <row r="23" spans="1:1" x14ac:dyDescent="0.25">
      <c r="A23" s="1" t="s">
        <v>24</v>
      </c>
    </row>
    <row r="24" spans="1:1" x14ac:dyDescent="0.25">
      <c r="A24" s="1" t="s">
        <v>128</v>
      </c>
    </row>
    <row r="25" spans="1:1" x14ac:dyDescent="0.25">
      <c r="A25" s="1" t="s">
        <v>128</v>
      </c>
    </row>
    <row r="26" spans="1:1" x14ac:dyDescent="0.25">
      <c r="A26" s="1" t="s">
        <v>23</v>
      </c>
    </row>
    <row r="27" spans="1:1" x14ac:dyDescent="0.25">
      <c r="A27" s="1" t="s">
        <v>23</v>
      </c>
    </row>
    <row r="28" spans="1:1" x14ac:dyDescent="0.25">
      <c r="A28" s="1" t="s">
        <v>128</v>
      </c>
    </row>
    <row r="29" spans="1:1" x14ac:dyDescent="0.25">
      <c r="A29" s="1" t="s">
        <v>128</v>
      </c>
    </row>
    <row r="30" spans="1:1" x14ac:dyDescent="0.25">
      <c r="A30" s="1" t="s">
        <v>23</v>
      </c>
    </row>
    <row r="31" spans="1:1" x14ac:dyDescent="0.25">
      <c r="A31" s="1" t="s">
        <v>23</v>
      </c>
    </row>
    <row r="32" spans="1:1" x14ac:dyDescent="0.25">
      <c r="A32" s="1" t="s">
        <v>128</v>
      </c>
    </row>
    <row r="33" spans="1:1" x14ac:dyDescent="0.25">
      <c r="A33" s="1" t="s">
        <v>128</v>
      </c>
    </row>
    <row r="34" spans="1:1" x14ac:dyDescent="0.25">
      <c r="A34" s="1" t="s">
        <v>128</v>
      </c>
    </row>
    <row r="35" spans="1:1" x14ac:dyDescent="0.25">
      <c r="A35" s="1" t="s">
        <v>128</v>
      </c>
    </row>
    <row r="36" spans="1:1" x14ac:dyDescent="0.25">
      <c r="A36" s="1" t="s">
        <v>128</v>
      </c>
    </row>
    <row r="37" spans="1:1" x14ac:dyDescent="0.25">
      <c r="A37" s="1" t="s">
        <v>128</v>
      </c>
    </row>
    <row r="38" spans="1:1" x14ac:dyDescent="0.25">
      <c r="A38" s="1" t="s">
        <v>128</v>
      </c>
    </row>
    <row r="39" spans="1:1" x14ac:dyDescent="0.25">
      <c r="A39" s="1" t="s">
        <v>128</v>
      </c>
    </row>
    <row r="40" spans="1:1" x14ac:dyDescent="0.25">
      <c r="A40" s="1" t="s">
        <v>128</v>
      </c>
    </row>
    <row r="41" spans="1:1" x14ac:dyDescent="0.25">
      <c r="A41" s="1" t="s">
        <v>128</v>
      </c>
    </row>
    <row r="42" spans="1:1" x14ac:dyDescent="0.25">
      <c r="A42" s="1" t="s">
        <v>23</v>
      </c>
    </row>
    <row r="43" spans="1:1" x14ac:dyDescent="0.25">
      <c r="A43" s="1" t="s">
        <v>23</v>
      </c>
    </row>
    <row r="44" spans="1:1" x14ac:dyDescent="0.25">
      <c r="A44" s="1" t="s">
        <v>128</v>
      </c>
    </row>
    <row r="45" spans="1:1" x14ac:dyDescent="0.25">
      <c r="A45" s="1" t="s">
        <v>128</v>
      </c>
    </row>
    <row r="46" spans="1:1" x14ac:dyDescent="0.25">
      <c r="A46" s="1" t="s">
        <v>23</v>
      </c>
    </row>
    <row r="47" spans="1:1" x14ac:dyDescent="0.25">
      <c r="A47" s="1" t="s">
        <v>23</v>
      </c>
    </row>
    <row r="48" spans="1:1" x14ac:dyDescent="0.25">
      <c r="A48" s="1" t="s">
        <v>128</v>
      </c>
    </row>
    <row r="49" spans="1:1" x14ac:dyDescent="0.25">
      <c r="A49" s="1" t="s">
        <v>128</v>
      </c>
    </row>
    <row r="50" spans="1:1" x14ac:dyDescent="0.25">
      <c r="A50" s="1" t="s">
        <v>128</v>
      </c>
    </row>
    <row r="51" spans="1:1" x14ac:dyDescent="0.25">
      <c r="A51" s="1" t="s">
        <v>128</v>
      </c>
    </row>
    <row r="52" spans="1:1" x14ac:dyDescent="0.25">
      <c r="A52" s="1" t="s">
        <v>128</v>
      </c>
    </row>
    <row r="53" spans="1:1" x14ac:dyDescent="0.25">
      <c r="A53" s="1" t="s">
        <v>128</v>
      </c>
    </row>
    <row r="54" spans="1:1" x14ac:dyDescent="0.25">
      <c r="A54" s="1" t="s">
        <v>128</v>
      </c>
    </row>
    <row r="55" spans="1:1" x14ac:dyDescent="0.25">
      <c r="A55" s="1" t="s">
        <v>128</v>
      </c>
    </row>
    <row r="56" spans="1:1" x14ac:dyDescent="0.25">
      <c r="A56" s="1" t="s">
        <v>128</v>
      </c>
    </row>
    <row r="57" spans="1:1" x14ac:dyDescent="0.25">
      <c r="A57" s="1" t="s">
        <v>128</v>
      </c>
    </row>
    <row r="58" spans="1:1" x14ac:dyDescent="0.25">
      <c r="A58" s="1" t="s">
        <v>23</v>
      </c>
    </row>
    <row r="59" spans="1:1" x14ac:dyDescent="0.25">
      <c r="A59" s="1" t="s">
        <v>23</v>
      </c>
    </row>
    <row r="60" spans="1:1" x14ac:dyDescent="0.25">
      <c r="A60" s="1" t="s">
        <v>128</v>
      </c>
    </row>
    <row r="61" spans="1:1" x14ac:dyDescent="0.25">
      <c r="A61" s="1" t="s">
        <v>128</v>
      </c>
    </row>
    <row r="62" spans="1:1" x14ac:dyDescent="0.25">
      <c r="A62" s="1" t="s">
        <v>23</v>
      </c>
    </row>
    <row r="63" spans="1:1" x14ac:dyDescent="0.25">
      <c r="A63" s="1" t="s">
        <v>23</v>
      </c>
    </row>
    <row r="64" spans="1:1" x14ac:dyDescent="0.25">
      <c r="A64" s="1" t="s">
        <v>128</v>
      </c>
    </row>
    <row r="65" spans="1:1" x14ac:dyDescent="0.25">
      <c r="A65" s="1" t="s">
        <v>128</v>
      </c>
    </row>
    <row r="66" spans="1:1" x14ac:dyDescent="0.25">
      <c r="A66" s="1" t="s">
        <v>128</v>
      </c>
    </row>
    <row r="67" spans="1:1" x14ac:dyDescent="0.25">
      <c r="A67" s="1" t="s">
        <v>128</v>
      </c>
    </row>
    <row r="68" spans="1:1" x14ac:dyDescent="0.25">
      <c r="A68" s="1" t="s">
        <v>128</v>
      </c>
    </row>
    <row r="69" spans="1:1" x14ac:dyDescent="0.25">
      <c r="A69" s="1" t="s">
        <v>128</v>
      </c>
    </row>
    <row r="70" spans="1:1" x14ac:dyDescent="0.25">
      <c r="A70" s="1" t="s">
        <v>128</v>
      </c>
    </row>
    <row r="71" spans="1:1" x14ac:dyDescent="0.25">
      <c r="A71" s="1" t="s">
        <v>128</v>
      </c>
    </row>
    <row r="72" spans="1:1" x14ac:dyDescent="0.25">
      <c r="A72" s="1" t="s">
        <v>128</v>
      </c>
    </row>
    <row r="73" spans="1:1" x14ac:dyDescent="0.25">
      <c r="A73" s="1" t="s">
        <v>128</v>
      </c>
    </row>
    <row r="74" spans="1:1" x14ac:dyDescent="0.25">
      <c r="A74" s="1" t="s">
        <v>23</v>
      </c>
    </row>
    <row r="75" spans="1:1" x14ac:dyDescent="0.25">
      <c r="A75" s="1" t="s">
        <v>23</v>
      </c>
    </row>
    <row r="76" spans="1:1" x14ac:dyDescent="0.25">
      <c r="A76" s="1" t="s">
        <v>128</v>
      </c>
    </row>
    <row r="77" spans="1:1" x14ac:dyDescent="0.25">
      <c r="A77" s="1" t="s">
        <v>128</v>
      </c>
    </row>
    <row r="78" spans="1:1" x14ac:dyDescent="0.25">
      <c r="A78" s="1" t="s">
        <v>23</v>
      </c>
    </row>
    <row r="79" spans="1:1" x14ac:dyDescent="0.25">
      <c r="A79" s="1" t="s">
        <v>23</v>
      </c>
    </row>
    <row r="80" spans="1:1" x14ac:dyDescent="0.25">
      <c r="A80" s="1" t="s">
        <v>128</v>
      </c>
    </row>
    <row r="81" spans="1:1" x14ac:dyDescent="0.25">
      <c r="A81" s="1" t="s">
        <v>128</v>
      </c>
    </row>
    <row r="82" spans="1:1" x14ac:dyDescent="0.25">
      <c r="A82" s="1" t="s">
        <v>128</v>
      </c>
    </row>
    <row r="83" spans="1:1" x14ac:dyDescent="0.25">
      <c r="A83" s="1" t="s">
        <v>128</v>
      </c>
    </row>
    <row r="84" spans="1:1" x14ac:dyDescent="0.25">
      <c r="A84" s="1" t="s">
        <v>128</v>
      </c>
    </row>
    <row r="85" spans="1:1" x14ac:dyDescent="0.25">
      <c r="A85" s="1" t="s">
        <v>128</v>
      </c>
    </row>
    <row r="86" spans="1:1" x14ac:dyDescent="0.25">
      <c r="A86" s="1" t="s">
        <v>128</v>
      </c>
    </row>
    <row r="87" spans="1:1" x14ac:dyDescent="0.25">
      <c r="A87" s="1" t="s">
        <v>128</v>
      </c>
    </row>
    <row r="88" spans="1:1" x14ac:dyDescent="0.25">
      <c r="A88" s="1" t="s">
        <v>128</v>
      </c>
    </row>
    <row r="89" spans="1:1" x14ac:dyDescent="0.25">
      <c r="A89" s="1" t="s">
        <v>128</v>
      </c>
    </row>
    <row r="90" spans="1:1" x14ac:dyDescent="0.25">
      <c r="A90" s="1" t="s">
        <v>23</v>
      </c>
    </row>
    <row r="91" spans="1:1" x14ac:dyDescent="0.25">
      <c r="A91" s="1" t="s">
        <v>23</v>
      </c>
    </row>
    <row r="92" spans="1:1" x14ac:dyDescent="0.25">
      <c r="A92" s="1" t="s">
        <v>128</v>
      </c>
    </row>
    <row r="93" spans="1:1" x14ac:dyDescent="0.25">
      <c r="A93" s="1" t="s">
        <v>128</v>
      </c>
    </row>
    <row r="94" spans="1:1" x14ac:dyDescent="0.25">
      <c r="A94" s="1" t="s">
        <v>23</v>
      </c>
    </row>
    <row r="95" spans="1:1" x14ac:dyDescent="0.25">
      <c r="A95" s="1" t="s">
        <v>23</v>
      </c>
    </row>
    <row r="96" spans="1:1" x14ac:dyDescent="0.25">
      <c r="A96" s="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6"/>
  <sheetViews>
    <sheetView zoomScale="150" zoomScaleNormal="150" workbookViewId="0">
      <selection activeCell="L12" sqref="L12"/>
    </sheetView>
  </sheetViews>
  <sheetFormatPr defaultColWidth="9.140625" defaultRowHeight="14.25" x14ac:dyDescent="0.2"/>
  <cols>
    <col min="1" max="1" width="8.42578125" style="13" customWidth="1"/>
    <col min="2" max="2" width="8.28515625" style="13" bestFit="1" customWidth="1"/>
    <col min="3" max="3" width="8.42578125" style="13" customWidth="1"/>
    <col min="4" max="4" width="6" style="13" customWidth="1"/>
    <col min="5" max="5" width="8.42578125" style="13" customWidth="1"/>
    <col min="6" max="6" width="7.140625" style="13" customWidth="1"/>
    <col min="7" max="7" width="8.28515625" style="13" customWidth="1"/>
    <col min="8" max="16384" width="9.140625" style="13"/>
  </cols>
  <sheetData>
    <row r="1" spans="1:13" ht="15" x14ac:dyDescent="0.2">
      <c r="A1" s="1" t="s">
        <v>23</v>
      </c>
      <c r="B1" s="1" t="s">
        <v>24</v>
      </c>
      <c r="C1" s="1" t="s">
        <v>70</v>
      </c>
      <c r="D1" s="1" t="s">
        <v>127</v>
      </c>
      <c r="E1" s="1" t="s">
        <v>128</v>
      </c>
      <c r="F1" s="1" t="s">
        <v>25</v>
      </c>
      <c r="G1" s="1" t="s">
        <v>129</v>
      </c>
      <c r="J1" s="44" t="s">
        <v>113</v>
      </c>
      <c r="L1" s="13" t="s">
        <v>111</v>
      </c>
    </row>
    <row r="2" spans="1:13" ht="15" x14ac:dyDescent="0.2">
      <c r="A2" s="1" t="s">
        <v>23</v>
      </c>
      <c r="B2" s="1" t="s">
        <v>24</v>
      </c>
      <c r="C2" s="1" t="s">
        <v>70</v>
      </c>
      <c r="D2" s="1" t="s">
        <v>127</v>
      </c>
      <c r="E2" s="1" t="s">
        <v>128</v>
      </c>
      <c r="F2" s="1" t="s">
        <v>25</v>
      </c>
      <c r="G2" s="1" t="s">
        <v>129</v>
      </c>
    </row>
    <row r="3" spans="1:13" ht="15" x14ac:dyDescent="0.2">
      <c r="A3" s="1" t="s">
        <v>23</v>
      </c>
      <c r="B3" s="1" t="s">
        <v>24</v>
      </c>
      <c r="C3" s="1" t="s">
        <v>70</v>
      </c>
      <c r="D3" s="1" t="s">
        <v>127</v>
      </c>
      <c r="E3" s="1" t="s">
        <v>128</v>
      </c>
      <c r="F3" s="1" t="s">
        <v>25</v>
      </c>
      <c r="G3" s="1" t="s">
        <v>129</v>
      </c>
      <c r="J3" s="43" t="s">
        <v>114</v>
      </c>
      <c r="L3" s="13" t="s">
        <v>112</v>
      </c>
    </row>
    <row r="4" spans="1:13" ht="15" x14ac:dyDescent="0.2">
      <c r="A4" s="1" t="s">
        <v>128</v>
      </c>
      <c r="B4" s="1" t="s">
        <v>23</v>
      </c>
      <c r="C4" s="1" t="s">
        <v>128</v>
      </c>
      <c r="D4" s="1" t="s">
        <v>23</v>
      </c>
      <c r="E4" s="1" t="s">
        <v>128</v>
      </c>
      <c r="F4" s="1" t="s">
        <v>23</v>
      </c>
      <c r="G4" s="1" t="s">
        <v>23</v>
      </c>
    </row>
    <row r="5" spans="1:13" ht="15" x14ac:dyDescent="0.2">
      <c r="A5" s="1" t="s">
        <v>128</v>
      </c>
      <c r="B5" s="1" t="s">
        <v>23</v>
      </c>
      <c r="C5" s="1" t="s">
        <v>128</v>
      </c>
      <c r="D5" s="1" t="s">
        <v>23</v>
      </c>
      <c r="E5" s="1" t="s">
        <v>128</v>
      </c>
      <c r="F5" s="1" t="s">
        <v>23</v>
      </c>
      <c r="G5" s="1" t="s">
        <v>23</v>
      </c>
    </row>
    <row r="6" spans="1:13" ht="15" x14ac:dyDescent="0.2">
      <c r="A6" s="1" t="s">
        <v>128</v>
      </c>
      <c r="B6" s="1" t="s">
        <v>23</v>
      </c>
      <c r="C6" s="1" t="s">
        <v>128</v>
      </c>
      <c r="D6" s="1" t="s">
        <v>23</v>
      </c>
      <c r="E6" s="1" t="s">
        <v>128</v>
      </c>
      <c r="F6" s="1" t="s">
        <v>23</v>
      </c>
      <c r="G6" s="1" t="s">
        <v>23</v>
      </c>
      <c r="I6" s="29" t="s">
        <v>23</v>
      </c>
      <c r="J6" s="13">
        <f>COUNTIF(A1:G16,"Delhi")</f>
        <v>52</v>
      </c>
      <c r="K6" s="13">
        <f>COUNTIF($A$1:$G$16,I6)</f>
        <v>52</v>
      </c>
    </row>
    <row r="7" spans="1:13" ht="15" x14ac:dyDescent="0.2">
      <c r="A7" s="1" t="s">
        <v>128</v>
      </c>
      <c r="B7" s="1" t="s">
        <v>23</v>
      </c>
      <c r="C7" s="1" t="s">
        <v>128</v>
      </c>
      <c r="D7" s="1" t="s">
        <v>23</v>
      </c>
      <c r="E7" s="1" t="s">
        <v>128</v>
      </c>
      <c r="F7" s="1" t="s">
        <v>23</v>
      </c>
      <c r="G7" s="1" t="s">
        <v>23</v>
      </c>
      <c r="I7" s="29" t="s">
        <v>24</v>
      </c>
      <c r="J7" s="13">
        <f>COUNTIF(A1:G16,"Mumbai")</f>
        <v>10</v>
      </c>
      <c r="K7" s="13">
        <f t="shared" ref="K7:K12" si="0">COUNTIF($A$1:$G$16,I7)</f>
        <v>10</v>
      </c>
    </row>
    <row r="8" spans="1:13" ht="15" x14ac:dyDescent="0.2">
      <c r="A8" s="1" t="s">
        <v>128</v>
      </c>
      <c r="B8" s="1" t="s">
        <v>24</v>
      </c>
      <c r="C8" s="1" t="s">
        <v>70</v>
      </c>
      <c r="D8" s="1" t="s">
        <v>23</v>
      </c>
      <c r="E8" s="1" t="s">
        <v>128</v>
      </c>
      <c r="F8" s="1" t="s">
        <v>23</v>
      </c>
      <c r="G8" s="1" t="s">
        <v>23</v>
      </c>
      <c r="I8" s="29" t="s">
        <v>70</v>
      </c>
      <c r="K8" s="13">
        <f t="shared" si="0"/>
        <v>10</v>
      </c>
    </row>
    <row r="9" spans="1:13" ht="15" x14ac:dyDescent="0.2">
      <c r="A9" s="1" t="s">
        <v>128</v>
      </c>
      <c r="B9" s="1" t="s">
        <v>24</v>
      </c>
      <c r="C9" s="1" t="s">
        <v>70</v>
      </c>
      <c r="D9" s="1" t="s">
        <v>23</v>
      </c>
      <c r="E9" s="1" t="s">
        <v>128</v>
      </c>
      <c r="F9" s="1" t="s">
        <v>23</v>
      </c>
      <c r="G9" s="1" t="s">
        <v>23</v>
      </c>
      <c r="I9" s="29" t="s">
        <v>127</v>
      </c>
      <c r="K9" s="13">
        <f t="shared" si="0"/>
        <v>3</v>
      </c>
    </row>
    <row r="10" spans="1:13" ht="15" x14ac:dyDescent="0.2">
      <c r="A10" s="1" t="s">
        <v>128</v>
      </c>
      <c r="B10" s="1" t="s">
        <v>24</v>
      </c>
      <c r="C10" s="1" t="s">
        <v>70</v>
      </c>
      <c r="D10" s="1" t="s">
        <v>23</v>
      </c>
      <c r="E10" s="1" t="s">
        <v>23</v>
      </c>
      <c r="F10" s="1" t="s">
        <v>23</v>
      </c>
      <c r="G10" s="1" t="s">
        <v>23</v>
      </c>
      <c r="I10" s="29" t="s">
        <v>128</v>
      </c>
      <c r="K10" s="13">
        <f t="shared" si="0"/>
        <v>31</v>
      </c>
    </row>
    <row r="11" spans="1:13" ht="15" x14ac:dyDescent="0.2">
      <c r="A11" s="1" t="s">
        <v>128</v>
      </c>
      <c r="B11" s="1" t="s">
        <v>24</v>
      </c>
      <c r="C11" s="1" t="s">
        <v>70</v>
      </c>
      <c r="D11" s="1" t="s">
        <v>23</v>
      </c>
      <c r="E11" s="1" t="s">
        <v>23</v>
      </c>
      <c r="F11" s="1" t="s">
        <v>23</v>
      </c>
      <c r="G11" s="1" t="s">
        <v>23</v>
      </c>
      <c r="I11" s="29" t="s">
        <v>25</v>
      </c>
      <c r="K11" s="13">
        <f t="shared" si="0"/>
        <v>3</v>
      </c>
    </row>
    <row r="12" spans="1:13" ht="15" x14ac:dyDescent="0.2">
      <c r="A12" s="1" t="s">
        <v>128</v>
      </c>
      <c r="B12" s="1" t="s">
        <v>23</v>
      </c>
      <c r="C12" s="1" t="s">
        <v>128</v>
      </c>
      <c r="D12" s="1" t="s">
        <v>23</v>
      </c>
      <c r="E12" s="1" t="s">
        <v>128</v>
      </c>
      <c r="F12" s="1" t="s">
        <v>23</v>
      </c>
      <c r="G12" s="1" t="s">
        <v>23</v>
      </c>
      <c r="I12" s="29" t="s">
        <v>129</v>
      </c>
      <c r="K12" s="13">
        <f t="shared" si="0"/>
        <v>3</v>
      </c>
    </row>
    <row r="13" spans="1:13" s="11" customFormat="1" ht="16.5" x14ac:dyDescent="0.3">
      <c r="A13" s="1" t="s">
        <v>128</v>
      </c>
      <c r="B13" s="1" t="s">
        <v>24</v>
      </c>
      <c r="C13" s="1" t="s">
        <v>70</v>
      </c>
      <c r="D13" s="1" t="s">
        <v>23</v>
      </c>
      <c r="E13" s="1" t="s">
        <v>128</v>
      </c>
      <c r="F13" s="1" t="s">
        <v>23</v>
      </c>
      <c r="G13" s="1" t="s">
        <v>23</v>
      </c>
      <c r="J13" s="13"/>
      <c r="K13" s="13"/>
      <c r="L13" s="13"/>
      <c r="M13" s="13"/>
    </row>
    <row r="14" spans="1:13" ht="15" x14ac:dyDescent="0.2">
      <c r="A14" s="1" t="s">
        <v>128</v>
      </c>
      <c r="B14" s="1" t="s">
        <v>24</v>
      </c>
      <c r="C14" s="1" t="s">
        <v>70</v>
      </c>
      <c r="D14" s="1" t="s">
        <v>23</v>
      </c>
      <c r="E14" s="1" t="s">
        <v>23</v>
      </c>
      <c r="F14" s="1" t="s">
        <v>23</v>
      </c>
      <c r="G14" s="1" t="s">
        <v>23</v>
      </c>
    </row>
    <row r="15" spans="1:13" ht="15" x14ac:dyDescent="0.2">
      <c r="A15" s="1" t="s">
        <v>128</v>
      </c>
      <c r="B15" s="1" t="s">
        <v>24</v>
      </c>
      <c r="C15" s="1" t="s">
        <v>70</v>
      </c>
      <c r="D15" s="1" t="s">
        <v>23</v>
      </c>
      <c r="E15" s="1" t="s">
        <v>23</v>
      </c>
      <c r="F15" s="1" t="s">
        <v>23</v>
      </c>
      <c r="G15" s="1" t="s">
        <v>23</v>
      </c>
    </row>
    <row r="16" spans="1:13" ht="15" x14ac:dyDescent="0.2">
      <c r="A16" s="1" t="s">
        <v>128</v>
      </c>
      <c r="B16" s="1" t="s">
        <v>23</v>
      </c>
      <c r="C16" s="1" t="s">
        <v>128</v>
      </c>
      <c r="D16" s="1" t="s">
        <v>23</v>
      </c>
      <c r="E16" s="1" t="s">
        <v>128</v>
      </c>
      <c r="F16" s="1" t="s">
        <v>23</v>
      </c>
      <c r="G16" s="1" t="s">
        <v>23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9"/>
  <sheetViews>
    <sheetView zoomScale="140" zoomScaleNormal="140" workbookViewId="0">
      <selection activeCell="H14" sqref="H14"/>
    </sheetView>
  </sheetViews>
  <sheetFormatPr defaultColWidth="9.140625" defaultRowHeight="14.25" x14ac:dyDescent="0.2"/>
  <cols>
    <col min="1" max="1" width="11.85546875" style="13" bestFit="1" customWidth="1"/>
    <col min="2" max="2" width="7.28515625" style="13" bestFit="1" customWidth="1"/>
    <col min="3" max="3" width="7.7109375" style="13" customWidth="1"/>
    <col min="4" max="4" width="6.85546875" style="13" customWidth="1"/>
    <col min="5" max="5" width="14.5703125" style="13" bestFit="1" customWidth="1"/>
    <col min="6" max="6" width="10.42578125" style="13" bestFit="1" customWidth="1"/>
    <col min="7" max="16384" width="9.140625" style="13"/>
  </cols>
  <sheetData>
    <row r="1" spans="1:13" ht="16.5" x14ac:dyDescent="0.3">
      <c r="A1" s="30" t="s">
        <v>73</v>
      </c>
      <c r="B1" s="30" t="s">
        <v>74</v>
      </c>
      <c r="D1" s="9"/>
    </row>
    <row r="2" spans="1:13" ht="16.5" x14ac:dyDescent="0.3">
      <c r="A2" s="31" t="s">
        <v>23</v>
      </c>
      <c r="B2" s="29">
        <v>5697</v>
      </c>
      <c r="E2" s="9" t="s">
        <v>75</v>
      </c>
    </row>
    <row r="3" spans="1:13" x14ac:dyDescent="0.2">
      <c r="A3" s="31" t="s">
        <v>67</v>
      </c>
      <c r="B3" s="29">
        <v>7229</v>
      </c>
      <c r="L3" s="13" t="s">
        <v>119</v>
      </c>
      <c r="M3" s="13" t="s">
        <v>120</v>
      </c>
    </row>
    <row r="4" spans="1:13" x14ac:dyDescent="0.2">
      <c r="A4" s="31" t="s">
        <v>68</v>
      </c>
      <c r="B4" s="29">
        <v>2317</v>
      </c>
      <c r="E4" s="45">
        <v>5000</v>
      </c>
      <c r="F4" s="47">
        <f>COUNTIF(B2:B17,5000)</f>
        <v>2</v>
      </c>
      <c r="H4" s="13">
        <f>COUNTIF($B$2:$B$17,E4)</f>
        <v>2</v>
      </c>
      <c r="L4" s="13" t="s">
        <v>121</v>
      </c>
      <c r="M4" s="13" t="s">
        <v>120</v>
      </c>
    </row>
    <row r="5" spans="1:13" x14ac:dyDescent="0.2">
      <c r="A5" s="31" t="s">
        <v>69</v>
      </c>
      <c r="B5" s="29">
        <v>3873</v>
      </c>
      <c r="L5" s="13" t="s">
        <v>122</v>
      </c>
    </row>
    <row r="6" spans="1:13" x14ac:dyDescent="0.2">
      <c r="A6" s="31" t="s">
        <v>23</v>
      </c>
      <c r="B6" s="29">
        <v>5115</v>
      </c>
      <c r="E6" s="45" t="s">
        <v>130</v>
      </c>
      <c r="F6" s="47">
        <f>COUNTIF(B2:B17,"&lt;5000")</f>
        <v>6</v>
      </c>
      <c r="H6" s="13">
        <f>COUNTIF($B$2:$B$17,E6)</f>
        <v>6</v>
      </c>
    </row>
    <row r="7" spans="1:13" x14ac:dyDescent="0.2">
      <c r="A7" s="31" t="s">
        <v>70</v>
      </c>
      <c r="B7" s="29">
        <v>3391</v>
      </c>
      <c r="L7" s="13" t="s">
        <v>140</v>
      </c>
    </row>
    <row r="8" spans="1:13" x14ac:dyDescent="0.2">
      <c r="A8" s="31" t="s">
        <v>71</v>
      </c>
      <c r="B8" s="29">
        <v>3845</v>
      </c>
      <c r="E8" s="45" t="s">
        <v>131</v>
      </c>
      <c r="F8" s="47">
        <f>COUNTIF(B2:B17,"&gt;5000")</f>
        <v>8</v>
      </c>
      <c r="H8" s="13">
        <f>COUNTIF($B$2:$B$17,E8)</f>
        <v>8</v>
      </c>
      <c r="L8" s="13" t="s">
        <v>141</v>
      </c>
    </row>
    <row r="9" spans="1:13" x14ac:dyDescent="0.2">
      <c r="A9" s="31" t="s">
        <v>72</v>
      </c>
      <c r="B9" s="29">
        <v>5000</v>
      </c>
      <c r="L9" s="13" t="s">
        <v>142</v>
      </c>
    </row>
    <row r="10" spans="1:13" x14ac:dyDescent="0.2">
      <c r="A10" s="31" t="s">
        <v>23</v>
      </c>
      <c r="B10" s="29">
        <v>6677</v>
      </c>
      <c r="E10" s="45" t="s">
        <v>132</v>
      </c>
      <c r="F10" s="47"/>
      <c r="H10" s="13">
        <f>COUNTIF($B$2:$B$17,E10)</f>
        <v>14</v>
      </c>
      <c r="L10" s="13" t="s">
        <v>143</v>
      </c>
    </row>
    <row r="11" spans="1:13" x14ac:dyDescent="0.2">
      <c r="A11" s="31" t="s">
        <v>67</v>
      </c>
      <c r="B11" s="29">
        <v>6287</v>
      </c>
      <c r="L11" s="13" t="s">
        <v>144</v>
      </c>
    </row>
    <row r="12" spans="1:13" x14ac:dyDescent="0.2">
      <c r="A12" s="31" t="s">
        <v>68</v>
      </c>
      <c r="B12" s="29">
        <v>5000</v>
      </c>
      <c r="E12" s="45" t="s">
        <v>133</v>
      </c>
      <c r="F12" s="47"/>
      <c r="H12" s="13">
        <f>COUNTIF($B$2:$B$17,E12)</f>
        <v>8</v>
      </c>
      <c r="L12" s="13" t="s">
        <v>145</v>
      </c>
    </row>
    <row r="13" spans="1:13" x14ac:dyDescent="0.2">
      <c r="A13" s="31" t="s">
        <v>69</v>
      </c>
      <c r="B13" s="29">
        <v>2955</v>
      </c>
    </row>
    <row r="14" spans="1:13" s="11" customFormat="1" ht="16.5" x14ac:dyDescent="0.3">
      <c r="A14" s="31" t="s">
        <v>23</v>
      </c>
      <c r="B14" s="29">
        <v>7000</v>
      </c>
      <c r="E14" s="46" t="s">
        <v>134</v>
      </c>
      <c r="F14" s="47"/>
      <c r="G14" s="13"/>
      <c r="H14" s="13">
        <f>COUNTIF($B$2:$B$17,E14)</f>
        <v>10</v>
      </c>
      <c r="I14" s="13"/>
      <c r="J14" s="13"/>
      <c r="K14" s="13"/>
    </row>
    <row r="15" spans="1:13" x14ac:dyDescent="0.2">
      <c r="A15" s="31" t="s">
        <v>70</v>
      </c>
      <c r="B15" s="29">
        <v>6139</v>
      </c>
      <c r="F15" s="38"/>
    </row>
    <row r="16" spans="1:13" x14ac:dyDescent="0.2">
      <c r="A16" s="31" t="s">
        <v>71</v>
      </c>
      <c r="B16" s="29">
        <v>3578</v>
      </c>
      <c r="F16" s="38"/>
    </row>
    <row r="17" spans="1:6" x14ac:dyDescent="0.2">
      <c r="A17" s="31" t="s">
        <v>72</v>
      </c>
      <c r="B17" s="29">
        <v>6409</v>
      </c>
      <c r="F17" s="38"/>
    </row>
    <row r="18" spans="1:6" x14ac:dyDescent="0.2">
      <c r="F18" s="38"/>
    </row>
    <row r="19" spans="1:6" ht="16.5" x14ac:dyDescent="0.3">
      <c r="E19" s="11"/>
      <c r="F19" s="38"/>
    </row>
  </sheetData>
  <conditionalFormatting sqref="B2:B17">
    <cfRule type="cellIs" dxfId="0" priority="1" operator="greaterThan">
      <formula>5000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7"/>
  <sheetViews>
    <sheetView zoomScale="140" zoomScaleNormal="140" workbookViewId="0">
      <selection activeCell="G12" sqref="G12"/>
    </sheetView>
  </sheetViews>
  <sheetFormatPr defaultColWidth="9.140625" defaultRowHeight="14.25" x14ac:dyDescent="0.2"/>
  <cols>
    <col min="1" max="1" width="12.7109375" style="13" customWidth="1"/>
    <col min="2" max="2" width="7.28515625" style="13" bestFit="1" customWidth="1"/>
    <col min="3" max="3" width="9.5703125" style="13" customWidth="1"/>
    <col min="4" max="4" width="6.85546875" style="13" customWidth="1"/>
    <col min="5" max="5" width="12.7109375" style="13" bestFit="1" customWidth="1"/>
    <col min="6" max="16384" width="9.140625" style="13"/>
  </cols>
  <sheetData>
    <row r="1" spans="1:6" ht="15" x14ac:dyDescent="0.2">
      <c r="A1" s="30" t="s">
        <v>73</v>
      </c>
      <c r="B1" s="30" t="s">
        <v>74</v>
      </c>
    </row>
    <row r="2" spans="1:6" x14ac:dyDescent="0.2">
      <c r="A2" s="37" t="s">
        <v>23</v>
      </c>
      <c r="B2" s="29">
        <v>5697</v>
      </c>
      <c r="E2" s="13" t="s">
        <v>20</v>
      </c>
    </row>
    <row r="3" spans="1:6" x14ac:dyDescent="0.2">
      <c r="A3" s="31" t="s">
        <v>67</v>
      </c>
      <c r="B3" s="29">
        <v>7229</v>
      </c>
    </row>
    <row r="4" spans="1:6" x14ac:dyDescent="0.2">
      <c r="A4" s="31" t="s">
        <v>68</v>
      </c>
      <c r="B4" s="29">
        <v>2317</v>
      </c>
    </row>
    <row r="5" spans="1:6" x14ac:dyDescent="0.2">
      <c r="A5" s="31" t="s">
        <v>69</v>
      </c>
      <c r="B5" s="29">
        <v>3873</v>
      </c>
    </row>
    <row r="6" spans="1:6" x14ac:dyDescent="0.2">
      <c r="A6" s="37" t="s">
        <v>23</v>
      </c>
      <c r="B6" s="29">
        <v>5115</v>
      </c>
    </row>
    <row r="7" spans="1:6" x14ac:dyDescent="0.2">
      <c r="A7" s="31" t="s">
        <v>70</v>
      </c>
      <c r="B7" s="29">
        <v>3391</v>
      </c>
    </row>
    <row r="8" spans="1:6" x14ac:dyDescent="0.2">
      <c r="A8" s="31" t="s">
        <v>71</v>
      </c>
      <c r="B8" s="29">
        <v>3845</v>
      </c>
    </row>
    <row r="9" spans="1:6" x14ac:dyDescent="0.2">
      <c r="A9" s="31" t="s">
        <v>72</v>
      </c>
      <c r="B9" s="29">
        <v>6024</v>
      </c>
    </row>
    <row r="10" spans="1:6" x14ac:dyDescent="0.2">
      <c r="A10" s="37" t="s">
        <v>23</v>
      </c>
      <c r="B10" s="29">
        <v>6677</v>
      </c>
    </row>
    <row r="11" spans="1:6" x14ac:dyDescent="0.2">
      <c r="A11" s="31" t="s">
        <v>67</v>
      </c>
      <c r="B11" s="29">
        <v>6287</v>
      </c>
    </row>
    <row r="12" spans="1:6" x14ac:dyDescent="0.2">
      <c r="A12" s="31" t="s">
        <v>68</v>
      </c>
      <c r="B12" s="29">
        <v>3205</v>
      </c>
      <c r="E12" s="13" t="s">
        <v>23</v>
      </c>
    </row>
    <row r="13" spans="1:6" s="11" customFormat="1" ht="16.5" x14ac:dyDescent="0.3">
      <c r="A13" s="31" t="s">
        <v>69</v>
      </c>
      <c r="B13" s="29">
        <v>2955</v>
      </c>
      <c r="F13" s="12"/>
    </row>
    <row r="14" spans="1:6" x14ac:dyDescent="0.2">
      <c r="A14" s="37" t="s">
        <v>23</v>
      </c>
      <c r="B14" s="29">
        <v>725</v>
      </c>
    </row>
    <row r="15" spans="1:6" x14ac:dyDescent="0.2">
      <c r="A15" s="31" t="s">
        <v>70</v>
      </c>
      <c r="B15" s="29">
        <v>6139</v>
      </c>
    </row>
    <row r="16" spans="1:6" x14ac:dyDescent="0.2">
      <c r="A16" s="31" t="s">
        <v>71</v>
      </c>
      <c r="B16" s="29">
        <v>3578</v>
      </c>
    </row>
    <row r="17" spans="1:2" x14ac:dyDescent="0.2">
      <c r="A17" s="31" t="s">
        <v>72</v>
      </c>
      <c r="B17" s="29">
        <v>6409</v>
      </c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7"/>
  <sheetViews>
    <sheetView zoomScale="140" zoomScaleNormal="140" workbookViewId="0">
      <selection activeCell="A14" sqref="A14:A15"/>
    </sheetView>
  </sheetViews>
  <sheetFormatPr defaultColWidth="9.140625" defaultRowHeight="14.25" x14ac:dyDescent="0.2"/>
  <cols>
    <col min="1" max="1" width="14.140625" style="13" customWidth="1"/>
    <col min="2" max="2" width="7.140625" style="13" customWidth="1"/>
    <col min="3" max="3" width="6.85546875" style="13" customWidth="1"/>
    <col min="4" max="4" width="9.140625" style="13"/>
    <col min="5" max="5" width="36.7109375" style="13" bestFit="1" customWidth="1"/>
    <col min="6" max="9" width="9.140625" style="13"/>
    <col min="10" max="10" width="10.28515625" style="13" bestFit="1" customWidth="1"/>
    <col min="11" max="16384" width="9.140625" style="13"/>
  </cols>
  <sheetData>
    <row r="1" spans="1:19" ht="16.5" x14ac:dyDescent="0.3">
      <c r="A1" s="30" t="s">
        <v>73</v>
      </c>
      <c r="C1" s="9"/>
    </row>
    <row r="2" spans="1:19" ht="15" x14ac:dyDescent="0.25">
      <c r="A2" s="31" t="s">
        <v>23</v>
      </c>
      <c r="D2" s="25" t="s">
        <v>77</v>
      </c>
      <c r="E2" s="25" t="s">
        <v>78</v>
      </c>
      <c r="H2" s="13" t="s">
        <v>137</v>
      </c>
      <c r="J2" s="13" t="s">
        <v>120</v>
      </c>
    </row>
    <row r="3" spans="1:19" ht="15" x14ac:dyDescent="0.25">
      <c r="A3" s="31" t="s">
        <v>67</v>
      </c>
      <c r="D3" s="25" t="s">
        <v>5</v>
      </c>
      <c r="E3" s="25" t="s">
        <v>76</v>
      </c>
      <c r="H3" s="13" t="s">
        <v>121</v>
      </c>
      <c r="J3" s="13" t="s">
        <v>120</v>
      </c>
      <c r="Q3" s="13" t="s">
        <v>117</v>
      </c>
    </row>
    <row r="4" spans="1:19" ht="15" x14ac:dyDescent="0.25">
      <c r="A4" s="31" t="s">
        <v>68</v>
      </c>
      <c r="E4"/>
      <c r="F4"/>
      <c r="G4"/>
      <c r="H4" t="s">
        <v>138</v>
      </c>
      <c r="I4"/>
      <c r="Q4" s="13" t="s">
        <v>23</v>
      </c>
      <c r="S4" s="13">
        <f>COUNTIF(Q3:Q7,"??e*")</f>
        <v>1</v>
      </c>
    </row>
    <row r="5" spans="1:19" ht="15" x14ac:dyDescent="0.25">
      <c r="A5" s="31" t="s">
        <v>69</v>
      </c>
      <c r="E5"/>
      <c r="F5"/>
      <c r="G5"/>
      <c r="H5"/>
      <c r="I5"/>
      <c r="Q5" s="13" t="s">
        <v>24</v>
      </c>
    </row>
    <row r="6" spans="1:19" ht="15" x14ac:dyDescent="0.25">
      <c r="A6" s="31" t="s">
        <v>23</v>
      </c>
      <c r="E6"/>
      <c r="F6"/>
      <c r="G6"/>
      <c r="H6"/>
      <c r="I6"/>
      <c r="Q6" s="13" t="s">
        <v>115</v>
      </c>
    </row>
    <row r="7" spans="1:19" ht="15" x14ac:dyDescent="0.25">
      <c r="A7" s="31" t="s">
        <v>70</v>
      </c>
      <c r="E7"/>
      <c r="F7"/>
      <c r="G7"/>
      <c r="H7"/>
      <c r="I7"/>
      <c r="Q7" s="13" t="s">
        <v>116</v>
      </c>
    </row>
    <row r="8" spans="1:19" ht="15" x14ac:dyDescent="0.25">
      <c r="A8" s="31" t="s">
        <v>85</v>
      </c>
      <c r="E8" s="25" t="s">
        <v>80</v>
      </c>
      <c r="F8" s="1">
        <f>COUNTIF(A2:A17,"D*")</f>
        <v>7</v>
      </c>
      <c r="G8" s="39"/>
      <c r="H8"/>
      <c r="I8"/>
    </row>
    <row r="9" spans="1:19" ht="15" x14ac:dyDescent="0.25">
      <c r="A9" s="31" t="s">
        <v>72</v>
      </c>
      <c r="E9" s="25" t="s">
        <v>81</v>
      </c>
      <c r="F9" s="1">
        <f>COUNTIF(A2:A17,"*I")</f>
        <v>9</v>
      </c>
      <c r="G9" s="39"/>
      <c r="H9"/>
      <c r="I9"/>
    </row>
    <row r="10" spans="1:19" ht="15" x14ac:dyDescent="0.25">
      <c r="A10" s="31" t="s">
        <v>23</v>
      </c>
      <c r="E10" s="25" t="s">
        <v>79</v>
      </c>
      <c r="F10" s="1">
        <f>COUNTIF(A2:A17,"?e*")</f>
        <v>9</v>
      </c>
      <c r="G10" s="39"/>
      <c r="H10"/>
      <c r="I10"/>
    </row>
    <row r="11" spans="1:19" s="11" customFormat="1" ht="16.5" x14ac:dyDescent="0.3">
      <c r="A11" s="31" t="s">
        <v>67</v>
      </c>
      <c r="B11" s="13"/>
      <c r="C11" s="13"/>
      <c r="D11" s="13"/>
      <c r="E11" s="25" t="s">
        <v>118</v>
      </c>
      <c r="F11" s="1">
        <f>COUNTIF(A2:A17,"?as*")</f>
        <v>4</v>
      </c>
      <c r="G11" s="39"/>
      <c r="H11"/>
      <c r="I11"/>
      <c r="J11" s="13"/>
      <c r="K11" s="13"/>
      <c r="L11" s="13"/>
    </row>
    <row r="12" spans="1:19" ht="15" x14ac:dyDescent="0.25">
      <c r="A12" s="31" t="s">
        <v>68</v>
      </c>
      <c r="E12" s="25" t="s">
        <v>82</v>
      </c>
      <c r="F12" s="1">
        <f>COUNTIF(A2:A17,"*hi*")</f>
        <v>11</v>
      </c>
      <c r="G12" s="39"/>
      <c r="H12"/>
      <c r="I12"/>
    </row>
    <row r="13" spans="1:19" ht="15" x14ac:dyDescent="0.25">
      <c r="A13" s="31" t="s">
        <v>69</v>
      </c>
      <c r="E13" s="25" t="s">
        <v>83</v>
      </c>
      <c r="F13" s="1">
        <f>COUNTIF(A2:A17,"?????")</f>
        <v>6</v>
      </c>
      <c r="G13" s="39"/>
      <c r="H13"/>
      <c r="I13"/>
    </row>
    <row r="14" spans="1:19" ht="15" x14ac:dyDescent="0.25">
      <c r="A14" s="31" t="s">
        <v>23</v>
      </c>
      <c r="E14"/>
      <c r="F14"/>
      <c r="G14"/>
      <c r="H14"/>
      <c r="I14"/>
    </row>
    <row r="15" spans="1:19" ht="15" x14ac:dyDescent="0.25">
      <c r="A15" s="31" t="s">
        <v>23</v>
      </c>
      <c r="E15"/>
      <c r="F15"/>
      <c r="G15"/>
      <c r="H15"/>
      <c r="I15"/>
    </row>
    <row r="16" spans="1:19" ht="15" x14ac:dyDescent="0.25">
      <c r="A16" s="31" t="s">
        <v>71</v>
      </c>
      <c r="E16"/>
      <c r="F16"/>
      <c r="G16"/>
      <c r="H16"/>
      <c r="I16"/>
    </row>
    <row r="17" spans="1:9" ht="15" x14ac:dyDescent="0.25">
      <c r="A17" s="31" t="s">
        <v>72</v>
      </c>
      <c r="E17"/>
      <c r="F17"/>
      <c r="G17"/>
      <c r="H17"/>
      <c r="I17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33"/>
  <sheetViews>
    <sheetView zoomScale="140" zoomScaleNormal="140" workbookViewId="0">
      <selection activeCell="I10" sqref="I10"/>
    </sheetView>
  </sheetViews>
  <sheetFormatPr defaultColWidth="9.140625" defaultRowHeight="14.25" x14ac:dyDescent="0.2"/>
  <cols>
    <col min="1" max="1" width="13.5703125" style="41" bestFit="1" customWidth="1"/>
    <col min="2" max="2" width="9" style="41" customWidth="1"/>
    <col min="3" max="3" width="9.7109375" style="41" customWidth="1"/>
    <col min="4" max="4" width="12.85546875" style="10" customWidth="1"/>
    <col min="5" max="5" width="9.140625" style="10"/>
    <col min="6" max="6" width="13.5703125" style="10" bestFit="1" customWidth="1"/>
    <col min="7" max="8" width="9.140625" style="10"/>
    <col min="9" max="9" width="18" style="10" customWidth="1"/>
    <col min="10" max="16384" width="9.140625" style="10"/>
  </cols>
  <sheetData>
    <row r="1" spans="1:9" ht="15" x14ac:dyDescent="0.2">
      <c r="A1" s="40" t="s">
        <v>92</v>
      </c>
      <c r="B1" s="40" t="s">
        <v>93</v>
      </c>
      <c r="C1" s="40" t="s">
        <v>126</v>
      </c>
      <c r="D1" s="8"/>
    </row>
    <row r="2" spans="1:9" x14ac:dyDescent="0.2">
      <c r="A2" s="29" t="s">
        <v>123</v>
      </c>
      <c r="B2" s="29" t="s">
        <v>94</v>
      </c>
      <c r="C2" s="29" t="s">
        <v>70</v>
      </c>
      <c r="D2" s="8"/>
    </row>
    <row r="3" spans="1:9" x14ac:dyDescent="0.2">
      <c r="A3" s="29" t="s">
        <v>124</v>
      </c>
      <c r="B3" s="29" t="s">
        <v>95</v>
      </c>
      <c r="C3" s="29" t="s">
        <v>23</v>
      </c>
      <c r="D3" s="8"/>
      <c r="G3" s="10" t="s">
        <v>107</v>
      </c>
      <c r="I3" s="10" t="s">
        <v>108</v>
      </c>
    </row>
    <row r="4" spans="1:9" x14ac:dyDescent="0.2">
      <c r="A4" s="29" t="s">
        <v>91</v>
      </c>
      <c r="B4" s="29" t="s">
        <v>96</v>
      </c>
      <c r="C4" s="29" t="s">
        <v>24</v>
      </c>
      <c r="D4" s="8"/>
      <c r="G4" s="10" t="s">
        <v>109</v>
      </c>
      <c r="I4" s="10" t="s">
        <v>110</v>
      </c>
    </row>
    <row r="5" spans="1:9" x14ac:dyDescent="0.2">
      <c r="A5" s="29" t="s">
        <v>125</v>
      </c>
      <c r="B5" s="29" t="s">
        <v>94</v>
      </c>
      <c r="C5" s="29" t="s">
        <v>70</v>
      </c>
      <c r="D5" s="8"/>
    </row>
    <row r="6" spans="1:9" x14ac:dyDescent="0.2">
      <c r="A6" s="29" t="s">
        <v>123</v>
      </c>
      <c r="B6" s="29" t="s">
        <v>95</v>
      </c>
      <c r="C6" s="29" t="s">
        <v>23</v>
      </c>
      <c r="D6" s="8"/>
    </row>
    <row r="7" spans="1:9" ht="15" x14ac:dyDescent="0.25">
      <c r="A7" s="29" t="s">
        <v>124</v>
      </c>
      <c r="B7" s="29" t="s">
        <v>96</v>
      </c>
      <c r="C7" s="29" t="s">
        <v>24</v>
      </c>
      <c r="D7" s="8"/>
      <c r="F7" s="7" t="s">
        <v>92</v>
      </c>
      <c r="G7" s="7" t="s">
        <v>93</v>
      </c>
      <c r="H7" s="7" t="s">
        <v>126</v>
      </c>
    </row>
    <row r="8" spans="1:9" x14ac:dyDescent="0.2">
      <c r="A8" s="29" t="s">
        <v>91</v>
      </c>
      <c r="B8" s="29" t="s">
        <v>94</v>
      </c>
      <c r="C8" s="29" t="s">
        <v>70</v>
      </c>
      <c r="D8" s="8"/>
      <c r="F8" s="42" t="s">
        <v>123</v>
      </c>
      <c r="G8" s="42" t="s">
        <v>94</v>
      </c>
      <c r="H8" s="42" t="s">
        <v>23</v>
      </c>
      <c r="I8" s="10">
        <f>COUNTIFS(A:A,F8,B:B,G8,C:C,H8)</f>
        <v>5</v>
      </c>
    </row>
    <row r="9" spans="1:9" x14ac:dyDescent="0.2">
      <c r="A9" s="29" t="s">
        <v>125</v>
      </c>
      <c r="B9" s="29" t="s">
        <v>95</v>
      </c>
      <c r="C9" s="29" t="s">
        <v>23</v>
      </c>
      <c r="D9" s="8"/>
      <c r="I9" s="10">
        <f>COUNTIFS(A:A,F8,B:B,G8,C:C,H8)</f>
        <v>5</v>
      </c>
    </row>
    <row r="10" spans="1:9" x14ac:dyDescent="0.2">
      <c r="A10" s="29" t="s">
        <v>123</v>
      </c>
      <c r="B10" s="29" t="s">
        <v>96</v>
      </c>
      <c r="C10" s="29" t="s">
        <v>24</v>
      </c>
      <c r="D10" s="8"/>
    </row>
    <row r="11" spans="1:9" x14ac:dyDescent="0.2">
      <c r="A11" s="29" t="s">
        <v>124</v>
      </c>
      <c r="B11" s="29" t="s">
        <v>94</v>
      </c>
      <c r="C11" s="29" t="s">
        <v>70</v>
      </c>
      <c r="D11" s="8"/>
    </row>
    <row r="12" spans="1:9" ht="18.75" customHeight="1" x14ac:dyDescent="0.2">
      <c r="A12" s="29" t="s">
        <v>91</v>
      </c>
      <c r="B12" s="29" t="s">
        <v>95</v>
      </c>
      <c r="C12" s="29" t="s">
        <v>23</v>
      </c>
      <c r="D12" s="8"/>
    </row>
    <row r="13" spans="1:9" s="11" customFormat="1" ht="16.5" x14ac:dyDescent="0.3">
      <c r="A13" s="29" t="s">
        <v>125</v>
      </c>
      <c r="B13" s="29" t="s">
        <v>96</v>
      </c>
      <c r="C13" s="29" t="s">
        <v>24</v>
      </c>
      <c r="D13" s="8"/>
      <c r="E13" s="10"/>
      <c r="F13" s="10"/>
      <c r="G13" s="10"/>
      <c r="H13" s="10"/>
    </row>
    <row r="14" spans="1:9" x14ac:dyDescent="0.2">
      <c r="A14" s="29" t="s">
        <v>123</v>
      </c>
      <c r="B14" s="29" t="s">
        <v>94</v>
      </c>
      <c r="C14" s="29" t="s">
        <v>70</v>
      </c>
    </row>
    <row r="15" spans="1:9" x14ac:dyDescent="0.2">
      <c r="A15" s="29" t="s">
        <v>124</v>
      </c>
      <c r="B15" s="29" t="s">
        <v>95</v>
      </c>
      <c r="C15" s="29" t="s">
        <v>23</v>
      </c>
    </row>
    <row r="16" spans="1:9" x14ac:dyDescent="0.2">
      <c r="A16" s="29" t="s">
        <v>91</v>
      </c>
      <c r="B16" s="29" t="s">
        <v>94</v>
      </c>
      <c r="C16" s="29" t="s">
        <v>70</v>
      </c>
    </row>
    <row r="17" spans="1:3" x14ac:dyDescent="0.2">
      <c r="A17" s="29" t="s">
        <v>125</v>
      </c>
      <c r="B17" s="29" t="s">
        <v>95</v>
      </c>
      <c r="C17" s="29" t="s">
        <v>23</v>
      </c>
    </row>
    <row r="18" spans="1:3" x14ac:dyDescent="0.2">
      <c r="A18" s="29" t="s">
        <v>123</v>
      </c>
      <c r="B18" s="29" t="s">
        <v>96</v>
      </c>
      <c r="C18" s="29" t="s">
        <v>24</v>
      </c>
    </row>
    <row r="19" spans="1:3" x14ac:dyDescent="0.2">
      <c r="A19" s="29" t="s">
        <v>123</v>
      </c>
      <c r="B19" s="29" t="s">
        <v>94</v>
      </c>
      <c r="C19" s="29" t="s">
        <v>70</v>
      </c>
    </row>
    <row r="20" spans="1:3" x14ac:dyDescent="0.2">
      <c r="A20" s="29" t="s">
        <v>123</v>
      </c>
      <c r="B20" s="29" t="s">
        <v>95</v>
      </c>
      <c r="C20" s="29" t="s">
        <v>23</v>
      </c>
    </row>
    <row r="21" spans="1:3" x14ac:dyDescent="0.2">
      <c r="A21" s="29" t="s">
        <v>124</v>
      </c>
      <c r="B21" s="29" t="s">
        <v>96</v>
      </c>
      <c r="C21" s="29" t="s">
        <v>24</v>
      </c>
    </row>
    <row r="22" spans="1:3" x14ac:dyDescent="0.2">
      <c r="A22" s="29" t="s">
        <v>91</v>
      </c>
      <c r="B22" s="29" t="s">
        <v>94</v>
      </c>
      <c r="C22" s="29" t="s">
        <v>70</v>
      </c>
    </row>
    <row r="23" spans="1:3" x14ac:dyDescent="0.2">
      <c r="A23" s="29" t="s">
        <v>125</v>
      </c>
      <c r="B23" s="29" t="s">
        <v>95</v>
      </c>
      <c r="C23" s="29" t="s">
        <v>23</v>
      </c>
    </row>
    <row r="24" spans="1:3" x14ac:dyDescent="0.2">
      <c r="A24" s="29" t="s">
        <v>123</v>
      </c>
      <c r="B24" s="29" t="s">
        <v>96</v>
      </c>
      <c r="C24" s="29" t="s">
        <v>24</v>
      </c>
    </row>
    <row r="25" spans="1:3" x14ac:dyDescent="0.2">
      <c r="A25" s="29" t="s">
        <v>124</v>
      </c>
      <c r="B25" s="29" t="s">
        <v>94</v>
      </c>
      <c r="C25" s="29" t="s">
        <v>70</v>
      </c>
    </row>
    <row r="26" spans="1:3" x14ac:dyDescent="0.2">
      <c r="A26" s="29" t="s">
        <v>91</v>
      </c>
      <c r="B26" s="29" t="s">
        <v>95</v>
      </c>
      <c r="C26" s="29" t="s">
        <v>23</v>
      </c>
    </row>
    <row r="27" spans="1:3" x14ac:dyDescent="0.2">
      <c r="A27" s="29" t="s">
        <v>125</v>
      </c>
      <c r="B27" s="29" t="s">
        <v>96</v>
      </c>
      <c r="C27" s="29" t="s">
        <v>24</v>
      </c>
    </row>
    <row r="28" spans="1:3" x14ac:dyDescent="0.2">
      <c r="A28" s="29" t="s">
        <v>123</v>
      </c>
      <c r="B28" s="29" t="s">
        <v>94</v>
      </c>
      <c r="C28" s="29" t="s">
        <v>70</v>
      </c>
    </row>
    <row r="29" spans="1:3" x14ac:dyDescent="0.2">
      <c r="A29" s="29" t="s">
        <v>124</v>
      </c>
      <c r="B29" s="29" t="s">
        <v>94</v>
      </c>
      <c r="C29" s="29" t="s">
        <v>23</v>
      </c>
    </row>
    <row r="30" spans="1:3" x14ac:dyDescent="0.2">
      <c r="A30" s="29" t="s">
        <v>91</v>
      </c>
      <c r="B30" s="29" t="s">
        <v>94</v>
      </c>
      <c r="C30" s="29" t="s">
        <v>70</v>
      </c>
    </row>
    <row r="31" spans="1:3" x14ac:dyDescent="0.2">
      <c r="A31" s="29" t="s">
        <v>125</v>
      </c>
      <c r="B31" s="29" t="s">
        <v>94</v>
      </c>
      <c r="C31" s="29" t="s">
        <v>23</v>
      </c>
    </row>
    <row r="32" spans="1:3" x14ac:dyDescent="0.2">
      <c r="A32" s="29" t="s">
        <v>123</v>
      </c>
      <c r="B32" s="29" t="s">
        <v>94</v>
      </c>
      <c r="C32" s="29" t="s">
        <v>23</v>
      </c>
    </row>
    <row r="33" spans="1:3" x14ac:dyDescent="0.2">
      <c r="A33" s="29" t="s">
        <v>124</v>
      </c>
      <c r="B33" s="29" t="s">
        <v>94</v>
      </c>
      <c r="C33" s="29" t="s">
        <v>23</v>
      </c>
    </row>
    <row r="34" spans="1:3" x14ac:dyDescent="0.2">
      <c r="A34" s="29" t="s">
        <v>91</v>
      </c>
      <c r="B34" s="29" t="s">
        <v>94</v>
      </c>
      <c r="C34" s="29" t="s">
        <v>23</v>
      </c>
    </row>
    <row r="35" spans="1:3" x14ac:dyDescent="0.2">
      <c r="A35" s="29" t="s">
        <v>125</v>
      </c>
      <c r="B35" s="29" t="s">
        <v>94</v>
      </c>
      <c r="C35" s="29" t="s">
        <v>23</v>
      </c>
    </row>
    <row r="36" spans="1:3" x14ac:dyDescent="0.2">
      <c r="A36" s="29" t="s">
        <v>123</v>
      </c>
      <c r="B36" s="29" t="s">
        <v>95</v>
      </c>
      <c r="C36" s="29" t="s">
        <v>70</v>
      </c>
    </row>
    <row r="37" spans="1:3" x14ac:dyDescent="0.2">
      <c r="A37" s="29" t="s">
        <v>124</v>
      </c>
      <c r="B37" s="29" t="s">
        <v>96</v>
      </c>
      <c r="C37" s="29" t="s">
        <v>23</v>
      </c>
    </row>
    <row r="38" spans="1:3" x14ac:dyDescent="0.2">
      <c r="A38" s="29" t="s">
        <v>91</v>
      </c>
      <c r="B38" s="29" t="s">
        <v>94</v>
      </c>
      <c r="C38" s="29" t="s">
        <v>24</v>
      </c>
    </row>
    <row r="39" spans="1:3" x14ac:dyDescent="0.2">
      <c r="A39" s="29" t="s">
        <v>125</v>
      </c>
      <c r="B39" s="29" t="s">
        <v>95</v>
      </c>
      <c r="C39" s="29" t="s">
        <v>70</v>
      </c>
    </row>
    <row r="40" spans="1:3" x14ac:dyDescent="0.2">
      <c r="A40" s="29" t="s">
        <v>123</v>
      </c>
      <c r="B40" s="29" t="s">
        <v>96</v>
      </c>
      <c r="C40" s="29" t="s">
        <v>23</v>
      </c>
    </row>
    <row r="41" spans="1:3" x14ac:dyDescent="0.2">
      <c r="A41" s="29" t="s">
        <v>123</v>
      </c>
      <c r="B41" s="29" t="s">
        <v>94</v>
      </c>
      <c r="C41" s="29" t="s">
        <v>24</v>
      </c>
    </row>
    <row r="42" spans="1:3" x14ac:dyDescent="0.2">
      <c r="A42" s="29" t="s">
        <v>123</v>
      </c>
      <c r="B42" s="29" t="s">
        <v>95</v>
      </c>
      <c r="C42" s="29" t="s">
        <v>70</v>
      </c>
    </row>
    <row r="43" spans="1:3" x14ac:dyDescent="0.2">
      <c r="A43" s="29" t="s">
        <v>124</v>
      </c>
      <c r="B43" s="29" t="s">
        <v>96</v>
      </c>
      <c r="C43" s="29" t="s">
        <v>23</v>
      </c>
    </row>
    <row r="44" spans="1:3" x14ac:dyDescent="0.2">
      <c r="A44" s="29" t="s">
        <v>91</v>
      </c>
      <c r="B44" s="29" t="s">
        <v>94</v>
      </c>
      <c r="C44" s="29" t="s">
        <v>70</v>
      </c>
    </row>
    <row r="45" spans="1:3" x14ac:dyDescent="0.2">
      <c r="A45" s="29" t="s">
        <v>125</v>
      </c>
      <c r="B45" s="29" t="s">
        <v>95</v>
      </c>
      <c r="C45" s="29" t="s">
        <v>23</v>
      </c>
    </row>
    <row r="46" spans="1:3" x14ac:dyDescent="0.2">
      <c r="A46" s="29" t="s">
        <v>123</v>
      </c>
      <c r="B46" s="29" t="s">
        <v>96</v>
      </c>
      <c r="C46" s="29" t="s">
        <v>24</v>
      </c>
    </row>
    <row r="47" spans="1:3" x14ac:dyDescent="0.2">
      <c r="A47" s="29" t="s">
        <v>124</v>
      </c>
      <c r="B47" s="29" t="s">
        <v>94</v>
      </c>
      <c r="C47" s="29" t="s">
        <v>70</v>
      </c>
    </row>
    <row r="48" spans="1:3" x14ac:dyDescent="0.2">
      <c r="A48" s="29" t="s">
        <v>91</v>
      </c>
      <c r="B48" s="29" t="s">
        <v>95</v>
      </c>
      <c r="C48" s="29" t="s">
        <v>23</v>
      </c>
    </row>
    <row r="49" spans="1:3" x14ac:dyDescent="0.2">
      <c r="A49" s="29" t="s">
        <v>125</v>
      </c>
      <c r="B49" s="29" t="s">
        <v>94</v>
      </c>
      <c r="C49" s="29" t="s">
        <v>24</v>
      </c>
    </row>
    <row r="50" spans="1:3" x14ac:dyDescent="0.2">
      <c r="A50" s="29" t="s">
        <v>123</v>
      </c>
      <c r="B50" s="29" t="s">
        <v>95</v>
      </c>
      <c r="C50" s="29" t="s">
        <v>70</v>
      </c>
    </row>
    <row r="51" spans="1:3" x14ac:dyDescent="0.2">
      <c r="A51" s="29" t="s">
        <v>124</v>
      </c>
      <c r="B51" s="29" t="s">
        <v>96</v>
      </c>
      <c r="C51" s="29" t="s">
        <v>23</v>
      </c>
    </row>
    <row r="52" spans="1:3" x14ac:dyDescent="0.2">
      <c r="A52" s="29" t="s">
        <v>91</v>
      </c>
      <c r="B52" s="29" t="s">
        <v>94</v>
      </c>
      <c r="C52" s="29" t="s">
        <v>24</v>
      </c>
    </row>
    <row r="53" spans="1:3" x14ac:dyDescent="0.2">
      <c r="A53" s="29" t="s">
        <v>125</v>
      </c>
      <c r="B53" s="29" t="s">
        <v>95</v>
      </c>
      <c r="C53" s="29" t="s">
        <v>70</v>
      </c>
    </row>
    <row r="54" spans="1:3" x14ac:dyDescent="0.2">
      <c r="A54" s="29" t="s">
        <v>123</v>
      </c>
      <c r="B54" s="29" t="s">
        <v>96</v>
      </c>
      <c r="C54" s="29" t="s">
        <v>23</v>
      </c>
    </row>
    <row r="55" spans="1:3" x14ac:dyDescent="0.2">
      <c r="A55" s="29" t="s">
        <v>124</v>
      </c>
      <c r="B55" s="29" t="s">
        <v>94</v>
      </c>
      <c r="C55" s="29" t="s">
        <v>24</v>
      </c>
    </row>
    <row r="56" spans="1:3" x14ac:dyDescent="0.2">
      <c r="A56" s="29" t="s">
        <v>91</v>
      </c>
      <c r="B56" s="29" t="s">
        <v>95</v>
      </c>
      <c r="C56" s="29" t="s">
        <v>70</v>
      </c>
    </row>
    <row r="57" spans="1:3" x14ac:dyDescent="0.2">
      <c r="A57" s="29" t="s">
        <v>125</v>
      </c>
      <c r="B57" s="29" t="s">
        <v>96</v>
      </c>
      <c r="C57" s="29" t="s">
        <v>23</v>
      </c>
    </row>
    <row r="58" spans="1:3" x14ac:dyDescent="0.2">
      <c r="A58" s="29" t="s">
        <v>123</v>
      </c>
      <c r="B58" s="29" t="s">
        <v>94</v>
      </c>
      <c r="C58" s="29" t="s">
        <v>24</v>
      </c>
    </row>
    <row r="59" spans="1:3" x14ac:dyDescent="0.2">
      <c r="A59" s="29" t="s">
        <v>124</v>
      </c>
      <c r="B59" s="29" t="s">
        <v>95</v>
      </c>
      <c r="C59" s="29" t="s">
        <v>70</v>
      </c>
    </row>
    <row r="60" spans="1:3" x14ac:dyDescent="0.2">
      <c r="A60" s="29" t="s">
        <v>91</v>
      </c>
      <c r="B60" s="29" t="s">
        <v>96</v>
      </c>
      <c r="C60" s="29" t="s">
        <v>23</v>
      </c>
    </row>
    <row r="61" spans="1:3" x14ac:dyDescent="0.2">
      <c r="A61" s="29" t="s">
        <v>125</v>
      </c>
      <c r="B61" s="29" t="s">
        <v>94</v>
      </c>
      <c r="C61" s="29" t="s">
        <v>24</v>
      </c>
    </row>
    <row r="62" spans="1:3" x14ac:dyDescent="0.2">
      <c r="A62" s="29" t="s">
        <v>123</v>
      </c>
      <c r="B62" s="29" t="s">
        <v>94</v>
      </c>
      <c r="C62" s="29" t="s">
        <v>70</v>
      </c>
    </row>
    <row r="63" spans="1:3" x14ac:dyDescent="0.2">
      <c r="A63" s="29" t="s">
        <v>123</v>
      </c>
      <c r="B63" s="29" t="s">
        <v>94</v>
      </c>
      <c r="C63" s="29" t="s">
        <v>23</v>
      </c>
    </row>
    <row r="64" spans="1:3" x14ac:dyDescent="0.2">
      <c r="A64" s="29" t="s">
        <v>123</v>
      </c>
      <c r="B64" s="29" t="s">
        <v>94</v>
      </c>
      <c r="C64" s="29" t="s">
        <v>24</v>
      </c>
    </row>
    <row r="65" spans="1:3" x14ac:dyDescent="0.2">
      <c r="A65" s="29" t="s">
        <v>124</v>
      </c>
      <c r="B65" s="29" t="s">
        <v>94</v>
      </c>
      <c r="C65" s="29" t="s">
        <v>70</v>
      </c>
    </row>
    <row r="66" spans="1:3" x14ac:dyDescent="0.2">
      <c r="A66" s="29" t="s">
        <v>91</v>
      </c>
      <c r="B66" s="29" t="s">
        <v>94</v>
      </c>
      <c r="C66" s="29" t="s">
        <v>23</v>
      </c>
    </row>
    <row r="67" spans="1:3" x14ac:dyDescent="0.2">
      <c r="A67" s="29" t="s">
        <v>125</v>
      </c>
      <c r="B67" s="29" t="s">
        <v>94</v>
      </c>
      <c r="C67" s="29" t="s">
        <v>24</v>
      </c>
    </row>
    <row r="68" spans="1:3" x14ac:dyDescent="0.2">
      <c r="A68" s="29" t="s">
        <v>123</v>
      </c>
      <c r="B68" s="29" t="s">
        <v>94</v>
      </c>
      <c r="C68" s="29" t="s">
        <v>70</v>
      </c>
    </row>
    <row r="69" spans="1:3" x14ac:dyDescent="0.2">
      <c r="A69" s="29" t="s">
        <v>124</v>
      </c>
      <c r="B69" s="29" t="s">
        <v>95</v>
      </c>
      <c r="C69" s="29" t="s">
        <v>23</v>
      </c>
    </row>
    <row r="70" spans="1:3" x14ac:dyDescent="0.2">
      <c r="A70" s="29" t="s">
        <v>91</v>
      </c>
      <c r="B70" s="29" t="s">
        <v>96</v>
      </c>
      <c r="C70" s="29" t="s">
        <v>24</v>
      </c>
    </row>
    <row r="71" spans="1:3" x14ac:dyDescent="0.2">
      <c r="A71" s="29" t="s">
        <v>125</v>
      </c>
      <c r="B71" s="29" t="s">
        <v>94</v>
      </c>
      <c r="C71" s="29" t="s">
        <v>70</v>
      </c>
    </row>
    <row r="72" spans="1:3" x14ac:dyDescent="0.2">
      <c r="A72" s="29" t="s">
        <v>123</v>
      </c>
      <c r="B72" s="29" t="s">
        <v>95</v>
      </c>
      <c r="C72" s="29" t="s">
        <v>23</v>
      </c>
    </row>
    <row r="73" spans="1:3" x14ac:dyDescent="0.2">
      <c r="A73" s="29" t="s">
        <v>124</v>
      </c>
      <c r="B73" s="29" t="s">
        <v>96</v>
      </c>
      <c r="C73" s="29" t="s">
        <v>70</v>
      </c>
    </row>
    <row r="74" spans="1:3" x14ac:dyDescent="0.2">
      <c r="A74" s="29" t="s">
        <v>91</v>
      </c>
      <c r="B74" s="29" t="s">
        <v>94</v>
      </c>
      <c r="C74" s="29" t="s">
        <v>23</v>
      </c>
    </row>
    <row r="75" spans="1:3" x14ac:dyDescent="0.2">
      <c r="A75" s="29" t="s">
        <v>125</v>
      </c>
      <c r="B75" s="29" t="s">
        <v>95</v>
      </c>
      <c r="C75" s="29" t="s">
        <v>24</v>
      </c>
    </row>
    <row r="76" spans="1:3" x14ac:dyDescent="0.2">
      <c r="A76" s="29" t="s">
        <v>123</v>
      </c>
      <c r="B76" s="29" t="s">
        <v>96</v>
      </c>
      <c r="C76" s="29" t="s">
        <v>70</v>
      </c>
    </row>
    <row r="77" spans="1:3" x14ac:dyDescent="0.2">
      <c r="A77" s="29" t="s">
        <v>124</v>
      </c>
      <c r="B77" s="29" t="s">
        <v>94</v>
      </c>
      <c r="C77" s="29" t="s">
        <v>23</v>
      </c>
    </row>
    <row r="78" spans="1:3" x14ac:dyDescent="0.2">
      <c r="A78" s="29" t="s">
        <v>91</v>
      </c>
      <c r="B78" s="29" t="s">
        <v>95</v>
      </c>
      <c r="C78" s="29" t="s">
        <v>24</v>
      </c>
    </row>
    <row r="79" spans="1:3" x14ac:dyDescent="0.2">
      <c r="A79" s="29" t="s">
        <v>125</v>
      </c>
      <c r="B79" s="29" t="s">
        <v>96</v>
      </c>
      <c r="C79" s="29" t="s">
        <v>70</v>
      </c>
    </row>
    <row r="80" spans="1:3" x14ac:dyDescent="0.2">
      <c r="A80" s="29" t="s">
        <v>123</v>
      </c>
      <c r="B80" s="29" t="s">
        <v>94</v>
      </c>
      <c r="C80" s="29" t="s">
        <v>23</v>
      </c>
    </row>
    <row r="81" spans="1:3" x14ac:dyDescent="0.2">
      <c r="A81" s="29" t="s">
        <v>124</v>
      </c>
      <c r="B81" s="29" t="s">
        <v>95</v>
      </c>
      <c r="C81" s="29" t="s">
        <v>24</v>
      </c>
    </row>
    <row r="82" spans="1:3" x14ac:dyDescent="0.2">
      <c r="A82" s="29" t="s">
        <v>91</v>
      </c>
      <c r="B82" s="29" t="s">
        <v>94</v>
      </c>
      <c r="C82" s="29" t="s">
        <v>70</v>
      </c>
    </row>
    <row r="83" spans="1:3" x14ac:dyDescent="0.2">
      <c r="A83" s="29" t="s">
        <v>125</v>
      </c>
      <c r="B83" s="29" t="s">
        <v>95</v>
      </c>
      <c r="C83" s="29" t="s">
        <v>23</v>
      </c>
    </row>
    <row r="84" spans="1:3" x14ac:dyDescent="0.2">
      <c r="A84" s="29" t="s">
        <v>123</v>
      </c>
      <c r="B84" s="29" t="s">
        <v>96</v>
      </c>
      <c r="C84" s="29" t="s">
        <v>24</v>
      </c>
    </row>
    <row r="85" spans="1:3" x14ac:dyDescent="0.2">
      <c r="A85" s="29" t="s">
        <v>123</v>
      </c>
      <c r="B85" s="29" t="s">
        <v>94</v>
      </c>
      <c r="C85" s="29" t="s">
        <v>70</v>
      </c>
    </row>
    <row r="86" spans="1:3" x14ac:dyDescent="0.2">
      <c r="A86" s="29" t="s">
        <v>123</v>
      </c>
      <c r="B86" s="29" t="s">
        <v>95</v>
      </c>
      <c r="C86" s="29" t="s">
        <v>23</v>
      </c>
    </row>
    <row r="87" spans="1:3" x14ac:dyDescent="0.2">
      <c r="A87" s="29" t="s">
        <v>124</v>
      </c>
      <c r="B87" s="29" t="s">
        <v>96</v>
      </c>
      <c r="C87" s="29" t="s">
        <v>70</v>
      </c>
    </row>
    <row r="88" spans="1:3" x14ac:dyDescent="0.2">
      <c r="A88" s="29" t="s">
        <v>91</v>
      </c>
      <c r="B88" s="29" t="s">
        <v>94</v>
      </c>
      <c r="C88" s="29" t="s">
        <v>23</v>
      </c>
    </row>
    <row r="89" spans="1:3" x14ac:dyDescent="0.2">
      <c r="A89" s="29" t="s">
        <v>125</v>
      </c>
      <c r="B89" s="29" t="s">
        <v>95</v>
      </c>
      <c r="C89" s="29" t="s">
        <v>23</v>
      </c>
    </row>
    <row r="90" spans="1:3" x14ac:dyDescent="0.2">
      <c r="A90" s="29" t="s">
        <v>123</v>
      </c>
      <c r="B90" s="29" t="s">
        <v>96</v>
      </c>
      <c r="C90" s="29" t="s">
        <v>23</v>
      </c>
    </row>
    <row r="91" spans="1:3" x14ac:dyDescent="0.2">
      <c r="A91" s="29" t="s">
        <v>124</v>
      </c>
      <c r="B91" s="29" t="s">
        <v>94</v>
      </c>
      <c r="C91" s="29" t="s">
        <v>23</v>
      </c>
    </row>
    <row r="92" spans="1:3" x14ac:dyDescent="0.2">
      <c r="A92" s="29" t="s">
        <v>91</v>
      </c>
      <c r="B92" s="29" t="s">
        <v>95</v>
      </c>
      <c r="C92" s="29" t="s">
        <v>23</v>
      </c>
    </row>
    <row r="93" spans="1:3" x14ac:dyDescent="0.2">
      <c r="A93" s="29" t="s">
        <v>125</v>
      </c>
      <c r="B93" s="29" t="s">
        <v>96</v>
      </c>
      <c r="C93" s="29" t="s">
        <v>70</v>
      </c>
    </row>
    <row r="94" spans="1:3" x14ac:dyDescent="0.2">
      <c r="A94" s="29" t="s">
        <v>123</v>
      </c>
      <c r="B94" s="29" t="s">
        <v>94</v>
      </c>
      <c r="C94" s="29" t="s">
        <v>23</v>
      </c>
    </row>
    <row r="95" spans="1:3" x14ac:dyDescent="0.2">
      <c r="A95" s="29" t="s">
        <v>124</v>
      </c>
      <c r="B95" s="29" t="s">
        <v>94</v>
      </c>
      <c r="C95" s="29" t="s">
        <v>24</v>
      </c>
    </row>
    <row r="96" spans="1:3" x14ac:dyDescent="0.2">
      <c r="A96" s="29" t="s">
        <v>91</v>
      </c>
      <c r="B96" s="29" t="s">
        <v>94</v>
      </c>
      <c r="C96" s="29" t="s">
        <v>70</v>
      </c>
    </row>
    <row r="97" spans="1:3" x14ac:dyDescent="0.2">
      <c r="A97" s="29" t="s">
        <v>125</v>
      </c>
      <c r="B97" s="29" t="s">
        <v>94</v>
      </c>
      <c r="C97" s="29" t="s">
        <v>23</v>
      </c>
    </row>
    <row r="98" spans="1:3" x14ac:dyDescent="0.2">
      <c r="A98" s="29" t="s">
        <v>123</v>
      </c>
      <c r="B98" s="29" t="s">
        <v>94</v>
      </c>
      <c r="C98" s="29" t="s">
        <v>24</v>
      </c>
    </row>
    <row r="99" spans="1:3" x14ac:dyDescent="0.2">
      <c r="A99" s="29" t="s">
        <v>124</v>
      </c>
      <c r="B99" s="29" t="s">
        <v>94</v>
      </c>
      <c r="C99" s="29" t="s">
        <v>70</v>
      </c>
    </row>
    <row r="100" spans="1:3" x14ac:dyDescent="0.2">
      <c r="A100" s="29" t="s">
        <v>91</v>
      </c>
      <c r="B100" s="29" t="s">
        <v>94</v>
      </c>
      <c r="C100" s="29" t="s">
        <v>23</v>
      </c>
    </row>
    <row r="101" spans="1:3" x14ac:dyDescent="0.2">
      <c r="A101" s="29" t="s">
        <v>125</v>
      </c>
      <c r="B101" s="29" t="s">
        <v>94</v>
      </c>
      <c r="C101" s="29" t="s">
        <v>70</v>
      </c>
    </row>
    <row r="102" spans="1:3" x14ac:dyDescent="0.2">
      <c r="A102" s="29" t="s">
        <v>123</v>
      </c>
      <c r="B102" s="29" t="s">
        <v>95</v>
      </c>
      <c r="C102" s="29" t="s">
        <v>23</v>
      </c>
    </row>
    <row r="103" spans="1:3" x14ac:dyDescent="0.2">
      <c r="A103" s="29" t="s">
        <v>124</v>
      </c>
      <c r="B103" s="29" t="s">
        <v>96</v>
      </c>
      <c r="C103" s="29" t="s">
        <v>24</v>
      </c>
    </row>
    <row r="104" spans="1:3" x14ac:dyDescent="0.2">
      <c r="A104" s="29" t="s">
        <v>91</v>
      </c>
      <c r="B104" s="29" t="s">
        <v>94</v>
      </c>
      <c r="C104" s="29" t="s">
        <v>70</v>
      </c>
    </row>
    <row r="105" spans="1:3" x14ac:dyDescent="0.2">
      <c r="A105" s="29" t="s">
        <v>125</v>
      </c>
      <c r="B105" s="29" t="s">
        <v>95</v>
      </c>
      <c r="C105" s="29" t="s">
        <v>23</v>
      </c>
    </row>
    <row r="106" spans="1:3" x14ac:dyDescent="0.2">
      <c r="A106" s="29" t="s">
        <v>123</v>
      </c>
      <c r="B106" s="29" t="s">
        <v>96</v>
      </c>
      <c r="C106" s="29" t="s">
        <v>24</v>
      </c>
    </row>
    <row r="107" spans="1:3" x14ac:dyDescent="0.2">
      <c r="A107" s="29" t="s">
        <v>123</v>
      </c>
      <c r="B107" s="29" t="s">
        <v>94</v>
      </c>
      <c r="C107" s="29" t="s">
        <v>70</v>
      </c>
    </row>
    <row r="108" spans="1:3" x14ac:dyDescent="0.2">
      <c r="A108" s="29" t="s">
        <v>123</v>
      </c>
      <c r="B108" s="29" t="s">
        <v>95</v>
      </c>
      <c r="C108" s="29" t="s">
        <v>23</v>
      </c>
    </row>
    <row r="109" spans="1:3" x14ac:dyDescent="0.2">
      <c r="A109" s="29" t="s">
        <v>124</v>
      </c>
      <c r="B109" s="29" t="s">
        <v>96</v>
      </c>
      <c r="C109" s="29" t="s">
        <v>24</v>
      </c>
    </row>
    <row r="110" spans="1:3" x14ac:dyDescent="0.2">
      <c r="A110" s="29" t="s">
        <v>91</v>
      </c>
      <c r="B110" s="29" t="s">
        <v>94</v>
      </c>
      <c r="C110" s="29" t="s">
        <v>70</v>
      </c>
    </row>
    <row r="111" spans="1:3" x14ac:dyDescent="0.2">
      <c r="A111" s="29" t="s">
        <v>125</v>
      </c>
      <c r="B111" s="29" t="s">
        <v>95</v>
      </c>
      <c r="C111" s="29" t="s">
        <v>23</v>
      </c>
    </row>
    <row r="112" spans="1:3" x14ac:dyDescent="0.2">
      <c r="A112" s="29" t="s">
        <v>123</v>
      </c>
      <c r="B112" s="29" t="s">
        <v>96</v>
      </c>
      <c r="C112" s="29" t="s">
        <v>24</v>
      </c>
    </row>
    <row r="113" spans="1:3" x14ac:dyDescent="0.2">
      <c r="A113" s="29" t="s">
        <v>124</v>
      </c>
      <c r="B113" s="29" t="s">
        <v>94</v>
      </c>
      <c r="C113" s="29" t="s">
        <v>70</v>
      </c>
    </row>
    <row r="114" spans="1:3" x14ac:dyDescent="0.2">
      <c r="A114" s="29" t="s">
        <v>91</v>
      </c>
      <c r="B114" s="29" t="s">
        <v>95</v>
      </c>
      <c r="C114" s="29" t="s">
        <v>23</v>
      </c>
    </row>
    <row r="115" spans="1:3" x14ac:dyDescent="0.2">
      <c r="A115" s="29" t="s">
        <v>125</v>
      </c>
      <c r="B115" s="29" t="s">
        <v>94</v>
      </c>
      <c r="C115" s="29" t="s">
        <v>24</v>
      </c>
    </row>
    <row r="116" spans="1:3" x14ac:dyDescent="0.2">
      <c r="A116" s="29" t="s">
        <v>123</v>
      </c>
      <c r="B116" s="29" t="s">
        <v>95</v>
      </c>
      <c r="C116" s="29" t="s">
        <v>70</v>
      </c>
    </row>
    <row r="117" spans="1:3" x14ac:dyDescent="0.2">
      <c r="A117" s="29" t="s">
        <v>124</v>
      </c>
      <c r="B117" s="29" t="s">
        <v>96</v>
      </c>
      <c r="C117" s="29" t="s">
        <v>23</v>
      </c>
    </row>
    <row r="118" spans="1:3" x14ac:dyDescent="0.2">
      <c r="A118" s="29" t="s">
        <v>91</v>
      </c>
      <c r="B118" s="29" t="s">
        <v>94</v>
      </c>
      <c r="C118" s="29" t="s">
        <v>24</v>
      </c>
    </row>
    <row r="119" spans="1:3" x14ac:dyDescent="0.2">
      <c r="A119" s="29" t="s">
        <v>125</v>
      </c>
      <c r="B119" s="29" t="s">
        <v>95</v>
      </c>
      <c r="C119" s="29" t="s">
        <v>70</v>
      </c>
    </row>
    <row r="120" spans="1:3" x14ac:dyDescent="0.2">
      <c r="A120" s="29" t="s">
        <v>123</v>
      </c>
      <c r="B120" s="29" t="s">
        <v>96</v>
      </c>
      <c r="C120" s="29" t="s">
        <v>23</v>
      </c>
    </row>
    <row r="121" spans="1:3" x14ac:dyDescent="0.2">
      <c r="A121" s="29" t="s">
        <v>124</v>
      </c>
      <c r="B121" s="29" t="s">
        <v>94</v>
      </c>
      <c r="C121" s="29" t="s">
        <v>24</v>
      </c>
    </row>
    <row r="122" spans="1:3" x14ac:dyDescent="0.2">
      <c r="A122" s="29" t="s">
        <v>91</v>
      </c>
      <c r="B122" s="29" t="s">
        <v>95</v>
      </c>
      <c r="C122" s="29" t="s">
        <v>70</v>
      </c>
    </row>
    <row r="123" spans="1:3" x14ac:dyDescent="0.2">
      <c r="A123" s="29" t="s">
        <v>125</v>
      </c>
      <c r="B123" s="29" t="s">
        <v>96</v>
      </c>
      <c r="C123" s="29" t="s">
        <v>23</v>
      </c>
    </row>
    <row r="124" spans="1:3" x14ac:dyDescent="0.2">
      <c r="A124" s="29" t="s">
        <v>123</v>
      </c>
      <c r="B124" s="29" t="s">
        <v>94</v>
      </c>
      <c r="C124" s="29" t="s">
        <v>24</v>
      </c>
    </row>
    <row r="125" spans="1:3" x14ac:dyDescent="0.2">
      <c r="A125" s="29" t="s">
        <v>124</v>
      </c>
      <c r="B125" s="29" t="s">
        <v>95</v>
      </c>
      <c r="C125" s="29" t="s">
        <v>70</v>
      </c>
    </row>
    <row r="126" spans="1:3" x14ac:dyDescent="0.2">
      <c r="A126" s="29" t="s">
        <v>91</v>
      </c>
      <c r="B126" s="29" t="s">
        <v>96</v>
      </c>
      <c r="C126" s="29" t="s">
        <v>23</v>
      </c>
    </row>
    <row r="127" spans="1:3" x14ac:dyDescent="0.2">
      <c r="A127" s="29" t="s">
        <v>125</v>
      </c>
      <c r="B127" s="29" t="s">
        <v>94</v>
      </c>
      <c r="C127" s="29" t="s">
        <v>24</v>
      </c>
    </row>
    <row r="128" spans="1:3" x14ac:dyDescent="0.2">
      <c r="A128" s="29" t="s">
        <v>123</v>
      </c>
      <c r="B128" s="29" t="s">
        <v>94</v>
      </c>
      <c r="C128" s="29" t="s">
        <v>70</v>
      </c>
    </row>
    <row r="129" spans="1:3" x14ac:dyDescent="0.2">
      <c r="A129" s="29" t="s">
        <v>123</v>
      </c>
      <c r="B129" s="29" t="s">
        <v>94</v>
      </c>
      <c r="C129" s="29" t="s">
        <v>23</v>
      </c>
    </row>
    <row r="130" spans="1:3" x14ac:dyDescent="0.2">
      <c r="A130" s="29" t="s">
        <v>123</v>
      </c>
      <c r="B130" s="29" t="s">
        <v>94</v>
      </c>
      <c r="C130" s="29" t="s">
        <v>70</v>
      </c>
    </row>
    <row r="131" spans="1:3" x14ac:dyDescent="0.2">
      <c r="A131" s="29" t="s">
        <v>124</v>
      </c>
      <c r="B131" s="29" t="s">
        <v>94</v>
      </c>
      <c r="C131" s="29" t="s">
        <v>23</v>
      </c>
    </row>
    <row r="132" spans="1:3" x14ac:dyDescent="0.2">
      <c r="A132" s="29" t="s">
        <v>91</v>
      </c>
      <c r="B132" s="29" t="s">
        <v>94</v>
      </c>
      <c r="C132" s="29" t="s">
        <v>24</v>
      </c>
    </row>
    <row r="133" spans="1:3" x14ac:dyDescent="0.2">
      <c r="A133" s="29" t="s">
        <v>125</v>
      </c>
      <c r="B133" s="29" t="s">
        <v>94</v>
      </c>
      <c r="C133" s="29" t="s">
        <v>70</v>
      </c>
    </row>
  </sheetData>
  <dataValidations count="3">
    <dataValidation type="list" allowBlank="1" showInputMessage="1" showErrorMessage="1" sqref="F8">
      <formula1>$A$2:$A$5</formula1>
    </dataValidation>
    <dataValidation type="list" allowBlank="1" showInputMessage="1" showErrorMessage="1" sqref="G8">
      <formula1>$B$2:$B$4</formula1>
    </dataValidation>
    <dataValidation type="list" allowBlank="1" showInputMessage="1" showErrorMessage="1" sqref="H8">
      <formula1>$C$2:$C$4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2"/>
  <sheetViews>
    <sheetView zoomScale="160" zoomScaleNormal="160" workbookViewId="0">
      <selection activeCell="G9" sqref="G9"/>
    </sheetView>
  </sheetViews>
  <sheetFormatPr defaultColWidth="9.140625" defaultRowHeight="15" x14ac:dyDescent="0.25"/>
  <cols>
    <col min="1" max="16384" width="9.140625" style="5"/>
  </cols>
  <sheetData>
    <row r="1" spans="1:7" x14ac:dyDescent="0.25">
      <c r="A1" s="4" t="s">
        <v>2</v>
      </c>
    </row>
    <row r="2" spans="1:7" x14ac:dyDescent="0.25">
      <c r="A2" s="48" t="s">
        <v>0</v>
      </c>
    </row>
    <row r="3" spans="1:7" x14ac:dyDescent="0.25">
      <c r="A3" s="50" t="s">
        <v>0</v>
      </c>
    </row>
    <row r="4" spans="1:7" x14ac:dyDescent="0.25">
      <c r="A4" s="49" t="s">
        <v>135</v>
      </c>
    </row>
    <row r="5" spans="1:7" x14ac:dyDescent="0.25">
      <c r="A5" s="51" t="s">
        <v>0</v>
      </c>
      <c r="G5" s="35" t="s">
        <v>146</v>
      </c>
    </row>
    <row r="6" spans="1:7" x14ac:dyDescent="0.25">
      <c r="A6" s="50" t="s">
        <v>0</v>
      </c>
      <c r="G6" s="5">
        <f t="array" ref="G6">SUM(1/COUNTIF(A2:A12,A2:A12))</f>
        <v>5</v>
      </c>
    </row>
    <row r="7" spans="1:7" x14ac:dyDescent="0.25">
      <c r="A7" s="48" t="s">
        <v>9</v>
      </c>
    </row>
    <row r="8" spans="1:7" x14ac:dyDescent="0.25">
      <c r="A8" s="51" t="s">
        <v>0</v>
      </c>
    </row>
    <row r="9" spans="1:7" x14ac:dyDescent="0.25">
      <c r="A9" s="48" t="s">
        <v>10</v>
      </c>
      <c r="G9" s="5">
        <f t="array" ref="G9">SUM(1/COUNTIF(A2:A12,A2:A12))</f>
        <v>5</v>
      </c>
    </row>
    <row r="10" spans="1:7" x14ac:dyDescent="0.25">
      <c r="A10" s="51" t="s">
        <v>9</v>
      </c>
    </row>
    <row r="11" spans="1:7" x14ac:dyDescent="0.25">
      <c r="A11" s="50" t="s">
        <v>9</v>
      </c>
    </row>
    <row r="12" spans="1:7" x14ac:dyDescent="0.25">
      <c r="A12" s="49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1"/>
  <sheetViews>
    <sheetView tabSelected="1" zoomScale="200" zoomScaleNormal="200" workbookViewId="0">
      <selection activeCell="E9" sqref="E9"/>
    </sheetView>
  </sheetViews>
  <sheetFormatPr defaultColWidth="9.140625" defaultRowHeight="15" x14ac:dyDescent="0.25"/>
  <cols>
    <col min="1" max="3" width="9.140625" style="5"/>
    <col min="4" max="4" width="22.28515625" style="5" bestFit="1" customWidth="1"/>
    <col min="5" max="16384" width="9.140625" style="5"/>
  </cols>
  <sheetData>
    <row r="1" spans="1:5" x14ac:dyDescent="0.25">
      <c r="A1" s="4" t="s">
        <v>2</v>
      </c>
    </row>
    <row r="2" spans="1:5" x14ac:dyDescent="0.25">
      <c r="A2" s="52" t="s">
        <v>3</v>
      </c>
    </row>
    <row r="3" spans="1:5" x14ac:dyDescent="0.25">
      <c r="A3" s="53" t="s">
        <v>5</v>
      </c>
    </row>
    <row r="4" spans="1:5" x14ac:dyDescent="0.25">
      <c r="A4" s="6">
        <v>4</v>
      </c>
    </row>
    <row r="5" spans="1:5" x14ac:dyDescent="0.25">
      <c r="A5" s="52" t="s">
        <v>5</v>
      </c>
      <c r="D5" s="35" t="s">
        <v>6</v>
      </c>
      <c r="E5" s="5">
        <f>COUNTIF(A2:A11,"*")</f>
        <v>7</v>
      </c>
    </row>
    <row r="6" spans="1:5" x14ac:dyDescent="0.25">
      <c r="A6" s="52" t="s">
        <v>4</v>
      </c>
      <c r="D6" s="5" t="s">
        <v>7</v>
      </c>
      <c r="E6" s="5">
        <f>COUNTIF(A2:A11,"&lt;&gt;*")</f>
        <v>3</v>
      </c>
    </row>
    <row r="7" spans="1:5" x14ac:dyDescent="0.25">
      <c r="A7" s="6">
        <v>4</v>
      </c>
      <c r="D7" s="5" t="s">
        <v>8</v>
      </c>
      <c r="E7" s="5">
        <f>COUNTIF(A2:A11,"~*")</f>
        <v>4</v>
      </c>
    </row>
    <row r="8" spans="1:5" x14ac:dyDescent="0.25">
      <c r="A8" s="53" t="s">
        <v>5</v>
      </c>
      <c r="D8" s="35" t="s">
        <v>103</v>
      </c>
      <c r="E8" s="5">
        <f>COUNTIF(A2:A11,"*")-COUNTIF(A2:A11,"~*")</f>
        <v>3</v>
      </c>
    </row>
    <row r="9" spans="1:5" x14ac:dyDescent="0.25">
      <c r="A9" s="52">
        <v>5</v>
      </c>
    </row>
    <row r="10" spans="1:5" x14ac:dyDescent="0.25">
      <c r="A10" s="53" t="s">
        <v>5</v>
      </c>
    </row>
    <row r="11" spans="1:5" x14ac:dyDescent="0.25">
      <c r="A11" s="52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C561"/>
  <sheetViews>
    <sheetView zoomScale="150" zoomScaleNormal="150" workbookViewId="0">
      <selection activeCell="F1" sqref="F1:L1048576"/>
    </sheetView>
  </sheetViews>
  <sheetFormatPr defaultRowHeight="15" x14ac:dyDescent="0.25"/>
  <cols>
    <col min="1" max="1" width="14" style="54" customWidth="1"/>
    <col min="2" max="2" width="9" style="54" customWidth="1"/>
    <col min="3" max="3" width="9.85546875" style="54" customWidth="1"/>
    <col min="4" max="4" width="5.7109375" customWidth="1"/>
  </cols>
  <sheetData>
    <row r="1" spans="1:3" x14ac:dyDescent="0.25">
      <c r="A1" s="55" t="s">
        <v>92</v>
      </c>
      <c r="B1" s="55" t="s">
        <v>73</v>
      </c>
      <c r="C1" s="55" t="s">
        <v>93</v>
      </c>
    </row>
    <row r="2" spans="1:3" x14ac:dyDescent="0.25">
      <c r="A2" s="42" t="s">
        <v>89</v>
      </c>
      <c r="B2" s="42" t="s">
        <v>23</v>
      </c>
      <c r="C2" s="42" t="s">
        <v>94</v>
      </c>
    </row>
    <row r="3" spans="1:3" x14ac:dyDescent="0.25">
      <c r="A3" s="42" t="s">
        <v>90</v>
      </c>
      <c r="B3" s="42" t="s">
        <v>25</v>
      </c>
      <c r="C3" s="42" t="s">
        <v>95</v>
      </c>
    </row>
    <row r="4" spans="1:3" x14ac:dyDescent="0.25">
      <c r="A4" s="42" t="s">
        <v>91</v>
      </c>
      <c r="B4" s="42" t="s">
        <v>87</v>
      </c>
      <c r="C4" s="42" t="s">
        <v>96</v>
      </c>
    </row>
    <row r="5" spans="1:3" x14ac:dyDescent="0.25">
      <c r="A5" s="42" t="s">
        <v>89</v>
      </c>
      <c r="B5" s="42" t="s">
        <v>88</v>
      </c>
      <c r="C5" s="42" t="s">
        <v>97</v>
      </c>
    </row>
    <row r="6" spans="1:3" x14ac:dyDescent="0.25">
      <c r="A6" s="42" t="s">
        <v>90</v>
      </c>
      <c r="B6" s="42" t="s">
        <v>23</v>
      </c>
      <c r="C6" s="42" t="s">
        <v>94</v>
      </c>
    </row>
    <row r="7" spans="1:3" x14ac:dyDescent="0.25">
      <c r="A7" s="42" t="s">
        <v>91</v>
      </c>
      <c r="B7" s="42" t="s">
        <v>25</v>
      </c>
      <c r="C7" s="42" t="s">
        <v>94</v>
      </c>
    </row>
    <row r="8" spans="1:3" x14ac:dyDescent="0.25">
      <c r="A8" s="42" t="s">
        <v>89</v>
      </c>
      <c r="B8" s="42" t="s">
        <v>87</v>
      </c>
      <c r="C8" s="42" t="s">
        <v>94</v>
      </c>
    </row>
    <row r="9" spans="1:3" x14ac:dyDescent="0.25">
      <c r="A9" s="42" t="s">
        <v>90</v>
      </c>
      <c r="B9" s="42" t="s">
        <v>88</v>
      </c>
      <c r="C9" s="42" t="s">
        <v>94</v>
      </c>
    </row>
    <row r="10" spans="1:3" x14ac:dyDescent="0.25">
      <c r="A10" s="42" t="s">
        <v>91</v>
      </c>
      <c r="B10" s="42" t="s">
        <v>23</v>
      </c>
      <c r="C10" s="42" t="s">
        <v>94</v>
      </c>
    </row>
    <row r="11" spans="1:3" x14ac:dyDescent="0.25">
      <c r="A11" s="42" t="s">
        <v>89</v>
      </c>
      <c r="B11" s="42" t="s">
        <v>25</v>
      </c>
      <c r="C11" s="42" t="s">
        <v>94</v>
      </c>
    </row>
    <row r="12" spans="1:3" x14ac:dyDescent="0.25">
      <c r="A12" s="42" t="s">
        <v>90</v>
      </c>
      <c r="B12" s="42" t="s">
        <v>87</v>
      </c>
      <c r="C12" s="42" t="s">
        <v>94</v>
      </c>
    </row>
    <row r="13" spans="1:3" x14ac:dyDescent="0.25">
      <c r="A13" s="42" t="s">
        <v>91</v>
      </c>
      <c r="B13" s="42" t="s">
        <v>88</v>
      </c>
      <c r="C13" s="42" t="s">
        <v>94</v>
      </c>
    </row>
    <row r="14" spans="1:3" x14ac:dyDescent="0.25">
      <c r="A14" s="42" t="s">
        <v>89</v>
      </c>
      <c r="B14" s="42" t="s">
        <v>23</v>
      </c>
      <c r="C14" s="42" t="s">
        <v>94</v>
      </c>
    </row>
    <row r="15" spans="1:3" x14ac:dyDescent="0.25">
      <c r="A15" s="42" t="s">
        <v>90</v>
      </c>
      <c r="B15" s="42" t="s">
        <v>25</v>
      </c>
      <c r="C15" s="42" t="s">
        <v>95</v>
      </c>
    </row>
    <row r="16" spans="1:3" x14ac:dyDescent="0.25">
      <c r="A16" s="42" t="s">
        <v>91</v>
      </c>
      <c r="B16" s="42" t="s">
        <v>87</v>
      </c>
      <c r="C16" s="42" t="s">
        <v>96</v>
      </c>
    </row>
    <row r="17" spans="1:3" x14ac:dyDescent="0.25">
      <c r="A17" s="42" t="s">
        <v>89</v>
      </c>
      <c r="B17" s="42" t="s">
        <v>88</v>
      </c>
      <c r="C17" s="42" t="s">
        <v>97</v>
      </c>
    </row>
    <row r="18" spans="1:3" x14ac:dyDescent="0.25">
      <c r="A18" s="42" t="s">
        <v>90</v>
      </c>
      <c r="B18" s="42" t="s">
        <v>23</v>
      </c>
      <c r="C18" s="42" t="s">
        <v>94</v>
      </c>
    </row>
    <row r="19" spans="1:3" x14ac:dyDescent="0.25">
      <c r="A19" s="42" t="s">
        <v>91</v>
      </c>
      <c r="B19" s="42" t="s">
        <v>25</v>
      </c>
      <c r="C19" s="42" t="s">
        <v>95</v>
      </c>
    </row>
    <row r="20" spans="1:3" x14ac:dyDescent="0.25">
      <c r="A20" s="42" t="s">
        <v>89</v>
      </c>
      <c r="B20" s="42" t="s">
        <v>87</v>
      </c>
      <c r="C20" s="42" t="s">
        <v>96</v>
      </c>
    </row>
    <row r="21" spans="1:3" x14ac:dyDescent="0.25">
      <c r="A21" s="42" t="s">
        <v>90</v>
      </c>
      <c r="B21" s="42" t="s">
        <v>88</v>
      </c>
      <c r="C21" s="42" t="s">
        <v>97</v>
      </c>
    </row>
    <row r="22" spans="1:3" x14ac:dyDescent="0.25">
      <c r="A22" s="42" t="s">
        <v>91</v>
      </c>
      <c r="B22" s="42" t="s">
        <v>23</v>
      </c>
      <c r="C22" s="42" t="s">
        <v>94</v>
      </c>
    </row>
    <row r="23" spans="1:3" x14ac:dyDescent="0.25">
      <c r="A23" s="42" t="s">
        <v>89</v>
      </c>
      <c r="B23" s="42" t="s">
        <v>25</v>
      </c>
      <c r="C23" s="42" t="s">
        <v>95</v>
      </c>
    </row>
    <row r="24" spans="1:3" x14ac:dyDescent="0.25">
      <c r="A24" s="42" t="s">
        <v>90</v>
      </c>
      <c r="B24" s="42" t="s">
        <v>87</v>
      </c>
      <c r="C24" s="42" t="s">
        <v>94</v>
      </c>
    </row>
    <row r="25" spans="1:3" x14ac:dyDescent="0.25">
      <c r="A25" s="42" t="s">
        <v>91</v>
      </c>
      <c r="B25" s="42" t="s">
        <v>88</v>
      </c>
      <c r="C25" s="42" t="s">
        <v>95</v>
      </c>
    </row>
    <row r="26" spans="1:3" x14ac:dyDescent="0.25">
      <c r="A26" s="42" t="s">
        <v>89</v>
      </c>
      <c r="B26" s="42" t="s">
        <v>23</v>
      </c>
      <c r="C26" s="42" t="s">
        <v>96</v>
      </c>
    </row>
    <row r="27" spans="1:3" x14ac:dyDescent="0.25">
      <c r="A27" s="42" t="s">
        <v>90</v>
      </c>
      <c r="B27" s="42" t="s">
        <v>25</v>
      </c>
      <c r="C27" s="42" t="s">
        <v>94</v>
      </c>
    </row>
    <row r="28" spans="1:3" x14ac:dyDescent="0.25">
      <c r="A28" s="42" t="s">
        <v>91</v>
      </c>
      <c r="B28" s="42" t="s">
        <v>87</v>
      </c>
      <c r="C28" s="42" t="s">
        <v>95</v>
      </c>
    </row>
    <row r="29" spans="1:3" x14ac:dyDescent="0.25">
      <c r="A29" s="42" t="s">
        <v>89</v>
      </c>
      <c r="B29" s="42" t="s">
        <v>88</v>
      </c>
      <c r="C29" s="42" t="s">
        <v>96</v>
      </c>
    </row>
    <row r="30" spans="1:3" x14ac:dyDescent="0.25">
      <c r="A30" s="42" t="s">
        <v>90</v>
      </c>
      <c r="B30" s="42" t="s">
        <v>23</v>
      </c>
      <c r="C30" s="42" t="s">
        <v>94</v>
      </c>
    </row>
    <row r="31" spans="1:3" x14ac:dyDescent="0.25">
      <c r="A31" s="42" t="s">
        <v>91</v>
      </c>
      <c r="B31" s="42" t="s">
        <v>25</v>
      </c>
      <c r="C31" s="42" t="s">
        <v>95</v>
      </c>
    </row>
    <row r="32" spans="1:3" x14ac:dyDescent="0.25">
      <c r="A32" s="42" t="s">
        <v>89</v>
      </c>
      <c r="B32" s="42" t="s">
        <v>87</v>
      </c>
      <c r="C32" s="42" t="s">
        <v>96</v>
      </c>
    </row>
    <row r="33" spans="1:3" x14ac:dyDescent="0.25">
      <c r="A33" s="42" t="s">
        <v>90</v>
      </c>
      <c r="B33" s="42" t="s">
        <v>88</v>
      </c>
      <c r="C33" s="42" t="s">
        <v>97</v>
      </c>
    </row>
    <row r="34" spans="1:3" x14ac:dyDescent="0.25">
      <c r="A34" s="42" t="s">
        <v>91</v>
      </c>
      <c r="B34" s="42" t="s">
        <v>23</v>
      </c>
      <c r="C34" s="42" t="s">
        <v>94</v>
      </c>
    </row>
    <row r="35" spans="1:3" x14ac:dyDescent="0.25">
      <c r="A35" s="42" t="s">
        <v>89</v>
      </c>
      <c r="B35" s="42" t="s">
        <v>25</v>
      </c>
      <c r="C35" s="42" t="s">
        <v>95</v>
      </c>
    </row>
    <row r="36" spans="1:3" x14ac:dyDescent="0.25">
      <c r="A36" s="42" t="s">
        <v>90</v>
      </c>
      <c r="B36" s="42" t="s">
        <v>87</v>
      </c>
      <c r="C36" s="42" t="s">
        <v>96</v>
      </c>
    </row>
    <row r="37" spans="1:3" x14ac:dyDescent="0.25">
      <c r="A37" s="42" t="s">
        <v>91</v>
      </c>
      <c r="B37" s="42" t="s">
        <v>88</v>
      </c>
      <c r="C37" s="42" t="s">
        <v>97</v>
      </c>
    </row>
    <row r="38" spans="1:3" x14ac:dyDescent="0.25">
      <c r="A38" s="42" t="s">
        <v>89</v>
      </c>
      <c r="B38" s="42" t="s">
        <v>23</v>
      </c>
      <c r="C38" s="42" t="s">
        <v>94</v>
      </c>
    </row>
    <row r="39" spans="1:3" x14ac:dyDescent="0.25">
      <c r="A39" s="42" t="s">
        <v>90</v>
      </c>
      <c r="B39" s="42" t="s">
        <v>25</v>
      </c>
      <c r="C39" s="42" t="s">
        <v>95</v>
      </c>
    </row>
    <row r="40" spans="1:3" x14ac:dyDescent="0.25">
      <c r="A40" s="42" t="s">
        <v>91</v>
      </c>
      <c r="B40" s="42" t="s">
        <v>87</v>
      </c>
      <c r="C40" s="42" t="s">
        <v>94</v>
      </c>
    </row>
    <row r="41" spans="1:3" x14ac:dyDescent="0.25">
      <c r="A41" s="42" t="s">
        <v>89</v>
      </c>
      <c r="B41" s="42" t="s">
        <v>88</v>
      </c>
      <c r="C41" s="42" t="s">
        <v>95</v>
      </c>
    </row>
    <row r="42" spans="1:3" x14ac:dyDescent="0.25">
      <c r="A42" s="42" t="s">
        <v>90</v>
      </c>
      <c r="B42" s="42" t="s">
        <v>23</v>
      </c>
      <c r="C42" s="42" t="s">
        <v>96</v>
      </c>
    </row>
    <row r="43" spans="1:3" x14ac:dyDescent="0.25">
      <c r="A43" s="42" t="s">
        <v>91</v>
      </c>
      <c r="B43" s="42" t="s">
        <v>25</v>
      </c>
      <c r="C43" s="42" t="s">
        <v>94</v>
      </c>
    </row>
    <row r="44" spans="1:3" x14ac:dyDescent="0.25">
      <c r="A44" s="42" t="s">
        <v>89</v>
      </c>
      <c r="B44" s="42" t="s">
        <v>87</v>
      </c>
      <c r="C44" s="42" t="s">
        <v>95</v>
      </c>
    </row>
    <row r="45" spans="1:3" x14ac:dyDescent="0.25">
      <c r="A45" s="42" t="s">
        <v>90</v>
      </c>
      <c r="B45" s="42" t="s">
        <v>88</v>
      </c>
      <c r="C45" s="42" t="s">
        <v>96</v>
      </c>
    </row>
    <row r="46" spans="1:3" x14ac:dyDescent="0.25">
      <c r="A46" s="42" t="s">
        <v>91</v>
      </c>
      <c r="B46" s="42" t="s">
        <v>23</v>
      </c>
      <c r="C46" s="42" t="s">
        <v>94</v>
      </c>
    </row>
    <row r="47" spans="1:3" x14ac:dyDescent="0.25">
      <c r="A47" s="42" t="s">
        <v>89</v>
      </c>
      <c r="B47" s="42" t="s">
        <v>25</v>
      </c>
      <c r="C47" s="42" t="s">
        <v>94</v>
      </c>
    </row>
    <row r="48" spans="1:3" x14ac:dyDescent="0.25">
      <c r="A48" s="42" t="s">
        <v>90</v>
      </c>
      <c r="B48" s="42" t="s">
        <v>87</v>
      </c>
      <c r="C48" s="42" t="s">
        <v>94</v>
      </c>
    </row>
    <row r="49" spans="1:3" x14ac:dyDescent="0.25">
      <c r="A49" s="42" t="s">
        <v>91</v>
      </c>
      <c r="B49" s="42" t="s">
        <v>88</v>
      </c>
      <c r="C49" s="42" t="s">
        <v>94</v>
      </c>
    </row>
    <row r="50" spans="1:3" x14ac:dyDescent="0.25">
      <c r="A50" s="42" t="s">
        <v>89</v>
      </c>
      <c r="B50" s="42" t="s">
        <v>23</v>
      </c>
      <c r="C50" s="42" t="s">
        <v>94</v>
      </c>
    </row>
    <row r="51" spans="1:3" x14ac:dyDescent="0.25">
      <c r="A51" s="42" t="s">
        <v>90</v>
      </c>
      <c r="B51" s="42" t="s">
        <v>25</v>
      </c>
      <c r="C51" s="42" t="s">
        <v>94</v>
      </c>
    </row>
    <row r="52" spans="1:3" x14ac:dyDescent="0.25">
      <c r="A52" s="42" t="s">
        <v>91</v>
      </c>
      <c r="B52" s="42" t="s">
        <v>87</v>
      </c>
      <c r="C52" s="42" t="s">
        <v>94</v>
      </c>
    </row>
    <row r="53" spans="1:3" x14ac:dyDescent="0.25">
      <c r="A53" s="42" t="s">
        <v>89</v>
      </c>
      <c r="B53" s="42" t="s">
        <v>88</v>
      </c>
      <c r="C53" s="42" t="s">
        <v>94</v>
      </c>
    </row>
    <row r="54" spans="1:3" x14ac:dyDescent="0.25">
      <c r="A54" s="42" t="s">
        <v>90</v>
      </c>
      <c r="B54" s="42" t="s">
        <v>23</v>
      </c>
      <c r="C54" s="42" t="s">
        <v>94</v>
      </c>
    </row>
    <row r="55" spans="1:3" x14ac:dyDescent="0.25">
      <c r="A55" s="42" t="s">
        <v>91</v>
      </c>
      <c r="B55" s="42" t="s">
        <v>25</v>
      </c>
      <c r="C55" s="42" t="s">
        <v>94</v>
      </c>
    </row>
    <row r="56" spans="1:3" x14ac:dyDescent="0.25">
      <c r="A56" s="42" t="s">
        <v>89</v>
      </c>
      <c r="B56" s="42" t="s">
        <v>87</v>
      </c>
      <c r="C56" s="42" t="s">
        <v>94</v>
      </c>
    </row>
    <row r="57" spans="1:3" x14ac:dyDescent="0.25">
      <c r="A57" s="42" t="s">
        <v>90</v>
      </c>
      <c r="B57" s="42" t="s">
        <v>88</v>
      </c>
      <c r="C57" s="42" t="s">
        <v>95</v>
      </c>
    </row>
    <row r="58" spans="1:3" x14ac:dyDescent="0.25">
      <c r="A58" s="42" t="s">
        <v>91</v>
      </c>
      <c r="B58" s="42" t="s">
        <v>23</v>
      </c>
      <c r="C58" s="42" t="s">
        <v>96</v>
      </c>
    </row>
    <row r="59" spans="1:3" x14ac:dyDescent="0.25">
      <c r="A59" s="42" t="s">
        <v>89</v>
      </c>
      <c r="B59" s="42" t="s">
        <v>25</v>
      </c>
      <c r="C59" s="42" t="s">
        <v>94</v>
      </c>
    </row>
    <row r="60" spans="1:3" x14ac:dyDescent="0.25">
      <c r="A60" s="42" t="s">
        <v>90</v>
      </c>
      <c r="B60" s="42" t="s">
        <v>87</v>
      </c>
      <c r="C60" s="42" t="s">
        <v>95</v>
      </c>
    </row>
    <row r="61" spans="1:3" x14ac:dyDescent="0.25">
      <c r="A61" s="42" t="s">
        <v>91</v>
      </c>
      <c r="B61" s="42" t="s">
        <v>88</v>
      </c>
      <c r="C61" s="42" t="s">
        <v>96</v>
      </c>
    </row>
    <row r="62" spans="1:3" x14ac:dyDescent="0.25">
      <c r="A62" s="42" t="s">
        <v>89</v>
      </c>
      <c r="B62" s="42" t="s">
        <v>23</v>
      </c>
      <c r="C62" s="42" t="s">
        <v>94</v>
      </c>
    </row>
    <row r="63" spans="1:3" x14ac:dyDescent="0.25">
      <c r="A63" s="42" t="s">
        <v>90</v>
      </c>
      <c r="B63" s="42" t="s">
        <v>25</v>
      </c>
      <c r="C63" s="42" t="s">
        <v>95</v>
      </c>
    </row>
    <row r="64" spans="1:3" x14ac:dyDescent="0.25">
      <c r="A64" s="42" t="s">
        <v>91</v>
      </c>
      <c r="B64" s="42" t="s">
        <v>87</v>
      </c>
      <c r="C64" s="42" t="s">
        <v>96</v>
      </c>
    </row>
    <row r="65" spans="1:3" x14ac:dyDescent="0.25">
      <c r="A65" s="42" t="s">
        <v>89</v>
      </c>
      <c r="B65" s="42" t="s">
        <v>88</v>
      </c>
      <c r="C65" s="42" t="s">
        <v>97</v>
      </c>
    </row>
    <row r="66" spans="1:3" x14ac:dyDescent="0.25">
      <c r="A66" s="42" t="s">
        <v>90</v>
      </c>
      <c r="B66" s="42" t="s">
        <v>23</v>
      </c>
      <c r="C66" s="42" t="s">
        <v>94</v>
      </c>
    </row>
    <row r="67" spans="1:3" x14ac:dyDescent="0.25">
      <c r="A67" s="42" t="s">
        <v>91</v>
      </c>
      <c r="B67" s="42" t="s">
        <v>25</v>
      </c>
      <c r="C67" s="42" t="s">
        <v>95</v>
      </c>
    </row>
    <row r="68" spans="1:3" x14ac:dyDescent="0.25">
      <c r="A68" s="42" t="s">
        <v>89</v>
      </c>
      <c r="B68" s="42" t="s">
        <v>87</v>
      </c>
      <c r="C68" s="42" t="s">
        <v>96</v>
      </c>
    </row>
    <row r="69" spans="1:3" x14ac:dyDescent="0.25">
      <c r="A69" s="42" t="s">
        <v>90</v>
      </c>
      <c r="B69" s="42" t="s">
        <v>88</v>
      </c>
      <c r="C69" s="42" t="s">
        <v>97</v>
      </c>
    </row>
    <row r="70" spans="1:3" x14ac:dyDescent="0.25">
      <c r="A70" s="42" t="s">
        <v>91</v>
      </c>
      <c r="B70" s="42" t="s">
        <v>23</v>
      </c>
      <c r="C70" s="42" t="s">
        <v>94</v>
      </c>
    </row>
    <row r="71" spans="1:3" x14ac:dyDescent="0.25">
      <c r="A71" s="42" t="s">
        <v>89</v>
      </c>
      <c r="B71" s="42" t="s">
        <v>25</v>
      </c>
      <c r="C71" s="42" t="s">
        <v>95</v>
      </c>
    </row>
    <row r="72" spans="1:3" x14ac:dyDescent="0.25">
      <c r="A72" s="42" t="s">
        <v>90</v>
      </c>
      <c r="B72" s="42" t="s">
        <v>87</v>
      </c>
      <c r="C72" s="42" t="s">
        <v>94</v>
      </c>
    </row>
    <row r="73" spans="1:3" x14ac:dyDescent="0.25">
      <c r="A73" s="42" t="s">
        <v>91</v>
      </c>
      <c r="B73" s="42" t="s">
        <v>88</v>
      </c>
      <c r="C73" s="42" t="s">
        <v>95</v>
      </c>
    </row>
    <row r="74" spans="1:3" x14ac:dyDescent="0.25">
      <c r="A74" s="42" t="s">
        <v>89</v>
      </c>
      <c r="B74" s="42" t="s">
        <v>23</v>
      </c>
      <c r="C74" s="42" t="s">
        <v>96</v>
      </c>
    </row>
    <row r="75" spans="1:3" x14ac:dyDescent="0.25">
      <c r="A75" s="42" t="s">
        <v>90</v>
      </c>
      <c r="B75" s="42" t="s">
        <v>25</v>
      </c>
      <c r="C75" s="42" t="s">
        <v>94</v>
      </c>
    </row>
    <row r="76" spans="1:3" x14ac:dyDescent="0.25">
      <c r="A76" s="42" t="s">
        <v>91</v>
      </c>
      <c r="B76" s="42" t="s">
        <v>87</v>
      </c>
      <c r="C76" s="42" t="s">
        <v>95</v>
      </c>
    </row>
    <row r="77" spans="1:3" x14ac:dyDescent="0.25">
      <c r="A77" s="42" t="s">
        <v>89</v>
      </c>
      <c r="B77" s="42" t="s">
        <v>88</v>
      </c>
      <c r="C77" s="42" t="s">
        <v>96</v>
      </c>
    </row>
    <row r="78" spans="1:3" x14ac:dyDescent="0.25">
      <c r="A78" s="42" t="s">
        <v>90</v>
      </c>
      <c r="B78" s="42" t="s">
        <v>23</v>
      </c>
      <c r="C78" s="42" t="s">
        <v>94</v>
      </c>
    </row>
    <row r="79" spans="1:3" x14ac:dyDescent="0.25">
      <c r="A79" s="42" t="s">
        <v>91</v>
      </c>
      <c r="B79" s="42" t="s">
        <v>25</v>
      </c>
      <c r="C79" s="42" t="s">
        <v>95</v>
      </c>
    </row>
    <row r="80" spans="1:3" x14ac:dyDescent="0.25">
      <c r="A80" s="42" t="s">
        <v>89</v>
      </c>
      <c r="B80" s="42" t="s">
        <v>87</v>
      </c>
      <c r="C80" s="42" t="s">
        <v>96</v>
      </c>
    </row>
    <row r="81" spans="1:3" x14ac:dyDescent="0.25">
      <c r="A81" s="42" t="s">
        <v>90</v>
      </c>
      <c r="B81" s="42" t="s">
        <v>88</v>
      </c>
      <c r="C81" s="42" t="s">
        <v>97</v>
      </c>
    </row>
    <row r="82" spans="1:3" x14ac:dyDescent="0.25">
      <c r="A82" s="42" t="s">
        <v>89</v>
      </c>
      <c r="B82" s="42" t="s">
        <v>23</v>
      </c>
      <c r="C82" s="42" t="s">
        <v>94</v>
      </c>
    </row>
    <row r="83" spans="1:3" x14ac:dyDescent="0.25">
      <c r="A83" s="42" t="s">
        <v>90</v>
      </c>
      <c r="B83" s="42" t="s">
        <v>25</v>
      </c>
      <c r="C83" s="42" t="s">
        <v>95</v>
      </c>
    </row>
    <row r="84" spans="1:3" x14ac:dyDescent="0.25">
      <c r="A84" s="42" t="s">
        <v>91</v>
      </c>
      <c r="B84" s="42" t="s">
        <v>87</v>
      </c>
      <c r="C84" s="42" t="s">
        <v>96</v>
      </c>
    </row>
    <row r="85" spans="1:3" x14ac:dyDescent="0.25">
      <c r="A85" s="42" t="s">
        <v>89</v>
      </c>
      <c r="B85" s="42" t="s">
        <v>88</v>
      </c>
      <c r="C85" s="42" t="s">
        <v>97</v>
      </c>
    </row>
    <row r="86" spans="1:3" x14ac:dyDescent="0.25">
      <c r="A86" s="42" t="s">
        <v>90</v>
      </c>
      <c r="B86" s="42" t="s">
        <v>23</v>
      </c>
      <c r="C86" s="42" t="s">
        <v>94</v>
      </c>
    </row>
    <row r="87" spans="1:3" x14ac:dyDescent="0.25">
      <c r="A87" s="42" t="s">
        <v>91</v>
      </c>
      <c r="B87" s="42" t="s">
        <v>25</v>
      </c>
      <c r="C87" s="42" t="s">
        <v>95</v>
      </c>
    </row>
    <row r="88" spans="1:3" x14ac:dyDescent="0.25">
      <c r="A88" s="42" t="s">
        <v>89</v>
      </c>
      <c r="B88" s="42" t="s">
        <v>87</v>
      </c>
      <c r="C88" s="42" t="s">
        <v>94</v>
      </c>
    </row>
    <row r="89" spans="1:3" x14ac:dyDescent="0.25">
      <c r="A89" s="42" t="s">
        <v>90</v>
      </c>
      <c r="B89" s="42" t="s">
        <v>88</v>
      </c>
      <c r="C89" s="42" t="s">
        <v>95</v>
      </c>
    </row>
    <row r="90" spans="1:3" x14ac:dyDescent="0.25">
      <c r="A90" s="42" t="s">
        <v>91</v>
      </c>
      <c r="B90" s="42" t="s">
        <v>23</v>
      </c>
      <c r="C90" s="42" t="s">
        <v>96</v>
      </c>
    </row>
    <row r="91" spans="1:3" x14ac:dyDescent="0.25">
      <c r="A91" s="42" t="s">
        <v>89</v>
      </c>
      <c r="B91" s="42" t="s">
        <v>25</v>
      </c>
      <c r="C91" s="42" t="s">
        <v>94</v>
      </c>
    </row>
    <row r="92" spans="1:3" x14ac:dyDescent="0.25">
      <c r="A92" s="42" t="s">
        <v>90</v>
      </c>
      <c r="B92" s="42" t="s">
        <v>87</v>
      </c>
      <c r="C92" s="42" t="s">
        <v>95</v>
      </c>
    </row>
    <row r="93" spans="1:3" x14ac:dyDescent="0.25">
      <c r="A93" s="42" t="s">
        <v>91</v>
      </c>
      <c r="B93" s="42" t="s">
        <v>88</v>
      </c>
      <c r="C93" s="42" t="s">
        <v>96</v>
      </c>
    </row>
    <row r="94" spans="1:3" x14ac:dyDescent="0.25">
      <c r="A94" s="42" t="s">
        <v>89</v>
      </c>
      <c r="B94" s="42" t="s">
        <v>23</v>
      </c>
      <c r="C94" s="42" t="s">
        <v>94</v>
      </c>
    </row>
    <row r="95" spans="1:3" x14ac:dyDescent="0.25">
      <c r="A95" s="42" t="s">
        <v>90</v>
      </c>
      <c r="B95" s="42" t="s">
        <v>25</v>
      </c>
      <c r="C95" s="42" t="s">
        <v>95</v>
      </c>
    </row>
    <row r="96" spans="1:3" x14ac:dyDescent="0.25">
      <c r="A96" s="42" t="s">
        <v>91</v>
      </c>
      <c r="B96" s="42" t="s">
        <v>87</v>
      </c>
      <c r="C96" s="42" t="s">
        <v>96</v>
      </c>
    </row>
    <row r="97" spans="1:3" x14ac:dyDescent="0.25">
      <c r="A97" s="42" t="s">
        <v>89</v>
      </c>
      <c r="B97" s="42" t="s">
        <v>88</v>
      </c>
      <c r="C97" s="42" t="s">
        <v>97</v>
      </c>
    </row>
    <row r="98" spans="1:3" x14ac:dyDescent="0.25">
      <c r="A98" s="42" t="s">
        <v>90</v>
      </c>
      <c r="B98" s="42" t="s">
        <v>23</v>
      </c>
      <c r="C98" s="42" t="s">
        <v>94</v>
      </c>
    </row>
    <row r="99" spans="1:3" x14ac:dyDescent="0.25">
      <c r="A99" s="42" t="s">
        <v>91</v>
      </c>
      <c r="B99" s="42" t="s">
        <v>25</v>
      </c>
      <c r="C99" s="42" t="s">
        <v>95</v>
      </c>
    </row>
    <row r="100" spans="1:3" x14ac:dyDescent="0.25">
      <c r="A100" s="42" t="s">
        <v>89</v>
      </c>
      <c r="B100" s="42" t="s">
        <v>87</v>
      </c>
      <c r="C100" s="42" t="s">
        <v>96</v>
      </c>
    </row>
    <row r="101" spans="1:3" x14ac:dyDescent="0.25">
      <c r="A101" s="42" t="s">
        <v>90</v>
      </c>
      <c r="B101" s="42" t="s">
        <v>88</v>
      </c>
      <c r="C101" s="42" t="s">
        <v>97</v>
      </c>
    </row>
    <row r="102" spans="1:3" x14ac:dyDescent="0.25">
      <c r="A102" s="42" t="s">
        <v>91</v>
      </c>
      <c r="B102" s="42" t="s">
        <v>23</v>
      </c>
      <c r="C102" s="42" t="s">
        <v>94</v>
      </c>
    </row>
    <row r="103" spans="1:3" x14ac:dyDescent="0.25">
      <c r="A103" s="42" t="s">
        <v>89</v>
      </c>
      <c r="B103" s="42" t="s">
        <v>25</v>
      </c>
      <c r="C103" s="42" t="s">
        <v>95</v>
      </c>
    </row>
    <row r="104" spans="1:3" x14ac:dyDescent="0.25">
      <c r="A104" s="42" t="s">
        <v>90</v>
      </c>
      <c r="B104" s="42" t="s">
        <v>87</v>
      </c>
      <c r="C104" s="42" t="s">
        <v>94</v>
      </c>
    </row>
    <row r="105" spans="1:3" x14ac:dyDescent="0.25">
      <c r="A105" s="42" t="s">
        <v>91</v>
      </c>
      <c r="B105" s="42" t="s">
        <v>88</v>
      </c>
      <c r="C105" s="42" t="s">
        <v>95</v>
      </c>
    </row>
    <row r="106" spans="1:3" x14ac:dyDescent="0.25">
      <c r="A106" s="42" t="s">
        <v>89</v>
      </c>
      <c r="B106" s="42" t="s">
        <v>23</v>
      </c>
      <c r="C106" s="42" t="s">
        <v>96</v>
      </c>
    </row>
    <row r="107" spans="1:3" x14ac:dyDescent="0.25">
      <c r="A107" s="42" t="s">
        <v>90</v>
      </c>
      <c r="B107" s="42" t="s">
        <v>25</v>
      </c>
      <c r="C107" s="42" t="s">
        <v>94</v>
      </c>
    </row>
    <row r="108" spans="1:3" x14ac:dyDescent="0.25">
      <c r="A108" s="42" t="s">
        <v>91</v>
      </c>
      <c r="B108" s="42" t="s">
        <v>87</v>
      </c>
      <c r="C108" s="42" t="s">
        <v>95</v>
      </c>
    </row>
    <row r="109" spans="1:3" x14ac:dyDescent="0.25">
      <c r="A109" s="42" t="s">
        <v>89</v>
      </c>
      <c r="B109" s="42" t="s">
        <v>88</v>
      </c>
      <c r="C109" s="42" t="s">
        <v>96</v>
      </c>
    </row>
    <row r="110" spans="1:3" x14ac:dyDescent="0.25">
      <c r="A110" s="42" t="s">
        <v>90</v>
      </c>
      <c r="B110" s="42" t="s">
        <v>23</v>
      </c>
      <c r="C110" s="42" t="s">
        <v>94</v>
      </c>
    </row>
    <row r="111" spans="1:3" x14ac:dyDescent="0.25">
      <c r="A111" s="42" t="s">
        <v>91</v>
      </c>
      <c r="B111" s="42" t="s">
        <v>25</v>
      </c>
      <c r="C111" s="42" t="s">
        <v>95</v>
      </c>
    </row>
    <row r="112" spans="1:3" x14ac:dyDescent="0.25">
      <c r="A112" s="42" t="s">
        <v>89</v>
      </c>
      <c r="B112" s="42" t="s">
        <v>87</v>
      </c>
      <c r="C112" s="42" t="s">
        <v>96</v>
      </c>
    </row>
    <row r="113" spans="1:3" x14ac:dyDescent="0.25">
      <c r="A113" s="42" t="s">
        <v>90</v>
      </c>
      <c r="B113" s="42" t="s">
        <v>88</v>
      </c>
      <c r="C113" s="42" t="s">
        <v>97</v>
      </c>
    </row>
    <row r="114" spans="1:3" x14ac:dyDescent="0.25">
      <c r="A114" s="42" t="s">
        <v>91</v>
      </c>
      <c r="B114" s="42" t="s">
        <v>23</v>
      </c>
      <c r="C114" s="42" t="s">
        <v>94</v>
      </c>
    </row>
    <row r="115" spans="1:3" x14ac:dyDescent="0.25">
      <c r="A115" s="42" t="s">
        <v>89</v>
      </c>
      <c r="B115" s="42" t="s">
        <v>25</v>
      </c>
      <c r="C115" s="42" t="s">
        <v>95</v>
      </c>
    </row>
    <row r="116" spans="1:3" x14ac:dyDescent="0.25">
      <c r="A116" s="42" t="s">
        <v>90</v>
      </c>
      <c r="B116" s="42" t="s">
        <v>87</v>
      </c>
      <c r="C116" s="42" t="s">
        <v>96</v>
      </c>
    </row>
    <row r="117" spans="1:3" x14ac:dyDescent="0.25">
      <c r="A117" s="42" t="s">
        <v>91</v>
      </c>
      <c r="B117" s="42" t="s">
        <v>88</v>
      </c>
      <c r="C117" s="42" t="s">
        <v>97</v>
      </c>
    </row>
    <row r="118" spans="1:3" x14ac:dyDescent="0.25">
      <c r="A118" s="42" t="s">
        <v>89</v>
      </c>
      <c r="B118" s="42" t="s">
        <v>23</v>
      </c>
      <c r="C118" s="42" t="s">
        <v>94</v>
      </c>
    </row>
    <row r="119" spans="1:3" x14ac:dyDescent="0.25">
      <c r="A119" s="42" t="s">
        <v>90</v>
      </c>
      <c r="B119" s="42" t="s">
        <v>25</v>
      </c>
      <c r="C119" s="42" t="s">
        <v>95</v>
      </c>
    </row>
    <row r="120" spans="1:3" x14ac:dyDescent="0.25">
      <c r="A120" s="42" t="s">
        <v>91</v>
      </c>
      <c r="B120" s="42" t="s">
        <v>87</v>
      </c>
      <c r="C120" s="42" t="s">
        <v>94</v>
      </c>
    </row>
    <row r="121" spans="1:3" x14ac:dyDescent="0.25">
      <c r="A121" s="42" t="s">
        <v>89</v>
      </c>
      <c r="B121" s="42" t="s">
        <v>88</v>
      </c>
      <c r="C121" s="42" t="s">
        <v>95</v>
      </c>
    </row>
    <row r="122" spans="1:3" x14ac:dyDescent="0.25">
      <c r="A122" s="42" t="s">
        <v>90</v>
      </c>
      <c r="B122" s="42" t="s">
        <v>23</v>
      </c>
      <c r="C122" s="42" t="s">
        <v>96</v>
      </c>
    </row>
    <row r="123" spans="1:3" x14ac:dyDescent="0.25">
      <c r="A123" s="42" t="s">
        <v>91</v>
      </c>
      <c r="B123" s="42" t="s">
        <v>25</v>
      </c>
      <c r="C123" s="42" t="s">
        <v>94</v>
      </c>
    </row>
    <row r="124" spans="1:3" x14ac:dyDescent="0.25">
      <c r="A124" s="42" t="s">
        <v>89</v>
      </c>
      <c r="B124" s="42" t="s">
        <v>87</v>
      </c>
      <c r="C124" s="42" t="s">
        <v>95</v>
      </c>
    </row>
    <row r="125" spans="1:3" x14ac:dyDescent="0.25">
      <c r="A125" s="42" t="s">
        <v>90</v>
      </c>
      <c r="B125" s="42" t="s">
        <v>88</v>
      </c>
      <c r="C125" s="42" t="s">
        <v>96</v>
      </c>
    </row>
    <row r="126" spans="1:3" x14ac:dyDescent="0.25">
      <c r="A126" s="42" t="s">
        <v>91</v>
      </c>
      <c r="B126" s="42" t="s">
        <v>23</v>
      </c>
      <c r="C126" s="42" t="s">
        <v>94</v>
      </c>
    </row>
    <row r="127" spans="1:3" x14ac:dyDescent="0.25">
      <c r="A127" s="42" t="s">
        <v>89</v>
      </c>
      <c r="B127" s="42" t="s">
        <v>25</v>
      </c>
      <c r="C127" s="42" t="s">
        <v>95</v>
      </c>
    </row>
    <row r="128" spans="1:3" x14ac:dyDescent="0.25">
      <c r="A128" s="42" t="s">
        <v>90</v>
      </c>
      <c r="B128" s="42" t="s">
        <v>87</v>
      </c>
      <c r="C128" s="42" t="s">
        <v>96</v>
      </c>
    </row>
    <row r="129" spans="1:3" x14ac:dyDescent="0.25">
      <c r="A129" s="42" t="s">
        <v>91</v>
      </c>
      <c r="B129" s="42" t="s">
        <v>88</v>
      </c>
      <c r="C129" s="42" t="s">
        <v>97</v>
      </c>
    </row>
    <row r="130" spans="1:3" x14ac:dyDescent="0.25">
      <c r="A130" s="42" t="s">
        <v>89</v>
      </c>
      <c r="B130" s="42" t="s">
        <v>23</v>
      </c>
      <c r="C130" s="42" t="s">
        <v>94</v>
      </c>
    </row>
    <row r="131" spans="1:3" x14ac:dyDescent="0.25">
      <c r="A131" s="42" t="s">
        <v>90</v>
      </c>
      <c r="B131" s="42" t="s">
        <v>25</v>
      </c>
      <c r="C131" s="42" t="s">
        <v>95</v>
      </c>
    </row>
    <row r="132" spans="1:3" x14ac:dyDescent="0.25">
      <c r="A132" s="42" t="s">
        <v>91</v>
      </c>
      <c r="B132" s="42" t="s">
        <v>87</v>
      </c>
      <c r="C132" s="42" t="s">
        <v>96</v>
      </c>
    </row>
    <row r="133" spans="1:3" x14ac:dyDescent="0.25">
      <c r="A133" s="42" t="s">
        <v>89</v>
      </c>
      <c r="B133" s="42" t="s">
        <v>88</v>
      </c>
      <c r="C133" s="42" t="s">
        <v>97</v>
      </c>
    </row>
    <row r="134" spans="1:3" x14ac:dyDescent="0.25">
      <c r="A134" s="42" t="s">
        <v>90</v>
      </c>
      <c r="B134" s="42" t="s">
        <v>23</v>
      </c>
      <c r="C134" s="42" t="s">
        <v>94</v>
      </c>
    </row>
    <row r="135" spans="1:3" x14ac:dyDescent="0.25">
      <c r="A135" s="42" t="s">
        <v>91</v>
      </c>
      <c r="B135" s="42" t="s">
        <v>25</v>
      </c>
      <c r="C135" s="42" t="s">
        <v>95</v>
      </c>
    </row>
    <row r="136" spans="1:3" x14ac:dyDescent="0.25">
      <c r="A136" s="42" t="s">
        <v>89</v>
      </c>
      <c r="B136" s="42" t="s">
        <v>87</v>
      </c>
      <c r="C136" s="42" t="s">
        <v>94</v>
      </c>
    </row>
    <row r="137" spans="1:3" x14ac:dyDescent="0.25">
      <c r="A137" s="42" t="s">
        <v>90</v>
      </c>
      <c r="B137" s="42" t="s">
        <v>88</v>
      </c>
      <c r="C137" s="42" t="s">
        <v>95</v>
      </c>
    </row>
    <row r="138" spans="1:3" x14ac:dyDescent="0.25">
      <c r="A138" s="42" t="s">
        <v>91</v>
      </c>
      <c r="B138" s="42" t="s">
        <v>23</v>
      </c>
      <c r="C138" s="42" t="s">
        <v>96</v>
      </c>
    </row>
    <row r="139" spans="1:3" x14ac:dyDescent="0.25">
      <c r="A139" s="42" t="s">
        <v>89</v>
      </c>
      <c r="B139" s="42" t="s">
        <v>25</v>
      </c>
      <c r="C139" s="42" t="s">
        <v>94</v>
      </c>
    </row>
    <row r="140" spans="1:3" x14ac:dyDescent="0.25">
      <c r="A140" s="42" t="s">
        <v>90</v>
      </c>
      <c r="B140" s="42" t="s">
        <v>87</v>
      </c>
      <c r="C140" s="42" t="s">
        <v>95</v>
      </c>
    </row>
    <row r="141" spans="1:3" x14ac:dyDescent="0.25">
      <c r="A141" s="42" t="s">
        <v>91</v>
      </c>
      <c r="B141" s="42" t="s">
        <v>88</v>
      </c>
      <c r="C141" s="42" t="s">
        <v>96</v>
      </c>
    </row>
    <row r="142" spans="1:3" x14ac:dyDescent="0.25">
      <c r="A142" s="42" t="s">
        <v>89</v>
      </c>
      <c r="B142" s="42" t="s">
        <v>23</v>
      </c>
      <c r="C142" s="42" t="s">
        <v>94</v>
      </c>
    </row>
    <row r="143" spans="1:3" x14ac:dyDescent="0.25">
      <c r="A143" s="42" t="s">
        <v>90</v>
      </c>
      <c r="B143" s="42" t="s">
        <v>25</v>
      </c>
      <c r="C143" s="42" t="s">
        <v>95</v>
      </c>
    </row>
    <row r="144" spans="1:3" x14ac:dyDescent="0.25">
      <c r="A144" s="42" t="s">
        <v>91</v>
      </c>
      <c r="B144" s="42" t="s">
        <v>87</v>
      </c>
      <c r="C144" s="42" t="s">
        <v>96</v>
      </c>
    </row>
    <row r="145" spans="1:3" x14ac:dyDescent="0.25">
      <c r="A145" s="42" t="s">
        <v>89</v>
      </c>
      <c r="B145" s="42" t="s">
        <v>88</v>
      </c>
      <c r="C145" s="42" t="s">
        <v>97</v>
      </c>
    </row>
    <row r="146" spans="1:3" x14ac:dyDescent="0.25">
      <c r="A146" s="42" t="s">
        <v>90</v>
      </c>
      <c r="B146" s="42" t="s">
        <v>23</v>
      </c>
      <c r="C146" s="42" t="s">
        <v>94</v>
      </c>
    </row>
    <row r="147" spans="1:3" x14ac:dyDescent="0.25">
      <c r="A147" s="42" t="s">
        <v>91</v>
      </c>
      <c r="B147" s="42" t="s">
        <v>25</v>
      </c>
      <c r="C147" s="42" t="s">
        <v>95</v>
      </c>
    </row>
    <row r="148" spans="1:3" x14ac:dyDescent="0.25">
      <c r="A148" s="42" t="s">
        <v>89</v>
      </c>
      <c r="B148" s="42" t="s">
        <v>87</v>
      </c>
      <c r="C148" s="42" t="s">
        <v>96</v>
      </c>
    </row>
    <row r="149" spans="1:3" x14ac:dyDescent="0.25">
      <c r="A149" s="42" t="s">
        <v>90</v>
      </c>
      <c r="B149" s="42" t="s">
        <v>88</v>
      </c>
      <c r="C149" s="42" t="s">
        <v>97</v>
      </c>
    </row>
    <row r="150" spans="1:3" x14ac:dyDescent="0.25">
      <c r="A150" s="42" t="s">
        <v>91</v>
      </c>
      <c r="B150" s="42" t="s">
        <v>23</v>
      </c>
      <c r="C150" s="42" t="s">
        <v>94</v>
      </c>
    </row>
    <row r="151" spans="1:3" x14ac:dyDescent="0.25">
      <c r="A151" s="42" t="s">
        <v>89</v>
      </c>
      <c r="B151" s="42" t="s">
        <v>25</v>
      </c>
      <c r="C151" s="42" t="s">
        <v>95</v>
      </c>
    </row>
    <row r="152" spans="1:3" x14ac:dyDescent="0.25">
      <c r="A152" s="42" t="s">
        <v>90</v>
      </c>
      <c r="B152" s="42" t="s">
        <v>87</v>
      </c>
      <c r="C152" s="42" t="s">
        <v>94</v>
      </c>
    </row>
    <row r="153" spans="1:3" x14ac:dyDescent="0.25">
      <c r="A153" s="42" t="s">
        <v>91</v>
      </c>
      <c r="B153" s="42" t="s">
        <v>88</v>
      </c>
      <c r="C153" s="42" t="s">
        <v>95</v>
      </c>
    </row>
    <row r="154" spans="1:3" x14ac:dyDescent="0.25">
      <c r="A154" s="42" t="s">
        <v>89</v>
      </c>
      <c r="B154" s="42" t="s">
        <v>23</v>
      </c>
      <c r="C154" s="42" t="s">
        <v>96</v>
      </c>
    </row>
    <row r="155" spans="1:3" x14ac:dyDescent="0.25">
      <c r="A155" s="42" t="s">
        <v>90</v>
      </c>
      <c r="B155" s="42" t="s">
        <v>25</v>
      </c>
      <c r="C155" s="42" t="s">
        <v>94</v>
      </c>
    </row>
    <row r="156" spans="1:3" x14ac:dyDescent="0.25">
      <c r="A156" s="42" t="s">
        <v>91</v>
      </c>
      <c r="B156" s="42" t="s">
        <v>87</v>
      </c>
      <c r="C156" s="42" t="s">
        <v>95</v>
      </c>
    </row>
    <row r="157" spans="1:3" x14ac:dyDescent="0.25">
      <c r="A157" s="42" t="s">
        <v>89</v>
      </c>
      <c r="B157" s="42" t="s">
        <v>88</v>
      </c>
      <c r="C157" s="42" t="s">
        <v>96</v>
      </c>
    </row>
    <row r="158" spans="1:3" x14ac:dyDescent="0.25">
      <c r="A158" s="42" t="s">
        <v>90</v>
      </c>
      <c r="B158" s="42" t="s">
        <v>23</v>
      </c>
      <c r="C158" s="42" t="s">
        <v>94</v>
      </c>
    </row>
    <row r="159" spans="1:3" x14ac:dyDescent="0.25">
      <c r="A159" s="42" t="s">
        <v>91</v>
      </c>
      <c r="B159" s="42" t="s">
        <v>25</v>
      </c>
      <c r="C159" s="42" t="s">
        <v>95</v>
      </c>
    </row>
    <row r="160" spans="1:3" x14ac:dyDescent="0.25">
      <c r="A160" s="42" t="s">
        <v>89</v>
      </c>
      <c r="B160" s="42" t="s">
        <v>87</v>
      </c>
      <c r="C160" s="42" t="s">
        <v>96</v>
      </c>
    </row>
    <row r="161" spans="1:3" x14ac:dyDescent="0.25">
      <c r="A161" s="42" t="s">
        <v>90</v>
      </c>
      <c r="B161" s="42" t="s">
        <v>88</v>
      </c>
      <c r="C161" s="42" t="s">
        <v>97</v>
      </c>
    </row>
    <row r="162" spans="1:3" x14ac:dyDescent="0.25">
      <c r="A162" s="42" t="s">
        <v>89</v>
      </c>
      <c r="B162" s="42" t="s">
        <v>23</v>
      </c>
      <c r="C162" s="42" t="s">
        <v>94</v>
      </c>
    </row>
    <row r="163" spans="1:3" x14ac:dyDescent="0.25">
      <c r="A163" s="42" t="s">
        <v>90</v>
      </c>
      <c r="B163" s="42" t="s">
        <v>25</v>
      </c>
      <c r="C163" s="42" t="s">
        <v>95</v>
      </c>
    </row>
    <row r="164" spans="1:3" x14ac:dyDescent="0.25">
      <c r="A164" s="42" t="s">
        <v>91</v>
      </c>
      <c r="B164" s="42" t="s">
        <v>87</v>
      </c>
      <c r="C164" s="42" t="s">
        <v>96</v>
      </c>
    </row>
    <row r="165" spans="1:3" x14ac:dyDescent="0.25">
      <c r="A165" s="42" t="s">
        <v>89</v>
      </c>
      <c r="B165" s="42" t="s">
        <v>88</v>
      </c>
      <c r="C165" s="42" t="s">
        <v>97</v>
      </c>
    </row>
    <row r="166" spans="1:3" x14ac:dyDescent="0.25">
      <c r="A166" s="42" t="s">
        <v>90</v>
      </c>
      <c r="B166" s="42" t="s">
        <v>23</v>
      </c>
      <c r="C166" s="42" t="s">
        <v>94</v>
      </c>
    </row>
    <row r="167" spans="1:3" x14ac:dyDescent="0.25">
      <c r="A167" s="42" t="s">
        <v>91</v>
      </c>
      <c r="B167" s="42" t="s">
        <v>25</v>
      </c>
      <c r="C167" s="42" t="s">
        <v>95</v>
      </c>
    </row>
    <row r="168" spans="1:3" x14ac:dyDescent="0.25">
      <c r="A168" s="42" t="s">
        <v>89</v>
      </c>
      <c r="B168" s="42" t="s">
        <v>87</v>
      </c>
      <c r="C168" s="42" t="s">
        <v>94</v>
      </c>
    </row>
    <row r="169" spans="1:3" x14ac:dyDescent="0.25">
      <c r="A169" s="42" t="s">
        <v>90</v>
      </c>
      <c r="B169" s="42" t="s">
        <v>88</v>
      </c>
      <c r="C169" s="42" t="s">
        <v>95</v>
      </c>
    </row>
    <row r="170" spans="1:3" x14ac:dyDescent="0.25">
      <c r="A170" s="42" t="s">
        <v>91</v>
      </c>
      <c r="B170" s="42" t="s">
        <v>23</v>
      </c>
      <c r="C170" s="42" t="s">
        <v>96</v>
      </c>
    </row>
    <row r="171" spans="1:3" x14ac:dyDescent="0.25">
      <c r="A171" s="42" t="s">
        <v>89</v>
      </c>
      <c r="B171" s="42" t="s">
        <v>25</v>
      </c>
      <c r="C171" s="42" t="s">
        <v>94</v>
      </c>
    </row>
    <row r="172" spans="1:3" x14ac:dyDescent="0.25">
      <c r="A172" s="42" t="s">
        <v>90</v>
      </c>
      <c r="B172" s="42" t="s">
        <v>87</v>
      </c>
      <c r="C172" s="42" t="s">
        <v>95</v>
      </c>
    </row>
    <row r="173" spans="1:3" x14ac:dyDescent="0.25">
      <c r="A173" s="42" t="s">
        <v>91</v>
      </c>
      <c r="B173" s="42" t="s">
        <v>88</v>
      </c>
      <c r="C173" s="42" t="s">
        <v>96</v>
      </c>
    </row>
    <row r="174" spans="1:3" x14ac:dyDescent="0.25">
      <c r="A174" s="42" t="s">
        <v>89</v>
      </c>
      <c r="B174" s="42" t="s">
        <v>23</v>
      </c>
      <c r="C174" s="42" t="s">
        <v>94</v>
      </c>
    </row>
    <row r="175" spans="1:3" x14ac:dyDescent="0.25">
      <c r="A175" s="42" t="s">
        <v>90</v>
      </c>
      <c r="B175" s="42" t="s">
        <v>25</v>
      </c>
      <c r="C175" s="42" t="s">
        <v>95</v>
      </c>
    </row>
    <row r="176" spans="1:3" x14ac:dyDescent="0.25">
      <c r="A176" s="42" t="s">
        <v>91</v>
      </c>
      <c r="B176" s="42" t="s">
        <v>87</v>
      </c>
      <c r="C176" s="42" t="s">
        <v>96</v>
      </c>
    </row>
    <row r="177" spans="1:3" x14ac:dyDescent="0.25">
      <c r="A177" s="42" t="s">
        <v>89</v>
      </c>
      <c r="B177" s="42" t="s">
        <v>88</v>
      </c>
      <c r="C177" s="42" t="s">
        <v>97</v>
      </c>
    </row>
    <row r="178" spans="1:3" x14ac:dyDescent="0.25">
      <c r="A178" s="42" t="s">
        <v>90</v>
      </c>
      <c r="B178" s="42" t="s">
        <v>23</v>
      </c>
      <c r="C178" s="42" t="s">
        <v>94</v>
      </c>
    </row>
    <row r="179" spans="1:3" x14ac:dyDescent="0.25">
      <c r="A179" s="42" t="s">
        <v>91</v>
      </c>
      <c r="B179" s="42" t="s">
        <v>25</v>
      </c>
      <c r="C179" s="42" t="s">
        <v>95</v>
      </c>
    </row>
    <row r="180" spans="1:3" x14ac:dyDescent="0.25">
      <c r="A180" s="42" t="s">
        <v>89</v>
      </c>
      <c r="B180" s="42" t="s">
        <v>87</v>
      </c>
      <c r="C180" s="42" t="s">
        <v>96</v>
      </c>
    </row>
    <row r="181" spans="1:3" x14ac:dyDescent="0.25">
      <c r="A181" s="42" t="s">
        <v>90</v>
      </c>
      <c r="B181" s="42" t="s">
        <v>88</v>
      </c>
      <c r="C181" s="42" t="s">
        <v>97</v>
      </c>
    </row>
    <row r="182" spans="1:3" x14ac:dyDescent="0.25">
      <c r="A182" s="42" t="s">
        <v>91</v>
      </c>
      <c r="B182" s="42" t="s">
        <v>23</v>
      </c>
      <c r="C182" s="42" t="s">
        <v>94</v>
      </c>
    </row>
    <row r="183" spans="1:3" x14ac:dyDescent="0.25">
      <c r="A183" s="42" t="s">
        <v>89</v>
      </c>
      <c r="B183" s="42" t="s">
        <v>25</v>
      </c>
      <c r="C183" s="42" t="s">
        <v>95</v>
      </c>
    </row>
    <row r="184" spans="1:3" x14ac:dyDescent="0.25">
      <c r="A184" s="42" t="s">
        <v>90</v>
      </c>
      <c r="B184" s="42" t="s">
        <v>87</v>
      </c>
      <c r="C184" s="42" t="s">
        <v>94</v>
      </c>
    </row>
    <row r="185" spans="1:3" x14ac:dyDescent="0.25">
      <c r="A185" s="42" t="s">
        <v>91</v>
      </c>
      <c r="B185" s="42" t="s">
        <v>88</v>
      </c>
      <c r="C185" s="42" t="s">
        <v>95</v>
      </c>
    </row>
    <row r="186" spans="1:3" x14ac:dyDescent="0.25">
      <c r="A186" s="42" t="s">
        <v>89</v>
      </c>
      <c r="B186" s="42" t="s">
        <v>23</v>
      </c>
      <c r="C186" s="42" t="s">
        <v>96</v>
      </c>
    </row>
    <row r="187" spans="1:3" x14ac:dyDescent="0.25">
      <c r="A187" s="42" t="s">
        <v>90</v>
      </c>
      <c r="B187" s="42" t="s">
        <v>25</v>
      </c>
      <c r="C187" s="42" t="s">
        <v>94</v>
      </c>
    </row>
    <row r="188" spans="1:3" x14ac:dyDescent="0.25">
      <c r="A188" s="42" t="s">
        <v>91</v>
      </c>
      <c r="B188" s="42" t="s">
        <v>87</v>
      </c>
      <c r="C188" s="42" t="s">
        <v>95</v>
      </c>
    </row>
    <row r="189" spans="1:3" x14ac:dyDescent="0.25">
      <c r="A189" s="42" t="s">
        <v>89</v>
      </c>
      <c r="B189" s="42" t="s">
        <v>88</v>
      </c>
      <c r="C189" s="42" t="s">
        <v>96</v>
      </c>
    </row>
    <row r="190" spans="1:3" x14ac:dyDescent="0.25">
      <c r="A190" s="42" t="s">
        <v>90</v>
      </c>
      <c r="B190" s="42" t="s">
        <v>23</v>
      </c>
      <c r="C190" s="42" t="s">
        <v>94</v>
      </c>
    </row>
    <row r="191" spans="1:3" x14ac:dyDescent="0.25">
      <c r="A191" s="42" t="s">
        <v>91</v>
      </c>
      <c r="B191" s="42" t="s">
        <v>25</v>
      </c>
      <c r="C191" s="42" t="s">
        <v>95</v>
      </c>
    </row>
    <row r="192" spans="1:3" x14ac:dyDescent="0.25">
      <c r="A192" s="42" t="s">
        <v>89</v>
      </c>
      <c r="B192" s="42" t="s">
        <v>87</v>
      </c>
      <c r="C192" s="42" t="s">
        <v>96</v>
      </c>
    </row>
    <row r="193" spans="1:3" x14ac:dyDescent="0.25">
      <c r="A193" s="42" t="s">
        <v>90</v>
      </c>
      <c r="B193" s="42" t="s">
        <v>88</v>
      </c>
      <c r="C193" s="42" t="s">
        <v>97</v>
      </c>
    </row>
    <row r="194" spans="1:3" x14ac:dyDescent="0.25">
      <c r="A194" s="42" t="s">
        <v>91</v>
      </c>
      <c r="B194" s="42" t="s">
        <v>23</v>
      </c>
      <c r="C194" s="42" t="s">
        <v>94</v>
      </c>
    </row>
    <row r="195" spans="1:3" x14ac:dyDescent="0.25">
      <c r="A195" s="42" t="s">
        <v>89</v>
      </c>
      <c r="B195" s="42" t="s">
        <v>25</v>
      </c>
      <c r="C195" s="42" t="s">
        <v>95</v>
      </c>
    </row>
    <row r="196" spans="1:3" x14ac:dyDescent="0.25">
      <c r="A196" s="42" t="s">
        <v>90</v>
      </c>
      <c r="B196" s="42" t="s">
        <v>87</v>
      </c>
      <c r="C196" s="42" t="s">
        <v>96</v>
      </c>
    </row>
    <row r="197" spans="1:3" x14ac:dyDescent="0.25">
      <c r="A197" s="42" t="s">
        <v>91</v>
      </c>
      <c r="B197" s="42" t="s">
        <v>88</v>
      </c>
      <c r="C197" s="42" t="s">
        <v>97</v>
      </c>
    </row>
    <row r="198" spans="1:3" x14ac:dyDescent="0.25">
      <c r="A198" s="42" t="s">
        <v>89</v>
      </c>
      <c r="B198" s="42" t="s">
        <v>23</v>
      </c>
      <c r="C198" s="42" t="s">
        <v>94</v>
      </c>
    </row>
    <row r="199" spans="1:3" x14ac:dyDescent="0.25">
      <c r="A199" s="42" t="s">
        <v>90</v>
      </c>
      <c r="B199" s="42" t="s">
        <v>25</v>
      </c>
      <c r="C199" s="42" t="s">
        <v>95</v>
      </c>
    </row>
    <row r="200" spans="1:3" x14ac:dyDescent="0.25">
      <c r="A200" s="42" t="s">
        <v>91</v>
      </c>
      <c r="B200" s="42" t="s">
        <v>87</v>
      </c>
      <c r="C200" s="42" t="s">
        <v>94</v>
      </c>
    </row>
    <row r="201" spans="1:3" x14ac:dyDescent="0.25">
      <c r="A201" s="42" t="s">
        <v>89</v>
      </c>
      <c r="B201" s="42" t="s">
        <v>88</v>
      </c>
      <c r="C201" s="42" t="s">
        <v>95</v>
      </c>
    </row>
    <row r="202" spans="1:3" x14ac:dyDescent="0.25">
      <c r="A202" s="42" t="s">
        <v>90</v>
      </c>
      <c r="B202" s="42" t="s">
        <v>23</v>
      </c>
      <c r="C202" s="42" t="s">
        <v>96</v>
      </c>
    </row>
    <row r="203" spans="1:3" x14ac:dyDescent="0.25">
      <c r="A203" s="42" t="s">
        <v>91</v>
      </c>
      <c r="B203" s="42" t="s">
        <v>25</v>
      </c>
      <c r="C203" s="42" t="s">
        <v>94</v>
      </c>
    </row>
    <row r="204" spans="1:3" x14ac:dyDescent="0.25">
      <c r="A204" s="42" t="s">
        <v>89</v>
      </c>
      <c r="B204" s="42" t="s">
        <v>87</v>
      </c>
      <c r="C204" s="42" t="s">
        <v>95</v>
      </c>
    </row>
    <row r="205" spans="1:3" x14ac:dyDescent="0.25">
      <c r="A205" s="42" t="s">
        <v>90</v>
      </c>
      <c r="B205" s="42" t="s">
        <v>88</v>
      </c>
      <c r="C205" s="42" t="s">
        <v>96</v>
      </c>
    </row>
    <row r="206" spans="1:3" x14ac:dyDescent="0.25">
      <c r="A206" s="42" t="s">
        <v>91</v>
      </c>
      <c r="B206" s="42" t="s">
        <v>23</v>
      </c>
      <c r="C206" s="42" t="s">
        <v>94</v>
      </c>
    </row>
    <row r="207" spans="1:3" x14ac:dyDescent="0.25">
      <c r="A207" s="42" t="s">
        <v>89</v>
      </c>
      <c r="B207" s="42" t="s">
        <v>25</v>
      </c>
      <c r="C207" s="42" t="s">
        <v>95</v>
      </c>
    </row>
    <row r="208" spans="1:3" x14ac:dyDescent="0.25">
      <c r="A208" s="42" t="s">
        <v>90</v>
      </c>
      <c r="B208" s="42" t="s">
        <v>87</v>
      </c>
      <c r="C208" s="42" t="s">
        <v>96</v>
      </c>
    </row>
    <row r="209" spans="1:3" x14ac:dyDescent="0.25">
      <c r="A209" s="42" t="s">
        <v>91</v>
      </c>
      <c r="B209" s="42" t="s">
        <v>88</v>
      </c>
      <c r="C209" s="42" t="s">
        <v>97</v>
      </c>
    </row>
    <row r="210" spans="1:3" x14ac:dyDescent="0.25">
      <c r="A210" s="42" t="s">
        <v>89</v>
      </c>
      <c r="B210" s="42" t="s">
        <v>23</v>
      </c>
      <c r="C210" s="42" t="s">
        <v>94</v>
      </c>
    </row>
    <row r="211" spans="1:3" x14ac:dyDescent="0.25">
      <c r="A211" s="42" t="s">
        <v>90</v>
      </c>
      <c r="B211" s="42" t="s">
        <v>25</v>
      </c>
      <c r="C211" s="42" t="s">
        <v>95</v>
      </c>
    </row>
    <row r="212" spans="1:3" x14ac:dyDescent="0.25">
      <c r="A212" s="42" t="s">
        <v>91</v>
      </c>
      <c r="B212" s="42" t="s">
        <v>87</v>
      </c>
      <c r="C212" s="42" t="s">
        <v>96</v>
      </c>
    </row>
    <row r="213" spans="1:3" x14ac:dyDescent="0.25">
      <c r="A213" s="42" t="s">
        <v>89</v>
      </c>
      <c r="B213" s="42" t="s">
        <v>88</v>
      </c>
      <c r="C213" s="42" t="s">
        <v>97</v>
      </c>
    </row>
    <row r="214" spans="1:3" x14ac:dyDescent="0.25">
      <c r="A214" s="42" t="s">
        <v>90</v>
      </c>
      <c r="B214" s="42" t="s">
        <v>23</v>
      </c>
      <c r="C214" s="42" t="s">
        <v>94</v>
      </c>
    </row>
    <row r="215" spans="1:3" x14ac:dyDescent="0.25">
      <c r="A215" s="42" t="s">
        <v>91</v>
      </c>
      <c r="B215" s="42" t="s">
        <v>25</v>
      </c>
      <c r="C215" s="42" t="s">
        <v>95</v>
      </c>
    </row>
    <row r="216" spans="1:3" x14ac:dyDescent="0.25">
      <c r="A216" s="42" t="s">
        <v>89</v>
      </c>
      <c r="B216" s="42" t="s">
        <v>87</v>
      </c>
      <c r="C216" s="42" t="s">
        <v>94</v>
      </c>
    </row>
    <row r="217" spans="1:3" x14ac:dyDescent="0.25">
      <c r="A217" s="42" t="s">
        <v>90</v>
      </c>
      <c r="B217" s="42" t="s">
        <v>88</v>
      </c>
      <c r="C217" s="42" t="s">
        <v>95</v>
      </c>
    </row>
    <row r="218" spans="1:3" x14ac:dyDescent="0.25">
      <c r="A218" s="42" t="s">
        <v>91</v>
      </c>
      <c r="B218" s="42" t="s">
        <v>23</v>
      </c>
      <c r="C218" s="42" t="s">
        <v>96</v>
      </c>
    </row>
    <row r="219" spans="1:3" x14ac:dyDescent="0.25">
      <c r="A219" s="42" t="s">
        <v>89</v>
      </c>
      <c r="B219" s="42" t="s">
        <v>25</v>
      </c>
      <c r="C219" s="42" t="s">
        <v>94</v>
      </c>
    </row>
    <row r="220" spans="1:3" x14ac:dyDescent="0.25">
      <c r="A220" s="42" t="s">
        <v>90</v>
      </c>
      <c r="B220" s="42" t="s">
        <v>87</v>
      </c>
      <c r="C220" s="42" t="s">
        <v>95</v>
      </c>
    </row>
    <row r="221" spans="1:3" x14ac:dyDescent="0.25">
      <c r="A221" s="42" t="s">
        <v>91</v>
      </c>
      <c r="B221" s="42" t="s">
        <v>88</v>
      </c>
      <c r="C221" s="42" t="s">
        <v>96</v>
      </c>
    </row>
    <row r="222" spans="1:3" x14ac:dyDescent="0.25">
      <c r="A222" s="42" t="s">
        <v>89</v>
      </c>
      <c r="B222" s="42" t="s">
        <v>23</v>
      </c>
      <c r="C222" s="42" t="s">
        <v>94</v>
      </c>
    </row>
    <row r="223" spans="1:3" x14ac:dyDescent="0.25">
      <c r="A223" s="42" t="s">
        <v>90</v>
      </c>
      <c r="B223" s="42" t="s">
        <v>25</v>
      </c>
      <c r="C223" s="42" t="s">
        <v>95</v>
      </c>
    </row>
    <row r="224" spans="1:3" x14ac:dyDescent="0.25">
      <c r="A224" s="42" t="s">
        <v>91</v>
      </c>
      <c r="B224" s="42" t="s">
        <v>87</v>
      </c>
      <c r="C224" s="42" t="s">
        <v>96</v>
      </c>
    </row>
    <row r="225" spans="1:3" x14ac:dyDescent="0.25">
      <c r="A225" s="42" t="s">
        <v>89</v>
      </c>
      <c r="B225" s="42" t="s">
        <v>88</v>
      </c>
      <c r="C225" s="42" t="s">
        <v>97</v>
      </c>
    </row>
    <row r="226" spans="1:3" x14ac:dyDescent="0.25">
      <c r="A226" s="42" t="s">
        <v>90</v>
      </c>
      <c r="B226" s="42" t="s">
        <v>23</v>
      </c>
      <c r="C226" s="42" t="s">
        <v>94</v>
      </c>
    </row>
    <row r="227" spans="1:3" x14ac:dyDescent="0.25">
      <c r="A227" s="42" t="s">
        <v>91</v>
      </c>
      <c r="B227" s="42" t="s">
        <v>25</v>
      </c>
      <c r="C227" s="42" t="s">
        <v>95</v>
      </c>
    </row>
    <row r="228" spans="1:3" x14ac:dyDescent="0.25">
      <c r="A228" s="42" t="s">
        <v>89</v>
      </c>
      <c r="B228" s="42" t="s">
        <v>87</v>
      </c>
      <c r="C228" s="42" t="s">
        <v>96</v>
      </c>
    </row>
    <row r="229" spans="1:3" x14ac:dyDescent="0.25">
      <c r="A229" s="42" t="s">
        <v>90</v>
      </c>
      <c r="B229" s="42" t="s">
        <v>88</v>
      </c>
      <c r="C229" s="42" t="s">
        <v>97</v>
      </c>
    </row>
    <row r="230" spans="1:3" x14ac:dyDescent="0.25">
      <c r="A230" s="42" t="s">
        <v>91</v>
      </c>
      <c r="B230" s="42" t="s">
        <v>23</v>
      </c>
      <c r="C230" s="42" t="s">
        <v>94</v>
      </c>
    </row>
    <row r="231" spans="1:3" x14ac:dyDescent="0.25">
      <c r="A231" s="42" t="s">
        <v>89</v>
      </c>
      <c r="B231" s="42" t="s">
        <v>25</v>
      </c>
      <c r="C231" s="42" t="s">
        <v>95</v>
      </c>
    </row>
    <row r="232" spans="1:3" x14ac:dyDescent="0.25">
      <c r="A232" s="42" t="s">
        <v>90</v>
      </c>
      <c r="B232" s="42" t="s">
        <v>87</v>
      </c>
      <c r="C232" s="42" t="s">
        <v>94</v>
      </c>
    </row>
    <row r="233" spans="1:3" x14ac:dyDescent="0.25">
      <c r="A233" s="42" t="s">
        <v>91</v>
      </c>
      <c r="B233" s="42" t="s">
        <v>88</v>
      </c>
      <c r="C233" s="42" t="s">
        <v>95</v>
      </c>
    </row>
    <row r="234" spans="1:3" x14ac:dyDescent="0.25">
      <c r="A234" s="42" t="s">
        <v>89</v>
      </c>
      <c r="B234" s="42" t="s">
        <v>23</v>
      </c>
      <c r="C234" s="42" t="s">
        <v>96</v>
      </c>
    </row>
    <row r="235" spans="1:3" x14ac:dyDescent="0.25">
      <c r="A235" s="42" t="s">
        <v>90</v>
      </c>
      <c r="B235" s="42" t="s">
        <v>25</v>
      </c>
      <c r="C235" s="42" t="s">
        <v>94</v>
      </c>
    </row>
    <row r="236" spans="1:3" x14ac:dyDescent="0.25">
      <c r="A236" s="42" t="s">
        <v>91</v>
      </c>
      <c r="B236" s="42" t="s">
        <v>87</v>
      </c>
      <c r="C236" s="42" t="s">
        <v>95</v>
      </c>
    </row>
    <row r="237" spans="1:3" x14ac:dyDescent="0.25">
      <c r="A237" s="42" t="s">
        <v>89</v>
      </c>
      <c r="B237" s="42" t="s">
        <v>88</v>
      </c>
      <c r="C237" s="42" t="s">
        <v>96</v>
      </c>
    </row>
    <row r="238" spans="1:3" x14ac:dyDescent="0.25">
      <c r="A238" s="42" t="s">
        <v>90</v>
      </c>
      <c r="B238" s="42" t="s">
        <v>23</v>
      </c>
      <c r="C238" s="42" t="s">
        <v>94</v>
      </c>
    </row>
    <row r="239" spans="1:3" x14ac:dyDescent="0.25">
      <c r="A239" s="42" t="s">
        <v>91</v>
      </c>
      <c r="B239" s="42" t="s">
        <v>25</v>
      </c>
      <c r="C239" s="42" t="s">
        <v>95</v>
      </c>
    </row>
    <row r="240" spans="1:3" x14ac:dyDescent="0.25">
      <c r="A240" s="42" t="s">
        <v>89</v>
      </c>
      <c r="B240" s="42" t="s">
        <v>87</v>
      </c>
      <c r="C240" s="42" t="s">
        <v>96</v>
      </c>
    </row>
    <row r="241" spans="1:3" x14ac:dyDescent="0.25">
      <c r="A241" s="42" t="s">
        <v>90</v>
      </c>
      <c r="B241" s="42" t="s">
        <v>88</v>
      </c>
      <c r="C241" s="42" t="s">
        <v>97</v>
      </c>
    </row>
    <row r="242" spans="1:3" x14ac:dyDescent="0.25">
      <c r="A242" s="42" t="s">
        <v>89</v>
      </c>
      <c r="B242" s="42" t="s">
        <v>23</v>
      </c>
      <c r="C242" s="42" t="s">
        <v>94</v>
      </c>
    </row>
    <row r="243" spans="1:3" x14ac:dyDescent="0.25">
      <c r="A243" s="42" t="s">
        <v>90</v>
      </c>
      <c r="B243" s="42" t="s">
        <v>25</v>
      </c>
      <c r="C243" s="42" t="s">
        <v>95</v>
      </c>
    </row>
    <row r="244" spans="1:3" x14ac:dyDescent="0.25">
      <c r="A244" s="42" t="s">
        <v>91</v>
      </c>
      <c r="B244" s="42" t="s">
        <v>87</v>
      </c>
      <c r="C244" s="42" t="s">
        <v>96</v>
      </c>
    </row>
    <row r="245" spans="1:3" x14ac:dyDescent="0.25">
      <c r="A245" s="42" t="s">
        <v>89</v>
      </c>
      <c r="B245" s="42" t="s">
        <v>88</v>
      </c>
      <c r="C245" s="42" t="s">
        <v>97</v>
      </c>
    </row>
    <row r="246" spans="1:3" x14ac:dyDescent="0.25">
      <c r="A246" s="42" t="s">
        <v>90</v>
      </c>
      <c r="B246" s="42" t="s">
        <v>23</v>
      </c>
      <c r="C246" s="42" t="s">
        <v>94</v>
      </c>
    </row>
    <row r="247" spans="1:3" x14ac:dyDescent="0.25">
      <c r="A247" s="42" t="s">
        <v>91</v>
      </c>
      <c r="B247" s="42" t="s">
        <v>25</v>
      </c>
      <c r="C247" s="42" t="s">
        <v>95</v>
      </c>
    </row>
    <row r="248" spans="1:3" x14ac:dyDescent="0.25">
      <c r="A248" s="42" t="s">
        <v>89</v>
      </c>
      <c r="B248" s="42" t="s">
        <v>87</v>
      </c>
      <c r="C248" s="42" t="s">
        <v>94</v>
      </c>
    </row>
    <row r="249" spans="1:3" x14ac:dyDescent="0.25">
      <c r="A249" s="42" t="s">
        <v>90</v>
      </c>
      <c r="B249" s="42" t="s">
        <v>88</v>
      </c>
      <c r="C249" s="42" t="s">
        <v>95</v>
      </c>
    </row>
    <row r="250" spans="1:3" x14ac:dyDescent="0.25">
      <c r="A250" s="42" t="s">
        <v>91</v>
      </c>
      <c r="B250" s="42" t="s">
        <v>23</v>
      </c>
      <c r="C250" s="42" t="s">
        <v>96</v>
      </c>
    </row>
    <row r="251" spans="1:3" x14ac:dyDescent="0.25">
      <c r="A251" s="42" t="s">
        <v>89</v>
      </c>
      <c r="B251" s="42" t="s">
        <v>25</v>
      </c>
      <c r="C251" s="42" t="s">
        <v>94</v>
      </c>
    </row>
    <row r="252" spans="1:3" x14ac:dyDescent="0.25">
      <c r="A252" s="42" t="s">
        <v>90</v>
      </c>
      <c r="B252" s="42" t="s">
        <v>87</v>
      </c>
      <c r="C252" s="42" t="s">
        <v>95</v>
      </c>
    </row>
    <row r="253" spans="1:3" x14ac:dyDescent="0.25">
      <c r="A253" s="42" t="s">
        <v>91</v>
      </c>
      <c r="B253" s="42" t="s">
        <v>88</v>
      </c>
      <c r="C253" s="42" t="s">
        <v>96</v>
      </c>
    </row>
    <row r="254" spans="1:3" x14ac:dyDescent="0.25">
      <c r="A254" s="42" t="s">
        <v>89</v>
      </c>
      <c r="B254" s="42" t="s">
        <v>23</v>
      </c>
      <c r="C254" s="42" t="s">
        <v>94</v>
      </c>
    </row>
    <row r="255" spans="1:3" x14ac:dyDescent="0.25">
      <c r="A255" s="42" t="s">
        <v>90</v>
      </c>
      <c r="B255" s="42" t="s">
        <v>25</v>
      </c>
      <c r="C255" s="42" t="s">
        <v>95</v>
      </c>
    </row>
    <row r="256" spans="1:3" x14ac:dyDescent="0.25">
      <c r="A256" s="42" t="s">
        <v>91</v>
      </c>
      <c r="B256" s="42" t="s">
        <v>87</v>
      </c>
      <c r="C256" s="42" t="s">
        <v>96</v>
      </c>
    </row>
    <row r="257" spans="1:3" x14ac:dyDescent="0.25">
      <c r="A257" s="42" t="s">
        <v>89</v>
      </c>
      <c r="B257" s="42" t="s">
        <v>88</v>
      </c>
      <c r="C257" s="42" t="s">
        <v>97</v>
      </c>
    </row>
    <row r="258" spans="1:3" x14ac:dyDescent="0.25">
      <c r="A258" s="42" t="s">
        <v>90</v>
      </c>
      <c r="B258" s="42" t="s">
        <v>23</v>
      </c>
      <c r="C258" s="42" t="s">
        <v>94</v>
      </c>
    </row>
    <row r="259" spans="1:3" x14ac:dyDescent="0.25">
      <c r="A259" s="42" t="s">
        <v>91</v>
      </c>
      <c r="B259" s="42" t="s">
        <v>25</v>
      </c>
      <c r="C259" s="42" t="s">
        <v>95</v>
      </c>
    </row>
    <row r="260" spans="1:3" x14ac:dyDescent="0.25">
      <c r="A260" s="42" t="s">
        <v>89</v>
      </c>
      <c r="B260" s="42" t="s">
        <v>87</v>
      </c>
      <c r="C260" s="42" t="s">
        <v>96</v>
      </c>
    </row>
    <row r="261" spans="1:3" x14ac:dyDescent="0.25">
      <c r="A261" s="42" t="s">
        <v>90</v>
      </c>
      <c r="B261" s="42" t="s">
        <v>88</v>
      </c>
      <c r="C261" s="42" t="s">
        <v>97</v>
      </c>
    </row>
    <row r="262" spans="1:3" x14ac:dyDescent="0.25">
      <c r="A262" s="42" t="s">
        <v>91</v>
      </c>
      <c r="B262" s="42" t="s">
        <v>23</v>
      </c>
      <c r="C262" s="42" t="s">
        <v>94</v>
      </c>
    </row>
    <row r="263" spans="1:3" x14ac:dyDescent="0.25">
      <c r="A263" s="42" t="s">
        <v>89</v>
      </c>
      <c r="B263" s="42" t="s">
        <v>25</v>
      </c>
      <c r="C263" s="42" t="s">
        <v>95</v>
      </c>
    </row>
    <row r="264" spans="1:3" x14ac:dyDescent="0.25">
      <c r="A264" s="42" t="s">
        <v>90</v>
      </c>
      <c r="B264" s="42" t="s">
        <v>87</v>
      </c>
      <c r="C264" s="42" t="s">
        <v>94</v>
      </c>
    </row>
    <row r="265" spans="1:3" x14ac:dyDescent="0.25">
      <c r="A265" s="42" t="s">
        <v>91</v>
      </c>
      <c r="B265" s="42" t="s">
        <v>88</v>
      </c>
      <c r="C265" s="42" t="s">
        <v>95</v>
      </c>
    </row>
    <row r="266" spans="1:3" x14ac:dyDescent="0.25">
      <c r="A266" s="42" t="s">
        <v>89</v>
      </c>
      <c r="B266" s="42" t="s">
        <v>23</v>
      </c>
      <c r="C266" s="42" t="s">
        <v>96</v>
      </c>
    </row>
    <row r="267" spans="1:3" x14ac:dyDescent="0.25">
      <c r="A267" s="42" t="s">
        <v>90</v>
      </c>
      <c r="B267" s="42" t="s">
        <v>25</v>
      </c>
      <c r="C267" s="42" t="s">
        <v>94</v>
      </c>
    </row>
    <row r="268" spans="1:3" x14ac:dyDescent="0.25">
      <c r="A268" s="42" t="s">
        <v>91</v>
      </c>
      <c r="B268" s="42" t="s">
        <v>87</v>
      </c>
      <c r="C268" s="42" t="s">
        <v>95</v>
      </c>
    </row>
    <row r="269" spans="1:3" x14ac:dyDescent="0.25">
      <c r="A269" s="42" t="s">
        <v>89</v>
      </c>
      <c r="B269" s="42" t="s">
        <v>88</v>
      </c>
      <c r="C269" s="42" t="s">
        <v>96</v>
      </c>
    </row>
    <row r="270" spans="1:3" x14ac:dyDescent="0.25">
      <c r="A270" s="42" t="s">
        <v>90</v>
      </c>
      <c r="B270" s="42" t="s">
        <v>23</v>
      </c>
      <c r="C270" s="42" t="s">
        <v>94</v>
      </c>
    </row>
    <row r="271" spans="1:3" x14ac:dyDescent="0.25">
      <c r="A271" s="42" t="s">
        <v>91</v>
      </c>
      <c r="B271" s="42" t="s">
        <v>25</v>
      </c>
      <c r="C271" s="42" t="s">
        <v>95</v>
      </c>
    </row>
    <row r="272" spans="1:3" x14ac:dyDescent="0.25">
      <c r="A272" s="42" t="s">
        <v>89</v>
      </c>
      <c r="B272" s="42" t="s">
        <v>87</v>
      </c>
      <c r="C272" s="42" t="s">
        <v>96</v>
      </c>
    </row>
    <row r="273" spans="1:3" x14ac:dyDescent="0.25">
      <c r="A273" s="42" t="s">
        <v>90</v>
      </c>
      <c r="B273" s="42" t="s">
        <v>88</v>
      </c>
      <c r="C273" s="42" t="s">
        <v>97</v>
      </c>
    </row>
    <row r="274" spans="1:3" x14ac:dyDescent="0.25">
      <c r="A274" s="42" t="s">
        <v>91</v>
      </c>
      <c r="B274" s="42" t="s">
        <v>23</v>
      </c>
      <c r="C274" s="42" t="s">
        <v>94</v>
      </c>
    </row>
    <row r="275" spans="1:3" x14ac:dyDescent="0.25">
      <c r="A275" s="42" t="s">
        <v>89</v>
      </c>
      <c r="B275" s="42" t="s">
        <v>25</v>
      </c>
      <c r="C275" s="42" t="s">
        <v>95</v>
      </c>
    </row>
    <row r="276" spans="1:3" x14ac:dyDescent="0.25">
      <c r="A276" s="42" t="s">
        <v>90</v>
      </c>
      <c r="B276" s="42" t="s">
        <v>87</v>
      </c>
      <c r="C276" s="42" t="s">
        <v>96</v>
      </c>
    </row>
    <row r="277" spans="1:3" x14ac:dyDescent="0.25">
      <c r="A277" s="42" t="s">
        <v>91</v>
      </c>
      <c r="B277" s="42" t="s">
        <v>88</v>
      </c>
      <c r="C277" s="42" t="s">
        <v>97</v>
      </c>
    </row>
    <row r="278" spans="1:3" x14ac:dyDescent="0.25">
      <c r="A278" s="42" t="s">
        <v>89</v>
      </c>
      <c r="B278" s="42" t="s">
        <v>23</v>
      </c>
      <c r="C278" s="42" t="s">
        <v>94</v>
      </c>
    </row>
    <row r="279" spans="1:3" x14ac:dyDescent="0.25">
      <c r="A279" s="42" t="s">
        <v>90</v>
      </c>
      <c r="B279" s="42" t="s">
        <v>25</v>
      </c>
      <c r="C279" s="42" t="s">
        <v>95</v>
      </c>
    </row>
    <row r="280" spans="1:3" x14ac:dyDescent="0.25">
      <c r="A280" s="42" t="s">
        <v>91</v>
      </c>
      <c r="B280" s="42" t="s">
        <v>87</v>
      </c>
      <c r="C280" s="42" t="s">
        <v>94</v>
      </c>
    </row>
    <row r="281" spans="1:3" x14ac:dyDescent="0.25">
      <c r="A281" s="42" t="s">
        <v>89</v>
      </c>
      <c r="B281" s="42" t="s">
        <v>88</v>
      </c>
      <c r="C281" s="42" t="s">
        <v>95</v>
      </c>
    </row>
    <row r="282" spans="1:3" x14ac:dyDescent="0.25">
      <c r="A282" s="42" t="s">
        <v>90</v>
      </c>
      <c r="B282" s="42" t="s">
        <v>23</v>
      </c>
      <c r="C282" s="42" t="s">
        <v>96</v>
      </c>
    </row>
    <row r="283" spans="1:3" x14ac:dyDescent="0.25">
      <c r="A283" s="42" t="s">
        <v>91</v>
      </c>
      <c r="B283" s="42" t="s">
        <v>25</v>
      </c>
      <c r="C283" s="42" t="s">
        <v>94</v>
      </c>
    </row>
    <row r="284" spans="1:3" x14ac:dyDescent="0.25">
      <c r="A284" s="42" t="s">
        <v>89</v>
      </c>
      <c r="B284" s="42" t="s">
        <v>87</v>
      </c>
      <c r="C284" s="42" t="s">
        <v>95</v>
      </c>
    </row>
    <row r="285" spans="1:3" x14ac:dyDescent="0.25">
      <c r="A285" s="42" t="s">
        <v>90</v>
      </c>
      <c r="B285" s="42" t="s">
        <v>88</v>
      </c>
      <c r="C285" s="42" t="s">
        <v>96</v>
      </c>
    </row>
    <row r="286" spans="1:3" x14ac:dyDescent="0.25">
      <c r="A286" s="42" t="s">
        <v>91</v>
      </c>
      <c r="B286" s="42" t="s">
        <v>23</v>
      </c>
      <c r="C286" s="42" t="s">
        <v>94</v>
      </c>
    </row>
    <row r="287" spans="1:3" x14ac:dyDescent="0.25">
      <c r="A287" s="42" t="s">
        <v>89</v>
      </c>
      <c r="B287" s="42" t="s">
        <v>25</v>
      </c>
      <c r="C287" s="42" t="s">
        <v>95</v>
      </c>
    </row>
    <row r="288" spans="1:3" x14ac:dyDescent="0.25">
      <c r="A288" s="42" t="s">
        <v>90</v>
      </c>
      <c r="B288" s="42" t="s">
        <v>87</v>
      </c>
      <c r="C288" s="42" t="s">
        <v>96</v>
      </c>
    </row>
    <row r="289" spans="1:3" x14ac:dyDescent="0.25">
      <c r="A289" s="42" t="s">
        <v>91</v>
      </c>
      <c r="B289" s="42" t="s">
        <v>88</v>
      </c>
      <c r="C289" s="42" t="s">
        <v>97</v>
      </c>
    </row>
    <row r="290" spans="1:3" x14ac:dyDescent="0.25">
      <c r="A290" s="42" t="s">
        <v>89</v>
      </c>
      <c r="B290" s="42" t="s">
        <v>23</v>
      </c>
      <c r="C290" s="42" t="s">
        <v>94</v>
      </c>
    </row>
    <row r="291" spans="1:3" x14ac:dyDescent="0.25">
      <c r="A291" s="42" t="s">
        <v>90</v>
      </c>
      <c r="B291" s="42" t="s">
        <v>25</v>
      </c>
      <c r="C291" s="42" t="s">
        <v>95</v>
      </c>
    </row>
    <row r="292" spans="1:3" x14ac:dyDescent="0.25">
      <c r="A292" s="42" t="s">
        <v>91</v>
      </c>
      <c r="B292" s="42" t="s">
        <v>87</v>
      </c>
      <c r="C292" s="42" t="s">
        <v>96</v>
      </c>
    </row>
    <row r="293" spans="1:3" x14ac:dyDescent="0.25">
      <c r="A293" s="42" t="s">
        <v>89</v>
      </c>
      <c r="B293" s="42" t="s">
        <v>88</v>
      </c>
      <c r="C293" s="42" t="s">
        <v>97</v>
      </c>
    </row>
    <row r="294" spans="1:3" x14ac:dyDescent="0.25">
      <c r="A294" s="42" t="s">
        <v>90</v>
      </c>
      <c r="B294" s="42" t="s">
        <v>23</v>
      </c>
      <c r="C294" s="42" t="s">
        <v>94</v>
      </c>
    </row>
    <row r="295" spans="1:3" x14ac:dyDescent="0.25">
      <c r="A295" s="42" t="s">
        <v>91</v>
      </c>
      <c r="B295" s="42" t="s">
        <v>25</v>
      </c>
      <c r="C295" s="42" t="s">
        <v>95</v>
      </c>
    </row>
    <row r="296" spans="1:3" x14ac:dyDescent="0.25">
      <c r="A296" s="42" t="s">
        <v>89</v>
      </c>
      <c r="B296" s="42" t="s">
        <v>87</v>
      </c>
      <c r="C296" s="42" t="s">
        <v>94</v>
      </c>
    </row>
    <row r="297" spans="1:3" x14ac:dyDescent="0.25">
      <c r="A297" s="42" t="s">
        <v>90</v>
      </c>
      <c r="B297" s="42" t="s">
        <v>88</v>
      </c>
      <c r="C297" s="42" t="s">
        <v>95</v>
      </c>
    </row>
    <row r="298" spans="1:3" x14ac:dyDescent="0.25">
      <c r="A298" s="42" t="s">
        <v>91</v>
      </c>
      <c r="B298" s="42" t="s">
        <v>23</v>
      </c>
      <c r="C298" s="42" t="s">
        <v>96</v>
      </c>
    </row>
    <row r="299" spans="1:3" x14ac:dyDescent="0.25">
      <c r="A299" s="42" t="s">
        <v>89</v>
      </c>
      <c r="B299" s="42" t="s">
        <v>25</v>
      </c>
      <c r="C299" s="42" t="s">
        <v>94</v>
      </c>
    </row>
    <row r="300" spans="1:3" x14ac:dyDescent="0.25">
      <c r="A300" s="42" t="s">
        <v>90</v>
      </c>
      <c r="B300" s="42" t="s">
        <v>87</v>
      </c>
      <c r="C300" s="42" t="s">
        <v>95</v>
      </c>
    </row>
    <row r="301" spans="1:3" x14ac:dyDescent="0.25">
      <c r="A301" s="42" t="s">
        <v>91</v>
      </c>
      <c r="B301" s="42" t="s">
        <v>88</v>
      </c>
      <c r="C301" s="42" t="s">
        <v>96</v>
      </c>
    </row>
    <row r="302" spans="1:3" x14ac:dyDescent="0.25">
      <c r="A302" s="42" t="s">
        <v>89</v>
      </c>
      <c r="B302" s="42" t="s">
        <v>23</v>
      </c>
      <c r="C302" s="42" t="s">
        <v>94</v>
      </c>
    </row>
    <row r="303" spans="1:3" x14ac:dyDescent="0.25">
      <c r="A303" s="42" t="s">
        <v>90</v>
      </c>
      <c r="B303" s="42" t="s">
        <v>25</v>
      </c>
      <c r="C303" s="42" t="s">
        <v>95</v>
      </c>
    </row>
    <row r="304" spans="1:3" x14ac:dyDescent="0.25">
      <c r="A304" s="42" t="s">
        <v>91</v>
      </c>
      <c r="B304" s="42" t="s">
        <v>87</v>
      </c>
      <c r="C304" s="42" t="s">
        <v>96</v>
      </c>
    </row>
    <row r="305" spans="1:3" x14ac:dyDescent="0.25">
      <c r="A305" s="42" t="s">
        <v>89</v>
      </c>
      <c r="B305" s="42" t="s">
        <v>88</v>
      </c>
      <c r="C305" s="42" t="s">
        <v>97</v>
      </c>
    </row>
    <row r="306" spans="1:3" x14ac:dyDescent="0.25">
      <c r="A306" s="42" t="s">
        <v>90</v>
      </c>
      <c r="B306" s="42" t="s">
        <v>23</v>
      </c>
      <c r="C306" s="42" t="s">
        <v>94</v>
      </c>
    </row>
    <row r="307" spans="1:3" x14ac:dyDescent="0.25">
      <c r="A307" s="42" t="s">
        <v>91</v>
      </c>
      <c r="B307" s="42" t="s">
        <v>25</v>
      </c>
      <c r="C307" s="42" t="s">
        <v>95</v>
      </c>
    </row>
    <row r="308" spans="1:3" x14ac:dyDescent="0.25">
      <c r="A308" s="42" t="s">
        <v>89</v>
      </c>
      <c r="B308" s="42" t="s">
        <v>87</v>
      </c>
      <c r="C308" s="42" t="s">
        <v>96</v>
      </c>
    </row>
    <row r="309" spans="1:3" x14ac:dyDescent="0.25">
      <c r="A309" s="42" t="s">
        <v>90</v>
      </c>
      <c r="B309" s="42" t="s">
        <v>88</v>
      </c>
      <c r="C309" s="42" t="s">
        <v>97</v>
      </c>
    </row>
    <row r="310" spans="1:3" x14ac:dyDescent="0.25">
      <c r="A310" s="42" t="s">
        <v>91</v>
      </c>
      <c r="B310" s="42" t="s">
        <v>23</v>
      </c>
      <c r="C310" s="42" t="s">
        <v>94</v>
      </c>
    </row>
    <row r="311" spans="1:3" x14ac:dyDescent="0.25">
      <c r="A311" s="42" t="s">
        <v>89</v>
      </c>
      <c r="B311" s="42" t="s">
        <v>25</v>
      </c>
      <c r="C311" s="42" t="s">
        <v>95</v>
      </c>
    </row>
    <row r="312" spans="1:3" x14ac:dyDescent="0.25">
      <c r="A312" s="42" t="s">
        <v>90</v>
      </c>
      <c r="B312" s="42" t="s">
        <v>87</v>
      </c>
      <c r="C312" s="42" t="s">
        <v>94</v>
      </c>
    </row>
    <row r="313" spans="1:3" x14ac:dyDescent="0.25">
      <c r="A313" s="42" t="s">
        <v>91</v>
      </c>
      <c r="B313" s="42" t="s">
        <v>88</v>
      </c>
      <c r="C313" s="42" t="s">
        <v>95</v>
      </c>
    </row>
    <row r="314" spans="1:3" x14ac:dyDescent="0.25">
      <c r="A314" s="42" t="s">
        <v>89</v>
      </c>
      <c r="B314" s="42" t="s">
        <v>23</v>
      </c>
      <c r="C314" s="42" t="s">
        <v>96</v>
      </c>
    </row>
    <row r="315" spans="1:3" x14ac:dyDescent="0.25">
      <c r="A315" s="42" t="s">
        <v>90</v>
      </c>
      <c r="B315" s="42" t="s">
        <v>25</v>
      </c>
      <c r="C315" s="42" t="s">
        <v>94</v>
      </c>
    </row>
    <row r="316" spans="1:3" x14ac:dyDescent="0.25">
      <c r="A316" s="42" t="s">
        <v>91</v>
      </c>
      <c r="B316" s="42" t="s">
        <v>87</v>
      </c>
      <c r="C316" s="42" t="s">
        <v>95</v>
      </c>
    </row>
    <row r="317" spans="1:3" x14ac:dyDescent="0.25">
      <c r="A317" s="42" t="s">
        <v>89</v>
      </c>
      <c r="B317" s="42" t="s">
        <v>88</v>
      </c>
      <c r="C317" s="42" t="s">
        <v>96</v>
      </c>
    </row>
    <row r="318" spans="1:3" x14ac:dyDescent="0.25">
      <c r="A318" s="42" t="s">
        <v>90</v>
      </c>
      <c r="B318" s="42" t="s">
        <v>23</v>
      </c>
      <c r="C318" s="42" t="s">
        <v>94</v>
      </c>
    </row>
    <row r="319" spans="1:3" x14ac:dyDescent="0.25">
      <c r="A319" s="42" t="s">
        <v>91</v>
      </c>
      <c r="B319" s="42" t="s">
        <v>25</v>
      </c>
      <c r="C319" s="42" t="s">
        <v>95</v>
      </c>
    </row>
    <row r="320" spans="1:3" x14ac:dyDescent="0.25">
      <c r="A320" s="42" t="s">
        <v>89</v>
      </c>
      <c r="B320" s="42" t="s">
        <v>87</v>
      </c>
      <c r="C320" s="42" t="s">
        <v>96</v>
      </c>
    </row>
    <row r="321" spans="1:3" x14ac:dyDescent="0.25">
      <c r="A321" s="42" t="s">
        <v>90</v>
      </c>
      <c r="B321" s="42" t="s">
        <v>88</v>
      </c>
      <c r="C321" s="42" t="s">
        <v>97</v>
      </c>
    </row>
    <row r="322" spans="1:3" x14ac:dyDescent="0.25">
      <c r="A322" s="42" t="s">
        <v>89</v>
      </c>
      <c r="B322" s="42" t="s">
        <v>23</v>
      </c>
      <c r="C322" s="42" t="s">
        <v>94</v>
      </c>
    </row>
    <row r="323" spans="1:3" x14ac:dyDescent="0.25">
      <c r="A323" s="42" t="s">
        <v>90</v>
      </c>
      <c r="B323" s="42" t="s">
        <v>25</v>
      </c>
      <c r="C323" s="42" t="s">
        <v>95</v>
      </c>
    </row>
    <row r="324" spans="1:3" x14ac:dyDescent="0.25">
      <c r="A324" s="42" t="s">
        <v>91</v>
      </c>
      <c r="B324" s="42" t="s">
        <v>87</v>
      </c>
      <c r="C324" s="42" t="s">
        <v>96</v>
      </c>
    </row>
    <row r="325" spans="1:3" x14ac:dyDescent="0.25">
      <c r="A325" s="42" t="s">
        <v>89</v>
      </c>
      <c r="B325" s="42" t="s">
        <v>88</v>
      </c>
      <c r="C325" s="42" t="s">
        <v>97</v>
      </c>
    </row>
    <row r="326" spans="1:3" x14ac:dyDescent="0.25">
      <c r="A326" s="42" t="s">
        <v>90</v>
      </c>
      <c r="B326" s="42" t="s">
        <v>23</v>
      </c>
      <c r="C326" s="42" t="s">
        <v>94</v>
      </c>
    </row>
    <row r="327" spans="1:3" x14ac:dyDescent="0.25">
      <c r="A327" s="42" t="s">
        <v>91</v>
      </c>
      <c r="B327" s="42" t="s">
        <v>25</v>
      </c>
      <c r="C327" s="42" t="s">
        <v>95</v>
      </c>
    </row>
    <row r="328" spans="1:3" x14ac:dyDescent="0.25">
      <c r="A328" s="42" t="s">
        <v>89</v>
      </c>
      <c r="B328" s="42" t="s">
        <v>87</v>
      </c>
      <c r="C328" s="42" t="s">
        <v>94</v>
      </c>
    </row>
    <row r="329" spans="1:3" x14ac:dyDescent="0.25">
      <c r="A329" s="42" t="s">
        <v>90</v>
      </c>
      <c r="B329" s="42" t="s">
        <v>88</v>
      </c>
      <c r="C329" s="42" t="s">
        <v>95</v>
      </c>
    </row>
    <row r="330" spans="1:3" x14ac:dyDescent="0.25">
      <c r="A330" s="42" t="s">
        <v>91</v>
      </c>
      <c r="B330" s="42" t="s">
        <v>23</v>
      </c>
      <c r="C330" s="42" t="s">
        <v>96</v>
      </c>
    </row>
    <row r="331" spans="1:3" x14ac:dyDescent="0.25">
      <c r="A331" s="42" t="s">
        <v>89</v>
      </c>
      <c r="B331" s="42" t="s">
        <v>25</v>
      </c>
      <c r="C331" s="42" t="s">
        <v>94</v>
      </c>
    </row>
    <row r="332" spans="1:3" x14ac:dyDescent="0.25">
      <c r="A332" s="42" t="s">
        <v>90</v>
      </c>
      <c r="B332" s="42" t="s">
        <v>87</v>
      </c>
      <c r="C332" s="42" t="s">
        <v>95</v>
      </c>
    </row>
    <row r="333" spans="1:3" x14ac:dyDescent="0.25">
      <c r="A333" s="42" t="s">
        <v>91</v>
      </c>
      <c r="B333" s="42" t="s">
        <v>88</v>
      </c>
      <c r="C333" s="42" t="s">
        <v>96</v>
      </c>
    </row>
    <row r="334" spans="1:3" x14ac:dyDescent="0.25">
      <c r="A334" s="42" t="s">
        <v>89</v>
      </c>
      <c r="B334" s="42" t="s">
        <v>23</v>
      </c>
      <c r="C334" s="42" t="s">
        <v>94</v>
      </c>
    </row>
    <row r="335" spans="1:3" x14ac:dyDescent="0.25">
      <c r="A335" s="42" t="s">
        <v>90</v>
      </c>
      <c r="B335" s="42" t="s">
        <v>25</v>
      </c>
      <c r="C335" s="42" t="s">
        <v>95</v>
      </c>
    </row>
    <row r="336" spans="1:3" x14ac:dyDescent="0.25">
      <c r="A336" s="42" t="s">
        <v>91</v>
      </c>
      <c r="B336" s="42" t="s">
        <v>87</v>
      </c>
      <c r="C336" s="42" t="s">
        <v>96</v>
      </c>
    </row>
    <row r="337" spans="1:3" x14ac:dyDescent="0.25">
      <c r="A337" s="42" t="s">
        <v>89</v>
      </c>
      <c r="B337" s="42" t="s">
        <v>88</v>
      </c>
      <c r="C337" s="42" t="s">
        <v>97</v>
      </c>
    </row>
    <row r="338" spans="1:3" x14ac:dyDescent="0.25">
      <c r="A338" s="42" t="s">
        <v>90</v>
      </c>
      <c r="B338" s="42" t="s">
        <v>23</v>
      </c>
      <c r="C338" s="42" t="s">
        <v>94</v>
      </c>
    </row>
    <row r="339" spans="1:3" x14ac:dyDescent="0.25">
      <c r="A339" s="42" t="s">
        <v>91</v>
      </c>
      <c r="B339" s="42" t="s">
        <v>25</v>
      </c>
      <c r="C339" s="42" t="s">
        <v>95</v>
      </c>
    </row>
    <row r="340" spans="1:3" x14ac:dyDescent="0.25">
      <c r="A340" s="42" t="s">
        <v>89</v>
      </c>
      <c r="B340" s="42" t="s">
        <v>87</v>
      </c>
      <c r="C340" s="42" t="s">
        <v>96</v>
      </c>
    </row>
    <row r="341" spans="1:3" x14ac:dyDescent="0.25">
      <c r="A341" s="42" t="s">
        <v>90</v>
      </c>
      <c r="B341" s="42" t="s">
        <v>88</v>
      </c>
      <c r="C341" s="42" t="s">
        <v>97</v>
      </c>
    </row>
    <row r="342" spans="1:3" x14ac:dyDescent="0.25">
      <c r="A342" s="42" t="s">
        <v>91</v>
      </c>
      <c r="B342" s="42" t="s">
        <v>23</v>
      </c>
      <c r="C342" s="42" t="s">
        <v>94</v>
      </c>
    </row>
    <row r="343" spans="1:3" x14ac:dyDescent="0.25">
      <c r="A343" s="42" t="s">
        <v>89</v>
      </c>
      <c r="B343" s="42" t="s">
        <v>25</v>
      </c>
      <c r="C343" s="42" t="s">
        <v>95</v>
      </c>
    </row>
    <row r="344" spans="1:3" x14ac:dyDescent="0.25">
      <c r="A344" s="42" t="s">
        <v>90</v>
      </c>
      <c r="B344" s="42" t="s">
        <v>87</v>
      </c>
      <c r="C344" s="42" t="s">
        <v>94</v>
      </c>
    </row>
    <row r="345" spans="1:3" x14ac:dyDescent="0.25">
      <c r="A345" s="42" t="s">
        <v>91</v>
      </c>
      <c r="B345" s="42" t="s">
        <v>88</v>
      </c>
      <c r="C345" s="42" t="s">
        <v>95</v>
      </c>
    </row>
    <row r="346" spans="1:3" x14ac:dyDescent="0.25">
      <c r="A346" s="42" t="s">
        <v>89</v>
      </c>
      <c r="B346" s="42" t="s">
        <v>23</v>
      </c>
      <c r="C346" s="42" t="s">
        <v>96</v>
      </c>
    </row>
    <row r="347" spans="1:3" x14ac:dyDescent="0.25">
      <c r="A347" s="42" t="s">
        <v>90</v>
      </c>
      <c r="B347" s="42" t="s">
        <v>25</v>
      </c>
      <c r="C347" s="42" t="s">
        <v>94</v>
      </c>
    </row>
    <row r="348" spans="1:3" x14ac:dyDescent="0.25">
      <c r="A348" s="42" t="s">
        <v>91</v>
      </c>
      <c r="B348" s="42" t="s">
        <v>87</v>
      </c>
      <c r="C348" s="42" t="s">
        <v>95</v>
      </c>
    </row>
    <row r="349" spans="1:3" x14ac:dyDescent="0.25">
      <c r="A349" s="42" t="s">
        <v>89</v>
      </c>
      <c r="B349" s="42" t="s">
        <v>88</v>
      </c>
      <c r="C349" s="42" t="s">
        <v>96</v>
      </c>
    </row>
    <row r="350" spans="1:3" x14ac:dyDescent="0.25">
      <c r="A350" s="42" t="s">
        <v>90</v>
      </c>
      <c r="B350" s="42" t="s">
        <v>23</v>
      </c>
      <c r="C350" s="42" t="s">
        <v>94</v>
      </c>
    </row>
    <row r="351" spans="1:3" x14ac:dyDescent="0.25">
      <c r="A351" s="42" t="s">
        <v>91</v>
      </c>
      <c r="B351" s="42" t="s">
        <v>25</v>
      </c>
      <c r="C351" s="42" t="s">
        <v>95</v>
      </c>
    </row>
    <row r="352" spans="1:3" x14ac:dyDescent="0.25">
      <c r="A352" s="42" t="s">
        <v>89</v>
      </c>
      <c r="B352" s="42" t="s">
        <v>87</v>
      </c>
      <c r="C352" s="42" t="s">
        <v>96</v>
      </c>
    </row>
    <row r="353" spans="1:3" x14ac:dyDescent="0.25">
      <c r="A353" s="42" t="s">
        <v>90</v>
      </c>
      <c r="B353" s="42" t="s">
        <v>88</v>
      </c>
      <c r="C353" s="42" t="s">
        <v>97</v>
      </c>
    </row>
    <row r="354" spans="1:3" x14ac:dyDescent="0.25">
      <c r="A354" s="42" t="s">
        <v>91</v>
      </c>
      <c r="B354" s="42" t="s">
        <v>23</v>
      </c>
      <c r="C354" s="42" t="s">
        <v>94</v>
      </c>
    </row>
    <row r="355" spans="1:3" x14ac:dyDescent="0.25">
      <c r="A355" s="42" t="s">
        <v>89</v>
      </c>
      <c r="B355" s="42" t="s">
        <v>25</v>
      </c>
      <c r="C355" s="42" t="s">
        <v>95</v>
      </c>
    </row>
    <row r="356" spans="1:3" x14ac:dyDescent="0.25">
      <c r="A356" s="42" t="s">
        <v>90</v>
      </c>
      <c r="B356" s="42" t="s">
        <v>87</v>
      </c>
      <c r="C356" s="42" t="s">
        <v>96</v>
      </c>
    </row>
    <row r="357" spans="1:3" x14ac:dyDescent="0.25">
      <c r="A357" s="42" t="s">
        <v>91</v>
      </c>
      <c r="B357" s="42" t="s">
        <v>88</v>
      </c>
      <c r="C357" s="42" t="s">
        <v>97</v>
      </c>
    </row>
    <row r="358" spans="1:3" x14ac:dyDescent="0.25">
      <c r="A358" s="42" t="s">
        <v>89</v>
      </c>
      <c r="B358" s="42" t="s">
        <v>23</v>
      </c>
      <c r="C358" s="42" t="s">
        <v>94</v>
      </c>
    </row>
    <row r="359" spans="1:3" x14ac:dyDescent="0.25">
      <c r="A359" s="42" t="s">
        <v>90</v>
      </c>
      <c r="B359" s="42" t="s">
        <v>25</v>
      </c>
      <c r="C359" s="42" t="s">
        <v>95</v>
      </c>
    </row>
    <row r="360" spans="1:3" x14ac:dyDescent="0.25">
      <c r="A360" s="42" t="s">
        <v>91</v>
      </c>
      <c r="B360" s="42" t="s">
        <v>87</v>
      </c>
      <c r="C360" s="42" t="s">
        <v>94</v>
      </c>
    </row>
    <row r="361" spans="1:3" x14ac:dyDescent="0.25">
      <c r="A361" s="42" t="s">
        <v>89</v>
      </c>
      <c r="B361" s="42" t="s">
        <v>88</v>
      </c>
      <c r="C361" s="42" t="s">
        <v>95</v>
      </c>
    </row>
    <row r="362" spans="1:3" x14ac:dyDescent="0.25">
      <c r="A362" s="42" t="s">
        <v>90</v>
      </c>
      <c r="B362" s="42" t="s">
        <v>23</v>
      </c>
      <c r="C362" s="42" t="s">
        <v>96</v>
      </c>
    </row>
    <row r="363" spans="1:3" x14ac:dyDescent="0.25">
      <c r="A363" s="42" t="s">
        <v>91</v>
      </c>
      <c r="B363" s="42" t="s">
        <v>25</v>
      </c>
      <c r="C363" s="42" t="s">
        <v>94</v>
      </c>
    </row>
    <row r="364" spans="1:3" x14ac:dyDescent="0.25">
      <c r="A364" s="42" t="s">
        <v>89</v>
      </c>
      <c r="B364" s="42" t="s">
        <v>87</v>
      </c>
      <c r="C364" s="42" t="s">
        <v>95</v>
      </c>
    </row>
    <row r="365" spans="1:3" x14ac:dyDescent="0.25">
      <c r="A365" s="42" t="s">
        <v>90</v>
      </c>
      <c r="B365" s="42" t="s">
        <v>88</v>
      </c>
      <c r="C365" s="42" t="s">
        <v>96</v>
      </c>
    </row>
    <row r="366" spans="1:3" x14ac:dyDescent="0.25">
      <c r="A366" s="42" t="s">
        <v>91</v>
      </c>
      <c r="B366" s="42" t="s">
        <v>23</v>
      </c>
      <c r="C366" s="42" t="s">
        <v>94</v>
      </c>
    </row>
    <row r="367" spans="1:3" x14ac:dyDescent="0.25">
      <c r="A367" s="42" t="s">
        <v>89</v>
      </c>
      <c r="B367" s="42" t="s">
        <v>25</v>
      </c>
      <c r="C367" s="42" t="s">
        <v>95</v>
      </c>
    </row>
    <row r="368" spans="1:3" x14ac:dyDescent="0.25">
      <c r="A368" s="42" t="s">
        <v>90</v>
      </c>
      <c r="B368" s="42" t="s">
        <v>87</v>
      </c>
      <c r="C368" s="42" t="s">
        <v>96</v>
      </c>
    </row>
    <row r="369" spans="1:3" x14ac:dyDescent="0.25">
      <c r="A369" s="42" t="s">
        <v>91</v>
      </c>
      <c r="B369" s="42" t="s">
        <v>88</v>
      </c>
      <c r="C369" s="42" t="s">
        <v>97</v>
      </c>
    </row>
    <row r="370" spans="1:3" x14ac:dyDescent="0.25">
      <c r="A370" s="42" t="s">
        <v>89</v>
      </c>
      <c r="B370" s="42" t="s">
        <v>23</v>
      </c>
      <c r="C370" s="42" t="s">
        <v>94</v>
      </c>
    </row>
    <row r="371" spans="1:3" x14ac:dyDescent="0.25">
      <c r="A371" s="42" t="s">
        <v>90</v>
      </c>
      <c r="B371" s="42" t="s">
        <v>25</v>
      </c>
      <c r="C371" s="42" t="s">
        <v>95</v>
      </c>
    </row>
    <row r="372" spans="1:3" x14ac:dyDescent="0.25">
      <c r="A372" s="42" t="s">
        <v>91</v>
      </c>
      <c r="B372" s="42" t="s">
        <v>87</v>
      </c>
      <c r="C372" s="42" t="s">
        <v>96</v>
      </c>
    </row>
    <row r="373" spans="1:3" x14ac:dyDescent="0.25">
      <c r="A373" s="42" t="s">
        <v>89</v>
      </c>
      <c r="B373" s="42" t="s">
        <v>88</v>
      </c>
      <c r="C373" s="42" t="s">
        <v>97</v>
      </c>
    </row>
    <row r="374" spans="1:3" x14ac:dyDescent="0.25">
      <c r="A374" s="42" t="s">
        <v>90</v>
      </c>
      <c r="B374" s="42" t="s">
        <v>23</v>
      </c>
      <c r="C374" s="42" t="s">
        <v>94</v>
      </c>
    </row>
    <row r="375" spans="1:3" x14ac:dyDescent="0.25">
      <c r="A375" s="42" t="s">
        <v>91</v>
      </c>
      <c r="B375" s="42" t="s">
        <v>25</v>
      </c>
      <c r="C375" s="42" t="s">
        <v>95</v>
      </c>
    </row>
    <row r="376" spans="1:3" x14ac:dyDescent="0.25">
      <c r="A376" s="42" t="s">
        <v>89</v>
      </c>
      <c r="B376" s="42" t="s">
        <v>87</v>
      </c>
      <c r="C376" s="42" t="s">
        <v>94</v>
      </c>
    </row>
    <row r="377" spans="1:3" x14ac:dyDescent="0.25">
      <c r="A377" s="42" t="s">
        <v>90</v>
      </c>
      <c r="B377" s="42" t="s">
        <v>88</v>
      </c>
      <c r="C377" s="42" t="s">
        <v>95</v>
      </c>
    </row>
    <row r="378" spans="1:3" x14ac:dyDescent="0.25">
      <c r="A378" s="42" t="s">
        <v>91</v>
      </c>
      <c r="B378" s="42" t="s">
        <v>23</v>
      </c>
      <c r="C378" s="42" t="s">
        <v>96</v>
      </c>
    </row>
    <row r="379" spans="1:3" x14ac:dyDescent="0.25">
      <c r="A379" s="42" t="s">
        <v>89</v>
      </c>
      <c r="B379" s="42" t="s">
        <v>25</v>
      </c>
      <c r="C379" s="42" t="s">
        <v>94</v>
      </c>
    </row>
    <row r="380" spans="1:3" x14ac:dyDescent="0.25">
      <c r="A380" s="42" t="s">
        <v>90</v>
      </c>
      <c r="B380" s="42" t="s">
        <v>87</v>
      </c>
      <c r="C380" s="42" t="s">
        <v>95</v>
      </c>
    </row>
    <row r="381" spans="1:3" x14ac:dyDescent="0.25">
      <c r="A381" s="42" t="s">
        <v>91</v>
      </c>
      <c r="B381" s="42" t="s">
        <v>88</v>
      </c>
      <c r="C381" s="42" t="s">
        <v>96</v>
      </c>
    </row>
    <row r="382" spans="1:3" x14ac:dyDescent="0.25">
      <c r="A382" s="42" t="s">
        <v>89</v>
      </c>
      <c r="B382" s="42" t="s">
        <v>23</v>
      </c>
      <c r="C382" s="42" t="s">
        <v>94</v>
      </c>
    </row>
    <row r="383" spans="1:3" x14ac:dyDescent="0.25">
      <c r="A383" s="42" t="s">
        <v>90</v>
      </c>
      <c r="B383" s="42" t="s">
        <v>25</v>
      </c>
      <c r="C383" s="42" t="s">
        <v>95</v>
      </c>
    </row>
    <row r="384" spans="1:3" x14ac:dyDescent="0.25">
      <c r="A384" s="42" t="s">
        <v>91</v>
      </c>
      <c r="B384" s="42" t="s">
        <v>87</v>
      </c>
      <c r="C384" s="42" t="s">
        <v>96</v>
      </c>
    </row>
    <row r="385" spans="1:3" x14ac:dyDescent="0.25">
      <c r="A385" s="42" t="s">
        <v>89</v>
      </c>
      <c r="B385" s="42" t="s">
        <v>88</v>
      </c>
      <c r="C385" s="42" t="s">
        <v>97</v>
      </c>
    </row>
    <row r="386" spans="1:3" x14ac:dyDescent="0.25">
      <c r="A386" s="42" t="s">
        <v>90</v>
      </c>
      <c r="B386" s="42" t="s">
        <v>23</v>
      </c>
      <c r="C386" s="42" t="s">
        <v>94</v>
      </c>
    </row>
    <row r="387" spans="1:3" x14ac:dyDescent="0.25">
      <c r="A387" s="42" t="s">
        <v>91</v>
      </c>
      <c r="B387" s="42" t="s">
        <v>25</v>
      </c>
      <c r="C387" s="42" t="s">
        <v>95</v>
      </c>
    </row>
    <row r="388" spans="1:3" x14ac:dyDescent="0.25">
      <c r="A388" s="42" t="s">
        <v>89</v>
      </c>
      <c r="B388" s="42" t="s">
        <v>87</v>
      </c>
      <c r="C388" s="42" t="s">
        <v>96</v>
      </c>
    </row>
    <row r="389" spans="1:3" x14ac:dyDescent="0.25">
      <c r="A389" s="42" t="s">
        <v>90</v>
      </c>
      <c r="B389" s="42" t="s">
        <v>88</v>
      </c>
      <c r="C389" s="42" t="s">
        <v>97</v>
      </c>
    </row>
    <row r="390" spans="1:3" x14ac:dyDescent="0.25">
      <c r="A390" s="42" t="s">
        <v>91</v>
      </c>
      <c r="B390" s="42" t="s">
        <v>23</v>
      </c>
      <c r="C390" s="42" t="s">
        <v>94</v>
      </c>
    </row>
    <row r="391" spans="1:3" x14ac:dyDescent="0.25">
      <c r="A391" s="42" t="s">
        <v>89</v>
      </c>
      <c r="B391" s="42" t="s">
        <v>25</v>
      </c>
      <c r="C391" s="42" t="s">
        <v>95</v>
      </c>
    </row>
    <row r="392" spans="1:3" x14ac:dyDescent="0.25">
      <c r="A392" s="42" t="s">
        <v>90</v>
      </c>
      <c r="B392" s="42" t="s">
        <v>87</v>
      </c>
      <c r="C392" s="42" t="s">
        <v>94</v>
      </c>
    </row>
    <row r="393" spans="1:3" x14ac:dyDescent="0.25">
      <c r="A393" s="42" t="s">
        <v>91</v>
      </c>
      <c r="B393" s="42" t="s">
        <v>88</v>
      </c>
      <c r="C393" s="42" t="s">
        <v>95</v>
      </c>
    </row>
    <row r="394" spans="1:3" x14ac:dyDescent="0.25">
      <c r="A394" s="42" t="s">
        <v>89</v>
      </c>
      <c r="B394" s="42" t="s">
        <v>23</v>
      </c>
      <c r="C394" s="42" t="s">
        <v>96</v>
      </c>
    </row>
    <row r="395" spans="1:3" x14ac:dyDescent="0.25">
      <c r="A395" s="42" t="s">
        <v>90</v>
      </c>
      <c r="B395" s="42" t="s">
        <v>25</v>
      </c>
      <c r="C395" s="42" t="s">
        <v>94</v>
      </c>
    </row>
    <row r="396" spans="1:3" x14ac:dyDescent="0.25">
      <c r="A396" s="42" t="s">
        <v>91</v>
      </c>
      <c r="B396" s="42" t="s">
        <v>87</v>
      </c>
      <c r="C396" s="42" t="s">
        <v>95</v>
      </c>
    </row>
    <row r="397" spans="1:3" x14ac:dyDescent="0.25">
      <c r="A397" s="42" t="s">
        <v>89</v>
      </c>
      <c r="B397" s="42" t="s">
        <v>88</v>
      </c>
      <c r="C397" s="42" t="s">
        <v>96</v>
      </c>
    </row>
    <row r="398" spans="1:3" x14ac:dyDescent="0.25">
      <c r="A398" s="42" t="s">
        <v>90</v>
      </c>
      <c r="B398" s="42" t="s">
        <v>23</v>
      </c>
      <c r="C398" s="42" t="s">
        <v>94</v>
      </c>
    </row>
    <row r="399" spans="1:3" x14ac:dyDescent="0.25">
      <c r="A399" s="42" t="s">
        <v>91</v>
      </c>
      <c r="B399" s="42" t="s">
        <v>25</v>
      </c>
      <c r="C399" s="42" t="s">
        <v>95</v>
      </c>
    </row>
    <row r="400" spans="1:3" x14ac:dyDescent="0.25">
      <c r="A400" s="42" t="s">
        <v>89</v>
      </c>
      <c r="B400" s="42" t="s">
        <v>87</v>
      </c>
      <c r="C400" s="42" t="s">
        <v>96</v>
      </c>
    </row>
    <row r="401" spans="1:3" x14ac:dyDescent="0.25">
      <c r="A401" s="42" t="s">
        <v>90</v>
      </c>
      <c r="B401" s="42" t="s">
        <v>88</v>
      </c>
      <c r="C401" s="42" t="s">
        <v>97</v>
      </c>
    </row>
    <row r="402" spans="1:3" x14ac:dyDescent="0.25">
      <c r="A402" s="42" t="s">
        <v>89</v>
      </c>
      <c r="B402" s="42" t="s">
        <v>23</v>
      </c>
      <c r="C402" s="42" t="s">
        <v>94</v>
      </c>
    </row>
    <row r="403" spans="1:3" x14ac:dyDescent="0.25">
      <c r="A403" s="42" t="s">
        <v>90</v>
      </c>
      <c r="B403" s="42" t="s">
        <v>25</v>
      </c>
      <c r="C403" s="42" t="s">
        <v>95</v>
      </c>
    </row>
    <row r="404" spans="1:3" x14ac:dyDescent="0.25">
      <c r="A404" s="42" t="s">
        <v>91</v>
      </c>
      <c r="B404" s="42" t="s">
        <v>87</v>
      </c>
      <c r="C404" s="42" t="s">
        <v>96</v>
      </c>
    </row>
    <row r="405" spans="1:3" x14ac:dyDescent="0.25">
      <c r="A405" s="42" t="s">
        <v>89</v>
      </c>
      <c r="B405" s="42" t="s">
        <v>88</v>
      </c>
      <c r="C405" s="42" t="s">
        <v>97</v>
      </c>
    </row>
    <row r="406" spans="1:3" x14ac:dyDescent="0.25">
      <c r="A406" s="42" t="s">
        <v>90</v>
      </c>
      <c r="B406" s="42" t="s">
        <v>23</v>
      </c>
      <c r="C406" s="42" t="s">
        <v>94</v>
      </c>
    </row>
    <row r="407" spans="1:3" x14ac:dyDescent="0.25">
      <c r="A407" s="42" t="s">
        <v>91</v>
      </c>
      <c r="B407" s="42" t="s">
        <v>25</v>
      </c>
      <c r="C407" s="42" t="s">
        <v>95</v>
      </c>
    </row>
    <row r="408" spans="1:3" x14ac:dyDescent="0.25">
      <c r="A408" s="42" t="s">
        <v>89</v>
      </c>
      <c r="B408" s="42" t="s">
        <v>87</v>
      </c>
      <c r="C408" s="42" t="s">
        <v>94</v>
      </c>
    </row>
    <row r="409" spans="1:3" x14ac:dyDescent="0.25">
      <c r="A409" s="42" t="s">
        <v>90</v>
      </c>
      <c r="B409" s="42" t="s">
        <v>88</v>
      </c>
      <c r="C409" s="42" t="s">
        <v>95</v>
      </c>
    </row>
    <row r="410" spans="1:3" x14ac:dyDescent="0.25">
      <c r="A410" s="42" t="s">
        <v>91</v>
      </c>
      <c r="B410" s="42" t="s">
        <v>23</v>
      </c>
      <c r="C410" s="42" t="s">
        <v>96</v>
      </c>
    </row>
    <row r="411" spans="1:3" x14ac:dyDescent="0.25">
      <c r="A411" s="42" t="s">
        <v>89</v>
      </c>
      <c r="B411" s="42" t="s">
        <v>25</v>
      </c>
      <c r="C411" s="42" t="s">
        <v>94</v>
      </c>
    </row>
    <row r="412" spans="1:3" x14ac:dyDescent="0.25">
      <c r="A412" s="42" t="s">
        <v>90</v>
      </c>
      <c r="B412" s="42" t="s">
        <v>87</v>
      </c>
      <c r="C412" s="42" t="s">
        <v>95</v>
      </c>
    </row>
    <row r="413" spans="1:3" x14ac:dyDescent="0.25">
      <c r="A413" s="42" t="s">
        <v>91</v>
      </c>
      <c r="B413" s="42" t="s">
        <v>88</v>
      </c>
      <c r="C413" s="42" t="s">
        <v>96</v>
      </c>
    </row>
    <row r="414" spans="1:3" x14ac:dyDescent="0.25">
      <c r="A414" s="42" t="s">
        <v>89</v>
      </c>
      <c r="B414" s="42" t="s">
        <v>23</v>
      </c>
      <c r="C414" s="42" t="s">
        <v>94</v>
      </c>
    </row>
    <row r="415" spans="1:3" x14ac:dyDescent="0.25">
      <c r="A415" s="42" t="s">
        <v>90</v>
      </c>
      <c r="B415" s="42" t="s">
        <v>25</v>
      </c>
      <c r="C415" s="42" t="s">
        <v>95</v>
      </c>
    </row>
    <row r="416" spans="1:3" x14ac:dyDescent="0.25">
      <c r="A416" s="42" t="s">
        <v>91</v>
      </c>
      <c r="B416" s="42" t="s">
        <v>87</v>
      </c>
      <c r="C416" s="42" t="s">
        <v>96</v>
      </c>
    </row>
    <row r="417" spans="1:3" x14ac:dyDescent="0.25">
      <c r="A417" s="42" t="s">
        <v>89</v>
      </c>
      <c r="B417" s="42" t="s">
        <v>88</v>
      </c>
      <c r="C417" s="42" t="s">
        <v>97</v>
      </c>
    </row>
    <row r="418" spans="1:3" x14ac:dyDescent="0.25">
      <c r="A418" s="42" t="s">
        <v>90</v>
      </c>
      <c r="B418" s="42" t="s">
        <v>23</v>
      </c>
      <c r="C418" s="42" t="s">
        <v>94</v>
      </c>
    </row>
    <row r="419" spans="1:3" x14ac:dyDescent="0.25">
      <c r="A419" s="42" t="s">
        <v>91</v>
      </c>
      <c r="B419" s="42" t="s">
        <v>25</v>
      </c>
      <c r="C419" s="42" t="s">
        <v>95</v>
      </c>
    </row>
    <row r="420" spans="1:3" x14ac:dyDescent="0.25">
      <c r="A420" s="42" t="s">
        <v>89</v>
      </c>
      <c r="B420" s="42" t="s">
        <v>87</v>
      </c>
      <c r="C420" s="42" t="s">
        <v>96</v>
      </c>
    </row>
    <row r="421" spans="1:3" x14ac:dyDescent="0.25">
      <c r="A421" s="42" t="s">
        <v>90</v>
      </c>
      <c r="B421" s="42" t="s">
        <v>88</v>
      </c>
      <c r="C421" s="42" t="s">
        <v>97</v>
      </c>
    </row>
    <row r="422" spans="1:3" x14ac:dyDescent="0.25">
      <c r="A422" s="42" t="s">
        <v>91</v>
      </c>
      <c r="B422" s="42" t="s">
        <v>23</v>
      </c>
      <c r="C422" s="42" t="s">
        <v>94</v>
      </c>
    </row>
    <row r="423" spans="1:3" x14ac:dyDescent="0.25">
      <c r="A423" s="42" t="s">
        <v>89</v>
      </c>
      <c r="B423" s="42" t="s">
        <v>25</v>
      </c>
      <c r="C423" s="42" t="s">
        <v>95</v>
      </c>
    </row>
    <row r="424" spans="1:3" x14ac:dyDescent="0.25">
      <c r="A424" s="42" t="s">
        <v>90</v>
      </c>
      <c r="B424" s="42" t="s">
        <v>87</v>
      </c>
      <c r="C424" s="42" t="s">
        <v>94</v>
      </c>
    </row>
    <row r="425" spans="1:3" x14ac:dyDescent="0.25">
      <c r="A425" s="42" t="s">
        <v>91</v>
      </c>
      <c r="B425" s="42" t="s">
        <v>88</v>
      </c>
      <c r="C425" s="42" t="s">
        <v>95</v>
      </c>
    </row>
    <row r="426" spans="1:3" x14ac:dyDescent="0.25">
      <c r="A426" s="42" t="s">
        <v>89</v>
      </c>
      <c r="B426" s="42" t="s">
        <v>23</v>
      </c>
      <c r="C426" s="42" t="s">
        <v>96</v>
      </c>
    </row>
    <row r="427" spans="1:3" x14ac:dyDescent="0.25">
      <c r="A427" s="42" t="s">
        <v>90</v>
      </c>
      <c r="B427" s="42" t="s">
        <v>25</v>
      </c>
      <c r="C427" s="42" t="s">
        <v>94</v>
      </c>
    </row>
    <row r="428" spans="1:3" x14ac:dyDescent="0.25">
      <c r="A428" s="42" t="s">
        <v>91</v>
      </c>
      <c r="B428" s="42" t="s">
        <v>87</v>
      </c>
      <c r="C428" s="42" t="s">
        <v>95</v>
      </c>
    </row>
    <row r="429" spans="1:3" x14ac:dyDescent="0.25">
      <c r="A429" s="42" t="s">
        <v>89</v>
      </c>
      <c r="B429" s="42" t="s">
        <v>88</v>
      </c>
      <c r="C429" s="42" t="s">
        <v>96</v>
      </c>
    </row>
    <row r="430" spans="1:3" x14ac:dyDescent="0.25">
      <c r="A430" s="42" t="s">
        <v>90</v>
      </c>
      <c r="B430" s="42" t="s">
        <v>23</v>
      </c>
      <c r="C430" s="42" t="s">
        <v>94</v>
      </c>
    </row>
    <row r="431" spans="1:3" x14ac:dyDescent="0.25">
      <c r="A431" s="42" t="s">
        <v>91</v>
      </c>
      <c r="B431" s="42" t="s">
        <v>25</v>
      </c>
      <c r="C431" s="42" t="s">
        <v>95</v>
      </c>
    </row>
    <row r="432" spans="1:3" x14ac:dyDescent="0.25">
      <c r="A432" s="42" t="s">
        <v>89</v>
      </c>
      <c r="B432" s="42" t="s">
        <v>87</v>
      </c>
      <c r="C432" s="42" t="s">
        <v>96</v>
      </c>
    </row>
    <row r="433" spans="1:3" x14ac:dyDescent="0.25">
      <c r="A433" s="42" t="s">
        <v>90</v>
      </c>
      <c r="B433" s="42" t="s">
        <v>88</v>
      </c>
      <c r="C433" s="42" t="s">
        <v>97</v>
      </c>
    </row>
    <row r="434" spans="1:3" x14ac:dyDescent="0.25">
      <c r="A434" s="42" t="s">
        <v>91</v>
      </c>
      <c r="B434" s="42" t="s">
        <v>23</v>
      </c>
      <c r="C434" s="42" t="s">
        <v>94</v>
      </c>
    </row>
    <row r="435" spans="1:3" x14ac:dyDescent="0.25">
      <c r="A435" s="42" t="s">
        <v>89</v>
      </c>
      <c r="B435" s="42" t="s">
        <v>25</v>
      </c>
      <c r="C435" s="42" t="s">
        <v>95</v>
      </c>
    </row>
    <row r="436" spans="1:3" x14ac:dyDescent="0.25">
      <c r="A436" s="42" t="s">
        <v>90</v>
      </c>
      <c r="B436" s="42" t="s">
        <v>87</v>
      </c>
      <c r="C436" s="42" t="s">
        <v>96</v>
      </c>
    </row>
    <row r="437" spans="1:3" x14ac:dyDescent="0.25">
      <c r="A437" s="42" t="s">
        <v>91</v>
      </c>
      <c r="B437" s="42" t="s">
        <v>88</v>
      </c>
      <c r="C437" s="42" t="s">
        <v>97</v>
      </c>
    </row>
    <row r="438" spans="1:3" x14ac:dyDescent="0.25">
      <c r="A438" s="42" t="s">
        <v>89</v>
      </c>
      <c r="B438" s="42" t="s">
        <v>23</v>
      </c>
      <c r="C438" s="42" t="s">
        <v>94</v>
      </c>
    </row>
    <row r="439" spans="1:3" x14ac:dyDescent="0.25">
      <c r="A439" s="42" t="s">
        <v>90</v>
      </c>
      <c r="B439" s="42" t="s">
        <v>25</v>
      </c>
      <c r="C439" s="42" t="s">
        <v>95</v>
      </c>
    </row>
    <row r="440" spans="1:3" x14ac:dyDescent="0.25">
      <c r="A440" s="42" t="s">
        <v>91</v>
      </c>
      <c r="B440" s="42" t="s">
        <v>87</v>
      </c>
      <c r="C440" s="42" t="s">
        <v>94</v>
      </c>
    </row>
    <row r="441" spans="1:3" x14ac:dyDescent="0.25">
      <c r="A441" s="42" t="s">
        <v>89</v>
      </c>
      <c r="B441" s="42" t="s">
        <v>88</v>
      </c>
      <c r="C441" s="42" t="s">
        <v>95</v>
      </c>
    </row>
    <row r="442" spans="1:3" x14ac:dyDescent="0.25">
      <c r="A442" s="42" t="s">
        <v>90</v>
      </c>
      <c r="B442" s="42" t="s">
        <v>23</v>
      </c>
      <c r="C442" s="42" t="s">
        <v>96</v>
      </c>
    </row>
    <row r="443" spans="1:3" x14ac:dyDescent="0.25">
      <c r="A443" s="42" t="s">
        <v>91</v>
      </c>
      <c r="B443" s="42" t="s">
        <v>25</v>
      </c>
      <c r="C443" s="42" t="s">
        <v>94</v>
      </c>
    </row>
    <row r="444" spans="1:3" x14ac:dyDescent="0.25">
      <c r="A444" s="42" t="s">
        <v>89</v>
      </c>
      <c r="B444" s="42" t="s">
        <v>87</v>
      </c>
      <c r="C444" s="42" t="s">
        <v>95</v>
      </c>
    </row>
    <row r="445" spans="1:3" x14ac:dyDescent="0.25">
      <c r="A445" s="42" t="s">
        <v>90</v>
      </c>
      <c r="B445" s="42" t="s">
        <v>88</v>
      </c>
      <c r="C445" s="42" t="s">
        <v>96</v>
      </c>
    </row>
    <row r="446" spans="1:3" x14ac:dyDescent="0.25">
      <c r="A446" s="42" t="s">
        <v>91</v>
      </c>
      <c r="B446" s="42" t="s">
        <v>23</v>
      </c>
      <c r="C446" s="42" t="s">
        <v>94</v>
      </c>
    </row>
    <row r="447" spans="1:3" x14ac:dyDescent="0.25">
      <c r="A447" s="42" t="s">
        <v>89</v>
      </c>
      <c r="B447" s="42" t="s">
        <v>25</v>
      </c>
      <c r="C447" s="42" t="s">
        <v>95</v>
      </c>
    </row>
    <row r="448" spans="1:3" x14ac:dyDescent="0.25">
      <c r="A448" s="42" t="s">
        <v>90</v>
      </c>
      <c r="B448" s="42" t="s">
        <v>87</v>
      </c>
      <c r="C448" s="42" t="s">
        <v>96</v>
      </c>
    </row>
    <row r="449" spans="1:3" x14ac:dyDescent="0.25">
      <c r="A449" s="42" t="s">
        <v>91</v>
      </c>
      <c r="B449" s="42" t="s">
        <v>88</v>
      </c>
      <c r="C449" s="42" t="s">
        <v>97</v>
      </c>
    </row>
    <row r="450" spans="1:3" x14ac:dyDescent="0.25">
      <c r="A450" s="42" t="s">
        <v>89</v>
      </c>
      <c r="B450" s="42" t="s">
        <v>23</v>
      </c>
      <c r="C450" s="42" t="s">
        <v>94</v>
      </c>
    </row>
    <row r="451" spans="1:3" x14ac:dyDescent="0.25">
      <c r="A451" s="42" t="s">
        <v>90</v>
      </c>
      <c r="B451" s="42" t="s">
        <v>25</v>
      </c>
      <c r="C451" s="42" t="s">
        <v>95</v>
      </c>
    </row>
    <row r="452" spans="1:3" x14ac:dyDescent="0.25">
      <c r="A452" s="42" t="s">
        <v>91</v>
      </c>
      <c r="B452" s="42" t="s">
        <v>87</v>
      </c>
      <c r="C452" s="42" t="s">
        <v>96</v>
      </c>
    </row>
    <row r="453" spans="1:3" x14ac:dyDescent="0.25">
      <c r="A453" s="42" t="s">
        <v>89</v>
      </c>
      <c r="B453" s="42" t="s">
        <v>88</v>
      </c>
      <c r="C453" s="42" t="s">
        <v>97</v>
      </c>
    </row>
    <row r="454" spans="1:3" x14ac:dyDescent="0.25">
      <c r="A454" s="42" t="s">
        <v>90</v>
      </c>
      <c r="B454" s="42" t="s">
        <v>23</v>
      </c>
      <c r="C454" s="42" t="s">
        <v>94</v>
      </c>
    </row>
    <row r="455" spans="1:3" x14ac:dyDescent="0.25">
      <c r="A455" s="42" t="s">
        <v>91</v>
      </c>
      <c r="B455" s="42" t="s">
        <v>25</v>
      </c>
      <c r="C455" s="42" t="s">
        <v>95</v>
      </c>
    </row>
    <row r="456" spans="1:3" x14ac:dyDescent="0.25">
      <c r="A456" s="42" t="s">
        <v>89</v>
      </c>
      <c r="B456" s="42" t="s">
        <v>87</v>
      </c>
      <c r="C456" s="42" t="s">
        <v>94</v>
      </c>
    </row>
    <row r="457" spans="1:3" x14ac:dyDescent="0.25">
      <c r="A457" s="42" t="s">
        <v>90</v>
      </c>
      <c r="B457" s="42" t="s">
        <v>88</v>
      </c>
      <c r="C457" s="42" t="s">
        <v>95</v>
      </c>
    </row>
    <row r="458" spans="1:3" x14ac:dyDescent="0.25">
      <c r="A458" s="42" t="s">
        <v>91</v>
      </c>
      <c r="B458" s="42" t="s">
        <v>23</v>
      </c>
      <c r="C458" s="42" t="s">
        <v>96</v>
      </c>
    </row>
    <row r="459" spans="1:3" x14ac:dyDescent="0.25">
      <c r="A459" s="42" t="s">
        <v>89</v>
      </c>
      <c r="B459" s="42" t="s">
        <v>25</v>
      </c>
      <c r="C459" s="42" t="s">
        <v>94</v>
      </c>
    </row>
    <row r="460" spans="1:3" x14ac:dyDescent="0.25">
      <c r="A460" s="42" t="s">
        <v>90</v>
      </c>
      <c r="B460" s="42" t="s">
        <v>87</v>
      </c>
      <c r="C460" s="42" t="s">
        <v>95</v>
      </c>
    </row>
    <row r="461" spans="1:3" x14ac:dyDescent="0.25">
      <c r="A461" s="42" t="s">
        <v>91</v>
      </c>
      <c r="B461" s="42" t="s">
        <v>88</v>
      </c>
      <c r="C461" s="42" t="s">
        <v>96</v>
      </c>
    </row>
    <row r="462" spans="1:3" x14ac:dyDescent="0.25">
      <c r="A462" s="42" t="s">
        <v>89</v>
      </c>
      <c r="B462" s="42" t="s">
        <v>23</v>
      </c>
      <c r="C462" s="42" t="s">
        <v>94</v>
      </c>
    </row>
    <row r="463" spans="1:3" x14ac:dyDescent="0.25">
      <c r="A463" s="42" t="s">
        <v>90</v>
      </c>
      <c r="B463" s="42" t="s">
        <v>25</v>
      </c>
      <c r="C463" s="42" t="s">
        <v>95</v>
      </c>
    </row>
    <row r="464" spans="1:3" x14ac:dyDescent="0.25">
      <c r="A464" s="42" t="s">
        <v>91</v>
      </c>
      <c r="B464" s="42" t="s">
        <v>87</v>
      </c>
      <c r="C464" s="42" t="s">
        <v>96</v>
      </c>
    </row>
    <row r="465" spans="1:3" x14ac:dyDescent="0.25">
      <c r="A465" s="42" t="s">
        <v>89</v>
      </c>
      <c r="B465" s="42" t="s">
        <v>88</v>
      </c>
      <c r="C465" s="42" t="s">
        <v>97</v>
      </c>
    </row>
    <row r="466" spans="1:3" x14ac:dyDescent="0.25">
      <c r="A466" s="42" t="s">
        <v>90</v>
      </c>
      <c r="B466" s="42" t="s">
        <v>23</v>
      </c>
      <c r="C466" s="42" t="s">
        <v>94</v>
      </c>
    </row>
    <row r="467" spans="1:3" x14ac:dyDescent="0.25">
      <c r="A467" s="42" t="s">
        <v>91</v>
      </c>
      <c r="B467" s="42" t="s">
        <v>25</v>
      </c>
      <c r="C467" s="42" t="s">
        <v>95</v>
      </c>
    </row>
    <row r="468" spans="1:3" x14ac:dyDescent="0.25">
      <c r="A468" s="42" t="s">
        <v>89</v>
      </c>
      <c r="B468" s="42" t="s">
        <v>87</v>
      </c>
      <c r="C468" s="42" t="s">
        <v>96</v>
      </c>
    </row>
    <row r="469" spans="1:3" x14ac:dyDescent="0.25">
      <c r="A469" s="42" t="s">
        <v>90</v>
      </c>
      <c r="B469" s="42" t="s">
        <v>88</v>
      </c>
      <c r="C469" s="42" t="s">
        <v>97</v>
      </c>
    </row>
    <row r="470" spans="1:3" x14ac:dyDescent="0.25">
      <c r="A470" s="42" t="s">
        <v>91</v>
      </c>
      <c r="B470" s="42" t="s">
        <v>23</v>
      </c>
      <c r="C470" s="42" t="s">
        <v>94</v>
      </c>
    </row>
    <row r="471" spans="1:3" x14ac:dyDescent="0.25">
      <c r="A471" s="42" t="s">
        <v>89</v>
      </c>
      <c r="B471" s="42" t="s">
        <v>25</v>
      </c>
      <c r="C471" s="42" t="s">
        <v>95</v>
      </c>
    </row>
    <row r="472" spans="1:3" x14ac:dyDescent="0.25">
      <c r="A472" s="42" t="s">
        <v>90</v>
      </c>
      <c r="B472" s="42" t="s">
        <v>87</v>
      </c>
      <c r="C472" s="42" t="s">
        <v>94</v>
      </c>
    </row>
    <row r="473" spans="1:3" x14ac:dyDescent="0.25">
      <c r="A473" s="42" t="s">
        <v>91</v>
      </c>
      <c r="B473" s="42" t="s">
        <v>88</v>
      </c>
      <c r="C473" s="42" t="s">
        <v>95</v>
      </c>
    </row>
    <row r="474" spans="1:3" x14ac:dyDescent="0.25">
      <c r="A474" s="42" t="s">
        <v>89</v>
      </c>
      <c r="B474" s="42" t="s">
        <v>23</v>
      </c>
      <c r="C474" s="42" t="s">
        <v>96</v>
      </c>
    </row>
    <row r="475" spans="1:3" x14ac:dyDescent="0.25">
      <c r="A475" s="42" t="s">
        <v>90</v>
      </c>
      <c r="B475" s="42" t="s">
        <v>25</v>
      </c>
      <c r="C475" s="42" t="s">
        <v>94</v>
      </c>
    </row>
    <row r="476" spans="1:3" x14ac:dyDescent="0.25">
      <c r="A476" s="42" t="s">
        <v>91</v>
      </c>
      <c r="B476" s="42" t="s">
        <v>87</v>
      </c>
      <c r="C476" s="42" t="s">
        <v>95</v>
      </c>
    </row>
    <row r="477" spans="1:3" x14ac:dyDescent="0.25">
      <c r="A477" s="42" t="s">
        <v>89</v>
      </c>
      <c r="B477" s="42" t="s">
        <v>88</v>
      </c>
      <c r="C477" s="42" t="s">
        <v>96</v>
      </c>
    </row>
    <row r="478" spans="1:3" x14ac:dyDescent="0.25">
      <c r="A478" s="42" t="s">
        <v>90</v>
      </c>
      <c r="B478" s="42" t="s">
        <v>23</v>
      </c>
      <c r="C478" s="42" t="s">
        <v>94</v>
      </c>
    </row>
    <row r="479" spans="1:3" x14ac:dyDescent="0.25">
      <c r="A479" s="42" t="s">
        <v>91</v>
      </c>
      <c r="B479" s="42" t="s">
        <v>25</v>
      </c>
      <c r="C479" s="42" t="s">
        <v>95</v>
      </c>
    </row>
    <row r="480" spans="1:3" x14ac:dyDescent="0.25">
      <c r="A480" s="42" t="s">
        <v>89</v>
      </c>
      <c r="B480" s="42" t="s">
        <v>87</v>
      </c>
      <c r="C480" s="42" t="s">
        <v>96</v>
      </c>
    </row>
    <row r="481" spans="1:3" x14ac:dyDescent="0.25">
      <c r="A481" s="42" t="s">
        <v>90</v>
      </c>
      <c r="B481" s="42" t="s">
        <v>88</v>
      </c>
      <c r="C481" s="42" t="s">
        <v>97</v>
      </c>
    </row>
    <row r="482" spans="1:3" x14ac:dyDescent="0.25">
      <c r="A482" s="42" t="s">
        <v>89</v>
      </c>
      <c r="B482" s="42" t="s">
        <v>23</v>
      </c>
      <c r="C482" s="42" t="s">
        <v>94</v>
      </c>
    </row>
    <row r="483" spans="1:3" x14ac:dyDescent="0.25">
      <c r="A483" s="42" t="s">
        <v>90</v>
      </c>
      <c r="B483" s="42" t="s">
        <v>25</v>
      </c>
      <c r="C483" s="42" t="s">
        <v>95</v>
      </c>
    </row>
    <row r="484" spans="1:3" x14ac:dyDescent="0.25">
      <c r="A484" s="42" t="s">
        <v>91</v>
      </c>
      <c r="B484" s="42" t="s">
        <v>87</v>
      </c>
      <c r="C484" s="42" t="s">
        <v>96</v>
      </c>
    </row>
    <row r="485" spans="1:3" x14ac:dyDescent="0.25">
      <c r="A485" s="42" t="s">
        <v>89</v>
      </c>
      <c r="B485" s="42" t="s">
        <v>88</v>
      </c>
      <c r="C485" s="42" t="s">
        <v>97</v>
      </c>
    </row>
    <row r="486" spans="1:3" x14ac:dyDescent="0.25">
      <c r="A486" s="42" t="s">
        <v>90</v>
      </c>
      <c r="B486" s="42" t="s">
        <v>23</v>
      </c>
      <c r="C486" s="42" t="s">
        <v>94</v>
      </c>
    </row>
    <row r="487" spans="1:3" x14ac:dyDescent="0.25">
      <c r="A487" s="42" t="s">
        <v>91</v>
      </c>
      <c r="B487" s="42" t="s">
        <v>25</v>
      </c>
      <c r="C487" s="42" t="s">
        <v>95</v>
      </c>
    </row>
    <row r="488" spans="1:3" x14ac:dyDescent="0.25">
      <c r="A488" s="42" t="s">
        <v>89</v>
      </c>
      <c r="B488" s="42" t="s">
        <v>87</v>
      </c>
      <c r="C488" s="42" t="s">
        <v>94</v>
      </c>
    </row>
    <row r="489" spans="1:3" x14ac:dyDescent="0.25">
      <c r="A489" s="42" t="s">
        <v>90</v>
      </c>
      <c r="B489" s="42" t="s">
        <v>88</v>
      </c>
      <c r="C489" s="42" t="s">
        <v>95</v>
      </c>
    </row>
    <row r="490" spans="1:3" x14ac:dyDescent="0.25">
      <c r="A490" s="42" t="s">
        <v>91</v>
      </c>
      <c r="B490" s="42" t="s">
        <v>23</v>
      </c>
      <c r="C490" s="42" t="s">
        <v>96</v>
      </c>
    </row>
    <row r="491" spans="1:3" x14ac:dyDescent="0.25">
      <c r="A491" s="42" t="s">
        <v>89</v>
      </c>
      <c r="B491" s="42" t="s">
        <v>25</v>
      </c>
      <c r="C491" s="42" t="s">
        <v>94</v>
      </c>
    </row>
    <row r="492" spans="1:3" x14ac:dyDescent="0.25">
      <c r="A492" s="42" t="s">
        <v>90</v>
      </c>
      <c r="B492" s="42" t="s">
        <v>87</v>
      </c>
      <c r="C492" s="42" t="s">
        <v>95</v>
      </c>
    </row>
    <row r="493" spans="1:3" x14ac:dyDescent="0.25">
      <c r="A493" s="42" t="s">
        <v>91</v>
      </c>
      <c r="B493" s="42" t="s">
        <v>88</v>
      </c>
      <c r="C493" s="42" t="s">
        <v>96</v>
      </c>
    </row>
    <row r="494" spans="1:3" x14ac:dyDescent="0.25">
      <c r="A494" s="42" t="s">
        <v>89</v>
      </c>
      <c r="B494" s="42" t="s">
        <v>23</v>
      </c>
      <c r="C494" s="42" t="s">
        <v>94</v>
      </c>
    </row>
    <row r="495" spans="1:3" x14ac:dyDescent="0.25">
      <c r="A495" s="42" t="s">
        <v>90</v>
      </c>
      <c r="B495" s="42" t="s">
        <v>25</v>
      </c>
      <c r="C495" s="42" t="s">
        <v>95</v>
      </c>
    </row>
    <row r="496" spans="1:3" x14ac:dyDescent="0.25">
      <c r="A496" s="42" t="s">
        <v>91</v>
      </c>
      <c r="B496" s="42" t="s">
        <v>87</v>
      </c>
      <c r="C496" s="42" t="s">
        <v>96</v>
      </c>
    </row>
    <row r="497" spans="1:3" x14ac:dyDescent="0.25">
      <c r="A497" s="42" t="s">
        <v>89</v>
      </c>
      <c r="B497" s="42" t="s">
        <v>88</v>
      </c>
      <c r="C497" s="42" t="s">
        <v>97</v>
      </c>
    </row>
    <row r="498" spans="1:3" x14ac:dyDescent="0.25">
      <c r="A498" s="42" t="s">
        <v>90</v>
      </c>
      <c r="B498" s="42" t="s">
        <v>23</v>
      </c>
      <c r="C498" s="42" t="s">
        <v>94</v>
      </c>
    </row>
    <row r="499" spans="1:3" x14ac:dyDescent="0.25">
      <c r="A499" s="42" t="s">
        <v>91</v>
      </c>
      <c r="B499" s="42" t="s">
        <v>25</v>
      </c>
      <c r="C499" s="42" t="s">
        <v>95</v>
      </c>
    </row>
    <row r="500" spans="1:3" x14ac:dyDescent="0.25">
      <c r="A500" s="42" t="s">
        <v>89</v>
      </c>
      <c r="B500" s="42" t="s">
        <v>87</v>
      </c>
      <c r="C500" s="42" t="s">
        <v>96</v>
      </c>
    </row>
    <row r="501" spans="1:3" x14ac:dyDescent="0.25">
      <c r="A501" s="42" t="s">
        <v>90</v>
      </c>
      <c r="B501" s="42" t="s">
        <v>88</v>
      </c>
      <c r="C501" s="42" t="s">
        <v>97</v>
      </c>
    </row>
    <row r="502" spans="1:3" x14ac:dyDescent="0.25">
      <c r="A502" s="42" t="s">
        <v>91</v>
      </c>
      <c r="B502" s="42" t="s">
        <v>23</v>
      </c>
      <c r="C502" s="42" t="s">
        <v>94</v>
      </c>
    </row>
    <row r="503" spans="1:3" x14ac:dyDescent="0.25">
      <c r="A503" s="42" t="s">
        <v>89</v>
      </c>
      <c r="B503" s="42" t="s">
        <v>25</v>
      </c>
      <c r="C503" s="42" t="s">
        <v>95</v>
      </c>
    </row>
    <row r="504" spans="1:3" x14ac:dyDescent="0.25">
      <c r="A504" s="42" t="s">
        <v>90</v>
      </c>
      <c r="B504" s="42" t="s">
        <v>87</v>
      </c>
      <c r="C504" s="42" t="s">
        <v>94</v>
      </c>
    </row>
    <row r="505" spans="1:3" x14ac:dyDescent="0.25">
      <c r="A505" s="42" t="s">
        <v>91</v>
      </c>
      <c r="B505" s="42" t="s">
        <v>88</v>
      </c>
      <c r="C505" s="42" t="s">
        <v>95</v>
      </c>
    </row>
    <row r="506" spans="1:3" x14ac:dyDescent="0.25">
      <c r="A506" s="42" t="s">
        <v>89</v>
      </c>
      <c r="B506" s="42" t="s">
        <v>23</v>
      </c>
      <c r="C506" s="42" t="s">
        <v>96</v>
      </c>
    </row>
    <row r="507" spans="1:3" x14ac:dyDescent="0.25">
      <c r="A507" s="42" t="s">
        <v>90</v>
      </c>
      <c r="B507" s="42" t="s">
        <v>25</v>
      </c>
      <c r="C507" s="42" t="s">
        <v>94</v>
      </c>
    </row>
    <row r="508" spans="1:3" x14ac:dyDescent="0.25">
      <c r="A508" s="42" t="s">
        <v>91</v>
      </c>
      <c r="B508" s="42" t="s">
        <v>87</v>
      </c>
      <c r="C508" s="42" t="s">
        <v>95</v>
      </c>
    </row>
    <row r="509" spans="1:3" x14ac:dyDescent="0.25">
      <c r="A509" s="42" t="s">
        <v>89</v>
      </c>
      <c r="B509" s="42" t="s">
        <v>88</v>
      </c>
      <c r="C509" s="42" t="s">
        <v>96</v>
      </c>
    </row>
    <row r="510" spans="1:3" x14ac:dyDescent="0.25">
      <c r="A510" s="42" t="s">
        <v>90</v>
      </c>
      <c r="B510" s="42" t="s">
        <v>23</v>
      </c>
      <c r="C510" s="42" t="s">
        <v>94</v>
      </c>
    </row>
    <row r="511" spans="1:3" x14ac:dyDescent="0.25">
      <c r="A511" s="42" t="s">
        <v>91</v>
      </c>
      <c r="B511" s="42" t="s">
        <v>25</v>
      </c>
      <c r="C511" s="42" t="s">
        <v>95</v>
      </c>
    </row>
    <row r="512" spans="1:3" x14ac:dyDescent="0.25">
      <c r="A512" s="42" t="s">
        <v>89</v>
      </c>
      <c r="B512" s="42" t="s">
        <v>87</v>
      </c>
      <c r="C512" s="42" t="s">
        <v>96</v>
      </c>
    </row>
    <row r="513" spans="1:3" x14ac:dyDescent="0.25">
      <c r="A513" s="42" t="s">
        <v>90</v>
      </c>
      <c r="B513" s="42" t="s">
        <v>88</v>
      </c>
      <c r="C513" s="42" t="s">
        <v>97</v>
      </c>
    </row>
    <row r="514" spans="1:3" x14ac:dyDescent="0.25">
      <c r="A514" s="42" t="s">
        <v>91</v>
      </c>
      <c r="B514" s="42" t="s">
        <v>23</v>
      </c>
      <c r="C514" s="42" t="s">
        <v>94</v>
      </c>
    </row>
    <row r="515" spans="1:3" x14ac:dyDescent="0.25">
      <c r="A515" s="42" t="s">
        <v>89</v>
      </c>
      <c r="B515" s="42" t="s">
        <v>25</v>
      </c>
      <c r="C515" s="42" t="s">
        <v>95</v>
      </c>
    </row>
    <row r="516" spans="1:3" x14ac:dyDescent="0.25">
      <c r="A516" s="42" t="s">
        <v>90</v>
      </c>
      <c r="B516" s="42" t="s">
        <v>87</v>
      </c>
      <c r="C516" s="42" t="s">
        <v>96</v>
      </c>
    </row>
    <row r="517" spans="1:3" x14ac:dyDescent="0.25">
      <c r="A517" s="42" t="s">
        <v>91</v>
      </c>
      <c r="B517" s="42" t="s">
        <v>88</v>
      </c>
      <c r="C517" s="42" t="s">
        <v>97</v>
      </c>
    </row>
    <row r="518" spans="1:3" x14ac:dyDescent="0.25">
      <c r="A518" s="42" t="s">
        <v>89</v>
      </c>
      <c r="B518" s="42" t="s">
        <v>23</v>
      </c>
      <c r="C518" s="42" t="s">
        <v>94</v>
      </c>
    </row>
    <row r="519" spans="1:3" x14ac:dyDescent="0.25">
      <c r="A519" s="42" t="s">
        <v>90</v>
      </c>
      <c r="B519" s="42" t="s">
        <v>25</v>
      </c>
      <c r="C519" s="42" t="s">
        <v>95</v>
      </c>
    </row>
    <row r="520" spans="1:3" x14ac:dyDescent="0.25">
      <c r="A520" s="42" t="s">
        <v>91</v>
      </c>
      <c r="B520" s="42" t="s">
        <v>87</v>
      </c>
      <c r="C520" s="42" t="s">
        <v>94</v>
      </c>
    </row>
    <row r="521" spans="1:3" x14ac:dyDescent="0.25">
      <c r="A521" s="42" t="s">
        <v>89</v>
      </c>
      <c r="B521" s="42" t="s">
        <v>88</v>
      </c>
      <c r="C521" s="42" t="s">
        <v>95</v>
      </c>
    </row>
    <row r="522" spans="1:3" x14ac:dyDescent="0.25">
      <c r="A522" s="42" t="s">
        <v>90</v>
      </c>
      <c r="B522" s="42" t="s">
        <v>23</v>
      </c>
      <c r="C522" s="42" t="s">
        <v>96</v>
      </c>
    </row>
    <row r="523" spans="1:3" x14ac:dyDescent="0.25">
      <c r="A523" s="42" t="s">
        <v>91</v>
      </c>
      <c r="B523" s="42" t="s">
        <v>25</v>
      </c>
      <c r="C523" s="42" t="s">
        <v>94</v>
      </c>
    </row>
    <row r="524" spans="1:3" x14ac:dyDescent="0.25">
      <c r="A524" s="42" t="s">
        <v>89</v>
      </c>
      <c r="B524" s="42" t="s">
        <v>87</v>
      </c>
      <c r="C524" s="42" t="s">
        <v>95</v>
      </c>
    </row>
    <row r="525" spans="1:3" x14ac:dyDescent="0.25">
      <c r="A525" s="42" t="s">
        <v>90</v>
      </c>
      <c r="B525" s="42" t="s">
        <v>88</v>
      </c>
      <c r="C525" s="42" t="s">
        <v>96</v>
      </c>
    </row>
    <row r="526" spans="1:3" x14ac:dyDescent="0.25">
      <c r="A526" s="42" t="s">
        <v>91</v>
      </c>
      <c r="B526" s="42" t="s">
        <v>23</v>
      </c>
      <c r="C526" s="42" t="s">
        <v>94</v>
      </c>
    </row>
    <row r="527" spans="1:3" x14ac:dyDescent="0.25">
      <c r="A527" s="42" t="s">
        <v>89</v>
      </c>
      <c r="B527" s="42" t="s">
        <v>25</v>
      </c>
      <c r="C527" s="42" t="s">
        <v>95</v>
      </c>
    </row>
    <row r="528" spans="1:3" x14ac:dyDescent="0.25">
      <c r="A528" s="42" t="s">
        <v>90</v>
      </c>
      <c r="B528" s="42" t="s">
        <v>87</v>
      </c>
      <c r="C528" s="42" t="s">
        <v>96</v>
      </c>
    </row>
    <row r="529" spans="1:3" x14ac:dyDescent="0.25">
      <c r="A529" s="42" t="s">
        <v>91</v>
      </c>
      <c r="B529" s="42" t="s">
        <v>88</v>
      </c>
      <c r="C529" s="42" t="s">
        <v>97</v>
      </c>
    </row>
    <row r="530" spans="1:3" x14ac:dyDescent="0.25">
      <c r="A530" s="42" t="s">
        <v>89</v>
      </c>
      <c r="B530" s="42" t="s">
        <v>23</v>
      </c>
      <c r="C530" s="42" t="s">
        <v>94</v>
      </c>
    </row>
    <row r="531" spans="1:3" x14ac:dyDescent="0.25">
      <c r="A531" s="42" t="s">
        <v>90</v>
      </c>
      <c r="B531" s="42" t="s">
        <v>25</v>
      </c>
      <c r="C531" s="42" t="s">
        <v>95</v>
      </c>
    </row>
    <row r="532" spans="1:3" x14ac:dyDescent="0.25">
      <c r="A532" s="42" t="s">
        <v>91</v>
      </c>
      <c r="B532" s="42" t="s">
        <v>87</v>
      </c>
      <c r="C532" s="42" t="s">
        <v>96</v>
      </c>
    </row>
    <row r="533" spans="1:3" x14ac:dyDescent="0.25">
      <c r="A533" s="42" t="s">
        <v>89</v>
      </c>
      <c r="B533" s="42" t="s">
        <v>88</v>
      </c>
      <c r="C533" s="42" t="s">
        <v>97</v>
      </c>
    </row>
    <row r="534" spans="1:3" x14ac:dyDescent="0.25">
      <c r="A534" s="42" t="s">
        <v>90</v>
      </c>
      <c r="B534" s="42" t="s">
        <v>23</v>
      </c>
      <c r="C534" s="42" t="s">
        <v>94</v>
      </c>
    </row>
    <row r="535" spans="1:3" x14ac:dyDescent="0.25">
      <c r="A535" s="42" t="s">
        <v>91</v>
      </c>
      <c r="B535" s="42" t="s">
        <v>25</v>
      </c>
      <c r="C535" s="42" t="s">
        <v>95</v>
      </c>
    </row>
    <row r="536" spans="1:3" x14ac:dyDescent="0.25">
      <c r="A536" s="42" t="s">
        <v>89</v>
      </c>
      <c r="B536" s="42" t="s">
        <v>87</v>
      </c>
      <c r="C536" s="42" t="s">
        <v>94</v>
      </c>
    </row>
    <row r="537" spans="1:3" x14ac:dyDescent="0.25">
      <c r="A537" s="42" t="s">
        <v>90</v>
      </c>
      <c r="B537" s="42" t="s">
        <v>88</v>
      </c>
      <c r="C537" s="42" t="s">
        <v>95</v>
      </c>
    </row>
    <row r="538" spans="1:3" x14ac:dyDescent="0.25">
      <c r="A538" s="42" t="s">
        <v>91</v>
      </c>
      <c r="B538" s="42" t="s">
        <v>23</v>
      </c>
      <c r="C538" s="42" t="s">
        <v>96</v>
      </c>
    </row>
    <row r="539" spans="1:3" x14ac:dyDescent="0.25">
      <c r="A539" s="42" t="s">
        <v>89</v>
      </c>
      <c r="B539" s="42" t="s">
        <v>25</v>
      </c>
      <c r="C539" s="42" t="s">
        <v>94</v>
      </c>
    </row>
    <row r="540" spans="1:3" x14ac:dyDescent="0.25">
      <c r="A540" s="42" t="s">
        <v>90</v>
      </c>
      <c r="B540" s="42" t="s">
        <v>87</v>
      </c>
      <c r="C540" s="42" t="s">
        <v>95</v>
      </c>
    </row>
    <row r="541" spans="1:3" x14ac:dyDescent="0.25">
      <c r="A541" s="42" t="s">
        <v>91</v>
      </c>
      <c r="B541" s="42" t="s">
        <v>88</v>
      </c>
      <c r="C541" s="42" t="s">
        <v>96</v>
      </c>
    </row>
    <row r="542" spans="1:3" x14ac:dyDescent="0.25">
      <c r="A542" s="42" t="s">
        <v>89</v>
      </c>
      <c r="B542" s="42" t="s">
        <v>23</v>
      </c>
      <c r="C542" s="42" t="s">
        <v>94</v>
      </c>
    </row>
    <row r="543" spans="1:3" x14ac:dyDescent="0.25">
      <c r="A543" s="42" t="s">
        <v>90</v>
      </c>
      <c r="B543" s="42" t="s">
        <v>25</v>
      </c>
      <c r="C543" s="42" t="s">
        <v>95</v>
      </c>
    </row>
    <row r="544" spans="1:3" x14ac:dyDescent="0.25">
      <c r="A544" s="42" t="s">
        <v>91</v>
      </c>
      <c r="B544" s="42" t="s">
        <v>87</v>
      </c>
      <c r="C544" s="42" t="s">
        <v>96</v>
      </c>
    </row>
    <row r="545" spans="1:3" x14ac:dyDescent="0.25">
      <c r="A545" s="42" t="s">
        <v>89</v>
      </c>
      <c r="B545" s="42" t="s">
        <v>88</v>
      </c>
      <c r="C545" s="42" t="s">
        <v>97</v>
      </c>
    </row>
    <row r="546" spans="1:3" x14ac:dyDescent="0.25">
      <c r="A546" s="42" t="s">
        <v>90</v>
      </c>
      <c r="B546" s="42" t="s">
        <v>23</v>
      </c>
      <c r="C546" s="42" t="s">
        <v>94</v>
      </c>
    </row>
    <row r="547" spans="1:3" x14ac:dyDescent="0.25">
      <c r="A547" s="42" t="s">
        <v>91</v>
      </c>
      <c r="B547" s="42" t="s">
        <v>25</v>
      </c>
      <c r="C547" s="42" t="s">
        <v>95</v>
      </c>
    </row>
    <row r="548" spans="1:3" x14ac:dyDescent="0.25">
      <c r="A548" s="42" t="s">
        <v>89</v>
      </c>
      <c r="B548" s="42" t="s">
        <v>87</v>
      </c>
      <c r="C548" s="42" t="s">
        <v>96</v>
      </c>
    </row>
    <row r="549" spans="1:3" x14ac:dyDescent="0.25">
      <c r="A549" s="42" t="s">
        <v>90</v>
      </c>
      <c r="B549" s="42" t="s">
        <v>88</v>
      </c>
      <c r="C549" s="42" t="s">
        <v>97</v>
      </c>
    </row>
    <row r="550" spans="1:3" x14ac:dyDescent="0.25">
      <c r="A550" s="42" t="s">
        <v>91</v>
      </c>
      <c r="B550" s="42" t="s">
        <v>23</v>
      </c>
      <c r="C550" s="42" t="s">
        <v>94</v>
      </c>
    </row>
    <row r="551" spans="1:3" x14ac:dyDescent="0.25">
      <c r="A551" s="42" t="s">
        <v>89</v>
      </c>
      <c r="B551" s="42" t="s">
        <v>25</v>
      </c>
      <c r="C551" s="42" t="s">
        <v>95</v>
      </c>
    </row>
    <row r="552" spans="1:3" x14ac:dyDescent="0.25">
      <c r="A552" s="42" t="s">
        <v>90</v>
      </c>
      <c r="B552" s="42" t="s">
        <v>87</v>
      </c>
      <c r="C552" s="42" t="s">
        <v>94</v>
      </c>
    </row>
    <row r="553" spans="1:3" x14ac:dyDescent="0.25">
      <c r="A553" s="42" t="s">
        <v>91</v>
      </c>
      <c r="B553" s="42" t="s">
        <v>88</v>
      </c>
      <c r="C553" s="42" t="s">
        <v>95</v>
      </c>
    </row>
    <row r="554" spans="1:3" x14ac:dyDescent="0.25">
      <c r="A554" s="42" t="s">
        <v>89</v>
      </c>
      <c r="B554" s="42" t="s">
        <v>23</v>
      </c>
      <c r="C554" s="42" t="s">
        <v>96</v>
      </c>
    </row>
    <row r="555" spans="1:3" x14ac:dyDescent="0.25">
      <c r="A555" s="42" t="s">
        <v>90</v>
      </c>
      <c r="B555" s="42" t="s">
        <v>25</v>
      </c>
      <c r="C555" s="42" t="s">
        <v>96</v>
      </c>
    </row>
    <row r="556" spans="1:3" x14ac:dyDescent="0.25">
      <c r="A556" s="42" t="s">
        <v>91</v>
      </c>
      <c r="B556" s="42" t="s">
        <v>87</v>
      </c>
      <c r="C556" s="42" t="s">
        <v>96</v>
      </c>
    </row>
    <row r="557" spans="1:3" x14ac:dyDescent="0.25">
      <c r="A557" s="42" t="s">
        <v>89</v>
      </c>
      <c r="B557" s="42" t="s">
        <v>88</v>
      </c>
      <c r="C557" s="42" t="s">
        <v>96</v>
      </c>
    </row>
    <row r="558" spans="1:3" x14ac:dyDescent="0.25">
      <c r="A558" s="42" t="s">
        <v>90</v>
      </c>
      <c r="B558" s="42" t="s">
        <v>23</v>
      </c>
      <c r="C558" s="42" t="s">
        <v>96</v>
      </c>
    </row>
    <row r="559" spans="1:3" x14ac:dyDescent="0.25">
      <c r="A559" s="42" t="s">
        <v>91</v>
      </c>
      <c r="B559" s="42" t="s">
        <v>25</v>
      </c>
      <c r="C559" s="42" t="s">
        <v>96</v>
      </c>
    </row>
    <row r="560" spans="1:3" x14ac:dyDescent="0.25">
      <c r="A560" s="42" t="s">
        <v>89</v>
      </c>
      <c r="B560" s="42" t="s">
        <v>87</v>
      </c>
      <c r="C560" s="42" t="s">
        <v>96</v>
      </c>
    </row>
    <row r="561" spans="1:3" x14ac:dyDescent="0.25">
      <c r="A561" s="42" t="s">
        <v>90</v>
      </c>
      <c r="B561" s="42" t="s">
        <v>88</v>
      </c>
      <c r="C561" s="42" t="s">
        <v>96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5"/>
  <sheetViews>
    <sheetView topLeftCell="B1" workbookViewId="0">
      <selection activeCell="G1" sqref="G1"/>
    </sheetView>
  </sheetViews>
  <sheetFormatPr defaultColWidth="9.140625" defaultRowHeight="21" x14ac:dyDescent="0.35"/>
  <cols>
    <col min="1" max="1" width="13.7109375" style="15" bestFit="1" customWidth="1"/>
    <col min="2" max="2" width="15.28515625" style="24" customWidth="1"/>
    <col min="3" max="3" width="11.85546875" style="24" customWidth="1"/>
    <col min="4" max="4" width="10.140625" style="24" customWidth="1"/>
    <col min="5" max="5" width="9.85546875" style="24" customWidth="1"/>
    <col min="6" max="6" width="9.140625" style="24"/>
    <col min="7" max="16384" width="9.140625" style="15"/>
  </cols>
  <sheetData>
    <row r="1" spans="1:17" x14ac:dyDescent="0.35">
      <c r="A1" s="32" t="s">
        <v>29</v>
      </c>
      <c r="B1" s="27" t="s">
        <v>35</v>
      </c>
      <c r="C1" s="27" t="s">
        <v>49</v>
      </c>
      <c r="D1" s="27" t="s">
        <v>50</v>
      </c>
      <c r="E1" s="27" t="s">
        <v>51</v>
      </c>
      <c r="F1" s="26" t="s">
        <v>48</v>
      </c>
      <c r="L1" s="57" t="s">
        <v>98</v>
      </c>
      <c r="M1" s="57"/>
      <c r="N1" s="57"/>
      <c r="O1" s="57"/>
      <c r="P1" s="57"/>
      <c r="Q1" s="57"/>
    </row>
    <row r="2" spans="1:17" x14ac:dyDescent="0.35">
      <c r="A2" s="33">
        <v>42652</v>
      </c>
      <c r="B2" s="28"/>
      <c r="C2" s="28"/>
      <c r="D2" s="28">
        <v>23</v>
      </c>
      <c r="E2" s="28" t="s">
        <v>4</v>
      </c>
      <c r="F2" s="23"/>
      <c r="L2" s="57"/>
      <c r="M2" s="57"/>
      <c r="N2" s="57"/>
      <c r="O2" s="57"/>
      <c r="P2" s="57"/>
      <c r="Q2" s="57"/>
    </row>
    <row r="3" spans="1:17" x14ac:dyDescent="0.35">
      <c r="A3" s="33">
        <v>42653</v>
      </c>
      <c r="B3" s="28"/>
      <c r="C3" s="28"/>
      <c r="D3" s="28"/>
      <c r="E3" s="28"/>
      <c r="F3" s="23"/>
    </row>
    <row r="4" spans="1:17" x14ac:dyDescent="0.35">
      <c r="A4" s="33">
        <v>42654</v>
      </c>
      <c r="B4" s="28" t="s">
        <v>23</v>
      </c>
      <c r="C4" s="28"/>
      <c r="D4" s="28"/>
      <c r="E4" s="28" t="s">
        <v>4</v>
      </c>
      <c r="F4" s="23"/>
    </row>
    <row r="5" spans="1:17" x14ac:dyDescent="0.35">
      <c r="A5" s="33">
        <v>42655</v>
      </c>
      <c r="B5" s="28"/>
      <c r="C5" s="28">
        <v>34</v>
      </c>
      <c r="D5" s="28"/>
      <c r="E5" s="28"/>
      <c r="F5" s="23"/>
      <c r="I5" s="15" t="s">
        <v>57</v>
      </c>
    </row>
    <row r="6" spans="1:17" x14ac:dyDescent="0.35">
      <c r="A6" s="33">
        <v>42656</v>
      </c>
      <c r="B6" s="28"/>
      <c r="C6" s="28"/>
      <c r="D6" s="28">
        <v>3</v>
      </c>
      <c r="E6" s="28" t="s">
        <v>4</v>
      </c>
      <c r="F6" s="23"/>
    </row>
    <row r="7" spans="1:17" x14ac:dyDescent="0.35">
      <c r="A7" s="33">
        <v>42657</v>
      </c>
      <c r="B7" s="28"/>
      <c r="C7" s="28"/>
      <c r="D7" s="28"/>
      <c r="E7" s="28"/>
      <c r="F7" s="23"/>
      <c r="I7" s="15" t="s">
        <v>58</v>
      </c>
    </row>
    <row r="8" spans="1:17" x14ac:dyDescent="0.35">
      <c r="A8" s="33">
        <v>42658</v>
      </c>
      <c r="B8" s="28" t="s">
        <v>52</v>
      </c>
      <c r="C8" s="28"/>
      <c r="D8" s="28"/>
      <c r="E8" s="28" t="s">
        <v>4</v>
      </c>
      <c r="F8" s="23"/>
    </row>
    <row r="9" spans="1:17" x14ac:dyDescent="0.35">
      <c r="A9" s="33">
        <v>42659</v>
      </c>
      <c r="B9" s="28"/>
      <c r="C9" s="28"/>
      <c r="D9" s="28"/>
      <c r="E9" s="28" t="s">
        <v>4</v>
      </c>
      <c r="F9" s="23"/>
      <c r="I9" s="15" t="s">
        <v>59</v>
      </c>
    </row>
    <row r="10" spans="1:17" x14ac:dyDescent="0.35">
      <c r="A10" s="33">
        <v>42660</v>
      </c>
      <c r="B10" s="28" t="s">
        <v>24</v>
      </c>
      <c r="C10" s="28"/>
      <c r="D10" s="28"/>
      <c r="E10" s="28"/>
      <c r="F10" s="23"/>
    </row>
    <row r="11" spans="1:17" x14ac:dyDescent="0.35">
      <c r="A11" s="33">
        <v>42661</v>
      </c>
      <c r="B11" s="28"/>
      <c r="C11" s="28">
        <v>4</v>
      </c>
      <c r="D11" s="28">
        <v>5</v>
      </c>
      <c r="E11" s="28"/>
      <c r="F11" s="23"/>
    </row>
    <row r="12" spans="1:17" x14ac:dyDescent="0.35">
      <c r="A12" s="33">
        <v>42662</v>
      </c>
      <c r="B12" s="28"/>
      <c r="C12" s="28"/>
      <c r="D12" s="28" t="s">
        <v>54</v>
      </c>
      <c r="E12" s="28" t="s">
        <v>4</v>
      </c>
      <c r="F12" s="23"/>
    </row>
    <row r="13" spans="1:17" x14ac:dyDescent="0.35">
      <c r="A13" s="33">
        <v>42663</v>
      </c>
      <c r="B13" s="28" t="s">
        <v>26</v>
      </c>
      <c r="C13" s="28" t="s">
        <v>3</v>
      </c>
      <c r="D13" s="28" t="s">
        <v>55</v>
      </c>
      <c r="E13" s="28"/>
      <c r="F13" s="23"/>
      <c r="H13" s="15">
        <f>COUNTA(B2:E15)</f>
        <v>22</v>
      </c>
    </row>
    <row r="14" spans="1:17" x14ac:dyDescent="0.35">
      <c r="A14" s="33">
        <v>42664</v>
      </c>
      <c r="B14" s="28"/>
      <c r="C14" s="28" t="s">
        <v>3</v>
      </c>
      <c r="D14" s="28" t="s">
        <v>56</v>
      </c>
      <c r="E14" s="28" t="s">
        <v>4</v>
      </c>
      <c r="F14" s="23"/>
    </row>
    <row r="15" spans="1:17" x14ac:dyDescent="0.35">
      <c r="A15" s="33">
        <v>42665</v>
      </c>
      <c r="B15" s="28" t="s">
        <v>53</v>
      </c>
      <c r="C15" s="28"/>
      <c r="D15" s="28"/>
      <c r="E15" s="28"/>
      <c r="F15" s="23"/>
    </row>
  </sheetData>
  <mergeCells count="1">
    <mergeCell ref="L1:Q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T688"/>
  <sheetViews>
    <sheetView workbookViewId="0">
      <selection activeCell="G1" sqref="G1"/>
    </sheetView>
  </sheetViews>
  <sheetFormatPr defaultColWidth="9.140625" defaultRowHeight="21" x14ac:dyDescent="0.35"/>
  <cols>
    <col min="1" max="1" width="15.5703125" style="15" bestFit="1" customWidth="1"/>
    <col min="2" max="2" width="12.85546875" style="15" bestFit="1" customWidth="1"/>
    <col min="3" max="3" width="10.5703125" style="15" bestFit="1" customWidth="1"/>
    <col min="4" max="4" width="11.140625" style="15" bestFit="1" customWidth="1"/>
    <col min="5" max="5" width="10.140625" style="15" bestFit="1" customWidth="1"/>
    <col min="6" max="6" width="11.140625" style="15" bestFit="1" customWidth="1"/>
    <col min="7" max="7" width="12.5703125" style="15" bestFit="1" customWidth="1"/>
    <col min="8" max="16384" width="9.140625" style="15"/>
  </cols>
  <sheetData>
    <row r="1" spans="1:20" x14ac:dyDescent="0.35">
      <c r="A1" s="21" t="s">
        <v>35</v>
      </c>
      <c r="B1" s="21" t="s">
        <v>28</v>
      </c>
      <c r="C1" s="21" t="s">
        <v>36</v>
      </c>
      <c r="D1" s="21" t="s">
        <v>29</v>
      </c>
      <c r="E1" s="22" t="s">
        <v>37</v>
      </c>
      <c r="F1" s="22" t="s">
        <v>38</v>
      </c>
      <c r="G1" s="22" t="s">
        <v>48</v>
      </c>
      <c r="O1" s="36"/>
      <c r="P1" s="36"/>
      <c r="Q1" s="36"/>
    </row>
    <row r="2" spans="1:20" x14ac:dyDescent="0.35">
      <c r="A2" s="16" t="s">
        <v>30</v>
      </c>
      <c r="B2" s="17" t="s">
        <v>31</v>
      </c>
      <c r="C2" s="16" t="s">
        <v>32</v>
      </c>
      <c r="D2" s="20">
        <v>42599</v>
      </c>
      <c r="E2" s="18">
        <v>5000</v>
      </c>
      <c r="F2" s="18">
        <v>643</v>
      </c>
      <c r="G2" s="18">
        <v>5643</v>
      </c>
      <c r="J2" s="15" t="s">
        <v>99</v>
      </c>
      <c r="K2" s="15">
        <f>COUNTIF(B:B,ABC)</f>
        <v>328</v>
      </c>
      <c r="O2" s="36"/>
      <c r="P2" s="36"/>
      <c r="Q2" s="36"/>
    </row>
    <row r="3" spans="1:20" x14ac:dyDescent="0.35">
      <c r="A3" s="16" t="s">
        <v>39</v>
      </c>
      <c r="B3" s="17" t="s">
        <v>31</v>
      </c>
      <c r="C3" s="16" t="s">
        <v>33</v>
      </c>
      <c r="D3" s="19">
        <v>42600</v>
      </c>
      <c r="E3" s="18">
        <v>14571</v>
      </c>
      <c r="F3" s="18">
        <v>781</v>
      </c>
      <c r="G3" s="18">
        <v>15352</v>
      </c>
      <c r="J3" s="15" t="s">
        <v>100</v>
      </c>
      <c r="K3" s="15">
        <f t="array" ref="K3">COUNTIF(B:B,BCD)</f>
        <v>34</v>
      </c>
    </row>
    <row r="4" spans="1:20" x14ac:dyDescent="0.35">
      <c r="A4" s="16" t="s">
        <v>42</v>
      </c>
      <c r="B4" s="17" t="s">
        <v>31</v>
      </c>
      <c r="C4" s="16" t="s">
        <v>32</v>
      </c>
      <c r="D4" s="19">
        <v>42601</v>
      </c>
      <c r="E4" s="18">
        <v>500</v>
      </c>
      <c r="F4" s="18">
        <v>278</v>
      </c>
      <c r="G4" s="18">
        <v>778</v>
      </c>
      <c r="J4" s="15" t="s">
        <v>101</v>
      </c>
      <c r="K4" s="15">
        <f t="array" ref="K4">COUNTIF(B:B,CDE)</f>
        <v>185</v>
      </c>
      <c r="O4" s="57" t="s">
        <v>98</v>
      </c>
      <c r="P4" s="57"/>
      <c r="Q4" s="57"/>
      <c r="R4" s="57"/>
      <c r="S4" s="57"/>
      <c r="T4" s="57"/>
    </row>
    <row r="5" spans="1:20" x14ac:dyDescent="0.35">
      <c r="A5" s="16" t="s">
        <v>41</v>
      </c>
      <c r="B5" s="17" t="s">
        <v>31</v>
      </c>
      <c r="C5" s="16" t="s">
        <v>32</v>
      </c>
      <c r="D5" s="19">
        <v>42602</v>
      </c>
      <c r="E5" s="18">
        <v>15000</v>
      </c>
      <c r="F5" s="18">
        <v>755</v>
      </c>
      <c r="G5" s="18">
        <v>15755</v>
      </c>
      <c r="J5" s="15" t="s">
        <v>102</v>
      </c>
      <c r="O5" s="57"/>
      <c r="P5" s="57"/>
      <c r="Q5" s="57"/>
      <c r="R5" s="57"/>
      <c r="S5" s="57"/>
      <c r="T5" s="57"/>
    </row>
    <row r="6" spans="1:20" ht="21" customHeight="1" x14ac:dyDescent="0.35">
      <c r="A6" s="16" t="s">
        <v>30</v>
      </c>
      <c r="B6" s="17" t="s">
        <v>45</v>
      </c>
      <c r="C6" s="16" t="s">
        <v>32</v>
      </c>
      <c r="D6" s="19">
        <v>42603</v>
      </c>
      <c r="E6" s="18">
        <v>4623</v>
      </c>
      <c r="F6" s="18">
        <v>429</v>
      </c>
      <c r="G6" s="18">
        <v>5052</v>
      </c>
    </row>
    <row r="7" spans="1:20" ht="21" customHeight="1" x14ac:dyDescent="0.35">
      <c r="A7" s="16" t="s">
        <v>41</v>
      </c>
      <c r="B7" s="17" t="s">
        <v>46</v>
      </c>
      <c r="C7" s="16" t="s">
        <v>33</v>
      </c>
      <c r="D7" s="19">
        <v>42604</v>
      </c>
      <c r="E7" s="18">
        <v>8721</v>
      </c>
      <c r="F7" s="18">
        <v>244</v>
      </c>
      <c r="G7" s="18">
        <v>8965</v>
      </c>
    </row>
    <row r="8" spans="1:20" x14ac:dyDescent="0.35">
      <c r="A8" s="16" t="s">
        <v>43</v>
      </c>
      <c r="B8" s="17" t="s">
        <v>45</v>
      </c>
      <c r="C8" s="16" t="s">
        <v>32</v>
      </c>
      <c r="D8" s="19">
        <v>42605</v>
      </c>
      <c r="E8" s="18">
        <v>15276</v>
      </c>
      <c r="F8" s="18">
        <v>484</v>
      </c>
      <c r="G8" s="18">
        <v>15760</v>
      </c>
    </row>
    <row r="9" spans="1:20" x14ac:dyDescent="0.35">
      <c r="A9" s="16" t="s">
        <v>41</v>
      </c>
      <c r="B9" s="17" t="s">
        <v>46</v>
      </c>
      <c r="C9" s="16" t="s">
        <v>32</v>
      </c>
      <c r="D9" s="19">
        <v>42606</v>
      </c>
      <c r="E9" s="18">
        <v>5000</v>
      </c>
      <c r="F9" s="18">
        <v>635</v>
      </c>
      <c r="G9" s="18">
        <v>5635</v>
      </c>
    </row>
    <row r="10" spans="1:20" x14ac:dyDescent="0.35">
      <c r="A10" s="16" t="s">
        <v>39</v>
      </c>
      <c r="B10" s="17" t="s">
        <v>46</v>
      </c>
      <c r="C10" s="16" t="s">
        <v>32</v>
      </c>
      <c r="D10" s="19">
        <v>42607</v>
      </c>
      <c r="E10" s="18">
        <v>15759</v>
      </c>
      <c r="F10" s="18">
        <v>724</v>
      </c>
      <c r="G10" s="18">
        <v>16483</v>
      </c>
    </row>
    <row r="11" spans="1:20" x14ac:dyDescent="0.35">
      <c r="A11" s="16" t="s">
        <v>30</v>
      </c>
      <c r="B11" s="17" t="s">
        <v>46</v>
      </c>
      <c r="C11" s="16" t="s">
        <v>32</v>
      </c>
      <c r="D11" s="19">
        <v>42608</v>
      </c>
      <c r="E11" s="18">
        <v>12000</v>
      </c>
      <c r="F11" s="18">
        <v>746</v>
      </c>
      <c r="G11" s="18">
        <v>12746</v>
      </c>
    </row>
    <row r="12" spans="1:20" x14ac:dyDescent="0.35">
      <c r="A12" s="16" t="s">
        <v>43</v>
      </c>
      <c r="B12" s="17" t="s">
        <v>45</v>
      </c>
      <c r="C12" s="16" t="s">
        <v>32</v>
      </c>
      <c r="D12" s="19">
        <v>42609</v>
      </c>
      <c r="E12" s="18">
        <v>7177</v>
      </c>
      <c r="F12" s="18">
        <v>244</v>
      </c>
      <c r="G12" s="18">
        <v>7421</v>
      </c>
    </row>
    <row r="13" spans="1:20" x14ac:dyDescent="0.35">
      <c r="A13" s="16" t="s">
        <v>42</v>
      </c>
      <c r="B13" s="17" t="s">
        <v>46</v>
      </c>
      <c r="C13" s="16" t="s">
        <v>32</v>
      </c>
      <c r="D13" s="19">
        <v>42610</v>
      </c>
      <c r="E13" s="18">
        <v>6837</v>
      </c>
      <c r="F13" s="18">
        <v>885</v>
      </c>
      <c r="G13" s="18">
        <v>7722</v>
      </c>
    </row>
    <row r="14" spans="1:20" x14ac:dyDescent="0.35">
      <c r="A14" s="16" t="s">
        <v>34</v>
      </c>
      <c r="B14" s="17" t="s">
        <v>46</v>
      </c>
      <c r="C14" s="16" t="s">
        <v>32</v>
      </c>
      <c r="D14" s="19">
        <v>42611</v>
      </c>
      <c r="E14" s="18">
        <v>3171</v>
      </c>
      <c r="F14" s="18">
        <v>546</v>
      </c>
      <c r="G14" s="18">
        <v>3717</v>
      </c>
    </row>
    <row r="15" spans="1:20" x14ac:dyDescent="0.35">
      <c r="A15" s="16" t="s">
        <v>39</v>
      </c>
      <c r="B15" s="17" t="s">
        <v>31</v>
      </c>
      <c r="C15" s="16" t="s">
        <v>32</v>
      </c>
      <c r="D15" s="19">
        <v>42612</v>
      </c>
      <c r="E15" s="18">
        <v>50000</v>
      </c>
      <c r="F15" s="18">
        <v>338</v>
      </c>
      <c r="G15" s="18">
        <v>50338</v>
      </c>
    </row>
    <row r="16" spans="1:20" x14ac:dyDescent="0.35">
      <c r="A16" s="16" t="s">
        <v>41</v>
      </c>
      <c r="B16" s="17" t="s">
        <v>45</v>
      </c>
      <c r="C16" s="16" t="s">
        <v>33</v>
      </c>
      <c r="D16" s="19">
        <v>42613</v>
      </c>
      <c r="E16" s="18">
        <v>4690</v>
      </c>
      <c r="F16" s="18">
        <v>346</v>
      </c>
      <c r="G16" s="18">
        <v>5036</v>
      </c>
    </row>
    <row r="17" spans="1:7" x14ac:dyDescent="0.35">
      <c r="A17" s="16" t="s">
        <v>30</v>
      </c>
      <c r="B17" s="17" t="s">
        <v>31</v>
      </c>
      <c r="C17" s="16" t="s">
        <v>32</v>
      </c>
      <c r="D17" s="19">
        <v>42614</v>
      </c>
      <c r="E17" s="18">
        <v>12438</v>
      </c>
      <c r="F17" s="18">
        <v>711</v>
      </c>
      <c r="G17" s="18">
        <v>13149</v>
      </c>
    </row>
    <row r="18" spans="1:7" x14ac:dyDescent="0.35">
      <c r="A18" s="16" t="s">
        <v>39</v>
      </c>
      <c r="B18" s="17" t="s">
        <v>45</v>
      </c>
      <c r="C18" s="16" t="s">
        <v>32</v>
      </c>
      <c r="D18" s="19">
        <v>42615</v>
      </c>
      <c r="E18" s="18">
        <v>5000</v>
      </c>
      <c r="F18" s="18">
        <v>750</v>
      </c>
      <c r="G18" s="18">
        <v>5750</v>
      </c>
    </row>
    <row r="19" spans="1:7" x14ac:dyDescent="0.35">
      <c r="A19" s="16" t="s">
        <v>39</v>
      </c>
      <c r="B19" s="17" t="s">
        <v>45</v>
      </c>
      <c r="C19" s="16" t="s">
        <v>33</v>
      </c>
      <c r="D19" s="19">
        <v>42616</v>
      </c>
      <c r="E19" s="18">
        <v>7000</v>
      </c>
      <c r="F19" s="18">
        <v>259</v>
      </c>
      <c r="G19" s="18">
        <v>7259</v>
      </c>
    </row>
    <row r="20" spans="1:7" x14ac:dyDescent="0.35">
      <c r="A20" s="16" t="s">
        <v>41</v>
      </c>
      <c r="B20" s="17" t="s">
        <v>31</v>
      </c>
      <c r="C20" s="16" t="s">
        <v>32</v>
      </c>
      <c r="D20" s="19">
        <v>42617</v>
      </c>
      <c r="E20" s="18">
        <v>11957</v>
      </c>
      <c r="F20" s="18">
        <v>726</v>
      </c>
      <c r="G20" s="18">
        <v>12683</v>
      </c>
    </row>
    <row r="21" spans="1:7" x14ac:dyDescent="0.35">
      <c r="A21" s="16" t="s">
        <v>41</v>
      </c>
      <c r="B21" s="17" t="s">
        <v>45</v>
      </c>
      <c r="C21" s="16" t="s">
        <v>32</v>
      </c>
      <c r="D21" s="19">
        <v>42618</v>
      </c>
      <c r="E21" s="18">
        <v>13636</v>
      </c>
      <c r="F21" s="18">
        <v>726</v>
      </c>
      <c r="G21" s="18">
        <v>14362</v>
      </c>
    </row>
    <row r="22" spans="1:7" x14ac:dyDescent="0.35">
      <c r="A22" s="16" t="s">
        <v>34</v>
      </c>
      <c r="B22" s="17" t="s">
        <v>31</v>
      </c>
      <c r="C22" s="16" t="s">
        <v>33</v>
      </c>
      <c r="D22" s="19">
        <v>42619</v>
      </c>
      <c r="E22" s="18">
        <v>16000</v>
      </c>
      <c r="F22" s="18">
        <v>436</v>
      </c>
      <c r="G22" s="18">
        <v>16436</v>
      </c>
    </row>
    <row r="23" spans="1:7" x14ac:dyDescent="0.35">
      <c r="A23" s="16" t="s">
        <v>39</v>
      </c>
      <c r="B23" s="17" t="s">
        <v>31</v>
      </c>
      <c r="C23" s="16" t="s">
        <v>32</v>
      </c>
      <c r="D23" s="19">
        <v>42620</v>
      </c>
      <c r="E23" s="18">
        <v>5879</v>
      </c>
      <c r="F23" s="18">
        <v>884</v>
      </c>
      <c r="G23" s="18">
        <v>6763</v>
      </c>
    </row>
    <row r="24" spans="1:7" x14ac:dyDescent="0.35">
      <c r="A24" s="16" t="s">
        <v>41</v>
      </c>
      <c r="B24" s="17" t="s">
        <v>31</v>
      </c>
      <c r="C24" s="16" t="s">
        <v>32</v>
      </c>
      <c r="D24" s="19">
        <v>42621</v>
      </c>
      <c r="E24" s="18">
        <v>4000</v>
      </c>
      <c r="F24" s="18">
        <v>290</v>
      </c>
      <c r="G24" s="18">
        <v>4290</v>
      </c>
    </row>
    <row r="25" spans="1:7" x14ac:dyDescent="0.35">
      <c r="A25" s="16" t="s">
        <v>41</v>
      </c>
      <c r="B25" s="17" t="s">
        <v>45</v>
      </c>
      <c r="C25" s="16" t="s">
        <v>32</v>
      </c>
      <c r="D25" s="19">
        <v>42622</v>
      </c>
      <c r="E25" s="18">
        <v>10000</v>
      </c>
      <c r="F25" s="18">
        <v>421</v>
      </c>
      <c r="G25" s="18">
        <v>10421</v>
      </c>
    </row>
    <row r="26" spans="1:7" x14ac:dyDescent="0.35">
      <c r="A26" s="16" t="s">
        <v>30</v>
      </c>
      <c r="B26" s="17" t="s">
        <v>45</v>
      </c>
      <c r="C26" s="16" t="s">
        <v>32</v>
      </c>
      <c r="D26" s="19">
        <v>42623</v>
      </c>
      <c r="E26" s="18">
        <v>7427</v>
      </c>
      <c r="F26" s="18">
        <v>815</v>
      </c>
      <c r="G26" s="18">
        <v>8242</v>
      </c>
    </row>
    <row r="27" spans="1:7" x14ac:dyDescent="0.35">
      <c r="A27" s="16" t="s">
        <v>39</v>
      </c>
      <c r="B27" s="17" t="s">
        <v>45</v>
      </c>
      <c r="C27" s="16" t="s">
        <v>33</v>
      </c>
      <c r="D27" s="19">
        <v>42624</v>
      </c>
      <c r="E27" s="18">
        <v>4500</v>
      </c>
      <c r="F27" s="18">
        <v>700</v>
      </c>
      <c r="G27" s="18">
        <v>5200</v>
      </c>
    </row>
    <row r="28" spans="1:7" x14ac:dyDescent="0.35">
      <c r="A28" s="16" t="s">
        <v>43</v>
      </c>
      <c r="B28" s="17" t="s">
        <v>31</v>
      </c>
      <c r="C28" s="16" t="s">
        <v>32</v>
      </c>
      <c r="D28" s="19">
        <v>42625</v>
      </c>
      <c r="E28" s="18">
        <v>12962</v>
      </c>
      <c r="F28" s="18">
        <v>869</v>
      </c>
      <c r="G28" s="18">
        <v>13831</v>
      </c>
    </row>
    <row r="29" spans="1:7" x14ac:dyDescent="0.35">
      <c r="A29" s="16" t="s">
        <v>43</v>
      </c>
      <c r="B29" s="17" t="s">
        <v>31</v>
      </c>
      <c r="C29" s="16" t="s">
        <v>33</v>
      </c>
      <c r="D29" s="19">
        <v>42626</v>
      </c>
      <c r="E29" s="18">
        <v>500</v>
      </c>
      <c r="F29" s="18">
        <v>674</v>
      </c>
      <c r="G29" s="18">
        <v>1174</v>
      </c>
    </row>
    <row r="30" spans="1:7" x14ac:dyDescent="0.35">
      <c r="A30" s="16" t="s">
        <v>41</v>
      </c>
      <c r="B30" s="17" t="s">
        <v>31</v>
      </c>
      <c r="C30" s="16" t="s">
        <v>33</v>
      </c>
      <c r="D30" s="19">
        <v>42627</v>
      </c>
      <c r="E30" s="18">
        <v>5364</v>
      </c>
      <c r="F30" s="18">
        <v>402</v>
      </c>
      <c r="G30" s="18">
        <v>5766</v>
      </c>
    </row>
    <row r="31" spans="1:7" x14ac:dyDescent="0.35">
      <c r="A31" s="16" t="s">
        <v>34</v>
      </c>
      <c r="B31" s="17" t="s">
        <v>45</v>
      </c>
      <c r="C31" s="16" t="s">
        <v>32</v>
      </c>
      <c r="D31" s="19">
        <v>42628</v>
      </c>
      <c r="E31" s="18">
        <v>45000</v>
      </c>
      <c r="F31" s="18">
        <v>217</v>
      </c>
      <c r="G31" s="18">
        <v>45217</v>
      </c>
    </row>
    <row r="32" spans="1:7" x14ac:dyDescent="0.35">
      <c r="A32" s="16" t="s">
        <v>34</v>
      </c>
      <c r="B32" s="17" t="s">
        <v>45</v>
      </c>
      <c r="C32" s="16" t="s">
        <v>32</v>
      </c>
      <c r="D32" s="19">
        <v>42629</v>
      </c>
      <c r="E32" s="18">
        <v>14867</v>
      </c>
      <c r="F32" s="18">
        <v>514</v>
      </c>
      <c r="G32" s="18">
        <v>15381</v>
      </c>
    </row>
    <row r="33" spans="1:7" x14ac:dyDescent="0.35">
      <c r="A33" s="16" t="s">
        <v>34</v>
      </c>
      <c r="B33" s="17" t="s">
        <v>31</v>
      </c>
      <c r="C33" s="16" t="s">
        <v>33</v>
      </c>
      <c r="D33" s="19">
        <v>42630</v>
      </c>
      <c r="E33" s="18">
        <v>13061</v>
      </c>
      <c r="F33" s="18">
        <v>348</v>
      </c>
      <c r="G33" s="18">
        <v>13409</v>
      </c>
    </row>
    <row r="34" spans="1:7" x14ac:dyDescent="0.35">
      <c r="A34" s="16" t="s">
        <v>41</v>
      </c>
      <c r="B34" s="17" t="s">
        <v>31</v>
      </c>
      <c r="C34" s="16" t="s">
        <v>33</v>
      </c>
      <c r="D34" s="19">
        <v>42631</v>
      </c>
      <c r="E34" s="18">
        <v>11779</v>
      </c>
      <c r="F34" s="18">
        <v>242</v>
      </c>
      <c r="G34" s="18">
        <v>12021</v>
      </c>
    </row>
    <row r="35" spans="1:7" x14ac:dyDescent="0.35">
      <c r="A35" s="16" t="s">
        <v>43</v>
      </c>
      <c r="B35" s="17" t="s">
        <v>31</v>
      </c>
      <c r="C35" s="16" t="s">
        <v>33</v>
      </c>
      <c r="D35" s="19">
        <v>42632</v>
      </c>
      <c r="E35" s="18">
        <v>4995</v>
      </c>
      <c r="F35" s="18">
        <v>778</v>
      </c>
      <c r="G35" s="18">
        <v>5773</v>
      </c>
    </row>
    <row r="36" spans="1:7" x14ac:dyDescent="0.35">
      <c r="A36" s="16" t="s">
        <v>43</v>
      </c>
      <c r="B36" s="17" t="s">
        <v>31</v>
      </c>
      <c r="C36" s="16" t="s">
        <v>33</v>
      </c>
      <c r="D36" s="19">
        <v>42633</v>
      </c>
      <c r="E36" s="18">
        <v>10096</v>
      </c>
      <c r="F36" s="18">
        <v>694</v>
      </c>
      <c r="G36" s="18">
        <v>10790</v>
      </c>
    </row>
    <row r="37" spans="1:7" x14ac:dyDescent="0.35">
      <c r="A37" s="16" t="s">
        <v>41</v>
      </c>
      <c r="B37" s="17" t="s">
        <v>31</v>
      </c>
      <c r="C37" s="16" t="s">
        <v>33</v>
      </c>
      <c r="D37" s="19">
        <v>42634</v>
      </c>
      <c r="E37" s="18">
        <v>14861</v>
      </c>
      <c r="F37" s="18">
        <v>365</v>
      </c>
      <c r="G37" s="18">
        <v>15226</v>
      </c>
    </row>
    <row r="38" spans="1:7" x14ac:dyDescent="0.35">
      <c r="A38" s="16" t="s">
        <v>41</v>
      </c>
      <c r="B38" s="17" t="s">
        <v>31</v>
      </c>
      <c r="C38" s="16" t="s">
        <v>33</v>
      </c>
      <c r="D38" s="19">
        <v>42635</v>
      </c>
      <c r="E38" s="18">
        <v>500</v>
      </c>
      <c r="F38" s="18">
        <v>729</v>
      </c>
      <c r="G38" s="18">
        <v>1229</v>
      </c>
    </row>
    <row r="39" spans="1:7" x14ac:dyDescent="0.35">
      <c r="A39" s="16" t="s">
        <v>41</v>
      </c>
      <c r="B39" s="17" t="s">
        <v>31</v>
      </c>
      <c r="C39" s="16" t="s">
        <v>32</v>
      </c>
      <c r="D39" s="19">
        <v>42636</v>
      </c>
      <c r="E39" s="18">
        <v>5524</v>
      </c>
      <c r="F39" s="18">
        <v>869</v>
      </c>
      <c r="G39" s="18">
        <v>6393</v>
      </c>
    </row>
    <row r="40" spans="1:7" x14ac:dyDescent="0.35">
      <c r="A40" s="16" t="s">
        <v>39</v>
      </c>
      <c r="B40" s="17" t="s">
        <v>45</v>
      </c>
      <c r="C40" s="16" t="s">
        <v>33</v>
      </c>
      <c r="D40" s="19">
        <v>42637</v>
      </c>
      <c r="E40" s="18">
        <v>5862</v>
      </c>
      <c r="F40" s="18">
        <v>499</v>
      </c>
      <c r="G40" s="18">
        <v>6361</v>
      </c>
    </row>
    <row r="41" spans="1:7" x14ac:dyDescent="0.35">
      <c r="A41" s="16" t="s">
        <v>43</v>
      </c>
      <c r="B41" s="17" t="s">
        <v>31</v>
      </c>
      <c r="C41" s="16" t="s">
        <v>32</v>
      </c>
      <c r="D41" s="19">
        <v>42638</v>
      </c>
      <c r="E41" s="18">
        <v>12592</v>
      </c>
      <c r="F41" s="18">
        <v>655</v>
      </c>
      <c r="G41" s="18">
        <v>13247</v>
      </c>
    </row>
    <row r="42" spans="1:7" x14ac:dyDescent="0.35">
      <c r="A42" s="16" t="s">
        <v>43</v>
      </c>
      <c r="B42" s="17" t="s">
        <v>46</v>
      </c>
      <c r="C42" s="16" t="s">
        <v>33</v>
      </c>
      <c r="D42" s="19">
        <v>42639</v>
      </c>
      <c r="E42" s="18">
        <v>7188</v>
      </c>
      <c r="F42" s="18">
        <v>448</v>
      </c>
      <c r="G42" s="18">
        <v>7636</v>
      </c>
    </row>
    <row r="43" spans="1:7" x14ac:dyDescent="0.35">
      <c r="A43" s="16" t="s">
        <v>43</v>
      </c>
      <c r="B43" s="17" t="s">
        <v>45</v>
      </c>
      <c r="C43" s="16" t="s">
        <v>33</v>
      </c>
      <c r="D43" s="19">
        <v>42640</v>
      </c>
      <c r="E43" s="18">
        <v>9159</v>
      </c>
      <c r="F43" s="18">
        <v>483</v>
      </c>
      <c r="G43" s="18">
        <v>9642</v>
      </c>
    </row>
    <row r="44" spans="1:7" x14ac:dyDescent="0.35">
      <c r="A44" s="16" t="s">
        <v>34</v>
      </c>
      <c r="B44" s="17" t="s">
        <v>31</v>
      </c>
      <c r="C44" s="16" t="s">
        <v>32</v>
      </c>
      <c r="D44" s="19">
        <v>42641</v>
      </c>
      <c r="E44" s="18">
        <v>9208</v>
      </c>
      <c r="F44" s="18">
        <v>835</v>
      </c>
      <c r="G44" s="18">
        <v>10043</v>
      </c>
    </row>
    <row r="45" spans="1:7" x14ac:dyDescent="0.35">
      <c r="A45" s="16" t="s">
        <v>34</v>
      </c>
      <c r="B45" s="17" t="s">
        <v>45</v>
      </c>
      <c r="C45" s="16" t="s">
        <v>32</v>
      </c>
      <c r="D45" s="19">
        <v>42642</v>
      </c>
      <c r="E45" s="18">
        <v>5756</v>
      </c>
      <c r="F45" s="18">
        <v>265</v>
      </c>
      <c r="G45" s="18">
        <v>6021</v>
      </c>
    </row>
    <row r="46" spans="1:7" x14ac:dyDescent="0.35">
      <c r="A46" s="16" t="s">
        <v>34</v>
      </c>
      <c r="B46" s="17" t="s">
        <v>31</v>
      </c>
      <c r="C46" s="16" t="s">
        <v>33</v>
      </c>
      <c r="D46" s="19">
        <v>42643</v>
      </c>
      <c r="E46" s="18">
        <v>14480</v>
      </c>
      <c r="F46" s="18">
        <v>514</v>
      </c>
      <c r="G46" s="18">
        <v>14994</v>
      </c>
    </row>
    <row r="47" spans="1:7" x14ac:dyDescent="0.35">
      <c r="A47" s="16" t="s">
        <v>43</v>
      </c>
      <c r="B47" s="17" t="s">
        <v>45</v>
      </c>
      <c r="C47" s="16" t="s">
        <v>33</v>
      </c>
      <c r="D47" s="19">
        <v>42644</v>
      </c>
      <c r="E47" s="18">
        <v>7028</v>
      </c>
      <c r="F47" s="18">
        <v>420</v>
      </c>
      <c r="G47" s="18">
        <v>7448</v>
      </c>
    </row>
    <row r="48" spans="1:7" x14ac:dyDescent="0.35">
      <c r="A48" s="16" t="s">
        <v>43</v>
      </c>
      <c r="B48" s="17" t="s">
        <v>45</v>
      </c>
      <c r="C48" s="16" t="s">
        <v>32</v>
      </c>
      <c r="D48" s="19">
        <v>42645</v>
      </c>
      <c r="E48" s="18">
        <v>9397</v>
      </c>
      <c r="F48" s="18">
        <v>223</v>
      </c>
      <c r="G48" s="18">
        <v>9620</v>
      </c>
    </row>
    <row r="49" spans="1:7" x14ac:dyDescent="0.35">
      <c r="A49" s="16" t="s">
        <v>41</v>
      </c>
      <c r="B49" s="17" t="s">
        <v>45</v>
      </c>
      <c r="C49" s="16" t="s">
        <v>33</v>
      </c>
      <c r="D49" s="19">
        <v>42646</v>
      </c>
      <c r="E49" s="18">
        <v>14067</v>
      </c>
      <c r="F49" s="18">
        <v>599</v>
      </c>
      <c r="G49" s="18">
        <v>14666</v>
      </c>
    </row>
    <row r="50" spans="1:7" x14ac:dyDescent="0.35">
      <c r="A50" s="16" t="s">
        <v>41</v>
      </c>
      <c r="B50" s="17" t="s">
        <v>46</v>
      </c>
      <c r="C50" s="16" t="s">
        <v>32</v>
      </c>
      <c r="D50" s="19">
        <v>42647</v>
      </c>
      <c r="E50" s="18">
        <v>500</v>
      </c>
      <c r="F50" s="18">
        <v>317</v>
      </c>
      <c r="G50" s="18">
        <v>817</v>
      </c>
    </row>
    <row r="51" spans="1:7" x14ac:dyDescent="0.35">
      <c r="A51" s="16" t="s">
        <v>41</v>
      </c>
      <c r="B51" s="17" t="s">
        <v>46</v>
      </c>
      <c r="C51" s="16" t="s">
        <v>33</v>
      </c>
      <c r="D51" s="19">
        <v>42648</v>
      </c>
      <c r="E51" s="18">
        <v>12429</v>
      </c>
      <c r="F51" s="18">
        <v>389</v>
      </c>
      <c r="G51" s="18">
        <v>12818</v>
      </c>
    </row>
    <row r="52" spans="1:7" x14ac:dyDescent="0.35">
      <c r="A52" s="16" t="s">
        <v>41</v>
      </c>
      <c r="B52" s="17" t="s">
        <v>31</v>
      </c>
      <c r="C52" s="16" t="s">
        <v>32</v>
      </c>
      <c r="D52" s="19">
        <v>42649</v>
      </c>
      <c r="E52" s="18">
        <v>5538</v>
      </c>
      <c r="F52" s="18">
        <v>689</v>
      </c>
      <c r="G52" s="18">
        <v>6227</v>
      </c>
    </row>
    <row r="53" spans="1:7" x14ac:dyDescent="0.35">
      <c r="A53" s="16" t="s">
        <v>41</v>
      </c>
      <c r="B53" s="17" t="s">
        <v>31</v>
      </c>
      <c r="C53" s="16" t="s">
        <v>32</v>
      </c>
      <c r="D53" s="19">
        <v>42650</v>
      </c>
      <c r="E53" s="18">
        <v>12953</v>
      </c>
      <c r="F53" s="18">
        <v>412</v>
      </c>
      <c r="G53" s="18">
        <v>13365</v>
      </c>
    </row>
    <row r="54" spans="1:7" x14ac:dyDescent="0.35">
      <c r="A54" s="16" t="s">
        <v>41</v>
      </c>
      <c r="B54" s="17" t="s">
        <v>45</v>
      </c>
      <c r="C54" s="16" t="s">
        <v>32</v>
      </c>
      <c r="D54" s="19">
        <v>42651</v>
      </c>
      <c r="E54" s="18">
        <v>8190</v>
      </c>
      <c r="F54" s="18">
        <v>834</v>
      </c>
      <c r="G54" s="18">
        <v>9024</v>
      </c>
    </row>
    <row r="55" spans="1:7" x14ac:dyDescent="0.35">
      <c r="A55" s="16" t="s">
        <v>39</v>
      </c>
      <c r="B55" s="17" t="s">
        <v>31</v>
      </c>
      <c r="C55" s="16" t="s">
        <v>32</v>
      </c>
      <c r="D55" s="19">
        <v>42652</v>
      </c>
      <c r="E55" s="18">
        <v>4348</v>
      </c>
      <c r="F55" s="18">
        <v>729</v>
      </c>
      <c r="G55" s="18">
        <v>5077</v>
      </c>
    </row>
    <row r="56" spans="1:7" x14ac:dyDescent="0.35">
      <c r="A56" s="16" t="s">
        <v>34</v>
      </c>
      <c r="B56" s="17" t="s">
        <v>45</v>
      </c>
      <c r="C56" s="16" t="s">
        <v>32</v>
      </c>
      <c r="D56" s="19">
        <v>42653</v>
      </c>
      <c r="E56" s="18">
        <v>6071</v>
      </c>
      <c r="F56" s="18">
        <v>461</v>
      </c>
      <c r="G56" s="18">
        <v>6532</v>
      </c>
    </row>
    <row r="57" spans="1:7" x14ac:dyDescent="0.35">
      <c r="A57" s="16" t="s">
        <v>34</v>
      </c>
      <c r="B57" s="17" t="s">
        <v>45</v>
      </c>
      <c r="C57" s="16" t="s">
        <v>33</v>
      </c>
      <c r="D57" s="19">
        <v>42654</v>
      </c>
      <c r="E57" s="18">
        <v>13000</v>
      </c>
      <c r="F57" s="18">
        <v>650</v>
      </c>
      <c r="G57" s="18">
        <v>13650</v>
      </c>
    </row>
    <row r="58" spans="1:7" x14ac:dyDescent="0.35">
      <c r="A58" s="16" t="s">
        <v>34</v>
      </c>
      <c r="B58" s="17" t="s">
        <v>46</v>
      </c>
      <c r="C58" s="16" t="s">
        <v>33</v>
      </c>
      <c r="D58" s="19">
        <v>42655</v>
      </c>
      <c r="E58" s="18">
        <v>15000</v>
      </c>
      <c r="F58" s="18">
        <v>851</v>
      </c>
      <c r="G58" s="18">
        <v>15851</v>
      </c>
    </row>
    <row r="59" spans="1:7" x14ac:dyDescent="0.35">
      <c r="A59" s="16" t="s">
        <v>34</v>
      </c>
      <c r="B59" s="17" t="s">
        <v>46</v>
      </c>
      <c r="C59" s="16" t="s">
        <v>32</v>
      </c>
      <c r="D59" s="19">
        <v>42656</v>
      </c>
      <c r="E59" s="18">
        <v>12824</v>
      </c>
      <c r="F59" s="18">
        <v>580</v>
      </c>
      <c r="G59" s="18">
        <v>13404</v>
      </c>
    </row>
    <row r="60" spans="1:7" x14ac:dyDescent="0.35">
      <c r="A60" s="16" t="s">
        <v>41</v>
      </c>
      <c r="B60" s="17" t="s">
        <v>45</v>
      </c>
      <c r="C60" s="16" t="s">
        <v>33</v>
      </c>
      <c r="D60" s="19">
        <v>42657</v>
      </c>
      <c r="E60" s="18">
        <v>250</v>
      </c>
      <c r="F60" s="18">
        <v>777</v>
      </c>
      <c r="G60" s="18">
        <v>1027</v>
      </c>
    </row>
    <row r="61" spans="1:7" x14ac:dyDescent="0.35">
      <c r="A61" s="16" t="s">
        <v>41</v>
      </c>
      <c r="B61" s="17" t="s">
        <v>31</v>
      </c>
      <c r="C61" s="16" t="s">
        <v>32</v>
      </c>
      <c r="D61" s="19">
        <v>42658</v>
      </c>
      <c r="E61" s="18">
        <v>3000</v>
      </c>
      <c r="F61" s="18">
        <v>581</v>
      </c>
      <c r="G61" s="18">
        <v>3581</v>
      </c>
    </row>
    <row r="62" spans="1:7" x14ac:dyDescent="0.35">
      <c r="A62" s="16" t="s">
        <v>41</v>
      </c>
      <c r="B62" s="17" t="s">
        <v>31</v>
      </c>
      <c r="C62" s="16" t="s">
        <v>32</v>
      </c>
      <c r="D62" s="19">
        <v>42659</v>
      </c>
      <c r="E62" s="18">
        <v>9095</v>
      </c>
      <c r="F62" s="18">
        <v>413</v>
      </c>
      <c r="G62" s="18">
        <v>9508</v>
      </c>
    </row>
    <row r="63" spans="1:7" x14ac:dyDescent="0.35">
      <c r="A63" s="16" t="s">
        <v>41</v>
      </c>
      <c r="B63" s="17" t="s">
        <v>31</v>
      </c>
      <c r="C63" s="16" t="s">
        <v>32</v>
      </c>
      <c r="D63" s="19">
        <v>42660</v>
      </c>
      <c r="E63" s="18">
        <v>240</v>
      </c>
      <c r="F63" s="18">
        <v>751</v>
      </c>
      <c r="G63" s="18">
        <v>991</v>
      </c>
    </row>
    <row r="64" spans="1:7" x14ac:dyDescent="0.35">
      <c r="A64" s="16" t="s">
        <v>34</v>
      </c>
      <c r="B64" s="17" t="s">
        <v>46</v>
      </c>
      <c r="C64" s="16" t="s">
        <v>32</v>
      </c>
      <c r="D64" s="19">
        <v>42661</v>
      </c>
      <c r="E64" s="18">
        <v>3075</v>
      </c>
      <c r="F64" s="18">
        <v>492</v>
      </c>
      <c r="G64" s="18">
        <v>3567</v>
      </c>
    </row>
    <row r="65" spans="1:7" x14ac:dyDescent="0.35">
      <c r="A65" s="16" t="s">
        <v>34</v>
      </c>
      <c r="B65" s="17" t="s">
        <v>31</v>
      </c>
      <c r="C65" s="16" t="s">
        <v>32</v>
      </c>
      <c r="D65" s="19">
        <v>42662</v>
      </c>
      <c r="E65" s="18">
        <v>4309</v>
      </c>
      <c r="F65" s="18">
        <v>213</v>
      </c>
      <c r="G65" s="18">
        <v>4522</v>
      </c>
    </row>
    <row r="66" spans="1:7" x14ac:dyDescent="0.35">
      <c r="A66" s="16" t="s">
        <v>41</v>
      </c>
      <c r="B66" s="17" t="s">
        <v>46</v>
      </c>
      <c r="C66" s="16" t="s">
        <v>32</v>
      </c>
      <c r="D66" s="19">
        <v>42663</v>
      </c>
      <c r="E66" s="18">
        <v>12000</v>
      </c>
      <c r="F66" s="18">
        <v>833</v>
      </c>
      <c r="G66" s="18">
        <v>12833</v>
      </c>
    </row>
    <row r="67" spans="1:7" x14ac:dyDescent="0.35">
      <c r="A67" s="16" t="s">
        <v>39</v>
      </c>
      <c r="B67" s="17" t="s">
        <v>31</v>
      </c>
      <c r="C67" s="16" t="s">
        <v>32</v>
      </c>
      <c r="D67" s="19">
        <v>42664</v>
      </c>
      <c r="E67" s="18">
        <v>4000</v>
      </c>
      <c r="F67" s="18">
        <v>219</v>
      </c>
      <c r="G67" s="18">
        <v>4219</v>
      </c>
    </row>
    <row r="68" spans="1:7" x14ac:dyDescent="0.35">
      <c r="A68" s="16" t="s">
        <v>39</v>
      </c>
      <c r="B68" s="17" t="s">
        <v>45</v>
      </c>
      <c r="C68" s="16" t="s">
        <v>32</v>
      </c>
      <c r="D68" s="19">
        <v>42665</v>
      </c>
      <c r="E68" s="18">
        <v>4000</v>
      </c>
      <c r="F68" s="18">
        <v>428</v>
      </c>
      <c r="G68" s="18">
        <v>4428</v>
      </c>
    </row>
    <row r="69" spans="1:7" x14ac:dyDescent="0.35">
      <c r="A69" s="16" t="s">
        <v>41</v>
      </c>
      <c r="B69" s="17" t="s">
        <v>46</v>
      </c>
      <c r="C69" s="16" t="s">
        <v>32</v>
      </c>
      <c r="D69" s="19">
        <v>42666</v>
      </c>
      <c r="E69" s="18">
        <v>2000</v>
      </c>
      <c r="F69" s="18">
        <v>467</v>
      </c>
      <c r="G69" s="18">
        <v>2467</v>
      </c>
    </row>
    <row r="70" spans="1:7" x14ac:dyDescent="0.35">
      <c r="A70" s="16" t="s">
        <v>39</v>
      </c>
      <c r="B70" s="17" t="s">
        <v>45</v>
      </c>
      <c r="C70" s="16" t="s">
        <v>33</v>
      </c>
      <c r="D70" s="19">
        <v>42667</v>
      </c>
      <c r="E70" s="18">
        <v>5025</v>
      </c>
      <c r="F70" s="18">
        <v>830</v>
      </c>
      <c r="G70" s="18">
        <v>5855</v>
      </c>
    </row>
    <row r="71" spans="1:7" x14ac:dyDescent="0.35">
      <c r="A71" s="16" t="s">
        <v>39</v>
      </c>
      <c r="B71" s="17" t="s">
        <v>46</v>
      </c>
      <c r="C71" s="16" t="s">
        <v>32</v>
      </c>
      <c r="D71" s="19">
        <v>42668</v>
      </c>
      <c r="E71" s="18">
        <v>65000</v>
      </c>
      <c r="F71" s="18">
        <v>437</v>
      </c>
      <c r="G71" s="18">
        <v>65437</v>
      </c>
    </row>
    <row r="72" spans="1:7" x14ac:dyDescent="0.35">
      <c r="A72" s="16" t="s">
        <v>41</v>
      </c>
      <c r="B72" s="17" t="s">
        <v>45</v>
      </c>
      <c r="C72" s="16" t="s">
        <v>32</v>
      </c>
      <c r="D72" s="19">
        <v>42669</v>
      </c>
      <c r="E72" s="18">
        <v>6307</v>
      </c>
      <c r="F72" s="18">
        <v>414</v>
      </c>
      <c r="G72" s="18">
        <v>6721</v>
      </c>
    </row>
    <row r="73" spans="1:7" x14ac:dyDescent="0.35">
      <c r="A73" s="16" t="s">
        <v>41</v>
      </c>
      <c r="B73" s="17" t="s">
        <v>45</v>
      </c>
      <c r="C73" s="16" t="s">
        <v>32</v>
      </c>
      <c r="D73" s="19">
        <v>42670</v>
      </c>
      <c r="E73" s="18">
        <v>5000</v>
      </c>
      <c r="F73" s="18">
        <v>791</v>
      </c>
      <c r="G73" s="18">
        <v>5791</v>
      </c>
    </row>
    <row r="74" spans="1:7" x14ac:dyDescent="0.35">
      <c r="A74" s="16" t="s">
        <v>41</v>
      </c>
      <c r="B74" s="17" t="s">
        <v>45</v>
      </c>
      <c r="C74" s="16" t="s">
        <v>32</v>
      </c>
      <c r="D74" s="19">
        <v>42671</v>
      </c>
      <c r="E74" s="18">
        <v>12203</v>
      </c>
      <c r="F74" s="18">
        <v>857</v>
      </c>
      <c r="G74" s="18">
        <v>13060</v>
      </c>
    </row>
    <row r="75" spans="1:7" x14ac:dyDescent="0.35">
      <c r="A75" s="16" t="s">
        <v>41</v>
      </c>
      <c r="B75" s="17" t="s">
        <v>31</v>
      </c>
      <c r="C75" s="16" t="s">
        <v>32</v>
      </c>
      <c r="D75" s="19">
        <v>42672</v>
      </c>
      <c r="E75" s="18">
        <v>6000</v>
      </c>
      <c r="F75" s="18">
        <v>655</v>
      </c>
      <c r="G75" s="18">
        <v>6655</v>
      </c>
    </row>
    <row r="76" spans="1:7" x14ac:dyDescent="0.35">
      <c r="A76" s="16" t="s">
        <v>39</v>
      </c>
      <c r="B76" s="17" t="s">
        <v>45</v>
      </c>
      <c r="C76" s="16" t="s">
        <v>32</v>
      </c>
      <c r="D76" s="19">
        <v>42673</v>
      </c>
      <c r="E76" s="18">
        <v>13215</v>
      </c>
      <c r="F76" s="18">
        <v>480</v>
      </c>
      <c r="G76" s="18">
        <v>13695</v>
      </c>
    </row>
    <row r="77" spans="1:7" x14ac:dyDescent="0.35">
      <c r="A77" s="16" t="s">
        <v>39</v>
      </c>
      <c r="B77" s="17" t="s">
        <v>31</v>
      </c>
      <c r="C77" s="16" t="s">
        <v>32</v>
      </c>
      <c r="D77" s="19">
        <v>42674</v>
      </c>
      <c r="E77" s="18">
        <v>35000</v>
      </c>
      <c r="F77" s="18">
        <v>900</v>
      </c>
      <c r="G77" s="18">
        <v>35900</v>
      </c>
    </row>
    <row r="78" spans="1:7" x14ac:dyDescent="0.35">
      <c r="A78" s="16" t="s">
        <v>41</v>
      </c>
      <c r="B78" s="17" t="s">
        <v>31</v>
      </c>
      <c r="C78" s="16" t="s">
        <v>32</v>
      </c>
      <c r="D78" s="19">
        <v>42675</v>
      </c>
      <c r="E78" s="18">
        <v>13000</v>
      </c>
      <c r="F78" s="18">
        <v>238</v>
      </c>
      <c r="G78" s="18">
        <v>13238</v>
      </c>
    </row>
    <row r="79" spans="1:7" x14ac:dyDescent="0.35">
      <c r="A79" s="16" t="s">
        <v>43</v>
      </c>
      <c r="B79" s="17" t="s">
        <v>31</v>
      </c>
      <c r="C79" s="16" t="s">
        <v>32</v>
      </c>
      <c r="D79" s="19">
        <v>42676</v>
      </c>
      <c r="E79" s="18">
        <v>14548</v>
      </c>
      <c r="F79" s="18">
        <v>640</v>
      </c>
      <c r="G79" s="18">
        <v>15188</v>
      </c>
    </row>
    <row r="80" spans="1:7" x14ac:dyDescent="0.35">
      <c r="A80" s="16" t="s">
        <v>43</v>
      </c>
      <c r="B80" s="17" t="s">
        <v>31</v>
      </c>
      <c r="C80" s="16" t="s">
        <v>32</v>
      </c>
      <c r="D80" s="19">
        <v>42677</v>
      </c>
      <c r="E80" s="18">
        <v>500</v>
      </c>
      <c r="F80" s="18">
        <v>813</v>
      </c>
      <c r="G80" s="18">
        <v>1313</v>
      </c>
    </row>
    <row r="81" spans="1:7" x14ac:dyDescent="0.35">
      <c r="A81" s="16" t="s">
        <v>39</v>
      </c>
      <c r="B81" s="17" t="s">
        <v>31</v>
      </c>
      <c r="C81" s="16" t="s">
        <v>33</v>
      </c>
      <c r="D81" s="19">
        <v>42678</v>
      </c>
      <c r="E81" s="18">
        <v>11000</v>
      </c>
      <c r="F81" s="18">
        <v>882</v>
      </c>
      <c r="G81" s="18">
        <v>11882</v>
      </c>
    </row>
    <row r="82" spans="1:7" x14ac:dyDescent="0.35">
      <c r="A82" s="16" t="s">
        <v>39</v>
      </c>
      <c r="B82" s="17" t="s">
        <v>45</v>
      </c>
      <c r="C82" s="16" t="s">
        <v>32</v>
      </c>
      <c r="D82" s="19">
        <v>42679</v>
      </c>
      <c r="E82" s="18">
        <v>2878</v>
      </c>
      <c r="F82" s="18">
        <v>777</v>
      </c>
      <c r="G82" s="18">
        <v>3655</v>
      </c>
    </row>
    <row r="83" spans="1:7" x14ac:dyDescent="0.35">
      <c r="A83" s="16" t="s">
        <v>41</v>
      </c>
      <c r="B83" s="17" t="s">
        <v>31</v>
      </c>
      <c r="C83" s="16" t="s">
        <v>32</v>
      </c>
      <c r="D83" s="19">
        <v>42680</v>
      </c>
      <c r="E83" s="18">
        <v>9000</v>
      </c>
      <c r="F83" s="18">
        <v>617</v>
      </c>
      <c r="G83" s="18">
        <v>9617</v>
      </c>
    </row>
    <row r="84" spans="1:7" x14ac:dyDescent="0.35">
      <c r="A84" s="16" t="s">
        <v>34</v>
      </c>
      <c r="B84" s="17" t="s">
        <v>31</v>
      </c>
      <c r="C84" s="16" t="s">
        <v>32</v>
      </c>
      <c r="D84" s="19">
        <v>42681</v>
      </c>
      <c r="E84" s="18">
        <v>240</v>
      </c>
      <c r="F84" s="18">
        <v>205</v>
      </c>
      <c r="G84" s="18">
        <v>445</v>
      </c>
    </row>
    <row r="85" spans="1:7" x14ac:dyDescent="0.35">
      <c r="A85" s="16" t="s">
        <v>43</v>
      </c>
      <c r="B85" s="17" t="s">
        <v>45</v>
      </c>
      <c r="C85" s="16" t="s">
        <v>33</v>
      </c>
      <c r="D85" s="19">
        <v>42682</v>
      </c>
      <c r="E85" s="18">
        <v>50000</v>
      </c>
      <c r="F85" s="18">
        <v>723</v>
      </c>
      <c r="G85" s="18">
        <v>50723</v>
      </c>
    </row>
    <row r="86" spans="1:7" x14ac:dyDescent="0.35">
      <c r="A86" s="16" t="s">
        <v>30</v>
      </c>
      <c r="B86" s="17" t="s">
        <v>31</v>
      </c>
      <c r="C86" s="16" t="s">
        <v>33</v>
      </c>
      <c r="D86" s="19">
        <v>42683</v>
      </c>
      <c r="E86" s="18">
        <v>13519</v>
      </c>
      <c r="F86" s="18">
        <v>598</v>
      </c>
      <c r="G86" s="18">
        <v>14117</v>
      </c>
    </row>
    <row r="87" spans="1:7" x14ac:dyDescent="0.35">
      <c r="A87" s="16" t="s">
        <v>41</v>
      </c>
      <c r="B87" s="17" t="s">
        <v>45</v>
      </c>
      <c r="C87" s="16" t="s">
        <v>33</v>
      </c>
      <c r="D87" s="19">
        <v>42684</v>
      </c>
      <c r="E87" s="18">
        <v>14702</v>
      </c>
      <c r="F87" s="18">
        <v>900</v>
      </c>
      <c r="G87" s="18">
        <v>15602</v>
      </c>
    </row>
    <row r="88" spans="1:7" x14ac:dyDescent="0.35">
      <c r="A88" s="16" t="s">
        <v>34</v>
      </c>
      <c r="B88" s="17" t="s">
        <v>46</v>
      </c>
      <c r="C88" s="16" t="s">
        <v>33</v>
      </c>
      <c r="D88" s="19">
        <v>42685</v>
      </c>
      <c r="E88" s="18">
        <v>9705</v>
      </c>
      <c r="F88" s="18">
        <v>874</v>
      </c>
      <c r="G88" s="18">
        <v>10579</v>
      </c>
    </row>
    <row r="89" spans="1:7" x14ac:dyDescent="0.35">
      <c r="A89" s="16" t="s">
        <v>42</v>
      </c>
      <c r="B89" s="17" t="s">
        <v>31</v>
      </c>
      <c r="C89" s="16" t="s">
        <v>32</v>
      </c>
      <c r="D89" s="19">
        <v>42686</v>
      </c>
      <c r="E89" s="18">
        <v>11135</v>
      </c>
      <c r="F89" s="18">
        <v>499</v>
      </c>
      <c r="G89" s="18">
        <v>11634</v>
      </c>
    </row>
    <row r="90" spans="1:7" x14ac:dyDescent="0.35">
      <c r="A90" s="16" t="s">
        <v>43</v>
      </c>
      <c r="B90" s="17" t="s">
        <v>31</v>
      </c>
      <c r="C90" s="16" t="s">
        <v>32</v>
      </c>
      <c r="D90" s="19">
        <v>42687</v>
      </c>
      <c r="E90" s="18">
        <v>12000</v>
      </c>
      <c r="F90" s="18">
        <v>708</v>
      </c>
      <c r="G90" s="18">
        <v>12708</v>
      </c>
    </row>
    <row r="91" spans="1:7" x14ac:dyDescent="0.35">
      <c r="A91" s="16" t="s">
        <v>30</v>
      </c>
      <c r="B91" s="17" t="s">
        <v>31</v>
      </c>
      <c r="C91" s="16" t="s">
        <v>32</v>
      </c>
      <c r="D91" s="19">
        <v>42688</v>
      </c>
      <c r="E91" s="18">
        <v>1000</v>
      </c>
      <c r="F91" s="18">
        <v>225</v>
      </c>
      <c r="G91" s="18">
        <v>1225</v>
      </c>
    </row>
    <row r="92" spans="1:7" x14ac:dyDescent="0.35">
      <c r="A92" s="16" t="s">
        <v>30</v>
      </c>
      <c r="B92" s="17" t="s">
        <v>31</v>
      </c>
      <c r="C92" s="16" t="s">
        <v>32</v>
      </c>
      <c r="D92" s="19">
        <v>42689</v>
      </c>
      <c r="E92" s="18">
        <v>7434</v>
      </c>
      <c r="F92" s="18">
        <v>495</v>
      </c>
      <c r="G92" s="18">
        <v>7929</v>
      </c>
    </row>
    <row r="93" spans="1:7" x14ac:dyDescent="0.35">
      <c r="A93" s="16" t="s">
        <v>30</v>
      </c>
      <c r="B93" s="17" t="s">
        <v>31</v>
      </c>
      <c r="C93" s="16" t="s">
        <v>33</v>
      </c>
      <c r="D93" s="19">
        <v>42690</v>
      </c>
      <c r="E93" s="18">
        <v>3000</v>
      </c>
      <c r="F93" s="18">
        <v>498</v>
      </c>
      <c r="G93" s="18">
        <v>3498</v>
      </c>
    </row>
    <row r="94" spans="1:7" x14ac:dyDescent="0.35">
      <c r="A94" s="16" t="s">
        <v>41</v>
      </c>
      <c r="B94" s="17" t="s">
        <v>45</v>
      </c>
      <c r="C94" s="16" t="s">
        <v>32</v>
      </c>
      <c r="D94" s="19">
        <v>42691</v>
      </c>
      <c r="E94" s="18">
        <v>13500</v>
      </c>
      <c r="F94" s="18">
        <v>766</v>
      </c>
      <c r="G94" s="18">
        <v>14266</v>
      </c>
    </row>
    <row r="95" spans="1:7" x14ac:dyDescent="0.35">
      <c r="A95" s="16" t="s">
        <v>41</v>
      </c>
      <c r="B95" s="17" t="s">
        <v>31</v>
      </c>
      <c r="C95" s="16" t="s">
        <v>32</v>
      </c>
      <c r="D95" s="19">
        <v>42692</v>
      </c>
      <c r="E95" s="18">
        <v>8456</v>
      </c>
      <c r="F95" s="18">
        <v>425</v>
      </c>
      <c r="G95" s="18">
        <v>8881</v>
      </c>
    </row>
    <row r="96" spans="1:7" x14ac:dyDescent="0.35">
      <c r="A96" s="16" t="s">
        <v>43</v>
      </c>
      <c r="B96" s="17" t="s">
        <v>31</v>
      </c>
      <c r="C96" s="16" t="s">
        <v>32</v>
      </c>
      <c r="D96" s="19">
        <v>42693</v>
      </c>
      <c r="E96" s="18">
        <v>7770</v>
      </c>
      <c r="F96" s="18">
        <v>465</v>
      </c>
      <c r="G96" s="18">
        <v>8235</v>
      </c>
    </row>
    <row r="97" spans="1:7" x14ac:dyDescent="0.35">
      <c r="A97" s="16" t="s">
        <v>43</v>
      </c>
      <c r="B97" s="17" t="s">
        <v>45</v>
      </c>
      <c r="C97" s="16" t="s">
        <v>32</v>
      </c>
      <c r="D97" s="19">
        <v>42694</v>
      </c>
      <c r="E97" s="18">
        <v>4000</v>
      </c>
      <c r="F97" s="18">
        <v>609</v>
      </c>
      <c r="G97" s="18">
        <v>4609</v>
      </c>
    </row>
    <row r="98" spans="1:7" x14ac:dyDescent="0.35">
      <c r="A98" s="16" t="s">
        <v>43</v>
      </c>
      <c r="B98" s="17" t="s">
        <v>46</v>
      </c>
      <c r="C98" s="16" t="s">
        <v>32</v>
      </c>
      <c r="D98" s="19">
        <v>42695</v>
      </c>
      <c r="E98" s="18">
        <v>13000</v>
      </c>
      <c r="F98" s="18">
        <v>652</v>
      </c>
      <c r="G98" s="18">
        <v>13652</v>
      </c>
    </row>
    <row r="99" spans="1:7" x14ac:dyDescent="0.35">
      <c r="A99" s="16" t="s">
        <v>30</v>
      </c>
      <c r="B99" s="17" t="s">
        <v>45</v>
      </c>
      <c r="C99" s="16" t="s">
        <v>32</v>
      </c>
      <c r="D99" s="19">
        <v>42696</v>
      </c>
      <c r="E99" s="18">
        <v>100</v>
      </c>
      <c r="F99" s="18">
        <v>603</v>
      </c>
      <c r="G99" s="18">
        <v>703</v>
      </c>
    </row>
    <row r="100" spans="1:7" x14ac:dyDescent="0.35">
      <c r="A100" s="16" t="s">
        <v>39</v>
      </c>
      <c r="B100" s="17" t="s">
        <v>46</v>
      </c>
      <c r="C100" s="16" t="s">
        <v>33</v>
      </c>
      <c r="D100" s="19">
        <v>42697</v>
      </c>
      <c r="E100" s="18">
        <v>12310</v>
      </c>
      <c r="F100" s="18">
        <v>621</v>
      </c>
      <c r="G100" s="18">
        <v>12931</v>
      </c>
    </row>
    <row r="101" spans="1:7" x14ac:dyDescent="0.35">
      <c r="A101" s="16" t="s">
        <v>34</v>
      </c>
      <c r="B101" s="17" t="s">
        <v>31</v>
      </c>
      <c r="C101" s="16" t="s">
        <v>32</v>
      </c>
      <c r="D101" s="19">
        <v>42698</v>
      </c>
      <c r="E101" s="18">
        <v>3715</v>
      </c>
      <c r="F101" s="18">
        <v>818</v>
      </c>
      <c r="G101" s="18">
        <v>4533</v>
      </c>
    </row>
    <row r="102" spans="1:7" x14ac:dyDescent="0.35">
      <c r="A102" s="16" t="s">
        <v>30</v>
      </c>
      <c r="B102" s="17" t="s">
        <v>31</v>
      </c>
      <c r="C102" s="16" t="s">
        <v>33</v>
      </c>
      <c r="D102" s="19">
        <v>42699</v>
      </c>
      <c r="E102" s="18">
        <v>4231</v>
      </c>
      <c r="F102" s="18">
        <v>479</v>
      </c>
      <c r="G102" s="18">
        <v>4710</v>
      </c>
    </row>
    <row r="103" spans="1:7" x14ac:dyDescent="0.35">
      <c r="A103" s="16" t="s">
        <v>39</v>
      </c>
      <c r="B103" s="17" t="s">
        <v>31</v>
      </c>
      <c r="C103" s="16" t="s">
        <v>32</v>
      </c>
      <c r="D103" s="19">
        <v>42700</v>
      </c>
      <c r="E103" s="18">
        <v>100</v>
      </c>
      <c r="F103" s="18">
        <v>822</v>
      </c>
      <c r="G103" s="18">
        <v>922</v>
      </c>
    </row>
    <row r="104" spans="1:7" x14ac:dyDescent="0.35">
      <c r="A104" s="16" t="s">
        <v>42</v>
      </c>
      <c r="B104" s="17" t="s">
        <v>31</v>
      </c>
      <c r="C104" s="16" t="s">
        <v>32</v>
      </c>
      <c r="D104" s="19">
        <v>42701</v>
      </c>
      <c r="E104" s="18">
        <v>3644</v>
      </c>
      <c r="F104" s="18">
        <v>814</v>
      </c>
      <c r="G104" s="18">
        <v>4458</v>
      </c>
    </row>
    <row r="105" spans="1:7" x14ac:dyDescent="0.35">
      <c r="A105" s="16" t="s">
        <v>41</v>
      </c>
      <c r="B105" s="17" t="s">
        <v>31</v>
      </c>
      <c r="C105" s="16" t="s">
        <v>33</v>
      </c>
      <c r="D105" s="19">
        <v>42702</v>
      </c>
      <c r="E105" s="18">
        <v>5701</v>
      </c>
      <c r="F105" s="18">
        <v>775</v>
      </c>
      <c r="G105" s="18">
        <v>6476</v>
      </c>
    </row>
    <row r="106" spans="1:7" x14ac:dyDescent="0.35">
      <c r="A106" s="16" t="s">
        <v>30</v>
      </c>
      <c r="B106" s="17" t="s">
        <v>31</v>
      </c>
      <c r="C106" s="16" t="s">
        <v>32</v>
      </c>
      <c r="D106" s="19">
        <v>42703</v>
      </c>
      <c r="E106" s="18">
        <v>3559</v>
      </c>
      <c r="F106" s="18">
        <v>688</v>
      </c>
      <c r="G106" s="18">
        <v>4247</v>
      </c>
    </row>
    <row r="107" spans="1:7" x14ac:dyDescent="0.35">
      <c r="A107" s="16" t="s">
        <v>30</v>
      </c>
      <c r="B107" s="17" t="s">
        <v>45</v>
      </c>
      <c r="C107" s="16" t="s">
        <v>32</v>
      </c>
      <c r="D107" s="19">
        <v>42704</v>
      </c>
      <c r="E107" s="18">
        <v>5000</v>
      </c>
      <c r="F107" s="18">
        <v>296</v>
      </c>
      <c r="G107" s="18">
        <v>5296</v>
      </c>
    </row>
    <row r="108" spans="1:7" x14ac:dyDescent="0.35">
      <c r="A108" s="16" t="s">
        <v>41</v>
      </c>
      <c r="B108" s="17" t="s">
        <v>45</v>
      </c>
      <c r="C108" s="16" t="s">
        <v>32</v>
      </c>
      <c r="D108" s="19">
        <v>42705</v>
      </c>
      <c r="E108" s="18">
        <v>275</v>
      </c>
      <c r="F108" s="18">
        <v>758</v>
      </c>
      <c r="G108" s="18">
        <v>1033</v>
      </c>
    </row>
    <row r="109" spans="1:7" x14ac:dyDescent="0.35">
      <c r="A109" s="16" t="s">
        <v>41</v>
      </c>
      <c r="B109" s="17" t="s">
        <v>31</v>
      </c>
      <c r="C109" s="16" t="s">
        <v>33</v>
      </c>
      <c r="D109" s="19">
        <v>42706</v>
      </c>
      <c r="E109" s="18">
        <v>11761</v>
      </c>
      <c r="F109" s="18">
        <v>450</v>
      </c>
      <c r="G109" s="18">
        <v>12211</v>
      </c>
    </row>
    <row r="110" spans="1:7" x14ac:dyDescent="0.35">
      <c r="A110" s="16" t="s">
        <v>34</v>
      </c>
      <c r="B110" s="17" t="s">
        <v>46</v>
      </c>
      <c r="C110" s="16" t="s">
        <v>32</v>
      </c>
      <c r="D110" s="19">
        <v>42707</v>
      </c>
      <c r="E110" s="18">
        <v>45000</v>
      </c>
      <c r="F110" s="18">
        <v>318</v>
      </c>
      <c r="G110" s="18">
        <v>45318</v>
      </c>
    </row>
    <row r="111" spans="1:7" x14ac:dyDescent="0.35">
      <c r="A111" s="16" t="s">
        <v>41</v>
      </c>
      <c r="B111" s="17" t="s">
        <v>45</v>
      </c>
      <c r="C111" s="16" t="s">
        <v>32</v>
      </c>
      <c r="D111" s="19">
        <v>42708</v>
      </c>
      <c r="E111" s="18">
        <v>1000</v>
      </c>
      <c r="F111" s="18">
        <v>350</v>
      </c>
      <c r="G111" s="18">
        <v>1350</v>
      </c>
    </row>
    <row r="112" spans="1:7" x14ac:dyDescent="0.35">
      <c r="A112" s="16" t="s">
        <v>43</v>
      </c>
      <c r="B112" s="17" t="s">
        <v>46</v>
      </c>
      <c r="C112" s="16" t="s">
        <v>32</v>
      </c>
      <c r="D112" s="19">
        <v>42709</v>
      </c>
      <c r="E112" s="18">
        <v>200</v>
      </c>
      <c r="F112" s="18">
        <v>803</v>
      </c>
      <c r="G112" s="18">
        <v>1003</v>
      </c>
    </row>
    <row r="113" spans="1:7" x14ac:dyDescent="0.35">
      <c r="A113" s="16" t="s">
        <v>30</v>
      </c>
      <c r="B113" s="17" t="s">
        <v>45</v>
      </c>
      <c r="C113" s="16" t="s">
        <v>33</v>
      </c>
      <c r="D113" s="19">
        <v>42710</v>
      </c>
      <c r="E113" s="18">
        <v>3000</v>
      </c>
      <c r="F113" s="18">
        <v>362</v>
      </c>
      <c r="G113" s="18">
        <v>3362</v>
      </c>
    </row>
    <row r="114" spans="1:7" x14ac:dyDescent="0.35">
      <c r="A114" s="16" t="s">
        <v>41</v>
      </c>
      <c r="B114" s="17" t="s">
        <v>31</v>
      </c>
      <c r="C114" s="16" t="s">
        <v>33</v>
      </c>
      <c r="D114" s="19">
        <v>42711</v>
      </c>
      <c r="E114" s="18">
        <v>10135</v>
      </c>
      <c r="F114" s="18">
        <v>644</v>
      </c>
      <c r="G114" s="18">
        <v>10779</v>
      </c>
    </row>
    <row r="115" spans="1:7" x14ac:dyDescent="0.35">
      <c r="A115" s="16" t="s">
        <v>34</v>
      </c>
      <c r="B115" s="17" t="s">
        <v>45</v>
      </c>
      <c r="C115" s="16" t="s">
        <v>32</v>
      </c>
      <c r="D115" s="19">
        <v>42712</v>
      </c>
      <c r="E115" s="18">
        <v>7000</v>
      </c>
      <c r="F115" s="18">
        <v>885</v>
      </c>
      <c r="G115" s="18">
        <v>7885</v>
      </c>
    </row>
    <row r="116" spans="1:7" x14ac:dyDescent="0.35">
      <c r="A116" s="16" t="s">
        <v>41</v>
      </c>
      <c r="B116" s="17" t="s">
        <v>45</v>
      </c>
      <c r="C116" s="16" t="s">
        <v>33</v>
      </c>
      <c r="D116" s="19">
        <v>42713</v>
      </c>
      <c r="E116" s="18">
        <v>5807</v>
      </c>
      <c r="F116" s="18">
        <v>380</v>
      </c>
      <c r="G116" s="18">
        <v>6187</v>
      </c>
    </row>
    <row r="117" spans="1:7" x14ac:dyDescent="0.35">
      <c r="A117" s="16" t="s">
        <v>34</v>
      </c>
      <c r="B117" s="17" t="s">
        <v>46</v>
      </c>
      <c r="C117" s="16" t="s">
        <v>32</v>
      </c>
      <c r="D117" s="19">
        <v>42714</v>
      </c>
      <c r="E117" s="18">
        <v>17000</v>
      </c>
      <c r="F117" s="18">
        <v>422</v>
      </c>
      <c r="G117" s="18">
        <v>17422</v>
      </c>
    </row>
    <row r="118" spans="1:7" x14ac:dyDescent="0.35">
      <c r="A118" s="16" t="s">
        <v>43</v>
      </c>
      <c r="B118" s="17" t="s">
        <v>31</v>
      </c>
      <c r="C118" s="16" t="s">
        <v>32</v>
      </c>
      <c r="D118" s="19">
        <v>42715</v>
      </c>
      <c r="E118" s="18">
        <v>7839</v>
      </c>
      <c r="F118" s="18">
        <v>578</v>
      </c>
      <c r="G118" s="18">
        <v>8417</v>
      </c>
    </row>
    <row r="119" spans="1:7" x14ac:dyDescent="0.35">
      <c r="A119" s="16" t="s">
        <v>43</v>
      </c>
      <c r="B119" s="17" t="s">
        <v>45</v>
      </c>
      <c r="C119" s="16" t="s">
        <v>32</v>
      </c>
      <c r="D119" s="19">
        <v>42716</v>
      </c>
      <c r="E119" s="18">
        <v>10612</v>
      </c>
      <c r="F119" s="18">
        <v>369</v>
      </c>
      <c r="G119" s="18">
        <v>10981</v>
      </c>
    </row>
    <row r="120" spans="1:7" x14ac:dyDescent="0.35">
      <c r="A120" s="16" t="s">
        <v>39</v>
      </c>
      <c r="B120" s="17" t="s">
        <v>46</v>
      </c>
      <c r="C120" s="16" t="s">
        <v>32</v>
      </c>
      <c r="D120" s="19">
        <v>42717</v>
      </c>
      <c r="E120" s="18">
        <v>200</v>
      </c>
      <c r="F120" s="18">
        <v>202</v>
      </c>
      <c r="G120" s="18">
        <v>402</v>
      </c>
    </row>
    <row r="121" spans="1:7" x14ac:dyDescent="0.35">
      <c r="A121" s="16" t="s">
        <v>39</v>
      </c>
      <c r="B121" s="17" t="s">
        <v>31</v>
      </c>
      <c r="C121" s="16" t="s">
        <v>32</v>
      </c>
      <c r="D121" s="19">
        <v>42718</v>
      </c>
      <c r="E121" s="18">
        <v>400</v>
      </c>
      <c r="F121" s="18">
        <v>409</v>
      </c>
      <c r="G121" s="18">
        <v>809</v>
      </c>
    </row>
    <row r="122" spans="1:7" x14ac:dyDescent="0.35">
      <c r="A122" s="16" t="s">
        <v>41</v>
      </c>
      <c r="B122" s="17" t="s">
        <v>46</v>
      </c>
      <c r="C122" s="16" t="s">
        <v>33</v>
      </c>
      <c r="D122" s="19">
        <v>42719</v>
      </c>
      <c r="E122" s="18">
        <v>14158</v>
      </c>
      <c r="F122" s="18">
        <v>641</v>
      </c>
      <c r="G122" s="18">
        <v>14799</v>
      </c>
    </row>
    <row r="123" spans="1:7" x14ac:dyDescent="0.35">
      <c r="A123" s="16" t="s">
        <v>43</v>
      </c>
      <c r="B123" s="17" t="s">
        <v>31</v>
      </c>
      <c r="C123" s="16" t="s">
        <v>32</v>
      </c>
      <c r="D123" s="19">
        <v>42720</v>
      </c>
      <c r="E123" s="18">
        <v>6762</v>
      </c>
      <c r="F123" s="18">
        <v>834</v>
      </c>
      <c r="G123" s="18">
        <v>7596</v>
      </c>
    </row>
    <row r="124" spans="1:7" x14ac:dyDescent="0.35">
      <c r="A124" s="16" t="s">
        <v>30</v>
      </c>
      <c r="B124" s="17" t="s">
        <v>46</v>
      </c>
      <c r="C124" s="16" t="s">
        <v>32</v>
      </c>
      <c r="D124" s="19">
        <v>42721</v>
      </c>
      <c r="E124" s="18">
        <v>11719</v>
      </c>
      <c r="F124" s="18">
        <v>200</v>
      </c>
      <c r="G124" s="18">
        <v>11919</v>
      </c>
    </row>
    <row r="125" spans="1:7" x14ac:dyDescent="0.35">
      <c r="A125" s="16" t="s">
        <v>42</v>
      </c>
      <c r="B125" s="17" t="s">
        <v>46</v>
      </c>
      <c r="C125" s="16" t="s">
        <v>32</v>
      </c>
      <c r="D125" s="19">
        <v>42722</v>
      </c>
      <c r="E125" s="18">
        <v>500</v>
      </c>
      <c r="F125" s="18">
        <v>368</v>
      </c>
      <c r="G125" s="18">
        <v>868</v>
      </c>
    </row>
    <row r="126" spans="1:7" x14ac:dyDescent="0.35">
      <c r="A126" s="16" t="s">
        <v>34</v>
      </c>
      <c r="B126" s="17" t="s">
        <v>45</v>
      </c>
      <c r="C126" s="16" t="s">
        <v>32</v>
      </c>
      <c r="D126" s="19">
        <v>42723</v>
      </c>
      <c r="E126" s="18">
        <v>5000</v>
      </c>
      <c r="F126" s="18">
        <v>869</v>
      </c>
      <c r="G126" s="18">
        <v>5869</v>
      </c>
    </row>
    <row r="127" spans="1:7" x14ac:dyDescent="0.35">
      <c r="A127" s="16" t="s">
        <v>42</v>
      </c>
      <c r="B127" s="17" t="s">
        <v>45</v>
      </c>
      <c r="C127" s="16" t="s">
        <v>33</v>
      </c>
      <c r="D127" s="19">
        <v>42724</v>
      </c>
      <c r="E127" s="18">
        <v>11552</v>
      </c>
      <c r="F127" s="18">
        <v>680</v>
      </c>
      <c r="G127" s="18">
        <v>12232</v>
      </c>
    </row>
    <row r="128" spans="1:7" x14ac:dyDescent="0.35">
      <c r="A128" s="16" t="s">
        <v>39</v>
      </c>
      <c r="B128" s="17" t="s">
        <v>31</v>
      </c>
      <c r="C128" s="16" t="s">
        <v>32</v>
      </c>
      <c r="D128" s="19">
        <v>42725</v>
      </c>
      <c r="E128" s="18">
        <v>7342</v>
      </c>
      <c r="F128" s="18">
        <v>552</v>
      </c>
      <c r="G128" s="18">
        <v>7894</v>
      </c>
    </row>
    <row r="129" spans="1:7" x14ac:dyDescent="0.35">
      <c r="A129" s="16" t="s">
        <v>43</v>
      </c>
      <c r="B129" s="17" t="s">
        <v>31</v>
      </c>
      <c r="C129" s="16" t="s">
        <v>32</v>
      </c>
      <c r="D129" s="19">
        <v>42726</v>
      </c>
      <c r="E129" s="18">
        <v>90000</v>
      </c>
      <c r="F129" s="18">
        <v>695</v>
      </c>
      <c r="G129" s="18">
        <v>90695</v>
      </c>
    </row>
    <row r="130" spans="1:7" x14ac:dyDescent="0.35">
      <c r="A130" s="16" t="s">
        <v>30</v>
      </c>
      <c r="B130" s="17" t="s">
        <v>31</v>
      </c>
      <c r="C130" s="16" t="s">
        <v>33</v>
      </c>
      <c r="D130" s="19">
        <v>42727</v>
      </c>
      <c r="E130" s="18">
        <v>11828</v>
      </c>
      <c r="F130" s="18">
        <v>311</v>
      </c>
      <c r="G130" s="18">
        <v>12139</v>
      </c>
    </row>
    <row r="131" spans="1:7" x14ac:dyDescent="0.35">
      <c r="A131" s="16" t="s">
        <v>42</v>
      </c>
      <c r="B131" s="17" t="s">
        <v>46</v>
      </c>
      <c r="C131" s="16" t="s">
        <v>33</v>
      </c>
      <c r="D131" s="19">
        <v>42728</v>
      </c>
      <c r="E131" s="18">
        <v>14644</v>
      </c>
      <c r="F131" s="18">
        <v>677</v>
      </c>
      <c r="G131" s="18">
        <v>15321</v>
      </c>
    </row>
    <row r="132" spans="1:7" x14ac:dyDescent="0.35">
      <c r="A132" s="16" t="s">
        <v>43</v>
      </c>
      <c r="B132" s="17" t="s">
        <v>45</v>
      </c>
      <c r="C132" s="16" t="s">
        <v>32</v>
      </c>
      <c r="D132" s="19">
        <v>42729</v>
      </c>
      <c r="E132" s="18">
        <v>3820</v>
      </c>
      <c r="F132" s="18">
        <v>517</v>
      </c>
      <c r="G132" s="18">
        <v>4337</v>
      </c>
    </row>
    <row r="133" spans="1:7" x14ac:dyDescent="0.35">
      <c r="A133" s="16" t="s">
        <v>41</v>
      </c>
      <c r="B133" s="17" t="s">
        <v>31</v>
      </c>
      <c r="C133" s="16" t="s">
        <v>32</v>
      </c>
      <c r="D133" s="19">
        <v>42730</v>
      </c>
      <c r="E133" s="18">
        <v>100</v>
      </c>
      <c r="F133" s="18">
        <v>834</v>
      </c>
      <c r="G133" s="18">
        <v>934</v>
      </c>
    </row>
    <row r="134" spans="1:7" x14ac:dyDescent="0.35">
      <c r="A134" s="16" t="s">
        <v>34</v>
      </c>
      <c r="B134" s="17" t="s">
        <v>45</v>
      </c>
      <c r="C134" s="16" t="s">
        <v>32</v>
      </c>
      <c r="D134" s="19">
        <v>42731</v>
      </c>
      <c r="E134" s="18">
        <v>10000</v>
      </c>
      <c r="F134" s="18">
        <v>613</v>
      </c>
      <c r="G134" s="18">
        <v>10613</v>
      </c>
    </row>
    <row r="135" spans="1:7" x14ac:dyDescent="0.35">
      <c r="A135" s="16" t="s">
        <v>39</v>
      </c>
      <c r="B135" s="17" t="s">
        <v>31</v>
      </c>
      <c r="C135" s="16" t="s">
        <v>32</v>
      </c>
      <c r="D135" s="19">
        <v>42732</v>
      </c>
      <c r="E135" s="18">
        <v>15208</v>
      </c>
      <c r="F135" s="18">
        <v>483</v>
      </c>
      <c r="G135" s="18">
        <v>15691</v>
      </c>
    </row>
    <row r="136" spans="1:7" x14ac:dyDescent="0.35">
      <c r="A136" s="16" t="s">
        <v>30</v>
      </c>
      <c r="B136" s="17" t="s">
        <v>46</v>
      </c>
      <c r="C136" s="16" t="s">
        <v>32</v>
      </c>
      <c r="D136" s="19">
        <v>42733</v>
      </c>
      <c r="E136" s="18">
        <v>7777</v>
      </c>
      <c r="F136" s="18">
        <v>892</v>
      </c>
      <c r="G136" s="18">
        <v>8669</v>
      </c>
    </row>
    <row r="137" spans="1:7" x14ac:dyDescent="0.35">
      <c r="A137" s="16" t="s">
        <v>39</v>
      </c>
      <c r="B137" s="17" t="s">
        <v>31</v>
      </c>
      <c r="C137" s="16" t="s">
        <v>33</v>
      </c>
      <c r="D137" s="19">
        <v>42734</v>
      </c>
      <c r="E137" s="18">
        <v>13574</v>
      </c>
      <c r="F137" s="18">
        <v>853</v>
      </c>
      <c r="G137" s="18">
        <v>14427</v>
      </c>
    </row>
    <row r="138" spans="1:7" x14ac:dyDescent="0.35">
      <c r="A138" s="16" t="s">
        <v>41</v>
      </c>
      <c r="B138" s="17" t="s">
        <v>45</v>
      </c>
      <c r="C138" s="16" t="s">
        <v>33</v>
      </c>
      <c r="D138" s="19">
        <v>42735</v>
      </c>
      <c r="E138" s="18">
        <v>7000</v>
      </c>
      <c r="F138" s="18">
        <v>374</v>
      </c>
      <c r="G138" s="18">
        <v>7374</v>
      </c>
    </row>
    <row r="139" spans="1:7" x14ac:dyDescent="0.35">
      <c r="A139" s="16" t="s">
        <v>41</v>
      </c>
      <c r="B139" s="17" t="s">
        <v>31</v>
      </c>
      <c r="C139" s="16" t="s">
        <v>33</v>
      </c>
      <c r="D139" s="19">
        <v>42736</v>
      </c>
      <c r="E139" s="18">
        <v>8371</v>
      </c>
      <c r="F139" s="18">
        <v>754</v>
      </c>
      <c r="G139" s="18">
        <v>9125</v>
      </c>
    </row>
    <row r="140" spans="1:7" x14ac:dyDescent="0.35">
      <c r="A140" s="16" t="s">
        <v>34</v>
      </c>
      <c r="B140" s="17" t="s">
        <v>45</v>
      </c>
      <c r="C140" s="16" t="s">
        <v>32</v>
      </c>
      <c r="D140" s="19">
        <v>42737</v>
      </c>
      <c r="E140" s="18">
        <v>12455</v>
      </c>
      <c r="F140" s="18">
        <v>547</v>
      </c>
      <c r="G140" s="18">
        <v>13002</v>
      </c>
    </row>
    <row r="141" spans="1:7" x14ac:dyDescent="0.35">
      <c r="A141" s="16" t="s">
        <v>43</v>
      </c>
      <c r="B141" s="17" t="s">
        <v>31</v>
      </c>
      <c r="C141" s="16" t="s">
        <v>33</v>
      </c>
      <c r="D141" s="19">
        <v>42738</v>
      </c>
      <c r="E141" s="18">
        <v>13669</v>
      </c>
      <c r="F141" s="18">
        <v>449</v>
      </c>
      <c r="G141" s="18">
        <v>14118</v>
      </c>
    </row>
    <row r="142" spans="1:7" x14ac:dyDescent="0.35">
      <c r="A142" s="16" t="s">
        <v>42</v>
      </c>
      <c r="B142" s="17" t="s">
        <v>31</v>
      </c>
      <c r="C142" s="16" t="s">
        <v>32</v>
      </c>
      <c r="D142" s="19">
        <v>42739</v>
      </c>
      <c r="E142" s="18">
        <v>200</v>
      </c>
      <c r="F142" s="18">
        <v>774</v>
      </c>
      <c r="G142" s="18">
        <v>974</v>
      </c>
    </row>
    <row r="143" spans="1:7" x14ac:dyDescent="0.35">
      <c r="A143" s="16" t="s">
        <v>41</v>
      </c>
      <c r="B143" s="17" t="s">
        <v>31</v>
      </c>
      <c r="C143" s="16" t="s">
        <v>33</v>
      </c>
      <c r="D143" s="19">
        <v>42740</v>
      </c>
      <c r="E143" s="18">
        <v>5221</v>
      </c>
      <c r="F143" s="18">
        <v>737</v>
      </c>
      <c r="G143" s="18">
        <v>5958</v>
      </c>
    </row>
    <row r="144" spans="1:7" x14ac:dyDescent="0.35">
      <c r="A144" s="16" t="s">
        <v>43</v>
      </c>
      <c r="B144" s="17" t="s">
        <v>45</v>
      </c>
      <c r="C144" s="16" t="s">
        <v>32</v>
      </c>
      <c r="D144" s="19">
        <v>42741</v>
      </c>
      <c r="E144" s="18">
        <v>12000</v>
      </c>
      <c r="F144" s="18">
        <v>641</v>
      </c>
      <c r="G144" s="18">
        <v>12641</v>
      </c>
    </row>
    <row r="145" spans="1:7" x14ac:dyDescent="0.35">
      <c r="A145" s="16" t="s">
        <v>41</v>
      </c>
      <c r="B145" s="17" t="s">
        <v>46</v>
      </c>
      <c r="C145" s="16" t="s">
        <v>32</v>
      </c>
      <c r="D145" s="19">
        <v>42742</v>
      </c>
      <c r="E145" s="18">
        <v>3807</v>
      </c>
      <c r="F145" s="18">
        <v>807</v>
      </c>
      <c r="G145" s="18">
        <v>4614</v>
      </c>
    </row>
    <row r="146" spans="1:7" x14ac:dyDescent="0.35">
      <c r="A146" s="16" t="s">
        <v>41</v>
      </c>
      <c r="B146" s="17" t="s">
        <v>45</v>
      </c>
      <c r="C146" s="16" t="s">
        <v>32</v>
      </c>
      <c r="D146" s="19">
        <v>42743</v>
      </c>
      <c r="E146" s="18">
        <v>14841</v>
      </c>
      <c r="F146" s="18">
        <v>329</v>
      </c>
      <c r="G146" s="18">
        <v>15170</v>
      </c>
    </row>
    <row r="147" spans="1:7" x14ac:dyDescent="0.35">
      <c r="A147" s="16" t="s">
        <v>41</v>
      </c>
      <c r="B147" s="17" t="s">
        <v>45</v>
      </c>
      <c r="C147" s="16" t="s">
        <v>33</v>
      </c>
      <c r="D147" s="19">
        <v>42744</v>
      </c>
      <c r="E147" s="18">
        <v>10056</v>
      </c>
      <c r="F147" s="18">
        <v>842</v>
      </c>
      <c r="G147" s="18">
        <v>10898</v>
      </c>
    </row>
    <row r="148" spans="1:7" x14ac:dyDescent="0.35">
      <c r="A148" s="16" t="s">
        <v>41</v>
      </c>
      <c r="B148" s="17" t="s">
        <v>31</v>
      </c>
      <c r="C148" s="16" t="s">
        <v>32</v>
      </c>
      <c r="D148" s="19">
        <v>42745</v>
      </c>
      <c r="E148" s="18">
        <v>10219</v>
      </c>
      <c r="F148" s="18">
        <v>819</v>
      </c>
      <c r="G148" s="18">
        <v>11038</v>
      </c>
    </row>
    <row r="149" spans="1:7" x14ac:dyDescent="0.35">
      <c r="A149" s="16" t="s">
        <v>40</v>
      </c>
      <c r="B149" s="17" t="s">
        <v>46</v>
      </c>
      <c r="C149" s="16" t="s">
        <v>32</v>
      </c>
      <c r="D149" s="19">
        <v>42746</v>
      </c>
      <c r="E149" s="18">
        <v>133</v>
      </c>
      <c r="F149" s="18">
        <v>628</v>
      </c>
      <c r="G149" s="18">
        <v>761</v>
      </c>
    </row>
    <row r="150" spans="1:7" x14ac:dyDescent="0.35">
      <c r="A150" s="16" t="s">
        <v>40</v>
      </c>
      <c r="B150" s="17" t="s">
        <v>45</v>
      </c>
      <c r="C150" s="16" t="s">
        <v>32</v>
      </c>
      <c r="D150" s="19">
        <v>42747</v>
      </c>
      <c r="E150" s="18">
        <v>5000</v>
      </c>
      <c r="F150" s="18">
        <v>599</v>
      </c>
      <c r="G150" s="18">
        <v>5599</v>
      </c>
    </row>
    <row r="151" spans="1:7" x14ac:dyDescent="0.35">
      <c r="A151" s="16" t="s">
        <v>41</v>
      </c>
      <c r="B151" s="17" t="s">
        <v>31</v>
      </c>
      <c r="C151" s="16" t="s">
        <v>32</v>
      </c>
      <c r="D151" s="19">
        <v>42748</v>
      </c>
      <c r="E151" s="18">
        <v>124</v>
      </c>
      <c r="F151" s="18">
        <v>461</v>
      </c>
      <c r="G151" s="18">
        <v>585</v>
      </c>
    </row>
    <row r="152" spans="1:7" x14ac:dyDescent="0.35">
      <c r="A152" s="16" t="s">
        <v>30</v>
      </c>
      <c r="B152" s="17" t="s">
        <v>31</v>
      </c>
      <c r="C152" s="16" t="s">
        <v>33</v>
      </c>
      <c r="D152" s="19">
        <v>42749</v>
      </c>
      <c r="E152" s="18">
        <v>5000</v>
      </c>
      <c r="F152" s="18">
        <v>258</v>
      </c>
      <c r="G152" s="18">
        <v>5258</v>
      </c>
    </row>
    <row r="153" spans="1:7" x14ac:dyDescent="0.35">
      <c r="A153" s="16" t="s">
        <v>43</v>
      </c>
      <c r="B153" s="17" t="s">
        <v>46</v>
      </c>
      <c r="C153" s="16" t="s">
        <v>32</v>
      </c>
      <c r="D153" s="19">
        <v>42750</v>
      </c>
      <c r="E153" s="18">
        <v>4005</v>
      </c>
      <c r="F153" s="18">
        <v>426</v>
      </c>
      <c r="G153" s="18">
        <v>4431</v>
      </c>
    </row>
    <row r="154" spans="1:7" x14ac:dyDescent="0.35">
      <c r="A154" s="16" t="s">
        <v>43</v>
      </c>
      <c r="B154" s="17" t="s">
        <v>31</v>
      </c>
      <c r="C154" s="16" t="s">
        <v>32</v>
      </c>
      <c r="D154" s="19">
        <v>42751</v>
      </c>
      <c r="E154" s="18">
        <v>13519</v>
      </c>
      <c r="F154" s="18">
        <v>736</v>
      </c>
      <c r="G154" s="18">
        <v>14255</v>
      </c>
    </row>
    <row r="155" spans="1:7" x14ac:dyDescent="0.35">
      <c r="A155" s="16" t="s">
        <v>43</v>
      </c>
      <c r="B155" s="17" t="s">
        <v>46</v>
      </c>
      <c r="C155" s="16" t="s">
        <v>32</v>
      </c>
      <c r="D155" s="19">
        <v>42752</v>
      </c>
      <c r="E155" s="18">
        <v>4405</v>
      </c>
      <c r="F155" s="18">
        <v>726</v>
      </c>
      <c r="G155" s="18">
        <v>5131</v>
      </c>
    </row>
    <row r="156" spans="1:7" x14ac:dyDescent="0.35">
      <c r="A156" s="16" t="s">
        <v>34</v>
      </c>
      <c r="B156" s="17" t="s">
        <v>46</v>
      </c>
      <c r="C156" s="16" t="s">
        <v>32</v>
      </c>
      <c r="D156" s="19">
        <v>42753</v>
      </c>
      <c r="E156" s="18">
        <v>10373</v>
      </c>
      <c r="F156" s="18">
        <v>773</v>
      </c>
      <c r="G156" s="18">
        <v>11146</v>
      </c>
    </row>
    <row r="157" spans="1:7" x14ac:dyDescent="0.35">
      <c r="A157" s="16" t="s">
        <v>34</v>
      </c>
      <c r="B157" s="17" t="s">
        <v>46</v>
      </c>
      <c r="C157" s="16" t="s">
        <v>32</v>
      </c>
      <c r="D157" s="19">
        <v>42754</v>
      </c>
      <c r="E157" s="18">
        <v>12164</v>
      </c>
      <c r="F157" s="18">
        <v>889</v>
      </c>
      <c r="G157" s="18">
        <v>13053</v>
      </c>
    </row>
    <row r="158" spans="1:7" x14ac:dyDescent="0.35">
      <c r="A158" s="16" t="s">
        <v>43</v>
      </c>
      <c r="B158" s="17" t="s">
        <v>45</v>
      </c>
      <c r="C158" s="16" t="s">
        <v>32</v>
      </c>
      <c r="D158" s="19">
        <v>42755</v>
      </c>
      <c r="E158" s="18">
        <v>250</v>
      </c>
      <c r="F158" s="18">
        <v>678</v>
      </c>
      <c r="G158" s="18">
        <v>928</v>
      </c>
    </row>
    <row r="159" spans="1:7" x14ac:dyDescent="0.35">
      <c r="A159" s="16" t="s">
        <v>34</v>
      </c>
      <c r="B159" s="17" t="s">
        <v>45</v>
      </c>
      <c r="C159" s="16" t="s">
        <v>32</v>
      </c>
      <c r="D159" s="19">
        <v>42756</v>
      </c>
      <c r="E159" s="18">
        <v>2878</v>
      </c>
      <c r="F159" s="18">
        <v>740</v>
      </c>
      <c r="G159" s="18">
        <v>3618</v>
      </c>
    </row>
    <row r="160" spans="1:7" x14ac:dyDescent="0.35">
      <c r="A160" s="16" t="s">
        <v>40</v>
      </c>
      <c r="B160" s="17" t="s">
        <v>46</v>
      </c>
      <c r="C160" s="16" t="s">
        <v>32</v>
      </c>
      <c r="D160" s="19">
        <v>42757</v>
      </c>
      <c r="E160" s="18">
        <v>344</v>
      </c>
      <c r="F160" s="18">
        <v>268</v>
      </c>
      <c r="G160" s="18">
        <v>612</v>
      </c>
    </row>
    <row r="161" spans="1:7" x14ac:dyDescent="0.35">
      <c r="A161" s="16" t="s">
        <v>41</v>
      </c>
      <c r="B161" s="17" t="s">
        <v>45</v>
      </c>
      <c r="C161" s="16" t="s">
        <v>32</v>
      </c>
      <c r="D161" s="19">
        <v>42758</v>
      </c>
      <c r="E161" s="18">
        <v>4000</v>
      </c>
      <c r="F161" s="18">
        <v>364</v>
      </c>
      <c r="G161" s="18">
        <v>4364</v>
      </c>
    </row>
    <row r="162" spans="1:7" x14ac:dyDescent="0.35">
      <c r="A162" s="16" t="s">
        <v>43</v>
      </c>
      <c r="B162" s="17" t="s">
        <v>45</v>
      </c>
      <c r="C162" s="16" t="s">
        <v>32</v>
      </c>
      <c r="D162" s="19">
        <v>42759</v>
      </c>
      <c r="E162" s="18">
        <v>12000</v>
      </c>
      <c r="F162" s="18">
        <v>355</v>
      </c>
      <c r="G162" s="18">
        <v>12355</v>
      </c>
    </row>
    <row r="163" spans="1:7" x14ac:dyDescent="0.35">
      <c r="A163" s="16" t="s">
        <v>30</v>
      </c>
      <c r="B163" s="17" t="s">
        <v>45</v>
      </c>
      <c r="C163" s="16" t="s">
        <v>32</v>
      </c>
      <c r="D163" s="19">
        <v>42760</v>
      </c>
      <c r="E163" s="18">
        <v>7277</v>
      </c>
      <c r="F163" s="18">
        <v>633</v>
      </c>
      <c r="G163" s="18">
        <v>7910</v>
      </c>
    </row>
    <row r="164" spans="1:7" x14ac:dyDescent="0.35">
      <c r="A164" s="16" t="s">
        <v>30</v>
      </c>
      <c r="B164" s="17" t="s">
        <v>31</v>
      </c>
      <c r="C164" s="16" t="s">
        <v>33</v>
      </c>
      <c r="D164" s="19">
        <v>42761</v>
      </c>
      <c r="E164" s="18">
        <v>11000</v>
      </c>
      <c r="F164" s="18">
        <v>601</v>
      </c>
      <c r="G164" s="18">
        <v>11601</v>
      </c>
    </row>
    <row r="165" spans="1:7" x14ac:dyDescent="0.35">
      <c r="A165" s="16" t="s">
        <v>30</v>
      </c>
      <c r="B165" s="17" t="s">
        <v>31</v>
      </c>
      <c r="C165" s="16" t="s">
        <v>33</v>
      </c>
      <c r="D165" s="19">
        <v>42762</v>
      </c>
      <c r="E165" s="18">
        <v>4000</v>
      </c>
      <c r="F165" s="18">
        <v>257</v>
      </c>
      <c r="G165" s="18">
        <v>4257</v>
      </c>
    </row>
    <row r="166" spans="1:7" x14ac:dyDescent="0.35">
      <c r="A166" s="16" t="s">
        <v>30</v>
      </c>
      <c r="B166" s="17" t="s">
        <v>31</v>
      </c>
      <c r="C166" s="16" t="s">
        <v>32</v>
      </c>
      <c r="D166" s="19">
        <v>42763</v>
      </c>
      <c r="E166" s="18">
        <v>5282</v>
      </c>
      <c r="F166" s="18">
        <v>718</v>
      </c>
      <c r="G166" s="18">
        <v>6000</v>
      </c>
    </row>
    <row r="167" spans="1:7" x14ac:dyDescent="0.35">
      <c r="A167" s="16" t="s">
        <v>44</v>
      </c>
      <c r="B167" s="17" t="s">
        <v>31</v>
      </c>
      <c r="C167" s="16" t="s">
        <v>32</v>
      </c>
      <c r="D167" s="19">
        <v>42764</v>
      </c>
      <c r="E167" s="18">
        <v>14974</v>
      </c>
      <c r="F167" s="18">
        <v>383</v>
      </c>
      <c r="G167" s="18">
        <v>15357</v>
      </c>
    </row>
    <row r="168" spans="1:7" x14ac:dyDescent="0.35">
      <c r="A168" s="16" t="s">
        <v>44</v>
      </c>
      <c r="B168" s="17" t="s">
        <v>45</v>
      </c>
      <c r="C168" s="16" t="s">
        <v>32</v>
      </c>
      <c r="D168" s="19">
        <v>42765</v>
      </c>
      <c r="E168" s="18">
        <v>500</v>
      </c>
      <c r="F168" s="18">
        <v>561</v>
      </c>
      <c r="G168" s="18">
        <v>1061</v>
      </c>
    </row>
    <row r="169" spans="1:7" x14ac:dyDescent="0.35">
      <c r="A169" s="16" t="s">
        <v>44</v>
      </c>
      <c r="B169" s="17" t="s">
        <v>31</v>
      </c>
      <c r="C169" s="16" t="s">
        <v>33</v>
      </c>
      <c r="D169" s="19">
        <v>42766</v>
      </c>
      <c r="E169" s="18">
        <v>13390</v>
      </c>
      <c r="F169" s="18">
        <v>798</v>
      </c>
      <c r="G169" s="18">
        <v>14188</v>
      </c>
    </row>
    <row r="170" spans="1:7" x14ac:dyDescent="0.35">
      <c r="A170" s="16" t="s">
        <v>44</v>
      </c>
      <c r="B170" s="17" t="s">
        <v>46</v>
      </c>
      <c r="C170" s="16" t="s">
        <v>33</v>
      </c>
      <c r="D170" s="19">
        <v>42767</v>
      </c>
      <c r="E170" s="18">
        <v>12063</v>
      </c>
      <c r="F170" s="18">
        <v>895</v>
      </c>
      <c r="G170" s="18">
        <v>12958</v>
      </c>
    </row>
    <row r="171" spans="1:7" x14ac:dyDescent="0.35">
      <c r="A171" s="16" t="s">
        <v>44</v>
      </c>
      <c r="B171" s="17" t="s">
        <v>46</v>
      </c>
      <c r="C171" s="16" t="s">
        <v>32</v>
      </c>
      <c r="D171" s="19">
        <v>42768</v>
      </c>
      <c r="E171" s="18">
        <v>500</v>
      </c>
      <c r="F171" s="18">
        <v>877</v>
      </c>
      <c r="G171" s="18">
        <v>1377</v>
      </c>
    </row>
    <row r="172" spans="1:7" x14ac:dyDescent="0.35">
      <c r="A172" s="16" t="s">
        <v>44</v>
      </c>
      <c r="B172" s="17" t="s">
        <v>31</v>
      </c>
      <c r="C172" s="16" t="s">
        <v>32</v>
      </c>
      <c r="D172" s="19">
        <v>42769</v>
      </c>
      <c r="E172" s="18">
        <v>600</v>
      </c>
      <c r="F172" s="18">
        <v>358</v>
      </c>
      <c r="G172" s="18">
        <v>958</v>
      </c>
    </row>
    <row r="173" spans="1:7" x14ac:dyDescent="0.35">
      <c r="A173" s="16" t="s">
        <v>41</v>
      </c>
      <c r="B173" s="17" t="s">
        <v>31</v>
      </c>
      <c r="C173" s="16" t="s">
        <v>32</v>
      </c>
      <c r="D173" s="19">
        <v>42770</v>
      </c>
      <c r="E173" s="18">
        <v>15703</v>
      </c>
      <c r="F173" s="18">
        <v>369</v>
      </c>
      <c r="G173" s="18">
        <v>16072</v>
      </c>
    </row>
    <row r="174" spans="1:7" x14ac:dyDescent="0.35">
      <c r="A174" s="16" t="s">
        <v>40</v>
      </c>
      <c r="B174" s="17" t="s">
        <v>31</v>
      </c>
      <c r="C174" s="16" t="s">
        <v>32</v>
      </c>
      <c r="D174" s="19">
        <v>42771</v>
      </c>
      <c r="E174" s="18">
        <v>8000</v>
      </c>
      <c r="F174" s="18">
        <v>556</v>
      </c>
      <c r="G174" s="18">
        <v>8556</v>
      </c>
    </row>
    <row r="175" spans="1:7" x14ac:dyDescent="0.35">
      <c r="A175" s="16" t="s">
        <v>41</v>
      </c>
      <c r="B175" s="17" t="s">
        <v>31</v>
      </c>
      <c r="C175" s="16" t="s">
        <v>32</v>
      </c>
      <c r="D175" s="19">
        <v>42772</v>
      </c>
      <c r="E175" s="18">
        <v>14548</v>
      </c>
      <c r="F175" s="18">
        <v>803</v>
      </c>
      <c r="G175" s="18">
        <v>15351</v>
      </c>
    </row>
    <row r="176" spans="1:7" x14ac:dyDescent="0.35">
      <c r="A176" s="16" t="s">
        <v>43</v>
      </c>
      <c r="B176" s="17" t="s">
        <v>31</v>
      </c>
      <c r="C176" s="16" t="s">
        <v>32</v>
      </c>
      <c r="D176" s="19">
        <v>42773</v>
      </c>
      <c r="E176" s="18">
        <v>13903</v>
      </c>
      <c r="F176" s="18">
        <v>601</v>
      </c>
      <c r="G176" s="18">
        <v>14504</v>
      </c>
    </row>
    <row r="177" spans="1:7" x14ac:dyDescent="0.35">
      <c r="A177" s="16" t="s">
        <v>43</v>
      </c>
      <c r="B177" s="17" t="s">
        <v>45</v>
      </c>
      <c r="C177" s="16" t="s">
        <v>32</v>
      </c>
      <c r="D177" s="19">
        <v>42774</v>
      </c>
      <c r="E177" s="18">
        <v>6307</v>
      </c>
      <c r="F177" s="18">
        <v>796</v>
      </c>
      <c r="G177" s="18">
        <v>7103</v>
      </c>
    </row>
    <row r="178" spans="1:7" x14ac:dyDescent="0.35">
      <c r="A178" s="16" t="s">
        <v>30</v>
      </c>
      <c r="B178" s="17" t="s">
        <v>46</v>
      </c>
      <c r="C178" s="16" t="s">
        <v>32</v>
      </c>
      <c r="D178" s="19">
        <v>42775</v>
      </c>
      <c r="E178" s="18">
        <v>3171</v>
      </c>
      <c r="F178" s="18">
        <v>577</v>
      </c>
      <c r="G178" s="18">
        <v>3748</v>
      </c>
    </row>
    <row r="179" spans="1:7" x14ac:dyDescent="0.35">
      <c r="A179" s="16" t="s">
        <v>40</v>
      </c>
      <c r="B179" s="17" t="s">
        <v>31</v>
      </c>
      <c r="C179" s="16" t="s">
        <v>32</v>
      </c>
      <c r="D179" s="19">
        <v>42776</v>
      </c>
      <c r="E179" s="18">
        <v>6202</v>
      </c>
      <c r="F179" s="18">
        <v>378</v>
      </c>
      <c r="G179" s="18">
        <v>6580</v>
      </c>
    </row>
    <row r="180" spans="1:7" x14ac:dyDescent="0.35">
      <c r="A180" s="16" t="s">
        <v>40</v>
      </c>
      <c r="B180" s="17" t="s">
        <v>31</v>
      </c>
      <c r="C180" s="16" t="s">
        <v>33</v>
      </c>
      <c r="D180" s="19">
        <v>42777</v>
      </c>
      <c r="E180" s="18">
        <v>9009</v>
      </c>
      <c r="F180" s="18">
        <v>715</v>
      </c>
      <c r="G180" s="18">
        <v>9724</v>
      </c>
    </row>
    <row r="181" spans="1:7" x14ac:dyDescent="0.35">
      <c r="A181" s="16" t="s">
        <v>40</v>
      </c>
      <c r="B181" s="17" t="s">
        <v>45</v>
      </c>
      <c r="C181" s="16" t="s">
        <v>32</v>
      </c>
      <c r="D181" s="19">
        <v>42778</v>
      </c>
      <c r="E181" s="18">
        <v>245</v>
      </c>
      <c r="F181" s="18">
        <v>622</v>
      </c>
      <c r="G181" s="18">
        <v>867</v>
      </c>
    </row>
    <row r="182" spans="1:7" x14ac:dyDescent="0.35">
      <c r="A182" s="16" t="s">
        <v>40</v>
      </c>
      <c r="B182" s="17" t="s">
        <v>31</v>
      </c>
      <c r="C182" s="16" t="s">
        <v>32</v>
      </c>
      <c r="D182" s="19">
        <v>42779</v>
      </c>
      <c r="E182" s="18">
        <v>400</v>
      </c>
      <c r="F182" s="18">
        <v>809</v>
      </c>
      <c r="G182" s="18">
        <v>1209</v>
      </c>
    </row>
    <row r="183" spans="1:7" x14ac:dyDescent="0.35">
      <c r="A183" s="16" t="s">
        <v>40</v>
      </c>
      <c r="B183" s="17" t="s">
        <v>31</v>
      </c>
      <c r="C183" s="16" t="s">
        <v>33</v>
      </c>
      <c r="D183" s="19">
        <v>42780</v>
      </c>
      <c r="E183" s="18">
        <v>11594</v>
      </c>
      <c r="F183" s="18">
        <v>838</v>
      </c>
      <c r="G183" s="18">
        <v>12432</v>
      </c>
    </row>
    <row r="184" spans="1:7" x14ac:dyDescent="0.35">
      <c r="A184" s="16" t="s">
        <v>40</v>
      </c>
      <c r="B184" s="17" t="s">
        <v>31</v>
      </c>
      <c r="C184" s="16" t="s">
        <v>32</v>
      </c>
      <c r="D184" s="19">
        <v>42781</v>
      </c>
      <c r="E184" s="18">
        <v>35000</v>
      </c>
      <c r="F184" s="18">
        <v>716</v>
      </c>
      <c r="G184" s="18">
        <v>35716</v>
      </c>
    </row>
    <row r="185" spans="1:7" x14ac:dyDescent="0.35">
      <c r="A185" s="16" t="s">
        <v>30</v>
      </c>
      <c r="B185" s="17" t="s">
        <v>31</v>
      </c>
      <c r="C185" s="16" t="s">
        <v>33</v>
      </c>
      <c r="D185" s="19">
        <v>42782</v>
      </c>
      <c r="E185" s="18">
        <v>5000</v>
      </c>
      <c r="F185" s="18">
        <v>489</v>
      </c>
      <c r="G185" s="18">
        <v>5489</v>
      </c>
    </row>
    <row r="186" spans="1:7" x14ac:dyDescent="0.35">
      <c r="A186" s="16" t="s">
        <v>30</v>
      </c>
      <c r="B186" s="17" t="s">
        <v>46</v>
      </c>
      <c r="C186" s="16" t="s">
        <v>32</v>
      </c>
      <c r="D186" s="19">
        <v>42783</v>
      </c>
      <c r="E186" s="18">
        <v>500</v>
      </c>
      <c r="F186" s="18">
        <v>481</v>
      </c>
      <c r="G186" s="18">
        <v>981</v>
      </c>
    </row>
    <row r="187" spans="1:7" x14ac:dyDescent="0.35">
      <c r="A187" s="16" t="s">
        <v>43</v>
      </c>
      <c r="B187" s="17" t="s">
        <v>31</v>
      </c>
      <c r="C187" s="16" t="s">
        <v>33</v>
      </c>
      <c r="D187" s="19">
        <v>42784</v>
      </c>
      <c r="E187" s="18">
        <v>7865</v>
      </c>
      <c r="F187" s="18">
        <v>297</v>
      </c>
      <c r="G187" s="18">
        <v>8162</v>
      </c>
    </row>
    <row r="188" spans="1:7" x14ac:dyDescent="0.35">
      <c r="A188" s="16" t="s">
        <v>42</v>
      </c>
      <c r="B188" s="17" t="s">
        <v>45</v>
      </c>
      <c r="C188" s="16" t="s">
        <v>32</v>
      </c>
      <c r="D188" s="19">
        <v>42785</v>
      </c>
      <c r="E188" s="18">
        <v>4198</v>
      </c>
      <c r="F188" s="18">
        <v>632</v>
      </c>
      <c r="G188" s="18">
        <v>4830</v>
      </c>
    </row>
    <row r="189" spans="1:7" x14ac:dyDescent="0.35">
      <c r="A189" s="16" t="s">
        <v>41</v>
      </c>
      <c r="B189" s="17" t="s">
        <v>45</v>
      </c>
      <c r="C189" s="16" t="s">
        <v>32</v>
      </c>
      <c r="D189" s="19">
        <v>42786</v>
      </c>
      <c r="E189" s="18">
        <v>500</v>
      </c>
      <c r="F189" s="18">
        <v>650</v>
      </c>
      <c r="G189" s="18">
        <v>1150</v>
      </c>
    </row>
    <row r="190" spans="1:7" x14ac:dyDescent="0.35">
      <c r="A190" s="16" t="s">
        <v>43</v>
      </c>
      <c r="B190" s="17" t="s">
        <v>45</v>
      </c>
      <c r="C190" s="16" t="s">
        <v>33</v>
      </c>
      <c r="D190" s="19">
        <v>42787</v>
      </c>
      <c r="E190" s="18">
        <v>4535</v>
      </c>
      <c r="F190" s="18">
        <v>619</v>
      </c>
      <c r="G190" s="18">
        <v>5154</v>
      </c>
    </row>
    <row r="191" spans="1:7" x14ac:dyDescent="0.35">
      <c r="A191" s="16" t="s">
        <v>34</v>
      </c>
      <c r="B191" s="17" t="s">
        <v>31</v>
      </c>
      <c r="C191" s="16" t="s">
        <v>32</v>
      </c>
      <c r="D191" s="19">
        <v>42788</v>
      </c>
      <c r="E191" s="18">
        <v>240</v>
      </c>
      <c r="F191" s="18">
        <v>692</v>
      </c>
      <c r="G191" s="18">
        <v>932</v>
      </c>
    </row>
    <row r="192" spans="1:7" x14ac:dyDescent="0.35">
      <c r="A192" s="16" t="s">
        <v>34</v>
      </c>
      <c r="B192" s="17" t="s">
        <v>31</v>
      </c>
      <c r="C192" s="16" t="s">
        <v>32</v>
      </c>
      <c r="D192" s="19">
        <v>42789</v>
      </c>
      <c r="E192" s="18">
        <v>100</v>
      </c>
      <c r="F192" s="18">
        <v>781</v>
      </c>
      <c r="G192" s="18">
        <v>881</v>
      </c>
    </row>
    <row r="193" spans="1:7" x14ac:dyDescent="0.35">
      <c r="A193" s="16" t="s">
        <v>43</v>
      </c>
      <c r="B193" s="17" t="s">
        <v>31</v>
      </c>
      <c r="C193" s="16" t="s">
        <v>32</v>
      </c>
      <c r="D193" s="19">
        <v>42790</v>
      </c>
      <c r="E193" s="18">
        <v>13000</v>
      </c>
      <c r="F193" s="18">
        <v>469</v>
      </c>
      <c r="G193" s="18">
        <v>13469</v>
      </c>
    </row>
    <row r="194" spans="1:7" x14ac:dyDescent="0.35">
      <c r="A194" s="16" t="s">
        <v>34</v>
      </c>
      <c r="B194" s="17" t="s">
        <v>31</v>
      </c>
      <c r="C194" s="16" t="s">
        <v>32</v>
      </c>
      <c r="D194" s="19">
        <v>42791</v>
      </c>
      <c r="E194" s="18">
        <v>4000</v>
      </c>
      <c r="F194" s="18">
        <v>716</v>
      </c>
      <c r="G194" s="18">
        <v>4716</v>
      </c>
    </row>
    <row r="195" spans="1:7" x14ac:dyDescent="0.35">
      <c r="A195" s="16" t="s">
        <v>40</v>
      </c>
      <c r="B195" s="17" t="s">
        <v>31</v>
      </c>
      <c r="C195" s="16" t="s">
        <v>32</v>
      </c>
      <c r="D195" s="19">
        <v>42792</v>
      </c>
      <c r="E195" s="18">
        <v>17000</v>
      </c>
      <c r="F195" s="18">
        <v>409</v>
      </c>
      <c r="G195" s="18">
        <v>17409</v>
      </c>
    </row>
    <row r="196" spans="1:7" x14ac:dyDescent="0.35">
      <c r="A196" s="16" t="s">
        <v>41</v>
      </c>
      <c r="B196" s="17" t="s">
        <v>45</v>
      </c>
      <c r="C196" s="16" t="s">
        <v>33</v>
      </c>
      <c r="D196" s="19">
        <v>42793</v>
      </c>
      <c r="E196" s="18">
        <v>75000</v>
      </c>
      <c r="F196" s="18">
        <v>511</v>
      </c>
      <c r="G196" s="18">
        <v>75511</v>
      </c>
    </row>
    <row r="197" spans="1:7" x14ac:dyDescent="0.35">
      <c r="A197" s="16" t="s">
        <v>43</v>
      </c>
      <c r="B197" s="17" t="s">
        <v>31</v>
      </c>
      <c r="C197" s="16" t="s">
        <v>32</v>
      </c>
      <c r="D197" s="19">
        <v>42794</v>
      </c>
      <c r="E197" s="18">
        <v>13428</v>
      </c>
      <c r="F197" s="18">
        <v>879</v>
      </c>
      <c r="G197" s="18">
        <v>14307</v>
      </c>
    </row>
    <row r="198" spans="1:7" x14ac:dyDescent="0.35">
      <c r="A198" s="16" t="s">
        <v>30</v>
      </c>
      <c r="B198" s="17" t="s">
        <v>46</v>
      </c>
      <c r="C198" s="16" t="s">
        <v>32</v>
      </c>
      <c r="D198" s="19">
        <v>42795</v>
      </c>
      <c r="E198" s="18">
        <v>2000</v>
      </c>
      <c r="F198" s="18">
        <v>264</v>
      </c>
      <c r="G198" s="18">
        <v>2264</v>
      </c>
    </row>
    <row r="199" spans="1:7" x14ac:dyDescent="0.35">
      <c r="A199" s="16" t="s">
        <v>30</v>
      </c>
      <c r="B199" s="17" t="s">
        <v>31</v>
      </c>
      <c r="C199" s="16" t="s">
        <v>33</v>
      </c>
      <c r="D199" s="19">
        <v>42796</v>
      </c>
      <c r="E199" s="18">
        <v>2749</v>
      </c>
      <c r="F199" s="18">
        <v>560</v>
      </c>
      <c r="G199" s="18">
        <v>3309</v>
      </c>
    </row>
    <row r="200" spans="1:7" x14ac:dyDescent="0.35">
      <c r="A200" s="16" t="s">
        <v>30</v>
      </c>
      <c r="B200" s="17" t="s">
        <v>31</v>
      </c>
      <c r="C200" s="16" t="s">
        <v>32</v>
      </c>
      <c r="D200" s="19">
        <v>42797</v>
      </c>
      <c r="E200" s="18">
        <v>3000</v>
      </c>
      <c r="F200" s="18">
        <v>603</v>
      </c>
      <c r="G200" s="18">
        <v>3603</v>
      </c>
    </row>
    <row r="201" spans="1:7" x14ac:dyDescent="0.35">
      <c r="A201" s="16" t="s">
        <v>30</v>
      </c>
      <c r="B201" s="17" t="s">
        <v>31</v>
      </c>
      <c r="C201" s="16" t="s">
        <v>33</v>
      </c>
      <c r="D201" s="19">
        <v>42798</v>
      </c>
      <c r="E201" s="18">
        <v>11721</v>
      </c>
      <c r="F201" s="18">
        <v>521</v>
      </c>
      <c r="G201" s="18">
        <v>12242</v>
      </c>
    </row>
    <row r="202" spans="1:7" x14ac:dyDescent="0.35">
      <c r="A202" s="16" t="s">
        <v>41</v>
      </c>
      <c r="B202" s="17" t="s">
        <v>45</v>
      </c>
      <c r="C202" s="16" t="s">
        <v>33</v>
      </c>
      <c r="D202" s="19">
        <v>42799</v>
      </c>
      <c r="E202" s="18">
        <v>4006</v>
      </c>
      <c r="F202" s="18">
        <v>515</v>
      </c>
      <c r="G202" s="18">
        <v>4521</v>
      </c>
    </row>
    <row r="203" spans="1:7" x14ac:dyDescent="0.35">
      <c r="A203" s="16" t="s">
        <v>43</v>
      </c>
      <c r="B203" s="17" t="s">
        <v>45</v>
      </c>
      <c r="C203" s="16" t="s">
        <v>32</v>
      </c>
      <c r="D203" s="19">
        <v>42800</v>
      </c>
      <c r="E203" s="18">
        <v>50000</v>
      </c>
      <c r="F203" s="18">
        <v>869</v>
      </c>
      <c r="G203" s="18">
        <v>50869</v>
      </c>
    </row>
    <row r="204" spans="1:7" x14ac:dyDescent="0.35">
      <c r="A204" s="16" t="s">
        <v>43</v>
      </c>
      <c r="B204" s="17" t="s">
        <v>45</v>
      </c>
      <c r="C204" s="16" t="s">
        <v>32</v>
      </c>
      <c r="D204" s="19">
        <v>42801</v>
      </c>
      <c r="E204" s="18">
        <v>10492</v>
      </c>
      <c r="F204" s="18">
        <v>565</v>
      </c>
      <c r="G204" s="18">
        <v>11057</v>
      </c>
    </row>
    <row r="205" spans="1:7" x14ac:dyDescent="0.35">
      <c r="A205" s="16" t="s">
        <v>30</v>
      </c>
      <c r="B205" s="17" t="s">
        <v>45</v>
      </c>
      <c r="C205" s="16" t="s">
        <v>32</v>
      </c>
      <c r="D205" s="19">
        <v>42802</v>
      </c>
      <c r="E205" s="18">
        <v>14000</v>
      </c>
      <c r="F205" s="18">
        <v>495</v>
      </c>
      <c r="G205" s="18">
        <v>14495</v>
      </c>
    </row>
    <row r="206" spans="1:7" x14ac:dyDescent="0.35">
      <c r="A206" s="16" t="s">
        <v>40</v>
      </c>
      <c r="B206" s="17" t="s">
        <v>31</v>
      </c>
      <c r="C206" s="16" t="s">
        <v>33</v>
      </c>
      <c r="D206" s="19">
        <v>42803</v>
      </c>
      <c r="E206" s="18">
        <v>16000</v>
      </c>
      <c r="F206" s="18">
        <v>658</v>
      </c>
      <c r="G206" s="18">
        <v>16658</v>
      </c>
    </row>
    <row r="207" spans="1:7" x14ac:dyDescent="0.35">
      <c r="A207" s="16" t="s">
        <v>40</v>
      </c>
      <c r="B207" s="17" t="s">
        <v>46</v>
      </c>
      <c r="C207" s="16" t="s">
        <v>33</v>
      </c>
      <c r="D207" s="19">
        <v>42804</v>
      </c>
      <c r="E207" s="18">
        <v>4000</v>
      </c>
      <c r="F207" s="18">
        <v>456</v>
      </c>
      <c r="G207" s="18">
        <v>4456</v>
      </c>
    </row>
    <row r="208" spans="1:7" x14ac:dyDescent="0.35">
      <c r="A208" s="16" t="s">
        <v>40</v>
      </c>
      <c r="B208" s="17" t="s">
        <v>31</v>
      </c>
      <c r="C208" s="16" t="s">
        <v>32</v>
      </c>
      <c r="D208" s="19">
        <v>42805</v>
      </c>
      <c r="E208" s="18">
        <v>9000</v>
      </c>
      <c r="F208" s="18">
        <v>583</v>
      </c>
      <c r="G208" s="18">
        <v>9583</v>
      </c>
    </row>
    <row r="209" spans="1:7" x14ac:dyDescent="0.35">
      <c r="A209" s="16" t="s">
        <v>40</v>
      </c>
      <c r="B209" s="17" t="s">
        <v>45</v>
      </c>
      <c r="C209" s="16" t="s">
        <v>32</v>
      </c>
      <c r="D209" s="19">
        <v>42806</v>
      </c>
      <c r="E209" s="18">
        <v>4000</v>
      </c>
      <c r="F209" s="18">
        <v>386</v>
      </c>
      <c r="G209" s="18">
        <v>4386</v>
      </c>
    </row>
    <row r="210" spans="1:7" x14ac:dyDescent="0.35">
      <c r="A210" s="16" t="s">
        <v>40</v>
      </c>
      <c r="B210" s="17" t="s">
        <v>46</v>
      </c>
      <c r="C210" s="16" t="s">
        <v>33</v>
      </c>
      <c r="D210" s="19">
        <v>42807</v>
      </c>
      <c r="E210" s="18">
        <v>14969</v>
      </c>
      <c r="F210" s="18">
        <v>733</v>
      </c>
      <c r="G210" s="18">
        <v>15702</v>
      </c>
    </row>
    <row r="211" spans="1:7" x14ac:dyDescent="0.35">
      <c r="A211" s="16" t="s">
        <v>39</v>
      </c>
      <c r="B211" s="17" t="s">
        <v>31</v>
      </c>
      <c r="C211" s="16" t="s">
        <v>33</v>
      </c>
      <c r="D211" s="19">
        <v>42808</v>
      </c>
      <c r="E211" s="18">
        <v>8915</v>
      </c>
      <c r="F211" s="18">
        <v>497</v>
      </c>
      <c r="G211" s="18">
        <v>9412</v>
      </c>
    </row>
    <row r="212" spans="1:7" x14ac:dyDescent="0.35">
      <c r="A212" s="16" t="s">
        <v>34</v>
      </c>
      <c r="B212" s="17" t="s">
        <v>46</v>
      </c>
      <c r="C212" s="16" t="s">
        <v>32</v>
      </c>
      <c r="D212" s="19">
        <v>42809</v>
      </c>
      <c r="E212" s="18">
        <v>6000</v>
      </c>
      <c r="F212" s="18">
        <v>485</v>
      </c>
      <c r="G212" s="18">
        <v>6485</v>
      </c>
    </row>
    <row r="213" spans="1:7" x14ac:dyDescent="0.35">
      <c r="A213" s="16" t="s">
        <v>30</v>
      </c>
      <c r="B213" s="17" t="s">
        <v>31</v>
      </c>
      <c r="C213" s="16" t="s">
        <v>32</v>
      </c>
      <c r="D213" s="19">
        <v>42810</v>
      </c>
      <c r="E213" s="18">
        <v>4853</v>
      </c>
      <c r="F213" s="18">
        <v>825</v>
      </c>
      <c r="G213" s="18">
        <v>5678</v>
      </c>
    </row>
    <row r="214" spans="1:7" x14ac:dyDescent="0.35">
      <c r="A214" s="16" t="s">
        <v>39</v>
      </c>
      <c r="B214" s="17" t="s">
        <v>31</v>
      </c>
      <c r="C214" s="16" t="s">
        <v>32</v>
      </c>
      <c r="D214" s="19">
        <v>42811</v>
      </c>
      <c r="E214" s="18">
        <v>3434</v>
      </c>
      <c r="F214" s="18">
        <v>731</v>
      </c>
      <c r="G214" s="18">
        <v>4165</v>
      </c>
    </row>
    <row r="215" spans="1:7" x14ac:dyDescent="0.35">
      <c r="A215" s="16" t="s">
        <v>42</v>
      </c>
      <c r="B215" s="17" t="s">
        <v>31</v>
      </c>
      <c r="C215" s="16" t="s">
        <v>32</v>
      </c>
      <c r="D215" s="19">
        <v>42812</v>
      </c>
      <c r="E215" s="18">
        <v>4000</v>
      </c>
      <c r="F215" s="18">
        <v>406</v>
      </c>
      <c r="G215" s="18">
        <v>4406</v>
      </c>
    </row>
    <row r="216" spans="1:7" x14ac:dyDescent="0.35">
      <c r="A216" s="16" t="s">
        <v>41</v>
      </c>
      <c r="B216" s="17" t="s">
        <v>46</v>
      </c>
      <c r="C216" s="16" t="s">
        <v>32</v>
      </c>
      <c r="D216" s="19">
        <v>42813</v>
      </c>
      <c r="E216" s="18">
        <v>500</v>
      </c>
      <c r="F216" s="18">
        <v>647</v>
      </c>
      <c r="G216" s="18">
        <v>1147</v>
      </c>
    </row>
    <row r="217" spans="1:7" x14ac:dyDescent="0.35">
      <c r="A217" s="16" t="s">
        <v>30</v>
      </c>
      <c r="B217" s="17" t="s">
        <v>45</v>
      </c>
      <c r="C217" s="16" t="s">
        <v>33</v>
      </c>
      <c r="D217" s="19">
        <v>42814</v>
      </c>
      <c r="E217" s="18">
        <v>5570</v>
      </c>
      <c r="F217" s="18">
        <v>276</v>
      </c>
      <c r="G217" s="18">
        <v>5846</v>
      </c>
    </row>
    <row r="218" spans="1:7" x14ac:dyDescent="0.35">
      <c r="A218" s="16" t="s">
        <v>30</v>
      </c>
      <c r="B218" s="17" t="s">
        <v>46</v>
      </c>
      <c r="C218" s="16" t="s">
        <v>32</v>
      </c>
      <c r="D218" s="19">
        <v>42815</v>
      </c>
      <c r="E218" s="18">
        <v>3845</v>
      </c>
      <c r="F218" s="18">
        <v>866</v>
      </c>
      <c r="G218" s="18">
        <v>4711</v>
      </c>
    </row>
    <row r="219" spans="1:7" x14ac:dyDescent="0.35">
      <c r="A219" s="16" t="s">
        <v>41</v>
      </c>
      <c r="B219" s="17" t="s">
        <v>31</v>
      </c>
      <c r="C219" s="16" t="s">
        <v>32</v>
      </c>
      <c r="D219" s="19">
        <v>42816</v>
      </c>
      <c r="E219" s="18">
        <v>8815</v>
      </c>
      <c r="F219" s="18">
        <v>741</v>
      </c>
      <c r="G219" s="18">
        <v>9556</v>
      </c>
    </row>
    <row r="220" spans="1:7" x14ac:dyDescent="0.35">
      <c r="A220" s="16" t="s">
        <v>41</v>
      </c>
      <c r="B220" s="17" t="s">
        <v>46</v>
      </c>
      <c r="C220" s="16" t="s">
        <v>33</v>
      </c>
      <c r="D220" s="19">
        <v>42817</v>
      </c>
      <c r="E220" s="18">
        <v>4329</v>
      </c>
      <c r="F220" s="18">
        <v>725</v>
      </c>
      <c r="G220" s="18">
        <v>5054</v>
      </c>
    </row>
    <row r="221" spans="1:7" x14ac:dyDescent="0.35">
      <c r="A221" s="16" t="s">
        <v>34</v>
      </c>
      <c r="B221" s="17" t="s">
        <v>31</v>
      </c>
      <c r="C221" s="16" t="s">
        <v>33</v>
      </c>
      <c r="D221" s="19">
        <v>42818</v>
      </c>
      <c r="E221" s="18">
        <v>1000</v>
      </c>
      <c r="F221" s="18">
        <v>360</v>
      </c>
      <c r="G221" s="18">
        <v>1360</v>
      </c>
    </row>
    <row r="222" spans="1:7" x14ac:dyDescent="0.35">
      <c r="A222" s="16" t="s">
        <v>41</v>
      </c>
      <c r="B222" s="17" t="s">
        <v>45</v>
      </c>
      <c r="C222" s="16" t="s">
        <v>33</v>
      </c>
      <c r="D222" s="19">
        <v>42819</v>
      </c>
      <c r="E222" s="18">
        <v>10553</v>
      </c>
      <c r="F222" s="18">
        <v>259</v>
      </c>
      <c r="G222" s="18">
        <v>10812</v>
      </c>
    </row>
    <row r="223" spans="1:7" x14ac:dyDescent="0.35">
      <c r="A223" s="16" t="s">
        <v>43</v>
      </c>
      <c r="B223" s="17" t="s">
        <v>46</v>
      </c>
      <c r="C223" s="16" t="s">
        <v>33</v>
      </c>
      <c r="D223" s="19">
        <v>42820</v>
      </c>
      <c r="E223" s="18">
        <v>500</v>
      </c>
      <c r="F223" s="18">
        <v>894</v>
      </c>
      <c r="G223" s="18">
        <v>1394</v>
      </c>
    </row>
    <row r="224" spans="1:7" x14ac:dyDescent="0.35">
      <c r="A224" s="16" t="s">
        <v>30</v>
      </c>
      <c r="B224" s="17" t="s">
        <v>31</v>
      </c>
      <c r="C224" s="16" t="s">
        <v>33</v>
      </c>
      <c r="D224" s="19">
        <v>42821</v>
      </c>
      <c r="E224" s="18">
        <v>6000</v>
      </c>
      <c r="F224" s="18">
        <v>538</v>
      </c>
      <c r="G224" s="18">
        <v>6538</v>
      </c>
    </row>
    <row r="225" spans="1:7" x14ac:dyDescent="0.35">
      <c r="A225" s="16" t="s">
        <v>41</v>
      </c>
      <c r="B225" s="17" t="s">
        <v>46</v>
      </c>
      <c r="C225" s="16" t="s">
        <v>33</v>
      </c>
      <c r="D225" s="19">
        <v>42822</v>
      </c>
      <c r="E225" s="18">
        <v>12505</v>
      </c>
      <c r="F225" s="18">
        <v>390</v>
      </c>
      <c r="G225" s="18">
        <v>12895</v>
      </c>
    </row>
    <row r="226" spans="1:7" x14ac:dyDescent="0.35">
      <c r="A226" s="16" t="s">
        <v>34</v>
      </c>
      <c r="B226" s="17" t="s">
        <v>46</v>
      </c>
      <c r="C226" s="16" t="s">
        <v>33</v>
      </c>
      <c r="D226" s="19">
        <v>42823</v>
      </c>
      <c r="E226" s="18">
        <v>4681</v>
      </c>
      <c r="F226" s="18">
        <v>225</v>
      </c>
      <c r="G226" s="18">
        <v>4906</v>
      </c>
    </row>
    <row r="227" spans="1:7" x14ac:dyDescent="0.35">
      <c r="A227" s="16" t="s">
        <v>41</v>
      </c>
      <c r="B227" s="17" t="s">
        <v>31</v>
      </c>
      <c r="C227" s="16" t="s">
        <v>32</v>
      </c>
      <c r="D227" s="19">
        <v>42824</v>
      </c>
      <c r="E227" s="18">
        <v>4635</v>
      </c>
      <c r="F227" s="18">
        <v>588</v>
      </c>
      <c r="G227" s="18">
        <v>5223</v>
      </c>
    </row>
    <row r="228" spans="1:7" x14ac:dyDescent="0.35">
      <c r="A228" s="16" t="s">
        <v>34</v>
      </c>
      <c r="B228" s="17" t="s">
        <v>31</v>
      </c>
      <c r="C228" s="16" t="s">
        <v>33</v>
      </c>
      <c r="D228" s="19">
        <v>42825</v>
      </c>
      <c r="E228" s="18">
        <v>8093</v>
      </c>
      <c r="F228" s="18">
        <v>752</v>
      </c>
      <c r="G228" s="18">
        <v>8845</v>
      </c>
    </row>
    <row r="229" spans="1:7" x14ac:dyDescent="0.35">
      <c r="A229" s="16" t="s">
        <v>43</v>
      </c>
      <c r="B229" s="17" t="s">
        <v>45</v>
      </c>
      <c r="C229" s="16" t="s">
        <v>32</v>
      </c>
      <c r="D229" s="19">
        <v>42826</v>
      </c>
      <c r="E229" s="18">
        <v>4000</v>
      </c>
      <c r="F229" s="18">
        <v>208</v>
      </c>
      <c r="G229" s="18">
        <v>4208</v>
      </c>
    </row>
    <row r="230" spans="1:7" x14ac:dyDescent="0.35">
      <c r="A230" s="16" t="s">
        <v>43</v>
      </c>
      <c r="B230" s="17" t="s">
        <v>31</v>
      </c>
      <c r="C230" s="16" t="s">
        <v>32</v>
      </c>
      <c r="D230" s="19">
        <v>42827</v>
      </c>
      <c r="E230" s="18">
        <v>100</v>
      </c>
      <c r="F230" s="18">
        <v>433</v>
      </c>
      <c r="G230" s="18">
        <v>533</v>
      </c>
    </row>
    <row r="231" spans="1:7" x14ac:dyDescent="0.35">
      <c r="A231" s="16" t="s">
        <v>39</v>
      </c>
      <c r="B231" s="17" t="s">
        <v>31</v>
      </c>
      <c r="C231" s="16" t="s">
        <v>32</v>
      </c>
      <c r="D231" s="19">
        <v>42828</v>
      </c>
      <c r="E231" s="18">
        <v>9154</v>
      </c>
      <c r="F231" s="18">
        <v>833</v>
      </c>
      <c r="G231" s="18">
        <v>9987</v>
      </c>
    </row>
    <row r="232" spans="1:7" x14ac:dyDescent="0.35">
      <c r="A232" s="16" t="s">
        <v>39</v>
      </c>
      <c r="B232" s="17" t="s">
        <v>31</v>
      </c>
      <c r="C232" s="16" t="s">
        <v>32</v>
      </c>
      <c r="D232" s="19">
        <v>42829</v>
      </c>
      <c r="E232" s="18">
        <v>14475</v>
      </c>
      <c r="F232" s="18">
        <v>556</v>
      </c>
      <c r="G232" s="18">
        <v>15031</v>
      </c>
    </row>
    <row r="233" spans="1:7" x14ac:dyDescent="0.35">
      <c r="A233" s="16" t="s">
        <v>41</v>
      </c>
      <c r="B233" s="17" t="s">
        <v>45</v>
      </c>
      <c r="C233" s="16" t="s">
        <v>32</v>
      </c>
      <c r="D233" s="19">
        <v>42830</v>
      </c>
      <c r="E233" s="18">
        <v>12794</v>
      </c>
      <c r="F233" s="18">
        <v>794</v>
      </c>
      <c r="G233" s="18">
        <v>13588</v>
      </c>
    </row>
    <row r="234" spans="1:7" x14ac:dyDescent="0.35">
      <c r="A234" s="16" t="s">
        <v>43</v>
      </c>
      <c r="B234" s="17" t="s">
        <v>45</v>
      </c>
      <c r="C234" s="16" t="s">
        <v>33</v>
      </c>
      <c r="D234" s="19">
        <v>42831</v>
      </c>
      <c r="E234" s="18">
        <v>6674</v>
      </c>
      <c r="F234" s="18">
        <v>675</v>
      </c>
      <c r="G234" s="18">
        <v>7349</v>
      </c>
    </row>
    <row r="235" spans="1:7" x14ac:dyDescent="0.35">
      <c r="A235" s="16" t="s">
        <v>30</v>
      </c>
      <c r="B235" s="17" t="s">
        <v>45</v>
      </c>
      <c r="C235" s="16" t="s">
        <v>33</v>
      </c>
      <c r="D235" s="19">
        <v>42832</v>
      </c>
      <c r="E235" s="18">
        <v>4805</v>
      </c>
      <c r="F235" s="18">
        <v>699</v>
      </c>
      <c r="G235" s="18">
        <v>5504</v>
      </c>
    </row>
    <row r="236" spans="1:7" x14ac:dyDescent="0.35">
      <c r="A236" s="16" t="s">
        <v>39</v>
      </c>
      <c r="B236" s="17" t="s">
        <v>45</v>
      </c>
      <c r="C236" s="16" t="s">
        <v>33</v>
      </c>
      <c r="D236" s="19">
        <v>42833</v>
      </c>
      <c r="E236" s="18">
        <v>8801</v>
      </c>
      <c r="F236" s="18">
        <v>244</v>
      </c>
      <c r="G236" s="18">
        <v>9045</v>
      </c>
    </row>
    <row r="237" spans="1:7" x14ac:dyDescent="0.35">
      <c r="A237" s="16" t="s">
        <v>34</v>
      </c>
      <c r="B237" s="17" t="s">
        <v>46</v>
      </c>
      <c r="C237" s="16" t="s">
        <v>32</v>
      </c>
      <c r="D237" s="19">
        <v>42834</v>
      </c>
      <c r="E237" s="18">
        <v>6794</v>
      </c>
      <c r="F237" s="18">
        <v>698</v>
      </c>
      <c r="G237" s="18">
        <v>7492</v>
      </c>
    </row>
    <row r="238" spans="1:7" x14ac:dyDescent="0.35">
      <c r="A238" s="16" t="s">
        <v>30</v>
      </c>
      <c r="B238" s="17" t="s">
        <v>46</v>
      </c>
      <c r="C238" s="16" t="s">
        <v>32</v>
      </c>
      <c r="D238" s="19">
        <v>42835</v>
      </c>
      <c r="E238" s="18">
        <v>13524</v>
      </c>
      <c r="F238" s="18">
        <v>688</v>
      </c>
      <c r="G238" s="18">
        <v>14212</v>
      </c>
    </row>
    <row r="239" spans="1:7" x14ac:dyDescent="0.35">
      <c r="A239" s="16" t="s">
        <v>39</v>
      </c>
      <c r="B239" s="17" t="s">
        <v>45</v>
      </c>
      <c r="C239" s="16" t="s">
        <v>32</v>
      </c>
      <c r="D239" s="19">
        <v>42836</v>
      </c>
      <c r="E239" s="18">
        <v>8174</v>
      </c>
      <c r="F239" s="18">
        <v>309</v>
      </c>
      <c r="G239" s="18">
        <v>8483</v>
      </c>
    </row>
    <row r="240" spans="1:7" x14ac:dyDescent="0.35">
      <c r="A240" s="16" t="s">
        <v>42</v>
      </c>
      <c r="B240" s="17" t="s">
        <v>46</v>
      </c>
      <c r="C240" s="16" t="s">
        <v>33</v>
      </c>
      <c r="D240" s="19">
        <v>42837</v>
      </c>
      <c r="E240" s="18">
        <v>6586</v>
      </c>
      <c r="F240" s="18">
        <v>239</v>
      </c>
      <c r="G240" s="18">
        <v>6825</v>
      </c>
    </row>
    <row r="241" spans="1:7" x14ac:dyDescent="0.35">
      <c r="A241" s="16" t="s">
        <v>41</v>
      </c>
      <c r="B241" s="17" t="s">
        <v>46</v>
      </c>
      <c r="C241" s="16" t="s">
        <v>33</v>
      </c>
      <c r="D241" s="19">
        <v>42838</v>
      </c>
      <c r="E241" s="18">
        <v>9268</v>
      </c>
      <c r="F241" s="18">
        <v>325</v>
      </c>
      <c r="G241" s="18">
        <v>9593</v>
      </c>
    </row>
    <row r="242" spans="1:7" x14ac:dyDescent="0.35">
      <c r="A242" s="16" t="s">
        <v>30</v>
      </c>
      <c r="B242" s="17" t="s">
        <v>45</v>
      </c>
      <c r="C242" s="16" t="s">
        <v>32</v>
      </c>
      <c r="D242" s="19">
        <v>42839</v>
      </c>
      <c r="E242" s="18">
        <v>12303</v>
      </c>
      <c r="F242" s="18">
        <v>803</v>
      </c>
      <c r="G242" s="18">
        <v>13106</v>
      </c>
    </row>
    <row r="243" spans="1:7" x14ac:dyDescent="0.35">
      <c r="A243" s="16" t="s">
        <v>30</v>
      </c>
      <c r="B243" s="17" t="s">
        <v>46</v>
      </c>
      <c r="C243" s="16" t="s">
        <v>33</v>
      </c>
      <c r="D243" s="19">
        <v>42840</v>
      </c>
      <c r="E243" s="18">
        <v>8512</v>
      </c>
      <c r="F243" s="18">
        <v>628</v>
      </c>
      <c r="G243" s="18">
        <v>9140</v>
      </c>
    </row>
    <row r="244" spans="1:7" x14ac:dyDescent="0.35">
      <c r="A244" s="16" t="s">
        <v>41</v>
      </c>
      <c r="B244" s="17" t="s">
        <v>31</v>
      </c>
      <c r="C244" s="16" t="s">
        <v>32</v>
      </c>
      <c r="D244" s="19">
        <v>42841</v>
      </c>
      <c r="E244" s="18">
        <v>12516</v>
      </c>
      <c r="F244" s="18">
        <v>403</v>
      </c>
      <c r="G244" s="18">
        <v>12919</v>
      </c>
    </row>
    <row r="245" spans="1:7" x14ac:dyDescent="0.35">
      <c r="A245" s="16" t="s">
        <v>41</v>
      </c>
      <c r="B245" s="17" t="s">
        <v>31</v>
      </c>
      <c r="C245" s="16" t="s">
        <v>32</v>
      </c>
      <c r="D245" s="19">
        <v>42842</v>
      </c>
      <c r="E245" s="18">
        <v>10097</v>
      </c>
      <c r="F245" s="18">
        <v>411</v>
      </c>
      <c r="G245" s="18">
        <v>10508</v>
      </c>
    </row>
    <row r="246" spans="1:7" x14ac:dyDescent="0.35">
      <c r="A246" s="16" t="s">
        <v>34</v>
      </c>
      <c r="B246" s="17" t="s">
        <v>31</v>
      </c>
      <c r="C246" s="16" t="s">
        <v>32</v>
      </c>
      <c r="D246" s="19">
        <v>42843</v>
      </c>
      <c r="E246" s="18">
        <v>500</v>
      </c>
      <c r="F246" s="18">
        <v>217</v>
      </c>
      <c r="G246" s="18">
        <v>717</v>
      </c>
    </row>
    <row r="247" spans="1:7" x14ac:dyDescent="0.35">
      <c r="A247" s="16" t="s">
        <v>41</v>
      </c>
      <c r="B247" s="17" t="s">
        <v>31</v>
      </c>
      <c r="C247" s="16" t="s">
        <v>32</v>
      </c>
      <c r="D247" s="19">
        <v>42844</v>
      </c>
      <c r="E247" s="18">
        <v>9877</v>
      </c>
      <c r="F247" s="18">
        <v>695</v>
      </c>
      <c r="G247" s="18">
        <v>10572</v>
      </c>
    </row>
    <row r="248" spans="1:7" x14ac:dyDescent="0.35">
      <c r="A248" s="16" t="s">
        <v>43</v>
      </c>
      <c r="B248" s="17" t="s">
        <v>31</v>
      </c>
      <c r="C248" s="16" t="s">
        <v>33</v>
      </c>
      <c r="D248" s="19">
        <v>42845</v>
      </c>
      <c r="E248" s="18">
        <v>4915</v>
      </c>
      <c r="F248" s="18">
        <v>883</v>
      </c>
      <c r="G248" s="18">
        <v>5798</v>
      </c>
    </row>
    <row r="249" spans="1:7" x14ac:dyDescent="0.35">
      <c r="A249" s="16" t="s">
        <v>30</v>
      </c>
      <c r="B249" s="17" t="s">
        <v>31</v>
      </c>
      <c r="C249" s="16" t="s">
        <v>33</v>
      </c>
      <c r="D249" s="19">
        <v>42846</v>
      </c>
      <c r="E249" s="18">
        <v>7316</v>
      </c>
      <c r="F249" s="18">
        <v>385</v>
      </c>
      <c r="G249" s="18">
        <v>7701</v>
      </c>
    </row>
    <row r="250" spans="1:7" x14ac:dyDescent="0.35">
      <c r="A250" s="16" t="s">
        <v>41</v>
      </c>
      <c r="B250" s="17" t="s">
        <v>31</v>
      </c>
      <c r="C250" s="16" t="s">
        <v>33</v>
      </c>
      <c r="D250" s="19">
        <v>42847</v>
      </c>
      <c r="E250" s="18">
        <v>4295</v>
      </c>
      <c r="F250" s="18">
        <v>339</v>
      </c>
      <c r="G250" s="18">
        <v>4634</v>
      </c>
    </row>
    <row r="251" spans="1:7" x14ac:dyDescent="0.35">
      <c r="A251" s="16" t="s">
        <v>34</v>
      </c>
      <c r="B251" s="17" t="s">
        <v>45</v>
      </c>
      <c r="C251" s="16" t="s">
        <v>33</v>
      </c>
      <c r="D251" s="19">
        <v>42848</v>
      </c>
      <c r="E251" s="18">
        <v>11935</v>
      </c>
      <c r="F251" s="18">
        <v>802</v>
      </c>
      <c r="G251" s="18">
        <v>12737</v>
      </c>
    </row>
    <row r="252" spans="1:7" x14ac:dyDescent="0.35">
      <c r="A252" s="16" t="s">
        <v>41</v>
      </c>
      <c r="B252" s="17" t="s">
        <v>31</v>
      </c>
      <c r="C252" s="16" t="s">
        <v>32</v>
      </c>
      <c r="D252" s="19">
        <v>42849</v>
      </c>
      <c r="E252" s="18">
        <v>9624</v>
      </c>
      <c r="F252" s="18">
        <v>303</v>
      </c>
      <c r="G252" s="18">
        <v>9927</v>
      </c>
    </row>
    <row r="253" spans="1:7" x14ac:dyDescent="0.35">
      <c r="A253" s="16" t="s">
        <v>34</v>
      </c>
      <c r="B253" s="17" t="s">
        <v>31</v>
      </c>
      <c r="C253" s="16" t="s">
        <v>33</v>
      </c>
      <c r="D253" s="19">
        <v>42850</v>
      </c>
      <c r="E253" s="18">
        <v>10181</v>
      </c>
      <c r="F253" s="18">
        <v>824</v>
      </c>
      <c r="G253" s="18">
        <v>11005</v>
      </c>
    </row>
    <row r="254" spans="1:7" x14ac:dyDescent="0.35">
      <c r="A254" s="16" t="s">
        <v>43</v>
      </c>
      <c r="B254" s="17" t="s">
        <v>31</v>
      </c>
      <c r="C254" s="16" t="s">
        <v>33</v>
      </c>
      <c r="D254" s="19">
        <v>42851</v>
      </c>
      <c r="E254" s="18">
        <v>8552</v>
      </c>
      <c r="F254" s="18">
        <v>849</v>
      </c>
      <c r="G254" s="18">
        <v>9401</v>
      </c>
    </row>
    <row r="255" spans="1:7" x14ac:dyDescent="0.35">
      <c r="A255" s="16" t="s">
        <v>43</v>
      </c>
      <c r="B255" s="17" t="s">
        <v>31</v>
      </c>
      <c r="C255" s="16" t="s">
        <v>33</v>
      </c>
      <c r="D255" s="19">
        <v>42852</v>
      </c>
      <c r="E255" s="18">
        <v>13494</v>
      </c>
      <c r="F255" s="18">
        <v>703</v>
      </c>
      <c r="G255" s="18">
        <v>14197</v>
      </c>
    </row>
    <row r="256" spans="1:7" x14ac:dyDescent="0.35">
      <c r="A256" s="16" t="s">
        <v>39</v>
      </c>
      <c r="B256" s="17" t="s">
        <v>31</v>
      </c>
      <c r="C256" s="16" t="s">
        <v>32</v>
      </c>
      <c r="D256" s="19">
        <v>42853</v>
      </c>
      <c r="E256" s="18">
        <v>12932</v>
      </c>
      <c r="F256" s="18">
        <v>425</v>
      </c>
      <c r="G256" s="18">
        <v>13357</v>
      </c>
    </row>
    <row r="257" spans="1:7" x14ac:dyDescent="0.35">
      <c r="A257" s="16" t="s">
        <v>39</v>
      </c>
      <c r="B257" s="17" t="s">
        <v>31</v>
      </c>
      <c r="C257" s="16" t="s">
        <v>32</v>
      </c>
      <c r="D257" s="19">
        <v>42854</v>
      </c>
      <c r="E257" s="18">
        <v>3000</v>
      </c>
      <c r="F257" s="18">
        <v>708</v>
      </c>
      <c r="G257" s="18">
        <v>3708</v>
      </c>
    </row>
    <row r="258" spans="1:7" x14ac:dyDescent="0.35">
      <c r="A258" s="16" t="s">
        <v>41</v>
      </c>
      <c r="B258" s="17" t="s">
        <v>45</v>
      </c>
      <c r="C258" s="16" t="s">
        <v>33</v>
      </c>
      <c r="D258" s="19">
        <v>42855</v>
      </c>
      <c r="E258" s="18">
        <v>12722</v>
      </c>
      <c r="F258" s="18">
        <v>312</v>
      </c>
      <c r="G258" s="18">
        <v>13034</v>
      </c>
    </row>
    <row r="259" spans="1:7" x14ac:dyDescent="0.35">
      <c r="A259" s="16" t="s">
        <v>43</v>
      </c>
      <c r="B259" s="17" t="s">
        <v>31</v>
      </c>
      <c r="C259" s="16" t="s">
        <v>32</v>
      </c>
      <c r="D259" s="19">
        <v>42856</v>
      </c>
      <c r="E259" s="18">
        <v>500</v>
      </c>
      <c r="F259" s="18">
        <v>529</v>
      </c>
      <c r="G259" s="18">
        <v>1029</v>
      </c>
    </row>
    <row r="260" spans="1:7" x14ac:dyDescent="0.35">
      <c r="A260" s="16" t="s">
        <v>30</v>
      </c>
      <c r="B260" s="17" t="s">
        <v>31</v>
      </c>
      <c r="C260" s="16" t="s">
        <v>32</v>
      </c>
      <c r="D260" s="19">
        <v>42857</v>
      </c>
      <c r="E260" s="18">
        <v>4000</v>
      </c>
      <c r="F260" s="18">
        <v>818</v>
      </c>
      <c r="G260" s="18">
        <v>4818</v>
      </c>
    </row>
    <row r="261" spans="1:7" x14ac:dyDescent="0.35">
      <c r="A261" s="16" t="s">
        <v>41</v>
      </c>
      <c r="B261" s="17" t="s">
        <v>46</v>
      </c>
      <c r="C261" s="16" t="s">
        <v>32</v>
      </c>
      <c r="D261" s="19">
        <v>42858</v>
      </c>
      <c r="E261" s="18">
        <v>12334</v>
      </c>
      <c r="F261" s="18">
        <v>398</v>
      </c>
      <c r="G261" s="18">
        <v>12732</v>
      </c>
    </row>
    <row r="262" spans="1:7" x14ac:dyDescent="0.35">
      <c r="A262" s="16" t="s">
        <v>43</v>
      </c>
      <c r="B262" s="17" t="s">
        <v>31</v>
      </c>
      <c r="C262" s="16" t="s">
        <v>32</v>
      </c>
      <c r="D262" s="19">
        <v>42859</v>
      </c>
      <c r="E262" s="18">
        <v>5360</v>
      </c>
      <c r="F262" s="18">
        <v>467</v>
      </c>
      <c r="G262" s="18">
        <v>5827</v>
      </c>
    </row>
    <row r="263" spans="1:7" x14ac:dyDescent="0.35">
      <c r="A263" s="16" t="s">
        <v>43</v>
      </c>
      <c r="B263" s="17" t="s">
        <v>46</v>
      </c>
      <c r="C263" s="16" t="s">
        <v>33</v>
      </c>
      <c r="D263" s="19">
        <v>42860</v>
      </c>
      <c r="E263" s="18">
        <v>500</v>
      </c>
      <c r="F263" s="18">
        <v>792</v>
      </c>
      <c r="G263" s="18">
        <v>1292</v>
      </c>
    </row>
    <row r="264" spans="1:7" x14ac:dyDescent="0.35">
      <c r="A264" s="16" t="s">
        <v>30</v>
      </c>
      <c r="B264" s="17" t="s">
        <v>46</v>
      </c>
      <c r="C264" s="16" t="s">
        <v>32</v>
      </c>
      <c r="D264" s="19">
        <v>42861</v>
      </c>
      <c r="E264" s="18">
        <v>65000</v>
      </c>
      <c r="F264" s="18">
        <v>248</v>
      </c>
      <c r="G264" s="18">
        <v>65248</v>
      </c>
    </row>
    <row r="265" spans="1:7" x14ac:dyDescent="0.35">
      <c r="A265" s="16" t="s">
        <v>40</v>
      </c>
      <c r="B265" s="17" t="s">
        <v>31</v>
      </c>
      <c r="C265" s="16" t="s">
        <v>32</v>
      </c>
      <c r="D265" s="19">
        <v>42862</v>
      </c>
      <c r="E265" s="18">
        <v>10751</v>
      </c>
      <c r="F265" s="18">
        <v>449</v>
      </c>
      <c r="G265" s="18">
        <v>11200</v>
      </c>
    </row>
    <row r="266" spans="1:7" x14ac:dyDescent="0.35">
      <c r="A266" s="16" t="s">
        <v>40</v>
      </c>
      <c r="B266" s="17" t="s">
        <v>31</v>
      </c>
      <c r="C266" s="16" t="s">
        <v>32</v>
      </c>
      <c r="D266" s="19">
        <v>42863</v>
      </c>
      <c r="E266" s="18">
        <v>10190</v>
      </c>
      <c r="F266" s="18">
        <v>351</v>
      </c>
      <c r="G266" s="18">
        <v>10541</v>
      </c>
    </row>
    <row r="267" spans="1:7" x14ac:dyDescent="0.35">
      <c r="A267" s="16" t="s">
        <v>40</v>
      </c>
      <c r="B267" s="17" t="s">
        <v>46</v>
      </c>
      <c r="C267" s="16" t="s">
        <v>32</v>
      </c>
      <c r="D267" s="19">
        <v>42864</v>
      </c>
      <c r="E267" s="18">
        <v>3075</v>
      </c>
      <c r="F267" s="18">
        <v>678</v>
      </c>
      <c r="G267" s="18">
        <v>3753</v>
      </c>
    </row>
    <row r="268" spans="1:7" x14ac:dyDescent="0.35">
      <c r="A268" s="16" t="s">
        <v>40</v>
      </c>
      <c r="B268" s="17" t="s">
        <v>31</v>
      </c>
      <c r="C268" s="16" t="s">
        <v>32</v>
      </c>
      <c r="D268" s="19">
        <v>42865</v>
      </c>
      <c r="E268" s="18">
        <v>13000</v>
      </c>
      <c r="F268" s="18">
        <v>703</v>
      </c>
      <c r="G268" s="18">
        <v>13703</v>
      </c>
    </row>
    <row r="269" spans="1:7" x14ac:dyDescent="0.35">
      <c r="A269" s="16" t="s">
        <v>40</v>
      </c>
      <c r="B269" s="17" t="s">
        <v>31</v>
      </c>
      <c r="C269" s="16" t="s">
        <v>33</v>
      </c>
      <c r="D269" s="19">
        <v>42866</v>
      </c>
      <c r="E269" s="18">
        <v>5116</v>
      </c>
      <c r="F269" s="18">
        <v>248</v>
      </c>
      <c r="G269" s="18">
        <v>5364</v>
      </c>
    </row>
    <row r="270" spans="1:7" x14ac:dyDescent="0.35">
      <c r="A270" s="16" t="s">
        <v>39</v>
      </c>
      <c r="B270" s="17" t="s">
        <v>31</v>
      </c>
      <c r="C270" s="16" t="s">
        <v>33</v>
      </c>
      <c r="D270" s="19">
        <v>42867</v>
      </c>
      <c r="E270" s="18">
        <v>5097</v>
      </c>
      <c r="F270" s="18">
        <v>873</v>
      </c>
      <c r="G270" s="18">
        <v>5970</v>
      </c>
    </row>
    <row r="271" spans="1:7" x14ac:dyDescent="0.35">
      <c r="A271" s="16" t="s">
        <v>34</v>
      </c>
      <c r="B271" s="17" t="s">
        <v>31</v>
      </c>
      <c r="C271" s="16" t="s">
        <v>32</v>
      </c>
      <c r="D271" s="19">
        <v>42868</v>
      </c>
      <c r="E271" s="18">
        <v>6000</v>
      </c>
      <c r="F271" s="18">
        <v>450</v>
      </c>
      <c r="G271" s="18">
        <v>6450</v>
      </c>
    </row>
    <row r="272" spans="1:7" x14ac:dyDescent="0.35">
      <c r="A272" s="16" t="s">
        <v>30</v>
      </c>
      <c r="B272" s="17" t="s">
        <v>31</v>
      </c>
      <c r="C272" s="16" t="s">
        <v>32</v>
      </c>
      <c r="D272" s="19">
        <v>42869</v>
      </c>
      <c r="E272" s="18">
        <v>240</v>
      </c>
      <c r="F272" s="18">
        <v>403</v>
      </c>
      <c r="G272" s="18">
        <v>643</v>
      </c>
    </row>
    <row r="273" spans="1:7" x14ac:dyDescent="0.35">
      <c r="A273" s="16" t="s">
        <v>39</v>
      </c>
      <c r="B273" s="17" t="s">
        <v>46</v>
      </c>
      <c r="C273" s="16" t="s">
        <v>33</v>
      </c>
      <c r="D273" s="19">
        <v>42870</v>
      </c>
      <c r="E273" s="18">
        <v>8349</v>
      </c>
      <c r="F273" s="18">
        <v>262</v>
      </c>
      <c r="G273" s="18">
        <v>8611</v>
      </c>
    </row>
    <row r="274" spans="1:7" x14ac:dyDescent="0.35">
      <c r="A274" s="16" t="s">
        <v>42</v>
      </c>
      <c r="B274" s="17" t="s">
        <v>45</v>
      </c>
      <c r="C274" s="16" t="s">
        <v>32</v>
      </c>
      <c r="D274" s="19">
        <v>42871</v>
      </c>
      <c r="E274" s="18">
        <v>4000</v>
      </c>
      <c r="F274" s="18">
        <v>491</v>
      </c>
      <c r="G274" s="18">
        <v>4491</v>
      </c>
    </row>
    <row r="275" spans="1:7" x14ac:dyDescent="0.35">
      <c r="A275" s="16" t="s">
        <v>41</v>
      </c>
      <c r="B275" s="17" t="s">
        <v>31</v>
      </c>
      <c r="C275" s="16" t="s">
        <v>33</v>
      </c>
      <c r="D275" s="19">
        <v>42872</v>
      </c>
      <c r="E275" s="18">
        <v>5366</v>
      </c>
      <c r="F275" s="18">
        <v>653</v>
      </c>
      <c r="G275" s="18">
        <v>6019</v>
      </c>
    </row>
    <row r="276" spans="1:7" x14ac:dyDescent="0.35">
      <c r="A276" s="16" t="s">
        <v>30</v>
      </c>
      <c r="B276" s="17" t="s">
        <v>45</v>
      </c>
      <c r="C276" s="16" t="s">
        <v>32</v>
      </c>
      <c r="D276" s="19">
        <v>42873</v>
      </c>
      <c r="E276" s="18">
        <v>2878</v>
      </c>
      <c r="F276" s="18">
        <v>786</v>
      </c>
      <c r="G276" s="18">
        <v>3664</v>
      </c>
    </row>
    <row r="277" spans="1:7" x14ac:dyDescent="0.35">
      <c r="A277" s="16" t="s">
        <v>30</v>
      </c>
      <c r="B277" s="17" t="s">
        <v>31</v>
      </c>
      <c r="C277" s="16" t="s">
        <v>32</v>
      </c>
      <c r="D277" s="19">
        <v>42874</v>
      </c>
      <c r="E277" s="18">
        <v>9095</v>
      </c>
      <c r="F277" s="18">
        <v>434</v>
      </c>
      <c r="G277" s="18">
        <v>9529</v>
      </c>
    </row>
    <row r="278" spans="1:7" x14ac:dyDescent="0.35">
      <c r="A278" s="16" t="s">
        <v>41</v>
      </c>
      <c r="B278" s="17" t="s">
        <v>31</v>
      </c>
      <c r="C278" s="16" t="s">
        <v>33</v>
      </c>
      <c r="D278" s="19">
        <v>42875</v>
      </c>
      <c r="E278" s="18">
        <v>13519</v>
      </c>
      <c r="F278" s="18">
        <v>565</v>
      </c>
      <c r="G278" s="18">
        <v>14084</v>
      </c>
    </row>
    <row r="279" spans="1:7" x14ac:dyDescent="0.35">
      <c r="A279" s="16" t="s">
        <v>41</v>
      </c>
      <c r="B279" s="17" t="s">
        <v>45</v>
      </c>
      <c r="C279" s="16" t="s">
        <v>32</v>
      </c>
      <c r="D279" s="19">
        <v>42876</v>
      </c>
      <c r="E279" s="18">
        <v>12418</v>
      </c>
      <c r="F279" s="18">
        <v>238</v>
      </c>
      <c r="G279" s="18">
        <v>12656</v>
      </c>
    </row>
    <row r="280" spans="1:7" x14ac:dyDescent="0.35">
      <c r="A280" s="16" t="s">
        <v>34</v>
      </c>
      <c r="B280" s="17" t="s">
        <v>31</v>
      </c>
      <c r="C280" s="16" t="s">
        <v>32</v>
      </c>
      <c r="D280" s="19">
        <v>42877</v>
      </c>
      <c r="E280" s="18">
        <v>5761</v>
      </c>
      <c r="F280" s="18">
        <v>520</v>
      </c>
      <c r="G280" s="18">
        <v>6281</v>
      </c>
    </row>
    <row r="281" spans="1:7" x14ac:dyDescent="0.35">
      <c r="A281" s="16" t="s">
        <v>41</v>
      </c>
      <c r="B281" s="17" t="s">
        <v>31</v>
      </c>
      <c r="C281" s="16" t="s">
        <v>32</v>
      </c>
      <c r="D281" s="19">
        <v>42878</v>
      </c>
      <c r="E281" s="18">
        <v>100</v>
      </c>
      <c r="F281" s="18">
        <v>854</v>
      </c>
      <c r="G281" s="18">
        <v>954</v>
      </c>
    </row>
    <row r="282" spans="1:7" x14ac:dyDescent="0.35">
      <c r="A282" s="16" t="s">
        <v>43</v>
      </c>
      <c r="B282" s="17" t="s">
        <v>45</v>
      </c>
      <c r="C282" s="16" t="s">
        <v>33</v>
      </c>
      <c r="D282" s="19">
        <v>42879</v>
      </c>
      <c r="E282" s="18">
        <v>2000</v>
      </c>
      <c r="F282" s="18">
        <v>825</v>
      </c>
      <c r="G282" s="18">
        <v>2825</v>
      </c>
    </row>
    <row r="283" spans="1:7" x14ac:dyDescent="0.35">
      <c r="A283" s="16" t="s">
        <v>30</v>
      </c>
      <c r="B283" s="17" t="s">
        <v>31</v>
      </c>
      <c r="C283" s="16" t="s">
        <v>33</v>
      </c>
      <c r="D283" s="19">
        <v>42880</v>
      </c>
      <c r="E283" s="18">
        <v>100</v>
      </c>
      <c r="F283" s="18">
        <v>513</v>
      </c>
      <c r="G283" s="18">
        <v>613</v>
      </c>
    </row>
    <row r="284" spans="1:7" x14ac:dyDescent="0.35">
      <c r="A284" s="16" t="s">
        <v>41</v>
      </c>
      <c r="B284" s="17" t="s">
        <v>31</v>
      </c>
      <c r="C284" s="16" t="s">
        <v>32</v>
      </c>
      <c r="D284" s="19">
        <v>42881</v>
      </c>
      <c r="E284" s="18">
        <v>5000</v>
      </c>
      <c r="F284" s="18">
        <v>357</v>
      </c>
      <c r="G284" s="18">
        <v>5357</v>
      </c>
    </row>
    <row r="285" spans="1:7" x14ac:dyDescent="0.35">
      <c r="A285" s="16" t="s">
        <v>34</v>
      </c>
      <c r="B285" s="17" t="s">
        <v>45</v>
      </c>
      <c r="C285" s="16" t="s">
        <v>33</v>
      </c>
      <c r="D285" s="19">
        <v>42882</v>
      </c>
      <c r="E285" s="18">
        <v>6573</v>
      </c>
      <c r="F285" s="18">
        <v>243</v>
      </c>
      <c r="G285" s="18">
        <v>6816</v>
      </c>
    </row>
    <row r="286" spans="1:7" x14ac:dyDescent="0.35">
      <c r="A286" s="16" t="s">
        <v>41</v>
      </c>
      <c r="B286" s="17" t="s">
        <v>31</v>
      </c>
      <c r="C286" s="16" t="s">
        <v>32</v>
      </c>
      <c r="D286" s="19">
        <v>42883</v>
      </c>
      <c r="E286" s="18">
        <v>12006</v>
      </c>
      <c r="F286" s="18">
        <v>475</v>
      </c>
      <c r="G286" s="18">
        <v>12481</v>
      </c>
    </row>
    <row r="287" spans="1:7" x14ac:dyDescent="0.35">
      <c r="A287" s="16" t="s">
        <v>34</v>
      </c>
      <c r="B287" s="17" t="s">
        <v>31</v>
      </c>
      <c r="C287" s="16" t="s">
        <v>32</v>
      </c>
      <c r="D287" s="19">
        <v>42884</v>
      </c>
      <c r="E287" s="18">
        <v>4540</v>
      </c>
      <c r="F287" s="18">
        <v>853</v>
      </c>
      <c r="G287" s="18">
        <v>5393</v>
      </c>
    </row>
    <row r="288" spans="1:7" x14ac:dyDescent="0.35">
      <c r="A288" s="16" t="s">
        <v>43</v>
      </c>
      <c r="B288" s="17" t="s">
        <v>45</v>
      </c>
      <c r="C288" s="16" t="s">
        <v>32</v>
      </c>
      <c r="D288" s="19">
        <v>42885</v>
      </c>
      <c r="E288" s="18">
        <v>16000</v>
      </c>
      <c r="F288" s="18">
        <v>496</v>
      </c>
      <c r="G288" s="18">
        <v>16496</v>
      </c>
    </row>
    <row r="289" spans="1:7" x14ac:dyDescent="0.35">
      <c r="A289" s="16" t="s">
        <v>43</v>
      </c>
      <c r="B289" s="17" t="s">
        <v>31</v>
      </c>
      <c r="C289" s="16" t="s">
        <v>33</v>
      </c>
      <c r="D289" s="19">
        <v>42886</v>
      </c>
      <c r="E289" s="18">
        <v>400</v>
      </c>
      <c r="F289" s="18">
        <v>850</v>
      </c>
      <c r="G289" s="18">
        <v>1250</v>
      </c>
    </row>
    <row r="290" spans="1:7" x14ac:dyDescent="0.35">
      <c r="A290" s="16" t="s">
        <v>39</v>
      </c>
      <c r="B290" s="17" t="s">
        <v>31</v>
      </c>
      <c r="C290" s="16" t="s">
        <v>32</v>
      </c>
      <c r="D290" s="19">
        <v>42887</v>
      </c>
      <c r="E290" s="18">
        <v>11931</v>
      </c>
      <c r="F290" s="18">
        <v>466</v>
      </c>
      <c r="G290" s="18">
        <v>12397</v>
      </c>
    </row>
    <row r="291" spans="1:7" x14ac:dyDescent="0.35">
      <c r="A291" s="16" t="s">
        <v>39</v>
      </c>
      <c r="B291" s="17" t="s">
        <v>46</v>
      </c>
      <c r="C291" s="16" t="s">
        <v>33</v>
      </c>
      <c r="D291" s="19">
        <v>42888</v>
      </c>
      <c r="E291" s="18">
        <v>10431</v>
      </c>
      <c r="F291" s="18">
        <v>718</v>
      </c>
      <c r="G291" s="18">
        <v>11149</v>
      </c>
    </row>
    <row r="292" spans="1:7" x14ac:dyDescent="0.35">
      <c r="A292" s="16" t="s">
        <v>41</v>
      </c>
      <c r="B292" s="17" t="s">
        <v>31</v>
      </c>
      <c r="C292" s="16" t="s">
        <v>32</v>
      </c>
      <c r="D292" s="19">
        <v>42889</v>
      </c>
      <c r="E292" s="18">
        <v>400</v>
      </c>
      <c r="F292" s="18">
        <v>803</v>
      </c>
      <c r="G292" s="18">
        <v>1203</v>
      </c>
    </row>
    <row r="293" spans="1:7" x14ac:dyDescent="0.35">
      <c r="A293" s="16" t="s">
        <v>43</v>
      </c>
      <c r="B293" s="17" t="s">
        <v>31</v>
      </c>
      <c r="C293" s="16" t="s">
        <v>33</v>
      </c>
      <c r="D293" s="19">
        <v>42890</v>
      </c>
      <c r="E293" s="18">
        <v>1325</v>
      </c>
      <c r="F293" s="18">
        <v>267</v>
      </c>
      <c r="G293" s="18">
        <v>1592</v>
      </c>
    </row>
    <row r="294" spans="1:7" x14ac:dyDescent="0.35">
      <c r="A294" s="16" t="s">
        <v>30</v>
      </c>
      <c r="B294" s="17" t="s">
        <v>46</v>
      </c>
      <c r="C294" s="16" t="s">
        <v>32</v>
      </c>
      <c r="D294" s="19">
        <v>42891</v>
      </c>
      <c r="E294" s="18">
        <v>14722</v>
      </c>
      <c r="F294" s="18">
        <v>660</v>
      </c>
      <c r="G294" s="18">
        <v>15382</v>
      </c>
    </row>
    <row r="295" spans="1:7" x14ac:dyDescent="0.35">
      <c r="A295" s="16" t="s">
        <v>39</v>
      </c>
      <c r="B295" s="17" t="s">
        <v>31</v>
      </c>
      <c r="C295" s="16" t="s">
        <v>33</v>
      </c>
      <c r="D295" s="19">
        <v>42892</v>
      </c>
      <c r="E295" s="18">
        <v>8613</v>
      </c>
      <c r="F295" s="18">
        <v>627</v>
      </c>
      <c r="G295" s="18">
        <v>9240</v>
      </c>
    </row>
    <row r="296" spans="1:7" x14ac:dyDescent="0.35">
      <c r="A296" s="16" t="s">
        <v>34</v>
      </c>
      <c r="B296" s="17" t="s">
        <v>46</v>
      </c>
      <c r="C296" s="16" t="s">
        <v>33</v>
      </c>
      <c r="D296" s="19">
        <v>42893</v>
      </c>
      <c r="E296" s="18">
        <v>14644</v>
      </c>
      <c r="F296" s="18">
        <v>410</v>
      </c>
      <c r="G296" s="18">
        <v>15054</v>
      </c>
    </row>
    <row r="297" spans="1:7" x14ac:dyDescent="0.35">
      <c r="A297" s="16" t="s">
        <v>30</v>
      </c>
      <c r="B297" s="17" t="s">
        <v>45</v>
      </c>
      <c r="C297" s="16" t="s">
        <v>32</v>
      </c>
      <c r="D297" s="19">
        <v>42894</v>
      </c>
      <c r="E297" s="18">
        <v>7000</v>
      </c>
      <c r="F297" s="18">
        <v>481</v>
      </c>
      <c r="G297" s="18">
        <v>7481</v>
      </c>
    </row>
    <row r="298" spans="1:7" x14ac:dyDescent="0.35">
      <c r="A298" s="16" t="s">
        <v>39</v>
      </c>
      <c r="B298" s="17" t="s">
        <v>31</v>
      </c>
      <c r="C298" s="16" t="s">
        <v>32</v>
      </c>
      <c r="D298" s="19">
        <v>42895</v>
      </c>
      <c r="E298" s="18">
        <v>17000</v>
      </c>
      <c r="F298" s="18">
        <v>221</v>
      </c>
      <c r="G298" s="18">
        <v>17221</v>
      </c>
    </row>
    <row r="299" spans="1:7" x14ac:dyDescent="0.35">
      <c r="A299" s="16" t="s">
        <v>42</v>
      </c>
      <c r="B299" s="17" t="s">
        <v>31</v>
      </c>
      <c r="C299" s="16" t="s">
        <v>32</v>
      </c>
      <c r="D299" s="19">
        <v>42896</v>
      </c>
      <c r="E299" s="18">
        <v>124</v>
      </c>
      <c r="F299" s="18">
        <v>825</v>
      </c>
      <c r="G299" s="18">
        <v>949</v>
      </c>
    </row>
    <row r="300" spans="1:7" x14ac:dyDescent="0.35">
      <c r="A300" s="16" t="s">
        <v>41</v>
      </c>
      <c r="B300" s="17" t="s">
        <v>31</v>
      </c>
      <c r="C300" s="16" t="s">
        <v>32</v>
      </c>
      <c r="D300" s="19">
        <v>42897</v>
      </c>
      <c r="E300" s="18">
        <v>3000</v>
      </c>
      <c r="F300" s="18">
        <v>209</v>
      </c>
      <c r="G300" s="18">
        <v>3209</v>
      </c>
    </row>
    <row r="301" spans="1:7" x14ac:dyDescent="0.35">
      <c r="A301" s="16" t="s">
        <v>30</v>
      </c>
      <c r="B301" s="17" t="s">
        <v>45</v>
      </c>
      <c r="C301" s="16" t="s">
        <v>33</v>
      </c>
      <c r="D301" s="19">
        <v>42898</v>
      </c>
      <c r="E301" s="18">
        <v>11798</v>
      </c>
      <c r="F301" s="18">
        <v>387</v>
      </c>
      <c r="G301" s="18">
        <v>12185</v>
      </c>
    </row>
    <row r="302" spans="1:7" x14ac:dyDescent="0.35">
      <c r="A302" s="16" t="s">
        <v>30</v>
      </c>
      <c r="B302" s="17" t="s">
        <v>45</v>
      </c>
      <c r="C302" s="16" t="s">
        <v>32</v>
      </c>
      <c r="D302" s="19">
        <v>42899</v>
      </c>
      <c r="E302" s="18">
        <v>250</v>
      </c>
      <c r="F302" s="18">
        <v>738</v>
      </c>
      <c r="G302" s="18">
        <v>988</v>
      </c>
    </row>
    <row r="303" spans="1:7" x14ac:dyDescent="0.35">
      <c r="A303" s="16" t="s">
        <v>41</v>
      </c>
      <c r="B303" s="17" t="s">
        <v>46</v>
      </c>
      <c r="C303" s="16" t="s">
        <v>32</v>
      </c>
      <c r="D303" s="19">
        <v>42900</v>
      </c>
      <c r="E303" s="18">
        <v>12000</v>
      </c>
      <c r="F303" s="18">
        <v>664</v>
      </c>
      <c r="G303" s="18">
        <v>12664</v>
      </c>
    </row>
    <row r="304" spans="1:7" x14ac:dyDescent="0.35">
      <c r="A304" s="16" t="s">
        <v>41</v>
      </c>
      <c r="B304" s="17" t="s">
        <v>45</v>
      </c>
      <c r="C304" s="16" t="s">
        <v>32</v>
      </c>
      <c r="D304" s="19">
        <v>42901</v>
      </c>
      <c r="E304" s="18">
        <v>12000</v>
      </c>
      <c r="F304" s="18">
        <v>606</v>
      </c>
      <c r="G304" s="18">
        <v>12606</v>
      </c>
    </row>
    <row r="305" spans="1:7" x14ac:dyDescent="0.35">
      <c r="A305" s="16" t="s">
        <v>34</v>
      </c>
      <c r="B305" s="17" t="s">
        <v>31</v>
      </c>
      <c r="C305" s="16" t="s">
        <v>32</v>
      </c>
      <c r="D305" s="19">
        <v>42902</v>
      </c>
      <c r="E305" s="18">
        <v>2749</v>
      </c>
      <c r="F305" s="18">
        <v>337</v>
      </c>
      <c r="G305" s="18">
        <v>3086</v>
      </c>
    </row>
    <row r="306" spans="1:7" x14ac:dyDescent="0.35">
      <c r="A306" s="16" t="s">
        <v>41</v>
      </c>
      <c r="B306" s="17" t="s">
        <v>31</v>
      </c>
      <c r="C306" s="16" t="s">
        <v>33</v>
      </c>
      <c r="D306" s="19">
        <v>42903</v>
      </c>
      <c r="E306" s="18">
        <v>19000</v>
      </c>
      <c r="F306" s="18">
        <v>683</v>
      </c>
      <c r="G306" s="18">
        <v>19683</v>
      </c>
    </row>
    <row r="307" spans="1:7" x14ac:dyDescent="0.35">
      <c r="A307" s="16" t="s">
        <v>43</v>
      </c>
      <c r="B307" s="17" t="s">
        <v>45</v>
      </c>
      <c r="C307" s="16" t="s">
        <v>32</v>
      </c>
      <c r="D307" s="19">
        <v>42904</v>
      </c>
      <c r="E307" s="18">
        <v>10202</v>
      </c>
      <c r="F307" s="18">
        <v>783</v>
      </c>
      <c r="G307" s="18">
        <v>10985</v>
      </c>
    </row>
    <row r="308" spans="1:7" x14ac:dyDescent="0.35">
      <c r="A308" s="16" t="s">
        <v>30</v>
      </c>
      <c r="B308" s="17" t="s">
        <v>31</v>
      </c>
      <c r="C308" s="16" t="s">
        <v>32</v>
      </c>
      <c r="D308" s="19">
        <v>42905</v>
      </c>
      <c r="E308" s="18">
        <v>9095</v>
      </c>
      <c r="F308" s="18">
        <v>272</v>
      </c>
      <c r="G308" s="18">
        <v>9367</v>
      </c>
    </row>
    <row r="309" spans="1:7" x14ac:dyDescent="0.35">
      <c r="A309" s="16" t="s">
        <v>41</v>
      </c>
      <c r="B309" s="17" t="s">
        <v>46</v>
      </c>
      <c r="C309" s="16" t="s">
        <v>32</v>
      </c>
      <c r="D309" s="19">
        <v>42906</v>
      </c>
      <c r="E309" s="18">
        <v>500</v>
      </c>
      <c r="F309" s="18">
        <v>763</v>
      </c>
      <c r="G309" s="18">
        <v>1263</v>
      </c>
    </row>
    <row r="310" spans="1:7" x14ac:dyDescent="0.35">
      <c r="A310" s="16" t="s">
        <v>34</v>
      </c>
      <c r="B310" s="17" t="s">
        <v>45</v>
      </c>
      <c r="C310" s="16" t="s">
        <v>32</v>
      </c>
      <c r="D310" s="19">
        <v>42907</v>
      </c>
      <c r="E310" s="18">
        <v>75000</v>
      </c>
      <c r="F310" s="18">
        <v>588</v>
      </c>
      <c r="G310" s="18">
        <v>75588</v>
      </c>
    </row>
    <row r="311" spans="1:7" x14ac:dyDescent="0.35">
      <c r="A311" s="16" t="s">
        <v>41</v>
      </c>
      <c r="B311" s="17" t="s">
        <v>45</v>
      </c>
      <c r="C311" s="16" t="s">
        <v>32</v>
      </c>
      <c r="D311" s="19">
        <v>42908</v>
      </c>
      <c r="E311" s="18">
        <v>3525</v>
      </c>
      <c r="F311" s="18">
        <v>533</v>
      </c>
      <c r="G311" s="18">
        <v>4058</v>
      </c>
    </row>
    <row r="312" spans="1:7" x14ac:dyDescent="0.35">
      <c r="A312" s="16" t="s">
        <v>34</v>
      </c>
      <c r="B312" s="17" t="s">
        <v>31</v>
      </c>
      <c r="C312" s="16" t="s">
        <v>32</v>
      </c>
      <c r="D312" s="19">
        <v>42909</v>
      </c>
      <c r="E312" s="18">
        <v>12000</v>
      </c>
      <c r="F312" s="18">
        <v>734</v>
      </c>
      <c r="G312" s="18">
        <v>12734</v>
      </c>
    </row>
    <row r="313" spans="1:7" x14ac:dyDescent="0.35">
      <c r="A313" s="16" t="s">
        <v>43</v>
      </c>
      <c r="B313" s="17" t="s">
        <v>45</v>
      </c>
      <c r="C313" s="16" t="s">
        <v>32</v>
      </c>
      <c r="D313" s="19">
        <v>42910</v>
      </c>
      <c r="E313" s="18">
        <v>12000</v>
      </c>
      <c r="F313" s="18">
        <v>454</v>
      </c>
      <c r="G313" s="18">
        <v>12454</v>
      </c>
    </row>
    <row r="314" spans="1:7" x14ac:dyDescent="0.35">
      <c r="A314" s="16" t="s">
        <v>43</v>
      </c>
      <c r="B314" s="17" t="s">
        <v>46</v>
      </c>
      <c r="C314" s="16" t="s">
        <v>32</v>
      </c>
      <c r="D314" s="19">
        <v>42911</v>
      </c>
      <c r="E314" s="18">
        <v>500</v>
      </c>
      <c r="F314" s="18">
        <v>476</v>
      </c>
      <c r="G314" s="18">
        <v>976</v>
      </c>
    </row>
    <row r="315" spans="1:7" x14ac:dyDescent="0.35">
      <c r="A315" s="16" t="s">
        <v>39</v>
      </c>
      <c r="B315" s="17" t="s">
        <v>46</v>
      </c>
      <c r="C315" s="16" t="s">
        <v>32</v>
      </c>
      <c r="D315" s="19">
        <v>42912</v>
      </c>
      <c r="E315" s="18">
        <v>500</v>
      </c>
      <c r="F315" s="18">
        <v>778</v>
      </c>
      <c r="G315" s="18">
        <v>1278</v>
      </c>
    </row>
    <row r="316" spans="1:7" x14ac:dyDescent="0.35">
      <c r="A316" s="16" t="s">
        <v>39</v>
      </c>
      <c r="B316" s="17" t="s">
        <v>31</v>
      </c>
      <c r="C316" s="16" t="s">
        <v>32</v>
      </c>
      <c r="D316" s="19">
        <v>42913</v>
      </c>
      <c r="E316" s="18">
        <v>6000</v>
      </c>
      <c r="F316" s="18">
        <v>203</v>
      </c>
      <c r="G316" s="18">
        <v>6203</v>
      </c>
    </row>
    <row r="317" spans="1:7" x14ac:dyDescent="0.35">
      <c r="A317" s="16" t="s">
        <v>41</v>
      </c>
      <c r="B317" s="17" t="s">
        <v>45</v>
      </c>
      <c r="C317" s="16" t="s">
        <v>32</v>
      </c>
      <c r="D317" s="19">
        <v>42914</v>
      </c>
      <c r="E317" s="18">
        <v>13500</v>
      </c>
      <c r="F317" s="18">
        <v>259</v>
      </c>
      <c r="G317" s="18">
        <v>13759</v>
      </c>
    </row>
    <row r="318" spans="1:7" x14ac:dyDescent="0.35">
      <c r="A318" s="16" t="s">
        <v>43</v>
      </c>
      <c r="B318" s="17" t="s">
        <v>31</v>
      </c>
      <c r="C318" s="16" t="s">
        <v>32</v>
      </c>
      <c r="D318" s="19">
        <v>42915</v>
      </c>
      <c r="E318" s="18">
        <v>12535</v>
      </c>
      <c r="F318" s="18">
        <v>728</v>
      </c>
      <c r="G318" s="18">
        <v>13263</v>
      </c>
    </row>
    <row r="319" spans="1:7" x14ac:dyDescent="0.35">
      <c r="A319" s="16" t="s">
        <v>30</v>
      </c>
      <c r="B319" s="17" t="s">
        <v>31</v>
      </c>
      <c r="C319" s="16" t="s">
        <v>32</v>
      </c>
      <c r="D319" s="19">
        <v>42916</v>
      </c>
      <c r="E319" s="18">
        <v>16000</v>
      </c>
      <c r="F319" s="18">
        <v>843</v>
      </c>
      <c r="G319" s="18">
        <v>16843</v>
      </c>
    </row>
    <row r="320" spans="1:7" x14ac:dyDescent="0.35">
      <c r="A320" s="16" t="s">
        <v>41</v>
      </c>
      <c r="B320" s="17" t="s">
        <v>31</v>
      </c>
      <c r="C320" s="16" t="s">
        <v>32</v>
      </c>
      <c r="D320" s="19">
        <v>42917</v>
      </c>
      <c r="E320" s="18">
        <v>8000</v>
      </c>
      <c r="F320" s="18">
        <v>679</v>
      </c>
      <c r="G320" s="18">
        <v>8679</v>
      </c>
    </row>
    <row r="321" spans="1:7" x14ac:dyDescent="0.35">
      <c r="A321" s="16" t="s">
        <v>43</v>
      </c>
      <c r="B321" s="17" t="s">
        <v>31</v>
      </c>
      <c r="C321" s="16" t="s">
        <v>33</v>
      </c>
      <c r="D321" s="19">
        <v>42918</v>
      </c>
      <c r="E321" s="18">
        <v>6190</v>
      </c>
      <c r="F321" s="18">
        <v>269</v>
      </c>
      <c r="G321" s="18">
        <v>6459</v>
      </c>
    </row>
    <row r="322" spans="1:7" x14ac:dyDescent="0.35">
      <c r="A322" s="16" t="s">
        <v>43</v>
      </c>
      <c r="B322" s="17" t="s">
        <v>31</v>
      </c>
      <c r="C322" s="16" t="s">
        <v>32</v>
      </c>
      <c r="D322" s="19">
        <v>42919</v>
      </c>
      <c r="E322" s="18">
        <v>500</v>
      </c>
      <c r="F322" s="18">
        <v>394</v>
      </c>
      <c r="G322" s="18">
        <v>894</v>
      </c>
    </row>
    <row r="323" spans="1:7" x14ac:dyDescent="0.35">
      <c r="A323" s="16" t="s">
        <v>30</v>
      </c>
      <c r="B323" s="17" t="s">
        <v>46</v>
      </c>
      <c r="C323" s="16" t="s">
        <v>32</v>
      </c>
      <c r="D323" s="19">
        <v>42920</v>
      </c>
      <c r="E323" s="18">
        <v>3075</v>
      </c>
      <c r="F323" s="18">
        <v>239</v>
      </c>
      <c r="G323" s="18">
        <v>3314</v>
      </c>
    </row>
    <row r="324" spans="1:7" x14ac:dyDescent="0.35">
      <c r="A324" s="16" t="s">
        <v>40</v>
      </c>
      <c r="B324" s="17" t="s">
        <v>31</v>
      </c>
      <c r="C324" s="16" t="s">
        <v>32</v>
      </c>
      <c r="D324" s="19">
        <v>42921</v>
      </c>
      <c r="E324" s="18">
        <v>4000</v>
      </c>
      <c r="F324" s="18">
        <v>665</v>
      </c>
      <c r="G324" s="18">
        <v>4665</v>
      </c>
    </row>
    <row r="325" spans="1:7" x14ac:dyDescent="0.35">
      <c r="A325" s="16" t="s">
        <v>40</v>
      </c>
      <c r="B325" s="17" t="s">
        <v>31</v>
      </c>
      <c r="C325" s="16" t="s">
        <v>32</v>
      </c>
      <c r="D325" s="19">
        <v>42922</v>
      </c>
      <c r="E325" s="18">
        <v>500</v>
      </c>
      <c r="F325" s="18">
        <v>307</v>
      </c>
      <c r="G325" s="18">
        <v>807</v>
      </c>
    </row>
    <row r="326" spans="1:7" x14ac:dyDescent="0.35">
      <c r="A326" s="16" t="s">
        <v>40</v>
      </c>
      <c r="B326" s="17" t="s">
        <v>46</v>
      </c>
      <c r="C326" s="16" t="s">
        <v>32</v>
      </c>
      <c r="D326" s="19">
        <v>42923</v>
      </c>
      <c r="E326" s="18">
        <v>500</v>
      </c>
      <c r="F326" s="18">
        <v>644</v>
      </c>
      <c r="G326" s="18">
        <v>1144</v>
      </c>
    </row>
    <row r="327" spans="1:7" x14ac:dyDescent="0.35">
      <c r="A327" s="16" t="s">
        <v>40</v>
      </c>
      <c r="B327" s="17" t="s">
        <v>31</v>
      </c>
      <c r="C327" s="16" t="s">
        <v>33</v>
      </c>
      <c r="D327" s="19">
        <v>42924</v>
      </c>
      <c r="E327" s="18">
        <v>5723</v>
      </c>
      <c r="F327" s="18">
        <v>897</v>
      </c>
      <c r="G327" s="18">
        <v>6620</v>
      </c>
    </row>
    <row r="328" spans="1:7" x14ac:dyDescent="0.35">
      <c r="A328" s="16" t="s">
        <v>40</v>
      </c>
      <c r="B328" s="17" t="s">
        <v>45</v>
      </c>
      <c r="C328" s="16" t="s">
        <v>33</v>
      </c>
      <c r="D328" s="19">
        <v>42925</v>
      </c>
      <c r="E328" s="18">
        <v>4000</v>
      </c>
      <c r="F328" s="18">
        <v>441</v>
      </c>
      <c r="G328" s="18">
        <v>4441</v>
      </c>
    </row>
    <row r="329" spans="1:7" x14ac:dyDescent="0.35">
      <c r="A329" s="16" t="s">
        <v>39</v>
      </c>
      <c r="B329" s="17" t="s">
        <v>31</v>
      </c>
      <c r="C329" s="16" t="s">
        <v>32</v>
      </c>
      <c r="D329" s="19">
        <v>42926</v>
      </c>
      <c r="E329" s="18">
        <v>8000</v>
      </c>
      <c r="F329" s="18">
        <v>565</v>
      </c>
      <c r="G329" s="18">
        <v>8565</v>
      </c>
    </row>
    <row r="330" spans="1:7" x14ac:dyDescent="0.35">
      <c r="A330" s="16" t="s">
        <v>34</v>
      </c>
      <c r="B330" s="17" t="s">
        <v>45</v>
      </c>
      <c r="C330" s="16" t="s">
        <v>32</v>
      </c>
      <c r="D330" s="19">
        <v>42927</v>
      </c>
      <c r="E330" s="18">
        <v>7000</v>
      </c>
      <c r="F330" s="18">
        <v>235</v>
      </c>
      <c r="G330" s="18">
        <v>7235</v>
      </c>
    </row>
    <row r="331" spans="1:7" x14ac:dyDescent="0.35">
      <c r="A331" s="16" t="s">
        <v>30</v>
      </c>
      <c r="B331" s="17" t="s">
        <v>46</v>
      </c>
      <c r="C331" s="16" t="s">
        <v>32</v>
      </c>
      <c r="D331" s="19">
        <v>42928</v>
      </c>
      <c r="E331" s="18">
        <v>12000</v>
      </c>
      <c r="F331" s="18">
        <v>392</v>
      </c>
      <c r="G331" s="18">
        <v>12392</v>
      </c>
    </row>
    <row r="332" spans="1:7" x14ac:dyDescent="0.35">
      <c r="A332" s="16" t="s">
        <v>39</v>
      </c>
      <c r="B332" s="17" t="s">
        <v>31</v>
      </c>
      <c r="C332" s="16" t="s">
        <v>32</v>
      </c>
      <c r="D332" s="19">
        <v>42929</v>
      </c>
      <c r="E332" s="18">
        <v>5245</v>
      </c>
      <c r="F332" s="18">
        <v>596</v>
      </c>
      <c r="G332" s="18">
        <v>5841</v>
      </c>
    </row>
    <row r="333" spans="1:7" x14ac:dyDescent="0.35">
      <c r="A333" s="16" t="s">
        <v>42</v>
      </c>
      <c r="B333" s="17" t="s">
        <v>45</v>
      </c>
      <c r="C333" s="16" t="s">
        <v>33</v>
      </c>
      <c r="D333" s="19">
        <v>42930</v>
      </c>
      <c r="E333" s="18">
        <v>3596</v>
      </c>
      <c r="F333" s="18">
        <v>866</v>
      </c>
      <c r="G333" s="18">
        <v>4462</v>
      </c>
    </row>
    <row r="334" spans="1:7" x14ac:dyDescent="0.35">
      <c r="A334" s="16" t="s">
        <v>41</v>
      </c>
      <c r="B334" s="17" t="s">
        <v>45</v>
      </c>
      <c r="C334" s="16" t="s">
        <v>32</v>
      </c>
      <c r="D334" s="19">
        <v>42931</v>
      </c>
      <c r="E334" s="18">
        <v>5000</v>
      </c>
      <c r="F334" s="18">
        <v>706</v>
      </c>
      <c r="G334" s="18">
        <v>5706</v>
      </c>
    </row>
    <row r="335" spans="1:7" x14ac:dyDescent="0.35">
      <c r="A335" s="16" t="s">
        <v>30</v>
      </c>
      <c r="B335" s="17" t="s">
        <v>45</v>
      </c>
      <c r="C335" s="16" t="s">
        <v>33</v>
      </c>
      <c r="D335" s="19">
        <v>42932</v>
      </c>
      <c r="E335" s="18">
        <v>7882</v>
      </c>
      <c r="F335" s="18">
        <v>645</v>
      </c>
      <c r="G335" s="18">
        <v>8527</v>
      </c>
    </row>
    <row r="336" spans="1:7" x14ac:dyDescent="0.35">
      <c r="A336" s="16" t="s">
        <v>30</v>
      </c>
      <c r="B336" s="17" t="s">
        <v>31</v>
      </c>
      <c r="C336" s="16" t="s">
        <v>32</v>
      </c>
      <c r="D336" s="19">
        <v>42933</v>
      </c>
      <c r="E336" s="18">
        <v>6000</v>
      </c>
      <c r="F336" s="18">
        <v>520</v>
      </c>
      <c r="G336" s="18">
        <v>6520</v>
      </c>
    </row>
    <row r="337" spans="1:7" x14ac:dyDescent="0.35">
      <c r="A337" s="16" t="s">
        <v>41</v>
      </c>
      <c r="B337" s="17" t="s">
        <v>45</v>
      </c>
      <c r="C337" s="16" t="s">
        <v>32</v>
      </c>
      <c r="D337" s="19">
        <v>42934</v>
      </c>
      <c r="E337" s="18">
        <v>4357</v>
      </c>
      <c r="F337" s="18">
        <v>595</v>
      </c>
      <c r="G337" s="18">
        <v>4952</v>
      </c>
    </row>
    <row r="338" spans="1:7" x14ac:dyDescent="0.35">
      <c r="A338" s="16" t="s">
        <v>41</v>
      </c>
      <c r="B338" s="17" t="s">
        <v>31</v>
      </c>
      <c r="C338" s="16" t="s">
        <v>32</v>
      </c>
      <c r="D338" s="19">
        <v>42935</v>
      </c>
      <c r="E338" s="18">
        <v>9095</v>
      </c>
      <c r="F338" s="18">
        <v>219</v>
      </c>
      <c r="G338" s="18">
        <v>9314</v>
      </c>
    </row>
    <row r="339" spans="1:7" x14ac:dyDescent="0.35">
      <c r="A339" s="16" t="s">
        <v>34</v>
      </c>
      <c r="B339" s="17" t="s">
        <v>31</v>
      </c>
      <c r="C339" s="16" t="s">
        <v>33</v>
      </c>
      <c r="D339" s="19">
        <v>42936</v>
      </c>
      <c r="E339" s="18">
        <v>7289</v>
      </c>
      <c r="F339" s="18">
        <v>603</v>
      </c>
      <c r="G339" s="18">
        <v>7892</v>
      </c>
    </row>
    <row r="340" spans="1:7" x14ac:dyDescent="0.35">
      <c r="A340" s="16" t="s">
        <v>41</v>
      </c>
      <c r="B340" s="17" t="s">
        <v>31</v>
      </c>
      <c r="C340" s="16" t="s">
        <v>32</v>
      </c>
      <c r="D340" s="19">
        <v>42937</v>
      </c>
      <c r="E340" s="18">
        <v>6000</v>
      </c>
      <c r="F340" s="18">
        <v>859</v>
      </c>
      <c r="G340" s="18">
        <v>6859</v>
      </c>
    </row>
    <row r="341" spans="1:7" x14ac:dyDescent="0.35">
      <c r="A341" s="16" t="s">
        <v>43</v>
      </c>
      <c r="B341" s="17" t="s">
        <v>45</v>
      </c>
      <c r="C341" s="16" t="s">
        <v>32</v>
      </c>
      <c r="D341" s="19">
        <v>42938</v>
      </c>
      <c r="E341" s="18">
        <v>13636</v>
      </c>
      <c r="F341" s="18">
        <v>351</v>
      </c>
      <c r="G341" s="18">
        <v>13987</v>
      </c>
    </row>
    <row r="342" spans="1:7" x14ac:dyDescent="0.35">
      <c r="A342" s="16" t="s">
        <v>30</v>
      </c>
      <c r="B342" s="17" t="s">
        <v>45</v>
      </c>
      <c r="C342" s="16" t="s">
        <v>32</v>
      </c>
      <c r="D342" s="19">
        <v>42939</v>
      </c>
      <c r="E342" s="18">
        <v>5000</v>
      </c>
      <c r="F342" s="18">
        <v>681</v>
      </c>
      <c r="G342" s="18">
        <v>5681</v>
      </c>
    </row>
    <row r="343" spans="1:7" x14ac:dyDescent="0.35">
      <c r="A343" s="16" t="s">
        <v>41</v>
      </c>
      <c r="B343" s="17" t="s">
        <v>45</v>
      </c>
      <c r="C343" s="16" t="s">
        <v>32</v>
      </c>
      <c r="D343" s="19">
        <v>42940</v>
      </c>
      <c r="E343" s="18">
        <v>50000</v>
      </c>
      <c r="F343" s="18">
        <v>200</v>
      </c>
      <c r="G343" s="18">
        <v>50200</v>
      </c>
    </row>
    <row r="344" spans="1:7" x14ac:dyDescent="0.35">
      <c r="A344" s="16" t="s">
        <v>34</v>
      </c>
      <c r="B344" s="17" t="s">
        <v>45</v>
      </c>
      <c r="C344" s="16" t="s">
        <v>32</v>
      </c>
      <c r="D344" s="19">
        <v>42941</v>
      </c>
      <c r="E344" s="18">
        <v>12455</v>
      </c>
      <c r="F344" s="18">
        <v>215</v>
      </c>
      <c r="G344" s="18">
        <v>12670</v>
      </c>
    </row>
    <row r="345" spans="1:7" x14ac:dyDescent="0.35">
      <c r="A345" s="16" t="s">
        <v>41</v>
      </c>
      <c r="B345" s="17" t="s">
        <v>45</v>
      </c>
      <c r="C345" s="16" t="s">
        <v>33</v>
      </c>
      <c r="D345" s="19">
        <v>42942</v>
      </c>
      <c r="E345" s="18">
        <v>13637</v>
      </c>
      <c r="F345" s="18">
        <v>602</v>
      </c>
      <c r="G345" s="18">
        <v>14239</v>
      </c>
    </row>
    <row r="346" spans="1:7" x14ac:dyDescent="0.35">
      <c r="A346" s="16" t="s">
        <v>34</v>
      </c>
      <c r="B346" s="17" t="s">
        <v>46</v>
      </c>
      <c r="C346" s="16" t="s">
        <v>32</v>
      </c>
      <c r="D346" s="19">
        <v>42943</v>
      </c>
      <c r="E346" s="18">
        <v>5603</v>
      </c>
      <c r="F346" s="18">
        <v>365</v>
      </c>
      <c r="G346" s="18">
        <v>5968</v>
      </c>
    </row>
    <row r="347" spans="1:7" x14ac:dyDescent="0.35">
      <c r="A347" s="16" t="s">
        <v>43</v>
      </c>
      <c r="B347" s="17" t="s">
        <v>31</v>
      </c>
      <c r="C347" s="16" t="s">
        <v>32</v>
      </c>
      <c r="D347" s="19">
        <v>42944</v>
      </c>
      <c r="E347" s="18">
        <v>13899</v>
      </c>
      <c r="F347" s="18">
        <v>832</v>
      </c>
      <c r="G347" s="18">
        <v>14731</v>
      </c>
    </row>
    <row r="348" spans="1:7" x14ac:dyDescent="0.35">
      <c r="A348" s="16" t="s">
        <v>43</v>
      </c>
      <c r="B348" s="17" t="s">
        <v>31</v>
      </c>
      <c r="C348" s="16" t="s">
        <v>32</v>
      </c>
      <c r="D348" s="19">
        <v>42945</v>
      </c>
      <c r="E348" s="18">
        <v>11217</v>
      </c>
      <c r="F348" s="18">
        <v>671</v>
      </c>
      <c r="G348" s="18">
        <v>11888</v>
      </c>
    </row>
    <row r="349" spans="1:7" x14ac:dyDescent="0.35">
      <c r="A349" s="16" t="s">
        <v>39</v>
      </c>
      <c r="B349" s="17" t="s">
        <v>31</v>
      </c>
      <c r="C349" s="16" t="s">
        <v>32</v>
      </c>
      <c r="D349" s="19">
        <v>42946</v>
      </c>
      <c r="E349" s="18">
        <v>10795</v>
      </c>
      <c r="F349" s="18">
        <v>690</v>
      </c>
      <c r="G349" s="18">
        <v>11485</v>
      </c>
    </row>
    <row r="350" spans="1:7" x14ac:dyDescent="0.35">
      <c r="A350" s="16" t="s">
        <v>39</v>
      </c>
      <c r="B350" s="17" t="s">
        <v>31</v>
      </c>
      <c r="C350" s="16" t="s">
        <v>32</v>
      </c>
      <c r="D350" s="19">
        <v>42947</v>
      </c>
      <c r="E350" s="18">
        <v>10122</v>
      </c>
      <c r="F350" s="18">
        <v>464</v>
      </c>
      <c r="G350" s="18">
        <v>10586</v>
      </c>
    </row>
    <row r="351" spans="1:7" x14ac:dyDescent="0.35">
      <c r="A351" s="16" t="s">
        <v>41</v>
      </c>
      <c r="B351" s="17" t="s">
        <v>46</v>
      </c>
      <c r="C351" s="16" t="s">
        <v>32</v>
      </c>
      <c r="D351" s="19">
        <v>42948</v>
      </c>
      <c r="E351" s="18">
        <v>3807</v>
      </c>
      <c r="F351" s="18">
        <v>777</v>
      </c>
      <c r="G351" s="18">
        <v>4584</v>
      </c>
    </row>
    <row r="352" spans="1:7" x14ac:dyDescent="0.35">
      <c r="A352" s="16" t="s">
        <v>43</v>
      </c>
      <c r="B352" s="17" t="s">
        <v>46</v>
      </c>
      <c r="C352" s="16" t="s">
        <v>32</v>
      </c>
      <c r="D352" s="19">
        <v>42949</v>
      </c>
      <c r="E352" s="18">
        <v>13521</v>
      </c>
      <c r="F352" s="18">
        <v>430</v>
      </c>
      <c r="G352" s="18">
        <v>13951</v>
      </c>
    </row>
    <row r="353" spans="1:7" x14ac:dyDescent="0.35">
      <c r="A353" s="16" t="s">
        <v>30</v>
      </c>
      <c r="B353" s="17" t="s">
        <v>31</v>
      </c>
      <c r="C353" s="16" t="s">
        <v>33</v>
      </c>
      <c r="D353" s="19">
        <v>42950</v>
      </c>
      <c r="E353" s="18">
        <v>7649</v>
      </c>
      <c r="F353" s="18">
        <v>585</v>
      </c>
      <c r="G353" s="18">
        <v>8234</v>
      </c>
    </row>
    <row r="354" spans="1:7" x14ac:dyDescent="0.35">
      <c r="A354" s="16" t="s">
        <v>39</v>
      </c>
      <c r="B354" s="17" t="s">
        <v>31</v>
      </c>
      <c r="C354" s="16" t="s">
        <v>32</v>
      </c>
      <c r="D354" s="19">
        <v>42951</v>
      </c>
      <c r="E354" s="18">
        <v>7342</v>
      </c>
      <c r="F354" s="18">
        <v>733</v>
      </c>
      <c r="G354" s="18">
        <v>8075</v>
      </c>
    </row>
    <row r="355" spans="1:7" x14ac:dyDescent="0.35">
      <c r="A355" s="16" t="s">
        <v>34</v>
      </c>
      <c r="B355" s="17" t="s">
        <v>45</v>
      </c>
      <c r="C355" s="16" t="s">
        <v>33</v>
      </c>
      <c r="D355" s="19">
        <v>42952</v>
      </c>
      <c r="E355" s="18">
        <v>5233</v>
      </c>
      <c r="F355" s="18">
        <v>899</v>
      </c>
      <c r="G355" s="18">
        <v>6132</v>
      </c>
    </row>
    <row r="356" spans="1:7" x14ac:dyDescent="0.35">
      <c r="A356" s="16" t="s">
        <v>30</v>
      </c>
      <c r="B356" s="17" t="s">
        <v>45</v>
      </c>
      <c r="C356" s="16" t="s">
        <v>33</v>
      </c>
      <c r="D356" s="19">
        <v>42953</v>
      </c>
      <c r="E356" s="18">
        <v>14227</v>
      </c>
      <c r="F356" s="18">
        <v>509</v>
      </c>
      <c r="G356" s="18">
        <v>14736</v>
      </c>
    </row>
    <row r="357" spans="1:7" x14ac:dyDescent="0.35">
      <c r="A357" s="16" t="s">
        <v>39</v>
      </c>
      <c r="B357" s="17" t="s">
        <v>46</v>
      </c>
      <c r="C357" s="16" t="s">
        <v>32</v>
      </c>
      <c r="D357" s="19">
        <v>42954</v>
      </c>
      <c r="E357" s="18">
        <v>133</v>
      </c>
      <c r="F357" s="18">
        <v>252</v>
      </c>
      <c r="G357" s="18">
        <v>385</v>
      </c>
    </row>
    <row r="358" spans="1:7" x14ac:dyDescent="0.35">
      <c r="A358" s="16" t="s">
        <v>42</v>
      </c>
      <c r="B358" s="17" t="s">
        <v>31</v>
      </c>
      <c r="C358" s="16" t="s">
        <v>33</v>
      </c>
      <c r="D358" s="19">
        <v>42955</v>
      </c>
      <c r="E358" s="18">
        <v>15208</v>
      </c>
      <c r="F358" s="18">
        <v>742</v>
      </c>
      <c r="G358" s="18">
        <v>15950</v>
      </c>
    </row>
    <row r="359" spans="1:7" x14ac:dyDescent="0.35">
      <c r="A359" s="16" t="s">
        <v>41</v>
      </c>
      <c r="B359" s="17" t="s">
        <v>31</v>
      </c>
      <c r="C359" s="16" t="s">
        <v>33</v>
      </c>
      <c r="D359" s="19">
        <v>42956</v>
      </c>
      <c r="E359" s="18">
        <v>3949</v>
      </c>
      <c r="F359" s="18">
        <v>356</v>
      </c>
      <c r="G359" s="18">
        <v>4305</v>
      </c>
    </row>
    <row r="360" spans="1:7" x14ac:dyDescent="0.35">
      <c r="A360" s="16" t="s">
        <v>30</v>
      </c>
      <c r="B360" s="17" t="s">
        <v>31</v>
      </c>
      <c r="C360" s="16" t="s">
        <v>32</v>
      </c>
      <c r="D360" s="19">
        <v>42957</v>
      </c>
      <c r="E360" s="18">
        <v>600</v>
      </c>
      <c r="F360" s="18">
        <v>392</v>
      </c>
      <c r="G360" s="18">
        <v>992</v>
      </c>
    </row>
    <row r="361" spans="1:7" x14ac:dyDescent="0.35">
      <c r="A361" s="16" t="s">
        <v>30</v>
      </c>
      <c r="B361" s="17" t="s">
        <v>46</v>
      </c>
      <c r="C361" s="16" t="s">
        <v>32</v>
      </c>
      <c r="D361" s="19">
        <v>42958</v>
      </c>
      <c r="E361" s="18">
        <v>13000</v>
      </c>
      <c r="F361" s="18">
        <v>431</v>
      </c>
      <c r="G361" s="18">
        <v>13431</v>
      </c>
    </row>
    <row r="362" spans="1:7" x14ac:dyDescent="0.35">
      <c r="A362" s="16" t="s">
        <v>41</v>
      </c>
      <c r="B362" s="17" t="s">
        <v>31</v>
      </c>
      <c r="C362" s="16" t="s">
        <v>33</v>
      </c>
      <c r="D362" s="19">
        <v>42959</v>
      </c>
      <c r="E362" s="18">
        <v>10862</v>
      </c>
      <c r="F362" s="18">
        <v>344</v>
      </c>
      <c r="G362" s="18">
        <v>11206</v>
      </c>
    </row>
    <row r="363" spans="1:7" x14ac:dyDescent="0.35">
      <c r="A363" s="16" t="s">
        <v>41</v>
      </c>
      <c r="B363" s="17" t="s">
        <v>31</v>
      </c>
      <c r="C363" s="16" t="s">
        <v>32</v>
      </c>
      <c r="D363" s="19">
        <v>42960</v>
      </c>
      <c r="E363" s="18">
        <v>200</v>
      </c>
      <c r="F363" s="18">
        <v>201</v>
      </c>
      <c r="G363" s="18">
        <v>401</v>
      </c>
    </row>
    <row r="364" spans="1:7" x14ac:dyDescent="0.35">
      <c r="A364" s="16" t="s">
        <v>34</v>
      </c>
      <c r="B364" s="17" t="s">
        <v>45</v>
      </c>
      <c r="C364" s="16" t="s">
        <v>33</v>
      </c>
      <c r="D364" s="19">
        <v>42961</v>
      </c>
      <c r="E364" s="18">
        <v>8866</v>
      </c>
      <c r="F364" s="18">
        <v>769</v>
      </c>
      <c r="G364" s="18">
        <v>9635</v>
      </c>
    </row>
    <row r="365" spans="1:7" x14ac:dyDescent="0.35">
      <c r="A365" s="16" t="s">
        <v>41</v>
      </c>
      <c r="B365" s="17" t="s">
        <v>45</v>
      </c>
      <c r="C365" s="16" t="s">
        <v>32</v>
      </c>
      <c r="D365" s="19">
        <v>42962</v>
      </c>
      <c r="E365" s="18">
        <v>10000</v>
      </c>
      <c r="F365" s="18">
        <v>256</v>
      </c>
      <c r="G365" s="18">
        <v>10256</v>
      </c>
    </row>
    <row r="366" spans="1:7" x14ac:dyDescent="0.35">
      <c r="A366" s="16" t="s">
        <v>43</v>
      </c>
      <c r="B366" s="17" t="s">
        <v>31</v>
      </c>
      <c r="C366" s="16" t="s">
        <v>33</v>
      </c>
      <c r="D366" s="19">
        <v>42963</v>
      </c>
      <c r="E366" s="18">
        <v>6676</v>
      </c>
      <c r="F366" s="18">
        <v>544</v>
      </c>
      <c r="G366" s="18">
        <v>7220</v>
      </c>
    </row>
    <row r="367" spans="1:7" x14ac:dyDescent="0.35">
      <c r="A367" s="16" t="s">
        <v>30</v>
      </c>
      <c r="B367" s="17" t="s">
        <v>31</v>
      </c>
      <c r="C367" s="16" t="s">
        <v>32</v>
      </c>
      <c r="D367" s="19">
        <v>42964</v>
      </c>
      <c r="E367" s="18">
        <v>12519</v>
      </c>
      <c r="F367" s="18">
        <v>218</v>
      </c>
      <c r="G367" s="18">
        <v>12737</v>
      </c>
    </row>
    <row r="368" spans="1:7" x14ac:dyDescent="0.35">
      <c r="A368" s="16" t="s">
        <v>41</v>
      </c>
      <c r="B368" s="17" t="s">
        <v>31</v>
      </c>
      <c r="C368" s="16" t="s">
        <v>32</v>
      </c>
      <c r="D368" s="19">
        <v>42965</v>
      </c>
      <c r="E368" s="18">
        <v>6762</v>
      </c>
      <c r="F368" s="18">
        <v>823</v>
      </c>
      <c r="G368" s="18">
        <v>7585</v>
      </c>
    </row>
    <row r="369" spans="1:7" x14ac:dyDescent="0.35">
      <c r="A369" s="16" t="s">
        <v>34</v>
      </c>
      <c r="B369" s="17" t="s">
        <v>46</v>
      </c>
      <c r="C369" s="16" t="s">
        <v>33</v>
      </c>
      <c r="D369" s="19">
        <v>42966</v>
      </c>
      <c r="E369" s="18">
        <v>14782</v>
      </c>
      <c r="F369" s="18">
        <v>429</v>
      </c>
      <c r="G369" s="18">
        <v>15211</v>
      </c>
    </row>
    <row r="370" spans="1:7" x14ac:dyDescent="0.35">
      <c r="A370" s="16" t="s">
        <v>41</v>
      </c>
      <c r="B370" s="17" t="s">
        <v>31</v>
      </c>
      <c r="C370" s="16" t="s">
        <v>32</v>
      </c>
      <c r="D370" s="19">
        <v>42967</v>
      </c>
      <c r="E370" s="18">
        <v>3434</v>
      </c>
      <c r="F370" s="18">
        <v>379</v>
      </c>
      <c r="G370" s="18">
        <v>3813</v>
      </c>
    </row>
    <row r="371" spans="1:7" x14ac:dyDescent="0.35">
      <c r="A371" s="16" t="s">
        <v>34</v>
      </c>
      <c r="B371" s="17" t="s">
        <v>46</v>
      </c>
      <c r="C371" s="16" t="s">
        <v>32</v>
      </c>
      <c r="D371" s="19">
        <v>42968</v>
      </c>
      <c r="E371" s="18">
        <v>14679</v>
      </c>
      <c r="F371" s="18">
        <v>400</v>
      </c>
      <c r="G371" s="18">
        <v>15079</v>
      </c>
    </row>
    <row r="372" spans="1:7" x14ac:dyDescent="0.35">
      <c r="A372" s="16" t="s">
        <v>43</v>
      </c>
      <c r="B372" s="17" t="s">
        <v>31</v>
      </c>
      <c r="C372" s="16" t="s">
        <v>32</v>
      </c>
      <c r="D372" s="19">
        <v>42969</v>
      </c>
      <c r="E372" s="18">
        <v>4000</v>
      </c>
      <c r="F372" s="18">
        <v>335</v>
      </c>
      <c r="G372" s="18">
        <v>4335</v>
      </c>
    </row>
    <row r="373" spans="1:7" x14ac:dyDescent="0.35">
      <c r="A373" s="16" t="s">
        <v>43</v>
      </c>
      <c r="B373" s="17" t="s">
        <v>46</v>
      </c>
      <c r="C373" s="16" t="s">
        <v>32</v>
      </c>
      <c r="D373" s="19">
        <v>42970</v>
      </c>
      <c r="E373" s="18">
        <v>12505</v>
      </c>
      <c r="F373" s="18">
        <v>488</v>
      </c>
      <c r="G373" s="18">
        <v>12993</v>
      </c>
    </row>
    <row r="374" spans="1:7" x14ac:dyDescent="0.35">
      <c r="A374" s="16" t="s">
        <v>39</v>
      </c>
      <c r="B374" s="17" t="s">
        <v>31</v>
      </c>
      <c r="C374" s="16" t="s">
        <v>32</v>
      </c>
      <c r="D374" s="19">
        <v>42971</v>
      </c>
      <c r="E374" s="18">
        <v>5879</v>
      </c>
      <c r="F374" s="18">
        <v>796</v>
      </c>
      <c r="G374" s="18">
        <v>6675</v>
      </c>
    </row>
    <row r="375" spans="1:7" x14ac:dyDescent="0.35">
      <c r="A375" s="16" t="s">
        <v>39</v>
      </c>
      <c r="B375" s="17" t="s">
        <v>45</v>
      </c>
      <c r="C375" s="16" t="s">
        <v>33</v>
      </c>
      <c r="D375" s="19">
        <v>42972</v>
      </c>
      <c r="E375" s="18">
        <v>7165</v>
      </c>
      <c r="F375" s="18">
        <v>340</v>
      </c>
      <c r="G375" s="18">
        <v>7505</v>
      </c>
    </row>
    <row r="376" spans="1:7" x14ac:dyDescent="0.35">
      <c r="A376" s="16" t="s">
        <v>41</v>
      </c>
      <c r="B376" s="17" t="s">
        <v>46</v>
      </c>
      <c r="C376" s="16" t="s">
        <v>32</v>
      </c>
      <c r="D376" s="19">
        <v>42973</v>
      </c>
      <c r="E376" s="18">
        <v>6000</v>
      </c>
      <c r="F376" s="18">
        <v>668</v>
      </c>
      <c r="G376" s="18">
        <v>6668</v>
      </c>
    </row>
    <row r="377" spans="1:7" x14ac:dyDescent="0.35">
      <c r="A377" s="16" t="s">
        <v>43</v>
      </c>
      <c r="B377" s="17" t="s">
        <v>46</v>
      </c>
      <c r="C377" s="16" t="s">
        <v>32</v>
      </c>
      <c r="D377" s="19">
        <v>42974</v>
      </c>
      <c r="E377" s="18">
        <v>2000</v>
      </c>
      <c r="F377" s="18">
        <v>283</v>
      </c>
      <c r="G377" s="18">
        <v>2283</v>
      </c>
    </row>
    <row r="378" spans="1:7" x14ac:dyDescent="0.35">
      <c r="A378" s="16" t="s">
        <v>30</v>
      </c>
      <c r="B378" s="17" t="s">
        <v>31</v>
      </c>
      <c r="C378" s="16" t="s">
        <v>32</v>
      </c>
      <c r="D378" s="19">
        <v>42975</v>
      </c>
      <c r="E378" s="18">
        <v>11489</v>
      </c>
      <c r="F378" s="18">
        <v>487</v>
      </c>
      <c r="G378" s="18">
        <v>11976</v>
      </c>
    </row>
    <row r="379" spans="1:7" x14ac:dyDescent="0.35">
      <c r="A379" s="16" t="s">
        <v>41</v>
      </c>
      <c r="B379" s="17" t="s">
        <v>46</v>
      </c>
      <c r="C379" s="16" t="s">
        <v>32</v>
      </c>
      <c r="D379" s="19">
        <v>42976</v>
      </c>
      <c r="E379" s="18">
        <v>3171</v>
      </c>
      <c r="F379" s="18">
        <v>751</v>
      </c>
      <c r="G379" s="18">
        <v>3922</v>
      </c>
    </row>
    <row r="380" spans="1:7" x14ac:dyDescent="0.35">
      <c r="A380" s="16" t="s">
        <v>43</v>
      </c>
      <c r="B380" s="17" t="s">
        <v>31</v>
      </c>
      <c r="C380" s="16" t="s">
        <v>33</v>
      </c>
      <c r="D380" s="19">
        <v>42977</v>
      </c>
      <c r="E380" s="18">
        <v>14706</v>
      </c>
      <c r="F380" s="18">
        <v>228</v>
      </c>
      <c r="G380" s="18">
        <v>14934</v>
      </c>
    </row>
    <row r="381" spans="1:7" x14ac:dyDescent="0.35">
      <c r="A381" s="16" t="s">
        <v>43</v>
      </c>
      <c r="B381" s="17" t="s">
        <v>31</v>
      </c>
      <c r="C381" s="16" t="s">
        <v>32</v>
      </c>
      <c r="D381" s="19">
        <v>42978</v>
      </c>
      <c r="E381" s="18">
        <v>12908</v>
      </c>
      <c r="F381" s="18">
        <v>879</v>
      </c>
      <c r="G381" s="18">
        <v>13787</v>
      </c>
    </row>
    <row r="382" spans="1:7" x14ac:dyDescent="0.35">
      <c r="A382" s="16" t="s">
        <v>30</v>
      </c>
      <c r="B382" s="17" t="s">
        <v>45</v>
      </c>
      <c r="C382" s="16" t="s">
        <v>32</v>
      </c>
      <c r="D382" s="19">
        <v>42979</v>
      </c>
      <c r="E382" s="18">
        <v>7811</v>
      </c>
      <c r="F382" s="18">
        <v>521</v>
      </c>
      <c r="G382" s="18">
        <v>8332</v>
      </c>
    </row>
    <row r="383" spans="1:7" x14ac:dyDescent="0.35">
      <c r="A383" s="16" t="s">
        <v>40</v>
      </c>
      <c r="B383" s="17" t="s">
        <v>46</v>
      </c>
      <c r="C383" s="16" t="s">
        <v>33</v>
      </c>
      <c r="D383" s="19">
        <v>42980</v>
      </c>
      <c r="E383" s="18">
        <v>13126</v>
      </c>
      <c r="F383" s="18">
        <v>751</v>
      </c>
      <c r="G383" s="18">
        <v>13877</v>
      </c>
    </row>
    <row r="384" spans="1:7" x14ac:dyDescent="0.35">
      <c r="A384" s="16" t="s">
        <v>40</v>
      </c>
      <c r="B384" s="17" t="s">
        <v>45</v>
      </c>
      <c r="C384" s="16" t="s">
        <v>33</v>
      </c>
      <c r="D384" s="19">
        <v>42981</v>
      </c>
      <c r="E384" s="18">
        <v>4623</v>
      </c>
      <c r="F384" s="18">
        <v>900</v>
      </c>
      <c r="G384" s="18">
        <v>5523</v>
      </c>
    </row>
    <row r="385" spans="1:7" x14ac:dyDescent="0.35">
      <c r="A385" s="16" t="s">
        <v>40</v>
      </c>
      <c r="B385" s="17" t="s">
        <v>45</v>
      </c>
      <c r="C385" s="16" t="s">
        <v>33</v>
      </c>
      <c r="D385" s="19">
        <v>42982</v>
      </c>
      <c r="E385" s="18">
        <v>7989</v>
      </c>
      <c r="F385" s="18">
        <v>537</v>
      </c>
      <c r="G385" s="18">
        <v>8526</v>
      </c>
    </row>
    <row r="386" spans="1:7" x14ac:dyDescent="0.35">
      <c r="A386" s="16" t="s">
        <v>40</v>
      </c>
      <c r="B386" s="17" t="s">
        <v>45</v>
      </c>
      <c r="C386" s="16" t="s">
        <v>33</v>
      </c>
      <c r="D386" s="19">
        <v>42983</v>
      </c>
      <c r="E386" s="18">
        <v>4652</v>
      </c>
      <c r="F386" s="18">
        <v>547</v>
      </c>
      <c r="G386" s="18">
        <v>5199</v>
      </c>
    </row>
    <row r="387" spans="1:7" x14ac:dyDescent="0.35">
      <c r="A387" s="16" t="s">
        <v>40</v>
      </c>
      <c r="B387" s="17" t="s">
        <v>31</v>
      </c>
      <c r="C387" s="16" t="s">
        <v>32</v>
      </c>
      <c r="D387" s="19">
        <v>42984</v>
      </c>
      <c r="E387" s="18">
        <v>10368</v>
      </c>
      <c r="F387" s="18">
        <v>625</v>
      </c>
      <c r="G387" s="18">
        <v>10993</v>
      </c>
    </row>
    <row r="388" spans="1:7" x14ac:dyDescent="0.35">
      <c r="A388" s="16" t="s">
        <v>39</v>
      </c>
      <c r="B388" s="17" t="s">
        <v>31</v>
      </c>
      <c r="C388" s="16" t="s">
        <v>33</v>
      </c>
      <c r="D388" s="19">
        <v>42985</v>
      </c>
      <c r="E388" s="18">
        <v>10071</v>
      </c>
      <c r="F388" s="18">
        <v>841</v>
      </c>
      <c r="G388" s="18">
        <v>10912</v>
      </c>
    </row>
    <row r="389" spans="1:7" x14ac:dyDescent="0.35">
      <c r="A389" s="16" t="s">
        <v>34</v>
      </c>
      <c r="B389" s="17" t="s">
        <v>45</v>
      </c>
      <c r="C389" s="16" t="s">
        <v>32</v>
      </c>
      <c r="D389" s="19">
        <v>42986</v>
      </c>
      <c r="E389" s="18">
        <v>9395</v>
      </c>
      <c r="F389" s="18">
        <v>639</v>
      </c>
      <c r="G389" s="18">
        <v>10034</v>
      </c>
    </row>
    <row r="390" spans="1:7" x14ac:dyDescent="0.35">
      <c r="A390" s="16" t="s">
        <v>30</v>
      </c>
      <c r="B390" s="17" t="s">
        <v>46</v>
      </c>
      <c r="C390" s="16" t="s">
        <v>33</v>
      </c>
      <c r="D390" s="19">
        <v>42987</v>
      </c>
      <c r="E390" s="18">
        <v>7218</v>
      </c>
      <c r="F390" s="18">
        <v>764</v>
      </c>
      <c r="G390" s="18">
        <v>7982</v>
      </c>
    </row>
    <row r="391" spans="1:7" x14ac:dyDescent="0.35">
      <c r="A391" s="16" t="s">
        <v>39</v>
      </c>
      <c r="B391" s="17" t="s">
        <v>46</v>
      </c>
      <c r="C391" s="16" t="s">
        <v>32</v>
      </c>
      <c r="D391" s="19">
        <v>42988</v>
      </c>
      <c r="E391" s="18">
        <v>5000</v>
      </c>
      <c r="F391" s="18">
        <v>249</v>
      </c>
      <c r="G391" s="18">
        <v>5249</v>
      </c>
    </row>
    <row r="392" spans="1:7" x14ac:dyDescent="0.35">
      <c r="A392" s="16" t="s">
        <v>42</v>
      </c>
      <c r="B392" s="17" t="s">
        <v>31</v>
      </c>
      <c r="C392" s="16" t="s">
        <v>32</v>
      </c>
      <c r="D392" s="19">
        <v>42989</v>
      </c>
      <c r="E392" s="18">
        <v>14611</v>
      </c>
      <c r="F392" s="18">
        <v>890</v>
      </c>
      <c r="G392" s="18">
        <v>15501</v>
      </c>
    </row>
    <row r="393" spans="1:7" x14ac:dyDescent="0.35">
      <c r="A393" s="16" t="s">
        <v>41</v>
      </c>
      <c r="B393" s="17" t="s">
        <v>31</v>
      </c>
      <c r="C393" s="16" t="s">
        <v>32</v>
      </c>
      <c r="D393" s="19">
        <v>42990</v>
      </c>
      <c r="E393" s="18">
        <v>100</v>
      </c>
      <c r="F393" s="18">
        <v>854</v>
      </c>
      <c r="G393" s="18">
        <v>954</v>
      </c>
    </row>
    <row r="394" spans="1:7" x14ac:dyDescent="0.35">
      <c r="A394" s="16" t="s">
        <v>30</v>
      </c>
      <c r="B394" s="17" t="s">
        <v>31</v>
      </c>
      <c r="C394" s="16" t="s">
        <v>32</v>
      </c>
      <c r="D394" s="19">
        <v>42991</v>
      </c>
      <c r="E394" s="18">
        <v>1000</v>
      </c>
      <c r="F394" s="18">
        <v>414</v>
      </c>
      <c r="G394" s="18">
        <v>1414</v>
      </c>
    </row>
    <row r="395" spans="1:7" x14ac:dyDescent="0.35">
      <c r="A395" s="16" t="s">
        <v>30</v>
      </c>
      <c r="B395" s="17" t="s">
        <v>45</v>
      </c>
      <c r="C395" s="16" t="s">
        <v>33</v>
      </c>
      <c r="D395" s="19">
        <v>42992</v>
      </c>
      <c r="E395" s="18">
        <v>11406</v>
      </c>
      <c r="F395" s="18">
        <v>784</v>
      </c>
      <c r="G395" s="18">
        <v>12190</v>
      </c>
    </row>
    <row r="396" spans="1:7" x14ac:dyDescent="0.35">
      <c r="A396" s="16" t="s">
        <v>41</v>
      </c>
      <c r="B396" s="17" t="s">
        <v>31</v>
      </c>
      <c r="C396" s="16" t="s">
        <v>33</v>
      </c>
      <c r="D396" s="19">
        <v>42993</v>
      </c>
      <c r="E396" s="18">
        <v>8920</v>
      </c>
      <c r="F396" s="18">
        <v>713</v>
      </c>
      <c r="G396" s="18">
        <v>9633</v>
      </c>
    </row>
    <row r="397" spans="1:7" x14ac:dyDescent="0.35">
      <c r="A397" s="16" t="s">
        <v>41</v>
      </c>
      <c r="B397" s="17" t="s">
        <v>31</v>
      </c>
      <c r="C397" s="16" t="s">
        <v>33</v>
      </c>
      <c r="D397" s="19">
        <v>42994</v>
      </c>
      <c r="E397" s="18">
        <v>10273</v>
      </c>
      <c r="F397" s="18">
        <v>287</v>
      </c>
      <c r="G397" s="18">
        <v>10560</v>
      </c>
    </row>
    <row r="398" spans="1:7" x14ac:dyDescent="0.35">
      <c r="A398" s="16" t="s">
        <v>34</v>
      </c>
      <c r="B398" s="17" t="s">
        <v>31</v>
      </c>
      <c r="C398" s="16" t="s">
        <v>32</v>
      </c>
      <c r="D398" s="19">
        <v>42995</v>
      </c>
      <c r="E398" s="18">
        <v>14473</v>
      </c>
      <c r="F398" s="18">
        <v>295</v>
      </c>
      <c r="G398" s="18">
        <v>14768</v>
      </c>
    </row>
    <row r="399" spans="1:7" x14ac:dyDescent="0.35">
      <c r="A399" s="16" t="s">
        <v>41</v>
      </c>
      <c r="B399" s="17" t="s">
        <v>45</v>
      </c>
      <c r="C399" s="16" t="s">
        <v>33</v>
      </c>
      <c r="D399" s="19">
        <v>42996</v>
      </c>
      <c r="E399" s="18">
        <v>9746</v>
      </c>
      <c r="F399" s="18">
        <v>888</v>
      </c>
      <c r="G399" s="18">
        <v>10634</v>
      </c>
    </row>
    <row r="400" spans="1:7" x14ac:dyDescent="0.35">
      <c r="A400" s="16" t="s">
        <v>43</v>
      </c>
      <c r="B400" s="17" t="s">
        <v>31</v>
      </c>
      <c r="C400" s="16" t="s">
        <v>33</v>
      </c>
      <c r="D400" s="19">
        <v>42997</v>
      </c>
      <c r="E400" s="18">
        <v>9940</v>
      </c>
      <c r="F400" s="18">
        <v>216</v>
      </c>
      <c r="G400" s="18">
        <v>10156</v>
      </c>
    </row>
    <row r="401" spans="1:7" x14ac:dyDescent="0.35">
      <c r="A401" s="16" t="s">
        <v>30</v>
      </c>
      <c r="B401" s="17" t="s">
        <v>31</v>
      </c>
      <c r="C401" s="16" t="s">
        <v>33</v>
      </c>
      <c r="D401" s="19">
        <v>42998</v>
      </c>
      <c r="E401" s="18">
        <v>14189</v>
      </c>
      <c r="F401" s="18">
        <v>222</v>
      </c>
      <c r="G401" s="18">
        <v>14411</v>
      </c>
    </row>
    <row r="402" spans="1:7" x14ac:dyDescent="0.35">
      <c r="A402" s="16" t="s">
        <v>41</v>
      </c>
      <c r="B402" s="17" t="s">
        <v>31</v>
      </c>
      <c r="C402" s="16" t="s">
        <v>32</v>
      </c>
      <c r="D402" s="19">
        <v>42999</v>
      </c>
      <c r="E402" s="18">
        <v>9800</v>
      </c>
      <c r="F402" s="18">
        <v>692</v>
      </c>
      <c r="G402" s="18">
        <v>10492</v>
      </c>
    </row>
    <row r="403" spans="1:7" x14ac:dyDescent="0.35">
      <c r="A403" s="16" t="s">
        <v>34</v>
      </c>
      <c r="B403" s="17" t="s">
        <v>46</v>
      </c>
      <c r="C403" s="16" t="s">
        <v>33</v>
      </c>
      <c r="D403" s="19">
        <v>43000</v>
      </c>
      <c r="E403" s="18">
        <v>6534</v>
      </c>
      <c r="F403" s="18">
        <v>687</v>
      </c>
      <c r="G403" s="18">
        <v>7221</v>
      </c>
    </row>
    <row r="404" spans="1:7" x14ac:dyDescent="0.35">
      <c r="A404" s="16" t="s">
        <v>41</v>
      </c>
      <c r="B404" s="17" t="s">
        <v>31</v>
      </c>
      <c r="C404" s="16" t="s">
        <v>32</v>
      </c>
      <c r="D404" s="19">
        <v>43001</v>
      </c>
      <c r="E404" s="18">
        <v>11984</v>
      </c>
      <c r="F404" s="18">
        <v>644</v>
      </c>
      <c r="G404" s="18">
        <v>12628</v>
      </c>
    </row>
    <row r="405" spans="1:7" x14ac:dyDescent="0.35">
      <c r="A405" s="16" t="s">
        <v>34</v>
      </c>
      <c r="B405" s="17" t="s">
        <v>31</v>
      </c>
      <c r="C405" s="16" t="s">
        <v>33</v>
      </c>
      <c r="D405" s="19">
        <v>43002</v>
      </c>
      <c r="E405" s="18">
        <v>5156</v>
      </c>
      <c r="F405" s="18">
        <v>827</v>
      </c>
      <c r="G405" s="18">
        <v>5983</v>
      </c>
    </row>
    <row r="406" spans="1:7" x14ac:dyDescent="0.35">
      <c r="A406" s="16" t="s">
        <v>43</v>
      </c>
      <c r="B406" s="17" t="s">
        <v>31</v>
      </c>
      <c r="C406" s="16" t="s">
        <v>33</v>
      </c>
      <c r="D406" s="19">
        <v>43003</v>
      </c>
      <c r="E406" s="18">
        <v>10177</v>
      </c>
      <c r="F406" s="18">
        <v>440</v>
      </c>
      <c r="G406" s="18">
        <v>10617</v>
      </c>
    </row>
    <row r="407" spans="1:7" x14ac:dyDescent="0.35">
      <c r="A407" s="16" t="s">
        <v>43</v>
      </c>
      <c r="B407" s="17" t="s">
        <v>31</v>
      </c>
      <c r="C407" s="16" t="s">
        <v>33</v>
      </c>
      <c r="D407" s="19">
        <v>43004</v>
      </c>
      <c r="E407" s="18">
        <v>8133</v>
      </c>
      <c r="F407" s="18">
        <v>382</v>
      </c>
      <c r="G407" s="18">
        <v>8515</v>
      </c>
    </row>
    <row r="408" spans="1:7" x14ac:dyDescent="0.35">
      <c r="A408" s="16" t="s">
        <v>39</v>
      </c>
      <c r="B408" s="17" t="s">
        <v>31</v>
      </c>
      <c r="C408" s="16" t="s">
        <v>32</v>
      </c>
      <c r="D408" s="19">
        <v>43005</v>
      </c>
      <c r="E408" s="18">
        <v>10141</v>
      </c>
      <c r="F408" s="18">
        <v>379</v>
      </c>
      <c r="G408" s="18">
        <v>10520</v>
      </c>
    </row>
    <row r="409" spans="1:7" x14ac:dyDescent="0.35">
      <c r="A409" s="16" t="s">
        <v>39</v>
      </c>
      <c r="B409" s="17" t="s">
        <v>45</v>
      </c>
      <c r="C409" s="16" t="s">
        <v>32</v>
      </c>
      <c r="D409" s="19">
        <v>43006</v>
      </c>
      <c r="E409" s="18">
        <v>9936</v>
      </c>
      <c r="F409" s="18">
        <v>367</v>
      </c>
      <c r="G409" s="18">
        <v>10303</v>
      </c>
    </row>
    <row r="410" spans="1:7" x14ac:dyDescent="0.35">
      <c r="A410" s="16" t="s">
        <v>41</v>
      </c>
      <c r="B410" s="17" t="s">
        <v>46</v>
      </c>
      <c r="C410" s="16" t="s">
        <v>32</v>
      </c>
      <c r="D410" s="19">
        <v>43007</v>
      </c>
      <c r="E410" s="18">
        <v>7037</v>
      </c>
      <c r="F410" s="18">
        <v>292</v>
      </c>
      <c r="G410" s="18">
        <v>7329</v>
      </c>
    </row>
    <row r="411" spans="1:7" x14ac:dyDescent="0.35">
      <c r="A411" s="16" t="s">
        <v>43</v>
      </c>
      <c r="B411" s="17" t="s">
        <v>45</v>
      </c>
      <c r="C411" s="16" t="s">
        <v>33</v>
      </c>
      <c r="D411" s="19">
        <v>43008</v>
      </c>
      <c r="E411" s="18">
        <v>4857</v>
      </c>
      <c r="F411" s="18">
        <v>308</v>
      </c>
      <c r="G411" s="18">
        <v>5165</v>
      </c>
    </row>
    <row r="412" spans="1:7" x14ac:dyDescent="0.35">
      <c r="A412" s="16" t="s">
        <v>30</v>
      </c>
      <c r="B412" s="17" t="s">
        <v>31</v>
      </c>
      <c r="C412" s="16" t="s">
        <v>33</v>
      </c>
      <c r="D412" s="19">
        <v>43009</v>
      </c>
      <c r="E412" s="18">
        <v>9098</v>
      </c>
      <c r="F412" s="18">
        <v>586</v>
      </c>
      <c r="G412" s="18">
        <v>9684</v>
      </c>
    </row>
    <row r="413" spans="1:7" x14ac:dyDescent="0.35">
      <c r="A413" s="16" t="s">
        <v>39</v>
      </c>
      <c r="B413" s="17" t="s">
        <v>45</v>
      </c>
      <c r="C413" s="16" t="s">
        <v>32</v>
      </c>
      <c r="D413" s="19">
        <v>43010</v>
      </c>
      <c r="E413" s="18">
        <v>14587</v>
      </c>
      <c r="F413" s="18">
        <v>829</v>
      </c>
      <c r="G413" s="18">
        <v>15416</v>
      </c>
    </row>
    <row r="414" spans="1:7" x14ac:dyDescent="0.35">
      <c r="A414" s="16" t="s">
        <v>34</v>
      </c>
      <c r="B414" s="17" t="s">
        <v>31</v>
      </c>
      <c r="C414" s="16" t="s">
        <v>32</v>
      </c>
      <c r="D414" s="19">
        <v>43011</v>
      </c>
      <c r="E414" s="18">
        <v>8940</v>
      </c>
      <c r="F414" s="18">
        <v>561</v>
      </c>
      <c r="G414" s="18">
        <v>9501</v>
      </c>
    </row>
    <row r="415" spans="1:7" x14ac:dyDescent="0.35">
      <c r="A415" s="16" t="s">
        <v>30</v>
      </c>
      <c r="B415" s="17" t="s">
        <v>31</v>
      </c>
      <c r="C415" s="16" t="s">
        <v>33</v>
      </c>
      <c r="D415" s="19">
        <v>43012</v>
      </c>
      <c r="E415" s="18">
        <v>4542</v>
      </c>
      <c r="F415" s="18">
        <v>494</v>
      </c>
      <c r="G415" s="18">
        <v>5036</v>
      </c>
    </row>
    <row r="416" spans="1:7" x14ac:dyDescent="0.35">
      <c r="A416" s="16" t="s">
        <v>39</v>
      </c>
      <c r="B416" s="17" t="s">
        <v>45</v>
      </c>
      <c r="C416" s="16" t="s">
        <v>33</v>
      </c>
      <c r="D416" s="19">
        <v>43013</v>
      </c>
      <c r="E416" s="18">
        <v>8882</v>
      </c>
      <c r="F416" s="18">
        <v>503</v>
      </c>
      <c r="G416" s="18">
        <v>9385</v>
      </c>
    </row>
    <row r="417" spans="1:7" x14ac:dyDescent="0.35">
      <c r="A417" s="16" t="s">
        <v>42</v>
      </c>
      <c r="B417" s="17" t="s">
        <v>31</v>
      </c>
      <c r="C417" s="16" t="s">
        <v>32</v>
      </c>
      <c r="D417" s="19">
        <v>43014</v>
      </c>
      <c r="E417" s="18">
        <v>13000</v>
      </c>
      <c r="F417" s="18">
        <v>368</v>
      </c>
      <c r="G417" s="18">
        <v>13368</v>
      </c>
    </row>
    <row r="418" spans="1:7" x14ac:dyDescent="0.35">
      <c r="A418" s="16" t="s">
        <v>41</v>
      </c>
      <c r="B418" s="17" t="s">
        <v>46</v>
      </c>
      <c r="C418" s="16" t="s">
        <v>32</v>
      </c>
      <c r="D418" s="19">
        <v>43015</v>
      </c>
      <c r="E418" s="18">
        <v>10373</v>
      </c>
      <c r="F418" s="18">
        <v>831</v>
      </c>
      <c r="G418" s="18">
        <v>11204</v>
      </c>
    </row>
    <row r="419" spans="1:7" x14ac:dyDescent="0.35">
      <c r="A419" s="16" t="s">
        <v>30</v>
      </c>
      <c r="B419" s="17" t="s">
        <v>46</v>
      </c>
      <c r="C419" s="16" t="s">
        <v>32</v>
      </c>
      <c r="D419" s="19">
        <v>43016</v>
      </c>
      <c r="E419" s="18">
        <v>6808</v>
      </c>
      <c r="F419" s="18">
        <v>891</v>
      </c>
      <c r="G419" s="18">
        <v>7699</v>
      </c>
    </row>
    <row r="420" spans="1:7" x14ac:dyDescent="0.35">
      <c r="A420" s="16" t="s">
        <v>30</v>
      </c>
      <c r="B420" s="17" t="s">
        <v>46</v>
      </c>
      <c r="C420" s="16" t="s">
        <v>32</v>
      </c>
      <c r="D420" s="19">
        <v>43017</v>
      </c>
      <c r="E420" s="18">
        <v>100</v>
      </c>
      <c r="F420" s="18">
        <v>806</v>
      </c>
      <c r="G420" s="18">
        <v>906</v>
      </c>
    </row>
    <row r="421" spans="1:7" x14ac:dyDescent="0.35">
      <c r="A421" s="16" t="s">
        <v>41</v>
      </c>
      <c r="B421" s="17" t="s">
        <v>31</v>
      </c>
      <c r="C421" s="16" t="s">
        <v>32</v>
      </c>
      <c r="D421" s="19">
        <v>43018</v>
      </c>
      <c r="E421" s="18">
        <v>13519</v>
      </c>
      <c r="F421" s="18">
        <v>545</v>
      </c>
      <c r="G421" s="18">
        <v>14064</v>
      </c>
    </row>
    <row r="422" spans="1:7" x14ac:dyDescent="0.35">
      <c r="A422" s="16" t="s">
        <v>41</v>
      </c>
      <c r="B422" s="17" t="s">
        <v>31</v>
      </c>
      <c r="C422" s="16" t="s">
        <v>33</v>
      </c>
      <c r="D422" s="19">
        <v>43019</v>
      </c>
      <c r="E422" s="18">
        <v>5589</v>
      </c>
      <c r="F422" s="18">
        <v>511</v>
      </c>
      <c r="G422" s="18">
        <v>6100</v>
      </c>
    </row>
    <row r="423" spans="1:7" x14ac:dyDescent="0.35">
      <c r="A423" s="16" t="s">
        <v>34</v>
      </c>
      <c r="B423" s="17" t="s">
        <v>45</v>
      </c>
      <c r="C423" s="16" t="s">
        <v>32</v>
      </c>
      <c r="D423" s="19">
        <v>43020</v>
      </c>
      <c r="E423" s="18">
        <v>21000</v>
      </c>
      <c r="F423" s="18">
        <v>528</v>
      </c>
      <c r="G423" s="18">
        <v>21528</v>
      </c>
    </row>
    <row r="424" spans="1:7" x14ac:dyDescent="0.35">
      <c r="A424" s="16" t="s">
        <v>41</v>
      </c>
      <c r="B424" s="17" t="s">
        <v>31</v>
      </c>
      <c r="C424" s="16" t="s">
        <v>32</v>
      </c>
      <c r="D424" s="19">
        <v>43021</v>
      </c>
      <c r="E424" s="18">
        <v>4000</v>
      </c>
      <c r="F424" s="18">
        <v>864</v>
      </c>
      <c r="G424" s="18">
        <v>4864</v>
      </c>
    </row>
    <row r="425" spans="1:7" x14ac:dyDescent="0.35">
      <c r="A425" s="16" t="s">
        <v>43</v>
      </c>
      <c r="B425" s="17" t="s">
        <v>46</v>
      </c>
      <c r="C425" s="16" t="s">
        <v>32</v>
      </c>
      <c r="D425" s="19">
        <v>43022</v>
      </c>
      <c r="E425" s="18">
        <v>10103</v>
      </c>
      <c r="F425" s="18">
        <v>887</v>
      </c>
      <c r="G425" s="18">
        <v>10990</v>
      </c>
    </row>
    <row r="426" spans="1:7" x14ac:dyDescent="0.35">
      <c r="A426" s="16" t="s">
        <v>30</v>
      </c>
      <c r="B426" s="17" t="s">
        <v>31</v>
      </c>
      <c r="C426" s="16" t="s">
        <v>32</v>
      </c>
      <c r="D426" s="19">
        <v>43023</v>
      </c>
      <c r="E426" s="18">
        <v>10365</v>
      </c>
      <c r="F426" s="18">
        <v>389</v>
      </c>
      <c r="G426" s="18">
        <v>10754</v>
      </c>
    </row>
    <row r="427" spans="1:7" x14ac:dyDescent="0.35">
      <c r="A427" s="16" t="s">
        <v>41</v>
      </c>
      <c r="B427" s="17" t="s">
        <v>45</v>
      </c>
      <c r="C427" s="16" t="s">
        <v>32</v>
      </c>
      <c r="D427" s="19">
        <v>43024</v>
      </c>
      <c r="E427" s="18">
        <v>5000</v>
      </c>
      <c r="F427" s="18">
        <v>814</v>
      </c>
      <c r="G427" s="18">
        <v>5814</v>
      </c>
    </row>
    <row r="428" spans="1:7" x14ac:dyDescent="0.35">
      <c r="A428" s="16" t="s">
        <v>34</v>
      </c>
      <c r="B428" s="17" t="s">
        <v>45</v>
      </c>
      <c r="C428" s="16" t="s">
        <v>32</v>
      </c>
      <c r="D428" s="19">
        <v>43025</v>
      </c>
      <c r="E428" s="18">
        <v>4000</v>
      </c>
      <c r="F428" s="18">
        <v>615</v>
      </c>
      <c r="G428" s="18">
        <v>4615</v>
      </c>
    </row>
    <row r="429" spans="1:7" x14ac:dyDescent="0.35">
      <c r="A429" s="16" t="s">
        <v>41</v>
      </c>
      <c r="B429" s="17" t="s">
        <v>45</v>
      </c>
      <c r="C429" s="16" t="s">
        <v>32</v>
      </c>
      <c r="D429" s="19">
        <v>43026</v>
      </c>
      <c r="E429" s="18">
        <v>4000</v>
      </c>
      <c r="F429" s="18">
        <v>748</v>
      </c>
      <c r="G429" s="18">
        <v>4748</v>
      </c>
    </row>
    <row r="430" spans="1:7" x14ac:dyDescent="0.35">
      <c r="A430" s="16" t="s">
        <v>34</v>
      </c>
      <c r="B430" s="17" t="s">
        <v>31</v>
      </c>
      <c r="C430" s="16" t="s">
        <v>32</v>
      </c>
      <c r="D430" s="19">
        <v>43027</v>
      </c>
      <c r="E430" s="18">
        <v>200</v>
      </c>
      <c r="F430" s="18">
        <v>843</v>
      </c>
      <c r="G430" s="18">
        <v>1043</v>
      </c>
    </row>
    <row r="431" spans="1:7" x14ac:dyDescent="0.35">
      <c r="A431" s="16" t="s">
        <v>43</v>
      </c>
      <c r="B431" s="17" t="s">
        <v>46</v>
      </c>
      <c r="C431" s="16" t="s">
        <v>33</v>
      </c>
      <c r="D431" s="19">
        <v>43028</v>
      </c>
      <c r="E431" s="18">
        <v>13916</v>
      </c>
      <c r="F431" s="18">
        <v>719</v>
      </c>
      <c r="G431" s="18">
        <v>14635</v>
      </c>
    </row>
    <row r="432" spans="1:7" x14ac:dyDescent="0.35">
      <c r="A432" s="16" t="s">
        <v>43</v>
      </c>
      <c r="B432" s="17" t="s">
        <v>46</v>
      </c>
      <c r="C432" s="16" t="s">
        <v>33</v>
      </c>
      <c r="D432" s="19">
        <v>43029</v>
      </c>
      <c r="E432" s="18">
        <v>13130</v>
      </c>
      <c r="F432" s="18">
        <v>690</v>
      </c>
      <c r="G432" s="18">
        <v>13820</v>
      </c>
    </row>
    <row r="433" spans="1:7" x14ac:dyDescent="0.35">
      <c r="A433" s="16" t="s">
        <v>39</v>
      </c>
      <c r="B433" s="17" t="s">
        <v>31</v>
      </c>
      <c r="C433" s="16" t="s">
        <v>32</v>
      </c>
      <c r="D433" s="19">
        <v>43030</v>
      </c>
      <c r="E433" s="18">
        <v>3000</v>
      </c>
      <c r="F433" s="18">
        <v>861</v>
      </c>
      <c r="G433" s="18">
        <v>3861</v>
      </c>
    </row>
    <row r="434" spans="1:7" x14ac:dyDescent="0.35">
      <c r="A434" s="16" t="s">
        <v>39</v>
      </c>
      <c r="B434" s="17" t="s">
        <v>45</v>
      </c>
      <c r="C434" s="16" t="s">
        <v>32</v>
      </c>
      <c r="D434" s="19">
        <v>43031</v>
      </c>
      <c r="E434" s="18">
        <v>13636</v>
      </c>
      <c r="F434" s="18">
        <v>206</v>
      </c>
      <c r="G434" s="18">
        <v>13842</v>
      </c>
    </row>
    <row r="435" spans="1:7" x14ac:dyDescent="0.35">
      <c r="A435" s="16" t="s">
        <v>41</v>
      </c>
      <c r="B435" s="17" t="s">
        <v>45</v>
      </c>
      <c r="C435" s="16" t="s">
        <v>33</v>
      </c>
      <c r="D435" s="19">
        <v>43032</v>
      </c>
      <c r="E435" s="18">
        <v>14750</v>
      </c>
      <c r="F435" s="18">
        <v>759</v>
      </c>
      <c r="G435" s="18">
        <v>15509</v>
      </c>
    </row>
    <row r="436" spans="1:7" x14ac:dyDescent="0.35">
      <c r="A436" s="16" t="s">
        <v>43</v>
      </c>
      <c r="B436" s="17" t="s">
        <v>31</v>
      </c>
      <c r="C436" s="16" t="s">
        <v>32</v>
      </c>
      <c r="D436" s="19">
        <v>43033</v>
      </c>
      <c r="E436" s="18">
        <v>5000</v>
      </c>
      <c r="F436" s="18">
        <v>260</v>
      </c>
      <c r="G436" s="18">
        <v>5260</v>
      </c>
    </row>
    <row r="437" spans="1:7" x14ac:dyDescent="0.35">
      <c r="A437" s="16" t="s">
        <v>30</v>
      </c>
      <c r="B437" s="17" t="s">
        <v>31</v>
      </c>
      <c r="C437" s="16" t="s">
        <v>32</v>
      </c>
      <c r="D437" s="19">
        <v>43034</v>
      </c>
      <c r="E437" s="18">
        <v>9000</v>
      </c>
      <c r="F437" s="18">
        <v>542</v>
      </c>
      <c r="G437" s="18">
        <v>9542</v>
      </c>
    </row>
    <row r="438" spans="1:7" x14ac:dyDescent="0.35">
      <c r="A438" s="16" t="s">
        <v>30</v>
      </c>
      <c r="B438" s="17" t="s">
        <v>45</v>
      </c>
      <c r="C438" s="16" t="s">
        <v>32</v>
      </c>
      <c r="D438" s="19">
        <v>43035</v>
      </c>
      <c r="E438" s="18">
        <v>75000</v>
      </c>
      <c r="F438" s="18">
        <v>210</v>
      </c>
      <c r="G438" s="18">
        <v>75210</v>
      </c>
    </row>
    <row r="439" spans="1:7" x14ac:dyDescent="0.35">
      <c r="A439" s="16" t="s">
        <v>39</v>
      </c>
      <c r="B439" s="17" t="s">
        <v>46</v>
      </c>
      <c r="C439" s="16" t="s">
        <v>33</v>
      </c>
      <c r="D439" s="19">
        <v>43036</v>
      </c>
      <c r="E439" s="18">
        <v>500</v>
      </c>
      <c r="F439" s="18">
        <v>213</v>
      </c>
      <c r="G439" s="18">
        <v>713</v>
      </c>
    </row>
    <row r="440" spans="1:7" x14ac:dyDescent="0.35">
      <c r="A440" s="16" t="s">
        <v>42</v>
      </c>
      <c r="B440" s="17" t="s">
        <v>31</v>
      </c>
      <c r="C440" s="16" t="s">
        <v>33</v>
      </c>
      <c r="D440" s="19">
        <v>43037</v>
      </c>
      <c r="E440" s="18">
        <v>6394</v>
      </c>
      <c r="F440" s="18">
        <v>402</v>
      </c>
      <c r="G440" s="18">
        <v>6796</v>
      </c>
    </row>
    <row r="441" spans="1:7" x14ac:dyDescent="0.35">
      <c r="A441" s="16" t="s">
        <v>41</v>
      </c>
      <c r="B441" s="17" t="s">
        <v>45</v>
      </c>
      <c r="C441" s="16" t="s">
        <v>32</v>
      </c>
      <c r="D441" s="19">
        <v>43038</v>
      </c>
      <c r="E441" s="18">
        <v>13500</v>
      </c>
      <c r="F441" s="18">
        <v>522</v>
      </c>
      <c r="G441" s="18">
        <v>14022</v>
      </c>
    </row>
    <row r="442" spans="1:7" x14ac:dyDescent="0.35">
      <c r="A442" s="16" t="s">
        <v>30</v>
      </c>
      <c r="B442" s="17" t="s">
        <v>31</v>
      </c>
      <c r="C442" s="16" t="s">
        <v>32</v>
      </c>
      <c r="D442" s="19">
        <v>43039</v>
      </c>
      <c r="E442" s="18">
        <v>240</v>
      </c>
      <c r="F442" s="18">
        <v>468</v>
      </c>
      <c r="G442" s="18">
        <v>708</v>
      </c>
    </row>
    <row r="443" spans="1:7" x14ac:dyDescent="0.35">
      <c r="A443" s="16" t="s">
        <v>41</v>
      </c>
      <c r="B443" s="17" t="s">
        <v>31</v>
      </c>
      <c r="C443" s="16" t="s">
        <v>32</v>
      </c>
      <c r="D443" s="19">
        <v>43040</v>
      </c>
      <c r="E443" s="18">
        <v>2000</v>
      </c>
      <c r="F443" s="18">
        <v>282</v>
      </c>
      <c r="G443" s="18">
        <v>2282</v>
      </c>
    </row>
    <row r="444" spans="1:7" x14ac:dyDescent="0.35">
      <c r="A444" s="16" t="s">
        <v>43</v>
      </c>
      <c r="B444" s="17" t="s">
        <v>45</v>
      </c>
      <c r="C444" s="16" t="s">
        <v>32</v>
      </c>
      <c r="D444" s="19">
        <v>43041</v>
      </c>
      <c r="E444" s="18">
        <v>5000</v>
      </c>
      <c r="F444" s="18">
        <v>682</v>
      </c>
      <c r="G444" s="18">
        <v>5682</v>
      </c>
    </row>
    <row r="445" spans="1:7" x14ac:dyDescent="0.35">
      <c r="A445" s="16" t="s">
        <v>41</v>
      </c>
      <c r="B445" s="17" t="s">
        <v>31</v>
      </c>
      <c r="C445" s="16" t="s">
        <v>32</v>
      </c>
      <c r="D445" s="19">
        <v>43042</v>
      </c>
      <c r="E445" s="18">
        <v>13000</v>
      </c>
      <c r="F445" s="18">
        <v>536</v>
      </c>
      <c r="G445" s="18">
        <v>13536</v>
      </c>
    </row>
    <row r="446" spans="1:7" x14ac:dyDescent="0.35">
      <c r="A446" s="16" t="s">
        <v>39</v>
      </c>
      <c r="B446" s="17" t="s">
        <v>31</v>
      </c>
      <c r="C446" s="16" t="s">
        <v>32</v>
      </c>
      <c r="D446" s="19">
        <v>43043</v>
      </c>
      <c r="E446" s="18">
        <v>6000</v>
      </c>
      <c r="F446" s="18">
        <v>743</v>
      </c>
      <c r="G446" s="18">
        <v>6743</v>
      </c>
    </row>
    <row r="447" spans="1:7" x14ac:dyDescent="0.35">
      <c r="A447" s="16" t="s">
        <v>30</v>
      </c>
      <c r="B447" s="17" t="s">
        <v>31</v>
      </c>
      <c r="C447" s="16" t="s">
        <v>32</v>
      </c>
      <c r="D447" s="19">
        <v>43044</v>
      </c>
      <c r="E447" s="18">
        <v>40599</v>
      </c>
      <c r="F447" s="18">
        <v>528</v>
      </c>
      <c r="G447" s="18">
        <v>41127</v>
      </c>
    </row>
    <row r="448" spans="1:7" x14ac:dyDescent="0.35">
      <c r="A448" s="16" t="s">
        <v>43</v>
      </c>
      <c r="B448" s="17" t="s">
        <v>45</v>
      </c>
      <c r="C448" s="16" t="s">
        <v>32</v>
      </c>
      <c r="D448" s="19">
        <v>43045</v>
      </c>
      <c r="E448" s="18">
        <v>12134</v>
      </c>
      <c r="F448" s="18">
        <v>347</v>
      </c>
      <c r="G448" s="18">
        <v>12481</v>
      </c>
    </row>
    <row r="449" spans="1:7" x14ac:dyDescent="0.35">
      <c r="A449" s="16" t="s">
        <v>42</v>
      </c>
      <c r="B449" s="17" t="s">
        <v>46</v>
      </c>
      <c r="C449" s="16" t="s">
        <v>32</v>
      </c>
      <c r="D449" s="19">
        <v>43046</v>
      </c>
      <c r="E449" s="18">
        <v>344</v>
      </c>
      <c r="F449" s="18">
        <v>240</v>
      </c>
      <c r="G449" s="18">
        <v>584</v>
      </c>
    </row>
    <row r="450" spans="1:7" x14ac:dyDescent="0.35">
      <c r="A450" s="16" t="s">
        <v>34</v>
      </c>
      <c r="B450" s="17" t="s">
        <v>45</v>
      </c>
      <c r="C450" s="16" t="s">
        <v>33</v>
      </c>
      <c r="D450" s="19">
        <v>43047</v>
      </c>
      <c r="E450" s="18">
        <v>7000</v>
      </c>
      <c r="F450" s="18">
        <v>704</v>
      </c>
      <c r="G450" s="18">
        <v>7704</v>
      </c>
    </row>
    <row r="451" spans="1:7" x14ac:dyDescent="0.35">
      <c r="A451" s="16" t="s">
        <v>39</v>
      </c>
      <c r="B451" s="17" t="s">
        <v>45</v>
      </c>
      <c r="C451" s="16" t="s">
        <v>32</v>
      </c>
      <c r="D451" s="19">
        <v>43048</v>
      </c>
      <c r="E451" s="18">
        <v>4000</v>
      </c>
      <c r="F451" s="18">
        <v>622</v>
      </c>
      <c r="G451" s="18">
        <v>4622</v>
      </c>
    </row>
    <row r="452" spans="1:7" x14ac:dyDescent="0.35">
      <c r="A452" s="16" t="s">
        <v>41</v>
      </c>
      <c r="B452" s="17" t="s">
        <v>45</v>
      </c>
      <c r="C452" s="16" t="s">
        <v>33</v>
      </c>
      <c r="D452" s="19">
        <v>43049</v>
      </c>
      <c r="E452" s="18">
        <v>11498</v>
      </c>
      <c r="F452" s="18">
        <v>498</v>
      </c>
      <c r="G452" s="18">
        <v>11996</v>
      </c>
    </row>
    <row r="453" spans="1:7" x14ac:dyDescent="0.35">
      <c r="A453" s="16" t="s">
        <v>30</v>
      </c>
      <c r="B453" s="17" t="s">
        <v>31</v>
      </c>
      <c r="C453" s="16" t="s">
        <v>32</v>
      </c>
      <c r="D453" s="19">
        <v>43050</v>
      </c>
      <c r="E453" s="18">
        <v>14851</v>
      </c>
      <c r="F453" s="18">
        <v>634</v>
      </c>
      <c r="G453" s="18">
        <v>15485</v>
      </c>
    </row>
    <row r="454" spans="1:7" x14ac:dyDescent="0.35">
      <c r="A454" s="16" t="s">
        <v>39</v>
      </c>
      <c r="B454" s="17" t="s">
        <v>31</v>
      </c>
      <c r="C454" s="16" t="s">
        <v>32</v>
      </c>
      <c r="D454" s="19">
        <v>43051</v>
      </c>
      <c r="E454" s="18">
        <v>7258</v>
      </c>
      <c r="F454" s="18">
        <v>753</v>
      </c>
      <c r="G454" s="18">
        <v>8011</v>
      </c>
    </row>
    <row r="455" spans="1:7" x14ac:dyDescent="0.35">
      <c r="A455" s="16" t="s">
        <v>39</v>
      </c>
      <c r="B455" s="17" t="s">
        <v>46</v>
      </c>
      <c r="C455" s="16" t="s">
        <v>33</v>
      </c>
      <c r="D455" s="19">
        <v>43052</v>
      </c>
      <c r="E455" s="18">
        <v>12724</v>
      </c>
      <c r="F455" s="18">
        <v>812</v>
      </c>
      <c r="G455" s="18">
        <v>13536</v>
      </c>
    </row>
    <row r="456" spans="1:7" x14ac:dyDescent="0.35">
      <c r="A456" s="16" t="s">
        <v>41</v>
      </c>
      <c r="B456" s="17" t="s">
        <v>31</v>
      </c>
      <c r="C456" s="16" t="s">
        <v>32</v>
      </c>
      <c r="D456" s="19">
        <v>43053</v>
      </c>
      <c r="E456" s="18">
        <v>15703</v>
      </c>
      <c r="F456" s="18">
        <v>371</v>
      </c>
      <c r="G456" s="18">
        <v>16074</v>
      </c>
    </row>
    <row r="457" spans="1:7" x14ac:dyDescent="0.35">
      <c r="A457" s="16" t="s">
        <v>41</v>
      </c>
      <c r="B457" s="17" t="s">
        <v>46</v>
      </c>
      <c r="C457" s="16" t="s">
        <v>32</v>
      </c>
      <c r="D457" s="19">
        <v>43054</v>
      </c>
      <c r="E457" s="18">
        <v>4000</v>
      </c>
      <c r="F457" s="18">
        <v>435</v>
      </c>
      <c r="G457" s="18">
        <v>4435</v>
      </c>
    </row>
    <row r="458" spans="1:7" x14ac:dyDescent="0.35">
      <c r="A458" s="16" t="s">
        <v>34</v>
      </c>
      <c r="B458" s="17" t="s">
        <v>31</v>
      </c>
      <c r="C458" s="16" t="s">
        <v>33</v>
      </c>
      <c r="D458" s="19">
        <v>43055</v>
      </c>
      <c r="E458" s="18">
        <v>13903</v>
      </c>
      <c r="F458" s="18">
        <v>736</v>
      </c>
      <c r="G458" s="18">
        <v>14639</v>
      </c>
    </row>
    <row r="459" spans="1:7" x14ac:dyDescent="0.35">
      <c r="A459" s="16" t="s">
        <v>39</v>
      </c>
      <c r="B459" s="17" t="s">
        <v>45</v>
      </c>
      <c r="C459" s="16" t="s">
        <v>32</v>
      </c>
      <c r="D459" s="19">
        <v>43056</v>
      </c>
      <c r="E459" s="18">
        <v>8545</v>
      </c>
      <c r="F459" s="18">
        <v>763</v>
      </c>
      <c r="G459" s="18">
        <v>9308</v>
      </c>
    </row>
    <row r="460" spans="1:7" x14ac:dyDescent="0.35">
      <c r="A460" s="16" t="s">
        <v>41</v>
      </c>
      <c r="B460" s="17" t="s">
        <v>46</v>
      </c>
      <c r="C460" s="16" t="s">
        <v>32</v>
      </c>
      <c r="D460" s="19">
        <v>43057</v>
      </c>
      <c r="E460" s="18">
        <v>4779</v>
      </c>
      <c r="F460" s="18">
        <v>739</v>
      </c>
      <c r="G460" s="18">
        <v>5518</v>
      </c>
    </row>
    <row r="461" spans="1:7" x14ac:dyDescent="0.35">
      <c r="A461" s="16" t="s">
        <v>41</v>
      </c>
      <c r="B461" s="17" t="s">
        <v>31</v>
      </c>
      <c r="C461" s="16" t="s">
        <v>32</v>
      </c>
      <c r="D461" s="19">
        <v>43058</v>
      </c>
      <c r="E461" s="18">
        <v>240</v>
      </c>
      <c r="F461" s="18">
        <v>396</v>
      </c>
      <c r="G461" s="18">
        <v>636</v>
      </c>
    </row>
    <row r="462" spans="1:7" x14ac:dyDescent="0.35">
      <c r="A462" s="16" t="s">
        <v>30</v>
      </c>
      <c r="B462" s="17" t="s">
        <v>46</v>
      </c>
      <c r="C462" s="16" t="s">
        <v>33</v>
      </c>
      <c r="D462" s="19">
        <v>43059</v>
      </c>
      <c r="E462" s="18">
        <v>14169</v>
      </c>
      <c r="F462" s="18">
        <v>628</v>
      </c>
      <c r="G462" s="18">
        <v>14797</v>
      </c>
    </row>
    <row r="463" spans="1:7" x14ac:dyDescent="0.35">
      <c r="A463" s="16" t="s">
        <v>39</v>
      </c>
      <c r="B463" s="17" t="s">
        <v>31</v>
      </c>
      <c r="C463" s="16" t="s">
        <v>32</v>
      </c>
      <c r="D463" s="19">
        <v>43060</v>
      </c>
      <c r="E463" s="18">
        <v>13519</v>
      </c>
      <c r="F463" s="18">
        <v>258</v>
      </c>
      <c r="G463" s="18">
        <v>13777</v>
      </c>
    </row>
    <row r="464" spans="1:7" x14ac:dyDescent="0.35">
      <c r="A464" s="16" t="s">
        <v>43</v>
      </c>
      <c r="B464" s="17" t="s">
        <v>31</v>
      </c>
      <c r="C464" s="16" t="s">
        <v>32</v>
      </c>
      <c r="D464" s="19">
        <v>43061</v>
      </c>
      <c r="E464" s="18">
        <v>4810</v>
      </c>
      <c r="F464" s="18">
        <v>882</v>
      </c>
      <c r="G464" s="18">
        <v>5692</v>
      </c>
    </row>
    <row r="465" spans="1:7" x14ac:dyDescent="0.35">
      <c r="A465" s="16" t="s">
        <v>43</v>
      </c>
      <c r="B465" s="17" t="s">
        <v>45</v>
      </c>
      <c r="C465" s="16" t="s">
        <v>32</v>
      </c>
      <c r="D465" s="19">
        <v>43062</v>
      </c>
      <c r="E465" s="18">
        <v>12000</v>
      </c>
      <c r="F465" s="18">
        <v>461</v>
      </c>
      <c r="G465" s="18">
        <v>12461</v>
      </c>
    </row>
    <row r="466" spans="1:7" x14ac:dyDescent="0.35">
      <c r="A466" s="16" t="s">
        <v>41</v>
      </c>
      <c r="B466" s="17" t="s">
        <v>45</v>
      </c>
      <c r="C466" s="16" t="s">
        <v>33</v>
      </c>
      <c r="D466" s="19">
        <v>43063</v>
      </c>
      <c r="E466" s="18">
        <v>4000</v>
      </c>
      <c r="F466" s="18">
        <v>429</v>
      </c>
      <c r="G466" s="18">
        <v>4429</v>
      </c>
    </row>
    <row r="467" spans="1:7" x14ac:dyDescent="0.35">
      <c r="A467" s="16" t="s">
        <v>34</v>
      </c>
      <c r="B467" s="17" t="s">
        <v>31</v>
      </c>
      <c r="C467" s="16" t="s">
        <v>32</v>
      </c>
      <c r="D467" s="19">
        <v>43064</v>
      </c>
      <c r="E467" s="18">
        <v>2749</v>
      </c>
      <c r="F467" s="18">
        <v>785</v>
      </c>
      <c r="G467" s="18">
        <v>3534</v>
      </c>
    </row>
    <row r="468" spans="1:7" x14ac:dyDescent="0.35">
      <c r="A468" s="16" t="s">
        <v>34</v>
      </c>
      <c r="B468" s="17" t="s">
        <v>31</v>
      </c>
      <c r="C468" s="16" t="s">
        <v>32</v>
      </c>
      <c r="D468" s="19">
        <v>43065</v>
      </c>
      <c r="E468" s="18">
        <v>4635</v>
      </c>
      <c r="F468" s="18">
        <v>734</v>
      </c>
      <c r="G468" s="18">
        <v>5369</v>
      </c>
    </row>
    <row r="469" spans="1:7" x14ac:dyDescent="0.35">
      <c r="A469" s="16" t="s">
        <v>34</v>
      </c>
      <c r="B469" s="17" t="s">
        <v>31</v>
      </c>
      <c r="C469" s="16" t="s">
        <v>32</v>
      </c>
      <c r="D469" s="19">
        <v>43066</v>
      </c>
      <c r="E469" s="18">
        <v>4000</v>
      </c>
      <c r="F469" s="18">
        <v>565</v>
      </c>
      <c r="G469" s="18">
        <v>4565</v>
      </c>
    </row>
    <row r="470" spans="1:7" x14ac:dyDescent="0.35">
      <c r="A470" s="16" t="s">
        <v>41</v>
      </c>
      <c r="B470" s="17" t="s">
        <v>31</v>
      </c>
      <c r="C470" s="16" t="s">
        <v>32</v>
      </c>
      <c r="D470" s="19">
        <v>43067</v>
      </c>
      <c r="E470" s="18">
        <v>8000</v>
      </c>
      <c r="F470" s="18">
        <v>859</v>
      </c>
      <c r="G470" s="18">
        <v>8859</v>
      </c>
    </row>
    <row r="471" spans="1:7" x14ac:dyDescent="0.35">
      <c r="A471" s="16" t="s">
        <v>43</v>
      </c>
      <c r="B471" s="17" t="s">
        <v>31</v>
      </c>
      <c r="C471" s="16" t="s">
        <v>33</v>
      </c>
      <c r="D471" s="19">
        <v>43068</v>
      </c>
      <c r="E471" s="18">
        <v>10768</v>
      </c>
      <c r="F471" s="18">
        <v>431</v>
      </c>
      <c r="G471" s="18">
        <v>11199</v>
      </c>
    </row>
    <row r="472" spans="1:7" x14ac:dyDescent="0.35">
      <c r="A472" s="16" t="s">
        <v>43</v>
      </c>
      <c r="B472" s="17" t="s">
        <v>45</v>
      </c>
      <c r="C472" s="16" t="s">
        <v>32</v>
      </c>
      <c r="D472" s="19">
        <v>43069</v>
      </c>
      <c r="E472" s="18">
        <v>7884</v>
      </c>
      <c r="F472" s="18">
        <v>330</v>
      </c>
      <c r="G472" s="18">
        <v>8214</v>
      </c>
    </row>
    <row r="473" spans="1:7" x14ac:dyDescent="0.35">
      <c r="A473" s="16" t="s">
        <v>41</v>
      </c>
      <c r="B473" s="17" t="s">
        <v>45</v>
      </c>
      <c r="C473" s="16" t="s">
        <v>32</v>
      </c>
      <c r="D473" s="19">
        <v>43070</v>
      </c>
      <c r="E473" s="18">
        <v>12903</v>
      </c>
      <c r="F473" s="18">
        <v>587</v>
      </c>
      <c r="G473" s="18">
        <v>13490</v>
      </c>
    </row>
    <row r="474" spans="1:7" x14ac:dyDescent="0.35">
      <c r="A474" s="16" t="s">
        <v>41</v>
      </c>
      <c r="B474" s="17" t="s">
        <v>45</v>
      </c>
      <c r="C474" s="16" t="s">
        <v>33</v>
      </c>
      <c r="D474" s="19">
        <v>43071</v>
      </c>
      <c r="E474" s="18">
        <v>5000</v>
      </c>
      <c r="F474" s="18">
        <v>866</v>
      </c>
      <c r="G474" s="18">
        <v>5866</v>
      </c>
    </row>
    <row r="475" spans="1:7" x14ac:dyDescent="0.35">
      <c r="A475" s="16" t="s">
        <v>41</v>
      </c>
      <c r="B475" s="17" t="s">
        <v>45</v>
      </c>
      <c r="C475" s="16" t="s">
        <v>32</v>
      </c>
      <c r="D475" s="19">
        <v>43072</v>
      </c>
      <c r="E475" s="18">
        <v>4000</v>
      </c>
      <c r="F475" s="18">
        <v>863</v>
      </c>
      <c r="G475" s="18">
        <v>4863</v>
      </c>
    </row>
    <row r="476" spans="1:7" x14ac:dyDescent="0.35">
      <c r="A476" s="16" t="s">
        <v>39</v>
      </c>
      <c r="B476" s="17" t="s">
        <v>31</v>
      </c>
      <c r="C476" s="16" t="s">
        <v>33</v>
      </c>
      <c r="D476" s="19">
        <v>43073</v>
      </c>
      <c r="E476" s="18">
        <v>4000</v>
      </c>
      <c r="F476" s="18">
        <v>727</v>
      </c>
      <c r="G476" s="18">
        <v>4727</v>
      </c>
    </row>
    <row r="477" spans="1:7" x14ac:dyDescent="0.35">
      <c r="A477" s="16" t="s">
        <v>43</v>
      </c>
      <c r="B477" s="17" t="s">
        <v>46</v>
      </c>
      <c r="C477" s="16" t="s">
        <v>32</v>
      </c>
      <c r="D477" s="19">
        <v>43074</v>
      </c>
      <c r="E477" s="18">
        <v>500</v>
      </c>
      <c r="F477" s="18">
        <v>637</v>
      </c>
      <c r="G477" s="18">
        <v>1137</v>
      </c>
    </row>
    <row r="478" spans="1:7" x14ac:dyDescent="0.35">
      <c r="A478" s="16" t="s">
        <v>43</v>
      </c>
      <c r="B478" s="17" t="s">
        <v>31</v>
      </c>
      <c r="C478" s="16" t="s">
        <v>32</v>
      </c>
      <c r="D478" s="19">
        <v>43075</v>
      </c>
      <c r="E478" s="18">
        <v>6000</v>
      </c>
      <c r="F478" s="18">
        <v>336</v>
      </c>
      <c r="G478" s="18">
        <v>6336</v>
      </c>
    </row>
    <row r="479" spans="1:7" x14ac:dyDescent="0.35">
      <c r="A479" s="16" t="s">
        <v>43</v>
      </c>
      <c r="B479" s="17" t="s">
        <v>31</v>
      </c>
      <c r="C479" s="16" t="s">
        <v>32</v>
      </c>
      <c r="D479" s="19">
        <v>43076</v>
      </c>
      <c r="E479" s="18">
        <v>10147</v>
      </c>
      <c r="F479" s="18">
        <v>446</v>
      </c>
      <c r="G479" s="18">
        <v>10593</v>
      </c>
    </row>
    <row r="480" spans="1:7" x14ac:dyDescent="0.35">
      <c r="A480" s="16" t="s">
        <v>34</v>
      </c>
      <c r="B480" s="17" t="s">
        <v>46</v>
      </c>
      <c r="C480" s="16" t="s">
        <v>32</v>
      </c>
      <c r="D480" s="19">
        <v>43077</v>
      </c>
      <c r="E480" s="18">
        <v>500</v>
      </c>
      <c r="F480" s="18">
        <v>651</v>
      </c>
      <c r="G480" s="18">
        <v>1151</v>
      </c>
    </row>
    <row r="481" spans="1:7" x14ac:dyDescent="0.35">
      <c r="A481" s="16" t="s">
        <v>34</v>
      </c>
      <c r="B481" s="17" t="s">
        <v>31</v>
      </c>
      <c r="C481" s="16" t="s">
        <v>32</v>
      </c>
      <c r="D481" s="19">
        <v>43078</v>
      </c>
      <c r="E481" s="18">
        <v>3000</v>
      </c>
      <c r="F481" s="18">
        <v>534</v>
      </c>
      <c r="G481" s="18">
        <v>3534</v>
      </c>
    </row>
    <row r="482" spans="1:7" x14ac:dyDescent="0.35">
      <c r="A482" s="16" t="s">
        <v>34</v>
      </c>
      <c r="B482" s="17" t="s">
        <v>31</v>
      </c>
      <c r="C482" s="16" t="s">
        <v>32</v>
      </c>
      <c r="D482" s="19">
        <v>43079</v>
      </c>
      <c r="E482" s="18">
        <v>100</v>
      </c>
      <c r="F482" s="18">
        <v>518</v>
      </c>
      <c r="G482" s="18">
        <v>618</v>
      </c>
    </row>
    <row r="483" spans="1:7" x14ac:dyDescent="0.35">
      <c r="A483" s="16" t="s">
        <v>43</v>
      </c>
      <c r="B483" s="17" t="s">
        <v>45</v>
      </c>
      <c r="C483" s="16" t="s">
        <v>32</v>
      </c>
      <c r="D483" s="19">
        <v>43080</v>
      </c>
      <c r="E483" s="18">
        <v>2878</v>
      </c>
      <c r="F483" s="18">
        <v>474</v>
      </c>
      <c r="G483" s="18">
        <v>3352</v>
      </c>
    </row>
    <row r="484" spans="1:7" x14ac:dyDescent="0.35">
      <c r="A484" s="16" t="s">
        <v>43</v>
      </c>
      <c r="B484" s="17" t="s">
        <v>46</v>
      </c>
      <c r="C484" s="16" t="s">
        <v>33</v>
      </c>
      <c r="D484" s="19">
        <v>43081</v>
      </c>
      <c r="E484" s="18">
        <v>3075</v>
      </c>
      <c r="F484" s="18">
        <v>841</v>
      </c>
      <c r="G484" s="18">
        <v>3916</v>
      </c>
    </row>
    <row r="485" spans="1:7" x14ac:dyDescent="0.35">
      <c r="A485" s="16" t="s">
        <v>41</v>
      </c>
      <c r="B485" s="17" t="s">
        <v>31</v>
      </c>
      <c r="C485" s="16" t="s">
        <v>32</v>
      </c>
      <c r="D485" s="19">
        <v>43082</v>
      </c>
      <c r="E485" s="18">
        <v>6762</v>
      </c>
      <c r="F485" s="18">
        <v>574</v>
      </c>
      <c r="G485" s="18">
        <v>7336</v>
      </c>
    </row>
    <row r="486" spans="1:7" x14ac:dyDescent="0.35">
      <c r="A486" s="16" t="s">
        <v>41</v>
      </c>
      <c r="B486" s="17" t="s">
        <v>45</v>
      </c>
      <c r="C486" s="16" t="s">
        <v>33</v>
      </c>
      <c r="D486" s="19">
        <v>43083</v>
      </c>
      <c r="E486" s="18">
        <v>5664</v>
      </c>
      <c r="F486" s="18">
        <v>304</v>
      </c>
      <c r="G486" s="18">
        <v>5968</v>
      </c>
    </row>
    <row r="487" spans="1:7" x14ac:dyDescent="0.35">
      <c r="A487" s="16" t="s">
        <v>41</v>
      </c>
      <c r="B487" s="17" t="s">
        <v>46</v>
      </c>
      <c r="C487" s="16" t="s">
        <v>32</v>
      </c>
      <c r="D487" s="19">
        <v>43084</v>
      </c>
      <c r="E487" s="18">
        <v>133</v>
      </c>
      <c r="F487" s="18">
        <v>405</v>
      </c>
      <c r="G487" s="18">
        <v>538</v>
      </c>
    </row>
    <row r="488" spans="1:7" x14ac:dyDescent="0.35">
      <c r="A488" s="16" t="s">
        <v>39</v>
      </c>
      <c r="B488" s="17" t="s">
        <v>31</v>
      </c>
      <c r="C488" s="16" t="s">
        <v>32</v>
      </c>
      <c r="D488" s="19">
        <v>43085</v>
      </c>
      <c r="E488" s="18">
        <v>7970</v>
      </c>
      <c r="F488" s="18">
        <v>387</v>
      </c>
      <c r="G488" s="18">
        <v>8357</v>
      </c>
    </row>
    <row r="489" spans="1:7" x14ac:dyDescent="0.35">
      <c r="A489" s="16" t="s">
        <v>39</v>
      </c>
      <c r="B489" s="17" t="s">
        <v>46</v>
      </c>
      <c r="C489" s="16" t="s">
        <v>32</v>
      </c>
      <c r="D489" s="19">
        <v>43086</v>
      </c>
      <c r="E489" s="18">
        <v>3807</v>
      </c>
      <c r="F489" s="18">
        <v>452</v>
      </c>
      <c r="G489" s="18">
        <v>4259</v>
      </c>
    </row>
    <row r="490" spans="1:7" x14ac:dyDescent="0.35">
      <c r="A490" s="16" t="s">
        <v>39</v>
      </c>
      <c r="B490" s="17" t="s">
        <v>45</v>
      </c>
      <c r="C490" s="16" t="s">
        <v>32</v>
      </c>
      <c r="D490" s="19">
        <v>43087</v>
      </c>
      <c r="E490" s="18">
        <v>7013</v>
      </c>
      <c r="F490" s="18">
        <v>399</v>
      </c>
      <c r="G490" s="18">
        <v>7412</v>
      </c>
    </row>
    <row r="491" spans="1:7" x14ac:dyDescent="0.35">
      <c r="A491" s="16" t="s">
        <v>39</v>
      </c>
      <c r="B491" s="17" t="s">
        <v>46</v>
      </c>
      <c r="C491" s="16" t="s">
        <v>33</v>
      </c>
      <c r="D491" s="19">
        <v>43088</v>
      </c>
      <c r="E491" s="18">
        <v>10976</v>
      </c>
      <c r="F491" s="18">
        <v>465</v>
      </c>
      <c r="G491" s="18">
        <v>11441</v>
      </c>
    </row>
    <row r="492" spans="1:7" x14ac:dyDescent="0.35">
      <c r="A492" s="16" t="s">
        <v>34</v>
      </c>
      <c r="B492" s="17" t="s">
        <v>31</v>
      </c>
      <c r="C492" s="16" t="s">
        <v>32</v>
      </c>
      <c r="D492" s="19">
        <v>43089</v>
      </c>
      <c r="E492" s="18">
        <v>7342</v>
      </c>
      <c r="F492" s="18">
        <v>236</v>
      </c>
      <c r="G492" s="18">
        <v>7578</v>
      </c>
    </row>
    <row r="493" spans="1:7" x14ac:dyDescent="0.35">
      <c r="A493" s="16" t="s">
        <v>34</v>
      </c>
      <c r="B493" s="17" t="s">
        <v>45</v>
      </c>
      <c r="C493" s="16" t="s">
        <v>32</v>
      </c>
      <c r="D493" s="19">
        <v>43090</v>
      </c>
      <c r="E493" s="18">
        <v>12455</v>
      </c>
      <c r="F493" s="18">
        <v>779</v>
      </c>
      <c r="G493" s="18">
        <v>13234</v>
      </c>
    </row>
    <row r="494" spans="1:7" x14ac:dyDescent="0.35">
      <c r="A494" s="16" t="s">
        <v>34</v>
      </c>
      <c r="B494" s="17" t="s">
        <v>46</v>
      </c>
      <c r="C494" s="16" t="s">
        <v>32</v>
      </c>
      <c r="D494" s="19">
        <v>43091</v>
      </c>
      <c r="E494" s="18">
        <v>8633</v>
      </c>
      <c r="F494" s="18">
        <v>785</v>
      </c>
      <c r="G494" s="18">
        <v>9418</v>
      </c>
    </row>
    <row r="495" spans="1:7" x14ac:dyDescent="0.35">
      <c r="A495" s="16" t="s">
        <v>34</v>
      </c>
      <c r="B495" s="17" t="s">
        <v>46</v>
      </c>
      <c r="C495" s="16" t="s">
        <v>32</v>
      </c>
      <c r="D495" s="19">
        <v>43092</v>
      </c>
      <c r="E495" s="18">
        <v>9591</v>
      </c>
      <c r="F495" s="18">
        <v>745</v>
      </c>
      <c r="G495" s="18">
        <v>10336</v>
      </c>
    </row>
    <row r="496" spans="1:7" x14ac:dyDescent="0.35">
      <c r="A496" s="16" t="s">
        <v>41</v>
      </c>
      <c r="B496" s="17" t="s">
        <v>45</v>
      </c>
      <c r="C496" s="16" t="s">
        <v>32</v>
      </c>
      <c r="D496" s="19">
        <v>43093</v>
      </c>
      <c r="E496" s="18">
        <v>10000</v>
      </c>
      <c r="F496" s="18">
        <v>858</v>
      </c>
      <c r="G496" s="18">
        <v>10858</v>
      </c>
    </row>
    <row r="497" spans="1:7" x14ac:dyDescent="0.35">
      <c r="A497" s="16" t="s">
        <v>41</v>
      </c>
      <c r="B497" s="17" t="s">
        <v>31</v>
      </c>
      <c r="C497" s="16" t="s">
        <v>32</v>
      </c>
      <c r="D497" s="19">
        <v>43094</v>
      </c>
      <c r="E497" s="18">
        <v>15208</v>
      </c>
      <c r="F497" s="18">
        <v>431</v>
      </c>
      <c r="G497" s="18">
        <v>15639</v>
      </c>
    </row>
    <row r="498" spans="1:7" x14ac:dyDescent="0.35">
      <c r="A498" s="16" t="s">
        <v>41</v>
      </c>
      <c r="B498" s="17" t="s">
        <v>31</v>
      </c>
      <c r="C498" s="16" t="s">
        <v>32</v>
      </c>
      <c r="D498" s="19">
        <v>43095</v>
      </c>
      <c r="E498" s="18">
        <v>12158</v>
      </c>
      <c r="F498" s="18">
        <v>515</v>
      </c>
      <c r="G498" s="18">
        <v>12673</v>
      </c>
    </row>
    <row r="499" spans="1:7" x14ac:dyDescent="0.35">
      <c r="A499" s="16" t="s">
        <v>41</v>
      </c>
      <c r="B499" s="17" t="s">
        <v>45</v>
      </c>
      <c r="C499" s="16" t="s">
        <v>32</v>
      </c>
      <c r="D499" s="19">
        <v>43096</v>
      </c>
      <c r="E499" s="18">
        <v>75000</v>
      </c>
      <c r="F499" s="18">
        <v>860</v>
      </c>
      <c r="G499" s="18">
        <v>75860</v>
      </c>
    </row>
    <row r="500" spans="1:7" x14ac:dyDescent="0.35">
      <c r="A500" s="16" t="s">
        <v>34</v>
      </c>
      <c r="B500" s="17" t="s">
        <v>31</v>
      </c>
      <c r="C500" s="16" t="s">
        <v>32</v>
      </c>
      <c r="D500" s="19">
        <v>43097</v>
      </c>
      <c r="E500" s="18">
        <v>6761</v>
      </c>
      <c r="F500" s="18">
        <v>592</v>
      </c>
      <c r="G500" s="18">
        <v>7353</v>
      </c>
    </row>
    <row r="501" spans="1:7" x14ac:dyDescent="0.35">
      <c r="A501" s="16" t="s">
        <v>34</v>
      </c>
      <c r="B501" s="17" t="s">
        <v>45</v>
      </c>
      <c r="C501" s="16" t="s">
        <v>33</v>
      </c>
      <c r="D501" s="19">
        <v>43098</v>
      </c>
      <c r="E501" s="18">
        <v>12198</v>
      </c>
      <c r="F501" s="18">
        <v>236</v>
      </c>
      <c r="G501" s="18">
        <v>12434</v>
      </c>
    </row>
    <row r="502" spans="1:7" x14ac:dyDescent="0.35">
      <c r="A502" s="16" t="s">
        <v>41</v>
      </c>
      <c r="B502" s="17" t="s">
        <v>46</v>
      </c>
      <c r="C502" s="16" t="s">
        <v>33</v>
      </c>
      <c r="D502" s="19">
        <v>43099</v>
      </c>
      <c r="E502" s="18">
        <v>5981</v>
      </c>
      <c r="F502" s="18">
        <v>322</v>
      </c>
      <c r="G502" s="18">
        <v>6303</v>
      </c>
    </row>
    <row r="503" spans="1:7" x14ac:dyDescent="0.35">
      <c r="A503" s="16" t="s">
        <v>39</v>
      </c>
      <c r="B503" s="17" t="s">
        <v>31</v>
      </c>
      <c r="C503" s="16" t="s">
        <v>32</v>
      </c>
      <c r="D503" s="19">
        <v>43100</v>
      </c>
      <c r="E503" s="18">
        <v>13900</v>
      </c>
      <c r="F503" s="18">
        <v>639</v>
      </c>
      <c r="G503" s="18">
        <v>14539</v>
      </c>
    </row>
    <row r="504" spans="1:7" x14ac:dyDescent="0.35">
      <c r="A504" s="16" t="s">
        <v>39</v>
      </c>
      <c r="B504" s="17" t="s">
        <v>45</v>
      </c>
      <c r="C504" s="16" t="s">
        <v>33</v>
      </c>
      <c r="D504" s="19">
        <v>43101</v>
      </c>
      <c r="E504" s="18">
        <v>6608</v>
      </c>
      <c r="F504" s="18">
        <v>866</v>
      </c>
      <c r="G504" s="18">
        <v>7474</v>
      </c>
    </row>
    <row r="505" spans="1:7" x14ac:dyDescent="0.35">
      <c r="A505" s="16" t="s">
        <v>41</v>
      </c>
      <c r="B505" s="17" t="s">
        <v>31</v>
      </c>
      <c r="C505" s="16" t="s">
        <v>32</v>
      </c>
      <c r="D505" s="19">
        <v>43102</v>
      </c>
      <c r="E505" s="18">
        <v>600</v>
      </c>
      <c r="F505" s="18">
        <v>804</v>
      </c>
      <c r="G505" s="18">
        <v>1404</v>
      </c>
    </row>
    <row r="506" spans="1:7" x14ac:dyDescent="0.35">
      <c r="A506" s="16" t="s">
        <v>39</v>
      </c>
      <c r="B506" s="17" t="s">
        <v>31</v>
      </c>
      <c r="C506" s="16" t="s">
        <v>32</v>
      </c>
      <c r="D506" s="19">
        <v>43103</v>
      </c>
      <c r="E506" s="18">
        <v>12958</v>
      </c>
      <c r="F506" s="18">
        <v>205</v>
      </c>
      <c r="G506" s="18">
        <v>13163</v>
      </c>
    </row>
    <row r="507" spans="1:7" x14ac:dyDescent="0.35">
      <c r="A507" s="16" t="s">
        <v>39</v>
      </c>
      <c r="B507" s="17" t="s">
        <v>46</v>
      </c>
      <c r="C507" s="16" t="s">
        <v>32</v>
      </c>
      <c r="D507" s="19">
        <v>43104</v>
      </c>
      <c r="E507" s="18">
        <v>4323</v>
      </c>
      <c r="F507" s="18">
        <v>610</v>
      </c>
      <c r="G507" s="18">
        <v>4933</v>
      </c>
    </row>
    <row r="508" spans="1:7" x14ac:dyDescent="0.35">
      <c r="A508" s="16" t="s">
        <v>30</v>
      </c>
      <c r="B508" s="17" t="s">
        <v>31</v>
      </c>
      <c r="C508" s="16" t="s">
        <v>33</v>
      </c>
      <c r="D508" s="19">
        <v>43105</v>
      </c>
      <c r="E508" s="18">
        <v>9251</v>
      </c>
      <c r="F508" s="18">
        <v>896</v>
      </c>
      <c r="G508" s="18">
        <v>10147</v>
      </c>
    </row>
    <row r="509" spans="1:7" x14ac:dyDescent="0.35">
      <c r="A509" s="16" t="s">
        <v>39</v>
      </c>
      <c r="B509" s="17" t="s">
        <v>31</v>
      </c>
      <c r="C509" s="16" t="s">
        <v>32</v>
      </c>
      <c r="D509" s="19">
        <v>43106</v>
      </c>
      <c r="E509" s="18">
        <v>2749</v>
      </c>
      <c r="F509" s="18">
        <v>900</v>
      </c>
      <c r="G509" s="18">
        <v>3649</v>
      </c>
    </row>
    <row r="510" spans="1:7" x14ac:dyDescent="0.35">
      <c r="A510" s="16" t="s">
        <v>42</v>
      </c>
      <c r="B510" s="17" t="s">
        <v>31</v>
      </c>
      <c r="C510" s="16" t="s">
        <v>33</v>
      </c>
      <c r="D510" s="19">
        <v>43107</v>
      </c>
      <c r="E510" s="18">
        <v>11684</v>
      </c>
      <c r="F510" s="18">
        <v>298</v>
      </c>
      <c r="G510" s="18">
        <v>11982</v>
      </c>
    </row>
    <row r="511" spans="1:7" x14ac:dyDescent="0.35">
      <c r="A511" s="16" t="s">
        <v>41</v>
      </c>
      <c r="B511" s="17" t="s">
        <v>31</v>
      </c>
      <c r="C511" s="16" t="s">
        <v>33</v>
      </c>
      <c r="D511" s="19">
        <v>43108</v>
      </c>
      <c r="E511" s="18">
        <v>7604</v>
      </c>
      <c r="F511" s="18">
        <v>750</v>
      </c>
      <c r="G511" s="18">
        <v>8354</v>
      </c>
    </row>
    <row r="512" spans="1:7" x14ac:dyDescent="0.35">
      <c r="A512" s="16" t="s">
        <v>30</v>
      </c>
      <c r="B512" s="17" t="s">
        <v>46</v>
      </c>
      <c r="C512" s="16" t="s">
        <v>32</v>
      </c>
      <c r="D512" s="19">
        <v>43109</v>
      </c>
      <c r="E512" s="18">
        <v>13000</v>
      </c>
      <c r="F512" s="18">
        <v>800</v>
      </c>
      <c r="G512" s="18">
        <v>13800</v>
      </c>
    </row>
    <row r="513" spans="1:7" x14ac:dyDescent="0.35">
      <c r="A513" s="16" t="s">
        <v>41</v>
      </c>
      <c r="B513" s="17" t="s">
        <v>45</v>
      </c>
      <c r="C513" s="16" t="s">
        <v>32</v>
      </c>
      <c r="D513" s="19">
        <v>43110</v>
      </c>
      <c r="E513" s="18">
        <v>11801</v>
      </c>
      <c r="F513" s="18">
        <v>446</v>
      </c>
      <c r="G513" s="18">
        <v>12247</v>
      </c>
    </row>
    <row r="514" spans="1:7" x14ac:dyDescent="0.35">
      <c r="A514" s="16" t="s">
        <v>43</v>
      </c>
      <c r="B514" s="17" t="s">
        <v>31</v>
      </c>
      <c r="C514" s="16" t="s">
        <v>32</v>
      </c>
      <c r="D514" s="19">
        <v>43111</v>
      </c>
      <c r="E514" s="18">
        <v>10329</v>
      </c>
      <c r="F514" s="18">
        <v>371</v>
      </c>
      <c r="G514" s="18">
        <v>10700</v>
      </c>
    </row>
    <row r="515" spans="1:7" x14ac:dyDescent="0.35">
      <c r="A515" s="16" t="s">
        <v>41</v>
      </c>
      <c r="B515" s="17" t="s">
        <v>45</v>
      </c>
      <c r="C515" s="16" t="s">
        <v>32</v>
      </c>
      <c r="D515" s="19">
        <v>43112</v>
      </c>
      <c r="E515" s="18">
        <v>11935</v>
      </c>
      <c r="F515" s="18">
        <v>666</v>
      </c>
      <c r="G515" s="18">
        <v>12601</v>
      </c>
    </row>
    <row r="516" spans="1:7" x14ac:dyDescent="0.35">
      <c r="A516" s="16" t="s">
        <v>39</v>
      </c>
      <c r="B516" s="17" t="s">
        <v>31</v>
      </c>
      <c r="C516" s="16" t="s">
        <v>32</v>
      </c>
      <c r="D516" s="19">
        <v>43113</v>
      </c>
      <c r="E516" s="18">
        <v>4635</v>
      </c>
      <c r="F516" s="18">
        <v>525</v>
      </c>
      <c r="G516" s="18">
        <v>5160</v>
      </c>
    </row>
    <row r="517" spans="1:7" x14ac:dyDescent="0.35">
      <c r="A517" s="16" t="s">
        <v>30</v>
      </c>
      <c r="B517" s="17" t="s">
        <v>45</v>
      </c>
      <c r="C517" s="16" t="s">
        <v>32</v>
      </c>
      <c r="D517" s="19">
        <v>43114</v>
      </c>
      <c r="E517" s="18">
        <v>4000</v>
      </c>
      <c r="F517" s="18">
        <v>209</v>
      </c>
      <c r="G517" s="18">
        <v>4209</v>
      </c>
    </row>
    <row r="518" spans="1:7" x14ac:dyDescent="0.35">
      <c r="A518" s="16" t="s">
        <v>43</v>
      </c>
      <c r="B518" s="17" t="s">
        <v>31</v>
      </c>
      <c r="C518" s="16" t="s">
        <v>33</v>
      </c>
      <c r="D518" s="19">
        <v>43115</v>
      </c>
      <c r="E518" s="18">
        <v>4000</v>
      </c>
      <c r="F518" s="18">
        <v>586</v>
      </c>
      <c r="G518" s="18">
        <v>4586</v>
      </c>
    </row>
    <row r="519" spans="1:7" x14ac:dyDescent="0.35">
      <c r="A519" s="16" t="s">
        <v>42</v>
      </c>
      <c r="B519" s="17" t="s">
        <v>31</v>
      </c>
      <c r="C519" s="16" t="s">
        <v>32</v>
      </c>
      <c r="D519" s="19">
        <v>43116</v>
      </c>
      <c r="E519" s="18">
        <v>4000</v>
      </c>
      <c r="F519" s="18">
        <v>475</v>
      </c>
      <c r="G519" s="18">
        <v>4475</v>
      </c>
    </row>
    <row r="520" spans="1:7" x14ac:dyDescent="0.35">
      <c r="A520" s="16" t="s">
        <v>34</v>
      </c>
      <c r="B520" s="17" t="s">
        <v>45</v>
      </c>
      <c r="C520" s="16" t="s">
        <v>32</v>
      </c>
      <c r="D520" s="19">
        <v>43117</v>
      </c>
      <c r="E520" s="18">
        <v>6379</v>
      </c>
      <c r="F520" s="18">
        <v>743</v>
      </c>
      <c r="G520" s="18">
        <v>7122</v>
      </c>
    </row>
    <row r="521" spans="1:7" x14ac:dyDescent="0.35">
      <c r="A521" s="16" t="s">
        <v>39</v>
      </c>
      <c r="B521" s="17" t="s">
        <v>31</v>
      </c>
      <c r="C521" s="16" t="s">
        <v>33</v>
      </c>
      <c r="D521" s="19">
        <v>43118</v>
      </c>
      <c r="E521" s="18">
        <v>3951</v>
      </c>
      <c r="F521" s="18">
        <v>264</v>
      </c>
      <c r="G521" s="18">
        <v>4215</v>
      </c>
    </row>
    <row r="522" spans="1:7" x14ac:dyDescent="0.35">
      <c r="A522" s="16" t="s">
        <v>41</v>
      </c>
      <c r="B522" s="17" t="s">
        <v>31</v>
      </c>
      <c r="C522" s="16" t="s">
        <v>32</v>
      </c>
      <c r="D522" s="19">
        <v>43119</v>
      </c>
      <c r="E522" s="18">
        <v>10101</v>
      </c>
      <c r="F522" s="18">
        <v>303</v>
      </c>
      <c r="G522" s="18">
        <v>10404</v>
      </c>
    </row>
    <row r="523" spans="1:7" x14ac:dyDescent="0.35">
      <c r="A523" s="16" t="s">
        <v>30</v>
      </c>
      <c r="B523" s="17" t="s">
        <v>31</v>
      </c>
      <c r="C523" s="16" t="s">
        <v>32</v>
      </c>
      <c r="D523" s="19">
        <v>43120</v>
      </c>
      <c r="E523" s="18">
        <v>13000</v>
      </c>
      <c r="F523" s="18">
        <v>612</v>
      </c>
      <c r="G523" s="18">
        <v>13612</v>
      </c>
    </row>
    <row r="524" spans="1:7" x14ac:dyDescent="0.35">
      <c r="A524" s="16" t="s">
        <v>39</v>
      </c>
      <c r="B524" s="17" t="s">
        <v>31</v>
      </c>
      <c r="C524" s="16" t="s">
        <v>32</v>
      </c>
      <c r="D524" s="19">
        <v>43121</v>
      </c>
      <c r="E524" s="18">
        <v>5680</v>
      </c>
      <c r="F524" s="18">
        <v>651</v>
      </c>
      <c r="G524" s="18">
        <v>6331</v>
      </c>
    </row>
    <row r="525" spans="1:7" x14ac:dyDescent="0.35">
      <c r="A525" s="16" t="s">
        <v>39</v>
      </c>
      <c r="B525" s="17" t="s">
        <v>31</v>
      </c>
      <c r="C525" s="16" t="s">
        <v>32</v>
      </c>
      <c r="D525" s="19">
        <v>43122</v>
      </c>
      <c r="E525" s="18">
        <v>8469</v>
      </c>
      <c r="F525" s="18">
        <v>605</v>
      </c>
      <c r="G525" s="18">
        <v>9074</v>
      </c>
    </row>
    <row r="526" spans="1:7" x14ac:dyDescent="0.35">
      <c r="A526" s="16" t="s">
        <v>41</v>
      </c>
      <c r="B526" s="17" t="s">
        <v>46</v>
      </c>
      <c r="C526" s="16" t="s">
        <v>33</v>
      </c>
      <c r="D526" s="19">
        <v>43123</v>
      </c>
      <c r="E526" s="18">
        <v>344</v>
      </c>
      <c r="F526" s="18">
        <v>457</v>
      </c>
      <c r="G526" s="18">
        <v>801</v>
      </c>
    </row>
    <row r="527" spans="1:7" x14ac:dyDescent="0.35">
      <c r="A527" s="16" t="s">
        <v>41</v>
      </c>
      <c r="B527" s="17" t="s">
        <v>31</v>
      </c>
      <c r="C527" s="16" t="s">
        <v>32</v>
      </c>
      <c r="D527" s="19">
        <v>43124</v>
      </c>
      <c r="E527" s="18">
        <v>3000</v>
      </c>
      <c r="F527" s="18">
        <v>564</v>
      </c>
      <c r="G527" s="18">
        <v>3564</v>
      </c>
    </row>
    <row r="528" spans="1:7" x14ac:dyDescent="0.35">
      <c r="A528" s="16" t="s">
        <v>34</v>
      </c>
      <c r="B528" s="17" t="s">
        <v>45</v>
      </c>
      <c r="C528" s="16" t="s">
        <v>32</v>
      </c>
      <c r="D528" s="19">
        <v>43125</v>
      </c>
      <c r="E528" s="18">
        <v>4000</v>
      </c>
      <c r="F528" s="18">
        <v>395</v>
      </c>
      <c r="G528" s="18">
        <v>4395</v>
      </c>
    </row>
    <row r="529" spans="1:7" x14ac:dyDescent="0.35">
      <c r="A529" s="16" t="s">
        <v>39</v>
      </c>
      <c r="B529" s="17" t="s">
        <v>31</v>
      </c>
      <c r="C529" s="16" t="s">
        <v>32</v>
      </c>
      <c r="D529" s="19">
        <v>43126</v>
      </c>
      <c r="E529" s="18">
        <v>13519</v>
      </c>
      <c r="F529" s="18">
        <v>453</v>
      </c>
      <c r="G529" s="18">
        <v>13972</v>
      </c>
    </row>
    <row r="530" spans="1:7" x14ac:dyDescent="0.35">
      <c r="A530" s="16" t="s">
        <v>41</v>
      </c>
      <c r="B530" s="17" t="s">
        <v>31</v>
      </c>
      <c r="C530" s="16" t="s">
        <v>32</v>
      </c>
      <c r="D530" s="19">
        <v>43127</v>
      </c>
      <c r="E530" s="18">
        <v>9000</v>
      </c>
      <c r="F530" s="18">
        <v>375</v>
      </c>
      <c r="G530" s="18">
        <v>9375</v>
      </c>
    </row>
    <row r="531" spans="1:7" x14ac:dyDescent="0.35">
      <c r="A531" s="16" t="s">
        <v>41</v>
      </c>
      <c r="B531" s="17" t="s">
        <v>45</v>
      </c>
      <c r="C531" s="16" t="s">
        <v>32</v>
      </c>
      <c r="D531" s="19">
        <v>43128</v>
      </c>
      <c r="E531" s="18">
        <v>2878</v>
      </c>
      <c r="F531" s="18">
        <v>480</v>
      </c>
      <c r="G531" s="18">
        <v>3358</v>
      </c>
    </row>
    <row r="532" spans="1:7" x14ac:dyDescent="0.35">
      <c r="A532" s="16" t="s">
        <v>30</v>
      </c>
      <c r="B532" s="17" t="s">
        <v>45</v>
      </c>
      <c r="C532" s="16" t="s">
        <v>33</v>
      </c>
      <c r="D532" s="19">
        <v>43129</v>
      </c>
      <c r="E532" s="18">
        <v>6561</v>
      </c>
      <c r="F532" s="18">
        <v>660</v>
      </c>
      <c r="G532" s="18">
        <v>7221</v>
      </c>
    </row>
    <row r="533" spans="1:7" x14ac:dyDescent="0.35">
      <c r="A533" s="16" t="s">
        <v>39</v>
      </c>
      <c r="B533" s="17" t="s">
        <v>46</v>
      </c>
      <c r="C533" s="16" t="s">
        <v>32</v>
      </c>
      <c r="D533" s="19">
        <v>43130</v>
      </c>
      <c r="E533" s="18">
        <v>3075</v>
      </c>
      <c r="F533" s="18">
        <v>309</v>
      </c>
      <c r="G533" s="18">
        <v>3384</v>
      </c>
    </row>
    <row r="534" spans="1:7" x14ac:dyDescent="0.35">
      <c r="A534" s="16" t="s">
        <v>43</v>
      </c>
      <c r="B534" s="17" t="s">
        <v>46</v>
      </c>
      <c r="C534" s="16" t="s">
        <v>32</v>
      </c>
      <c r="D534" s="19">
        <v>43131</v>
      </c>
      <c r="E534" s="18">
        <v>12700</v>
      </c>
      <c r="F534" s="18">
        <v>714</v>
      </c>
      <c r="G534" s="18">
        <v>13414</v>
      </c>
    </row>
    <row r="535" spans="1:7" x14ac:dyDescent="0.35">
      <c r="A535" s="16" t="s">
        <v>43</v>
      </c>
      <c r="B535" s="17" t="s">
        <v>31</v>
      </c>
      <c r="C535" s="16" t="s">
        <v>32</v>
      </c>
      <c r="D535" s="19">
        <v>43132</v>
      </c>
      <c r="E535" s="18">
        <v>5904</v>
      </c>
      <c r="F535" s="18">
        <v>733</v>
      </c>
      <c r="G535" s="18">
        <v>6637</v>
      </c>
    </row>
    <row r="536" spans="1:7" x14ac:dyDescent="0.35">
      <c r="A536" s="16" t="s">
        <v>41</v>
      </c>
      <c r="B536" s="17" t="s">
        <v>45</v>
      </c>
      <c r="C536" s="16" t="s">
        <v>32</v>
      </c>
      <c r="D536" s="19">
        <v>43133</v>
      </c>
      <c r="E536" s="18">
        <v>12455</v>
      </c>
      <c r="F536" s="18">
        <v>819</v>
      </c>
      <c r="G536" s="18">
        <v>13274</v>
      </c>
    </row>
    <row r="537" spans="1:7" x14ac:dyDescent="0.35">
      <c r="A537" s="16" t="s">
        <v>34</v>
      </c>
      <c r="B537" s="17" t="s">
        <v>46</v>
      </c>
      <c r="C537" s="16" t="s">
        <v>32</v>
      </c>
      <c r="D537" s="19">
        <v>43134</v>
      </c>
      <c r="E537" s="18">
        <v>13000</v>
      </c>
      <c r="F537" s="18">
        <v>637</v>
      </c>
      <c r="G537" s="18">
        <v>13637</v>
      </c>
    </row>
    <row r="538" spans="1:7" x14ac:dyDescent="0.35">
      <c r="A538" s="16" t="s">
        <v>34</v>
      </c>
      <c r="B538" s="17" t="s">
        <v>31</v>
      </c>
      <c r="C538" s="16" t="s">
        <v>32</v>
      </c>
      <c r="D538" s="19">
        <v>43135</v>
      </c>
      <c r="E538" s="18">
        <v>600</v>
      </c>
      <c r="F538" s="18">
        <v>470</v>
      </c>
      <c r="G538" s="18">
        <v>1070</v>
      </c>
    </row>
    <row r="539" spans="1:7" x14ac:dyDescent="0.35">
      <c r="A539" s="16" t="s">
        <v>34</v>
      </c>
      <c r="B539" s="17" t="s">
        <v>45</v>
      </c>
      <c r="C539" s="16" t="s">
        <v>32</v>
      </c>
      <c r="D539" s="19">
        <v>43136</v>
      </c>
      <c r="E539" s="18">
        <v>13155</v>
      </c>
      <c r="F539" s="18">
        <v>822</v>
      </c>
      <c r="G539" s="18">
        <v>13977</v>
      </c>
    </row>
    <row r="540" spans="1:7" x14ac:dyDescent="0.35">
      <c r="A540" s="16" t="s">
        <v>41</v>
      </c>
      <c r="B540" s="17" t="s">
        <v>45</v>
      </c>
      <c r="C540" s="16" t="s">
        <v>33</v>
      </c>
      <c r="D540" s="19">
        <v>43137</v>
      </c>
      <c r="E540" s="18">
        <v>3728</v>
      </c>
      <c r="F540" s="18">
        <v>662</v>
      </c>
      <c r="G540" s="18">
        <v>4390</v>
      </c>
    </row>
    <row r="541" spans="1:7" x14ac:dyDescent="0.35">
      <c r="A541" s="16" t="s">
        <v>43</v>
      </c>
      <c r="B541" s="17" t="s">
        <v>46</v>
      </c>
      <c r="C541" s="16" t="s">
        <v>32</v>
      </c>
      <c r="D541" s="19">
        <v>43138</v>
      </c>
      <c r="E541" s="18">
        <v>2000</v>
      </c>
      <c r="F541" s="18">
        <v>423</v>
      </c>
      <c r="G541" s="18">
        <v>2423</v>
      </c>
    </row>
    <row r="542" spans="1:7" x14ac:dyDescent="0.35">
      <c r="A542" s="16" t="s">
        <v>43</v>
      </c>
      <c r="B542" s="17" t="s">
        <v>31</v>
      </c>
      <c r="C542" s="16" t="s">
        <v>33</v>
      </c>
      <c r="D542" s="19">
        <v>43139</v>
      </c>
      <c r="E542" s="18">
        <v>13550</v>
      </c>
      <c r="F542" s="18">
        <v>523</v>
      </c>
      <c r="G542" s="18">
        <v>14073</v>
      </c>
    </row>
    <row r="543" spans="1:7" x14ac:dyDescent="0.35">
      <c r="A543" s="16" t="s">
        <v>41</v>
      </c>
      <c r="B543" s="17" t="s">
        <v>45</v>
      </c>
      <c r="C543" s="16" t="s">
        <v>33</v>
      </c>
      <c r="D543" s="19">
        <v>43140</v>
      </c>
      <c r="E543" s="18">
        <v>7854</v>
      </c>
      <c r="F543" s="18">
        <v>611</v>
      </c>
      <c r="G543" s="18">
        <v>8465</v>
      </c>
    </row>
    <row r="544" spans="1:7" x14ac:dyDescent="0.35">
      <c r="A544" s="16" t="s">
        <v>41</v>
      </c>
      <c r="B544" s="17" t="s">
        <v>31</v>
      </c>
      <c r="C544" s="16" t="s">
        <v>33</v>
      </c>
      <c r="D544" s="19">
        <v>43141</v>
      </c>
      <c r="E544" s="18">
        <v>5393</v>
      </c>
      <c r="F544" s="18">
        <v>461</v>
      </c>
      <c r="G544" s="18">
        <v>5854</v>
      </c>
    </row>
    <row r="545" spans="1:7" x14ac:dyDescent="0.35">
      <c r="A545" s="16" t="s">
        <v>41</v>
      </c>
      <c r="B545" s="17" t="s">
        <v>46</v>
      </c>
      <c r="C545" s="16" t="s">
        <v>32</v>
      </c>
      <c r="D545" s="19">
        <v>43142</v>
      </c>
      <c r="E545" s="18">
        <v>8469</v>
      </c>
      <c r="F545" s="18">
        <v>867</v>
      </c>
      <c r="G545" s="18">
        <v>9336</v>
      </c>
    </row>
    <row r="546" spans="1:7" x14ac:dyDescent="0.35">
      <c r="A546" s="16" t="s">
        <v>39</v>
      </c>
      <c r="B546" s="17" t="s">
        <v>31</v>
      </c>
      <c r="C546" s="16" t="s">
        <v>32</v>
      </c>
      <c r="D546" s="19">
        <v>43143</v>
      </c>
      <c r="E546" s="18">
        <v>200</v>
      </c>
      <c r="F546" s="18">
        <v>249</v>
      </c>
      <c r="G546" s="18">
        <v>449</v>
      </c>
    </row>
    <row r="547" spans="1:7" x14ac:dyDescent="0.35">
      <c r="A547" s="16" t="s">
        <v>43</v>
      </c>
      <c r="B547" s="17" t="s">
        <v>31</v>
      </c>
      <c r="C547" s="16" t="s">
        <v>33</v>
      </c>
      <c r="D547" s="19">
        <v>43144</v>
      </c>
      <c r="E547" s="18">
        <v>12789</v>
      </c>
      <c r="F547" s="18">
        <v>562</v>
      </c>
      <c r="G547" s="18">
        <v>13351</v>
      </c>
    </row>
    <row r="548" spans="1:7" x14ac:dyDescent="0.35">
      <c r="A548" s="16" t="s">
        <v>43</v>
      </c>
      <c r="B548" s="17" t="s">
        <v>46</v>
      </c>
      <c r="C548" s="16" t="s">
        <v>32</v>
      </c>
      <c r="D548" s="19">
        <v>43145</v>
      </c>
      <c r="E548" s="18">
        <v>133</v>
      </c>
      <c r="F548" s="18">
        <v>649</v>
      </c>
      <c r="G548" s="18">
        <v>782</v>
      </c>
    </row>
    <row r="549" spans="1:7" x14ac:dyDescent="0.35">
      <c r="A549" s="16" t="s">
        <v>43</v>
      </c>
      <c r="B549" s="17" t="s">
        <v>31</v>
      </c>
      <c r="C549" s="16" t="s">
        <v>32</v>
      </c>
      <c r="D549" s="19">
        <v>43146</v>
      </c>
      <c r="E549" s="18">
        <v>30000</v>
      </c>
      <c r="F549" s="18">
        <v>309</v>
      </c>
      <c r="G549" s="18">
        <v>30309</v>
      </c>
    </row>
    <row r="550" spans="1:7" x14ac:dyDescent="0.35">
      <c r="A550" s="16" t="s">
        <v>34</v>
      </c>
      <c r="B550" s="17" t="s">
        <v>46</v>
      </c>
      <c r="C550" s="16" t="s">
        <v>32</v>
      </c>
      <c r="D550" s="19">
        <v>43147</v>
      </c>
      <c r="E550" s="18">
        <v>11169</v>
      </c>
      <c r="F550" s="18">
        <v>726</v>
      </c>
      <c r="G550" s="18">
        <v>11895</v>
      </c>
    </row>
    <row r="551" spans="1:7" x14ac:dyDescent="0.35">
      <c r="A551" s="16" t="s">
        <v>34</v>
      </c>
      <c r="B551" s="17" t="s">
        <v>45</v>
      </c>
      <c r="C551" s="16" t="s">
        <v>32</v>
      </c>
      <c r="D551" s="19">
        <v>43148</v>
      </c>
      <c r="E551" s="18">
        <v>6314</v>
      </c>
      <c r="F551" s="18">
        <v>790</v>
      </c>
      <c r="G551" s="18">
        <v>7104</v>
      </c>
    </row>
    <row r="552" spans="1:7" x14ac:dyDescent="0.35">
      <c r="A552" s="16" t="s">
        <v>34</v>
      </c>
      <c r="B552" s="17" t="s">
        <v>31</v>
      </c>
      <c r="C552" s="16" t="s">
        <v>33</v>
      </c>
      <c r="D552" s="19">
        <v>43149</v>
      </c>
      <c r="E552" s="18">
        <v>500</v>
      </c>
      <c r="F552" s="18">
        <v>251</v>
      </c>
      <c r="G552" s="18">
        <v>751</v>
      </c>
    </row>
    <row r="553" spans="1:7" x14ac:dyDescent="0.35">
      <c r="A553" s="16" t="s">
        <v>43</v>
      </c>
      <c r="B553" s="17" t="s">
        <v>46</v>
      </c>
      <c r="C553" s="16" t="s">
        <v>33</v>
      </c>
      <c r="D553" s="19">
        <v>43150</v>
      </c>
      <c r="E553" s="18">
        <v>14698</v>
      </c>
      <c r="F553" s="18">
        <v>557</v>
      </c>
      <c r="G553" s="18">
        <v>15255</v>
      </c>
    </row>
    <row r="554" spans="1:7" x14ac:dyDescent="0.35">
      <c r="A554" s="16" t="s">
        <v>43</v>
      </c>
      <c r="B554" s="17" t="s">
        <v>31</v>
      </c>
      <c r="C554" s="16" t="s">
        <v>33</v>
      </c>
      <c r="D554" s="19">
        <v>43151</v>
      </c>
      <c r="E554" s="18">
        <v>11201</v>
      </c>
      <c r="F554" s="18">
        <v>208</v>
      </c>
      <c r="G554" s="18">
        <v>11409</v>
      </c>
    </row>
    <row r="555" spans="1:7" x14ac:dyDescent="0.35">
      <c r="A555" s="16" t="s">
        <v>41</v>
      </c>
      <c r="B555" s="17" t="s">
        <v>45</v>
      </c>
      <c r="C555" s="16" t="s">
        <v>32</v>
      </c>
      <c r="D555" s="19">
        <v>43152</v>
      </c>
      <c r="E555" s="18">
        <v>8042</v>
      </c>
      <c r="F555" s="18">
        <v>546</v>
      </c>
      <c r="G555" s="18">
        <v>8588</v>
      </c>
    </row>
    <row r="556" spans="1:7" x14ac:dyDescent="0.35">
      <c r="A556" s="16" t="s">
        <v>41</v>
      </c>
      <c r="B556" s="17" t="s">
        <v>46</v>
      </c>
      <c r="C556" s="16" t="s">
        <v>32</v>
      </c>
      <c r="D556" s="19">
        <v>43153</v>
      </c>
      <c r="E556" s="18">
        <v>13973</v>
      </c>
      <c r="F556" s="18">
        <v>710</v>
      </c>
      <c r="G556" s="18">
        <v>14683</v>
      </c>
    </row>
    <row r="557" spans="1:7" x14ac:dyDescent="0.35">
      <c r="A557" s="16" t="s">
        <v>41</v>
      </c>
      <c r="B557" s="17" t="s">
        <v>31</v>
      </c>
      <c r="C557" s="16" t="s">
        <v>33</v>
      </c>
      <c r="D557" s="19">
        <v>43154</v>
      </c>
      <c r="E557" s="18">
        <v>7192</v>
      </c>
      <c r="F557" s="18">
        <v>596</v>
      </c>
      <c r="G557" s="18">
        <v>7788</v>
      </c>
    </row>
    <row r="558" spans="1:7" x14ac:dyDescent="0.35">
      <c r="A558" s="16" t="s">
        <v>39</v>
      </c>
      <c r="B558" s="17" t="s">
        <v>31</v>
      </c>
      <c r="C558" s="16" t="s">
        <v>32</v>
      </c>
      <c r="D558" s="19">
        <v>43155</v>
      </c>
      <c r="E558" s="18">
        <v>15208</v>
      </c>
      <c r="F558" s="18">
        <v>573</v>
      </c>
      <c r="G558" s="18">
        <v>15781</v>
      </c>
    </row>
    <row r="559" spans="1:7" x14ac:dyDescent="0.35">
      <c r="A559" s="16" t="s">
        <v>39</v>
      </c>
      <c r="B559" s="17" t="s">
        <v>31</v>
      </c>
      <c r="C559" s="16" t="s">
        <v>33</v>
      </c>
      <c r="D559" s="19">
        <v>43156</v>
      </c>
      <c r="E559" s="18">
        <v>2749</v>
      </c>
      <c r="F559" s="18">
        <v>660</v>
      </c>
      <c r="G559" s="18">
        <v>3409</v>
      </c>
    </row>
    <row r="560" spans="1:7" x14ac:dyDescent="0.35">
      <c r="A560" s="16" t="s">
        <v>39</v>
      </c>
      <c r="B560" s="17" t="s">
        <v>31</v>
      </c>
      <c r="C560" s="16" t="s">
        <v>32</v>
      </c>
      <c r="D560" s="19">
        <v>43157</v>
      </c>
      <c r="E560" s="18">
        <v>9641</v>
      </c>
      <c r="F560" s="18">
        <v>231</v>
      </c>
      <c r="G560" s="18">
        <v>9872</v>
      </c>
    </row>
    <row r="561" spans="1:7" x14ac:dyDescent="0.35">
      <c r="A561" s="16" t="s">
        <v>39</v>
      </c>
      <c r="B561" s="17" t="s">
        <v>45</v>
      </c>
      <c r="C561" s="16" t="s">
        <v>32</v>
      </c>
      <c r="D561" s="19">
        <v>43158</v>
      </c>
      <c r="E561" s="18">
        <v>75000</v>
      </c>
      <c r="F561" s="18">
        <v>349</v>
      </c>
      <c r="G561" s="18">
        <v>75349</v>
      </c>
    </row>
    <row r="562" spans="1:7" x14ac:dyDescent="0.35">
      <c r="A562" s="16" t="s">
        <v>34</v>
      </c>
      <c r="B562" s="17" t="s">
        <v>31</v>
      </c>
      <c r="C562" s="16" t="s">
        <v>32</v>
      </c>
      <c r="D562" s="19">
        <v>43159</v>
      </c>
      <c r="E562" s="18">
        <v>5943</v>
      </c>
      <c r="F562" s="18">
        <v>759</v>
      </c>
      <c r="G562" s="18">
        <v>6702</v>
      </c>
    </row>
    <row r="563" spans="1:7" x14ac:dyDescent="0.35">
      <c r="A563" s="16" t="s">
        <v>34</v>
      </c>
      <c r="B563" s="17" t="s">
        <v>45</v>
      </c>
      <c r="C563" s="16" t="s">
        <v>33</v>
      </c>
      <c r="D563" s="19">
        <v>43160</v>
      </c>
      <c r="E563" s="18">
        <v>11898</v>
      </c>
      <c r="F563" s="18">
        <v>423</v>
      </c>
      <c r="G563" s="18">
        <v>12321</v>
      </c>
    </row>
    <row r="564" spans="1:7" x14ac:dyDescent="0.35">
      <c r="A564" s="16" t="s">
        <v>34</v>
      </c>
      <c r="B564" s="17" t="s">
        <v>45</v>
      </c>
      <c r="C564" s="16" t="s">
        <v>33</v>
      </c>
      <c r="D564" s="19">
        <v>43161</v>
      </c>
      <c r="E564" s="18">
        <v>9001</v>
      </c>
      <c r="F564" s="18">
        <v>230</v>
      </c>
      <c r="G564" s="18">
        <v>9231</v>
      </c>
    </row>
    <row r="565" spans="1:7" x14ac:dyDescent="0.35">
      <c r="A565" s="16" t="s">
        <v>34</v>
      </c>
      <c r="B565" s="17" t="s">
        <v>45</v>
      </c>
      <c r="C565" s="16" t="s">
        <v>33</v>
      </c>
      <c r="D565" s="19">
        <v>43162</v>
      </c>
      <c r="E565" s="18">
        <v>2000</v>
      </c>
      <c r="F565" s="18">
        <v>396</v>
      </c>
      <c r="G565" s="18">
        <v>2396</v>
      </c>
    </row>
    <row r="566" spans="1:7" x14ac:dyDescent="0.35">
      <c r="A566" s="16" t="s">
        <v>41</v>
      </c>
      <c r="B566" s="17" t="s">
        <v>46</v>
      </c>
      <c r="C566" s="16" t="s">
        <v>32</v>
      </c>
      <c r="D566" s="19">
        <v>43163</v>
      </c>
      <c r="E566" s="18">
        <v>3807</v>
      </c>
      <c r="F566" s="18">
        <v>687</v>
      </c>
      <c r="G566" s="18">
        <v>4494</v>
      </c>
    </row>
    <row r="567" spans="1:7" x14ac:dyDescent="0.35">
      <c r="A567" s="16" t="s">
        <v>41</v>
      </c>
      <c r="B567" s="17" t="s">
        <v>31</v>
      </c>
      <c r="C567" s="16" t="s">
        <v>33</v>
      </c>
      <c r="D567" s="19">
        <v>43164</v>
      </c>
      <c r="E567" s="18">
        <v>4191</v>
      </c>
      <c r="F567" s="18">
        <v>233</v>
      </c>
      <c r="G567" s="18">
        <v>4424</v>
      </c>
    </row>
    <row r="568" spans="1:7" x14ac:dyDescent="0.35">
      <c r="A568" s="16" t="s">
        <v>41</v>
      </c>
      <c r="B568" s="17" t="s">
        <v>31</v>
      </c>
      <c r="C568" s="16" t="s">
        <v>33</v>
      </c>
      <c r="D568" s="19">
        <v>43165</v>
      </c>
      <c r="E568" s="18">
        <v>7342</v>
      </c>
      <c r="F568" s="18">
        <v>298</v>
      </c>
      <c r="G568" s="18">
        <v>7640</v>
      </c>
    </row>
    <row r="569" spans="1:7" x14ac:dyDescent="0.35">
      <c r="A569" s="16" t="s">
        <v>41</v>
      </c>
      <c r="B569" s="17" t="s">
        <v>46</v>
      </c>
      <c r="C569" s="16" t="s">
        <v>32</v>
      </c>
      <c r="D569" s="19">
        <v>43166</v>
      </c>
      <c r="E569" s="18">
        <v>4985</v>
      </c>
      <c r="F569" s="18">
        <v>897</v>
      </c>
      <c r="G569" s="18">
        <v>5882</v>
      </c>
    </row>
    <row r="570" spans="1:7" x14ac:dyDescent="0.35">
      <c r="A570" s="16" t="s">
        <v>34</v>
      </c>
      <c r="B570" s="17" t="s">
        <v>46</v>
      </c>
      <c r="C570" s="16" t="s">
        <v>33</v>
      </c>
      <c r="D570" s="19">
        <v>43167</v>
      </c>
      <c r="E570" s="18">
        <v>12276</v>
      </c>
      <c r="F570" s="18">
        <v>900</v>
      </c>
      <c r="G570" s="18">
        <v>13176</v>
      </c>
    </row>
    <row r="571" spans="1:7" x14ac:dyDescent="0.35">
      <c r="A571" s="16" t="s">
        <v>34</v>
      </c>
      <c r="B571" s="17" t="s">
        <v>31</v>
      </c>
      <c r="C571" s="16" t="s">
        <v>32</v>
      </c>
      <c r="D571" s="19">
        <v>43168</v>
      </c>
      <c r="E571" s="18">
        <v>7167</v>
      </c>
      <c r="F571" s="18">
        <v>726</v>
      </c>
      <c r="G571" s="18">
        <v>7893</v>
      </c>
    </row>
    <row r="572" spans="1:7" x14ac:dyDescent="0.35">
      <c r="A572" s="16" t="s">
        <v>41</v>
      </c>
      <c r="B572" s="17" t="s">
        <v>31</v>
      </c>
      <c r="C572" s="16" t="s">
        <v>33</v>
      </c>
      <c r="D572" s="19">
        <v>43169</v>
      </c>
      <c r="E572" s="18">
        <v>12817</v>
      </c>
      <c r="F572" s="18">
        <v>649</v>
      </c>
      <c r="G572" s="18">
        <v>13466</v>
      </c>
    </row>
    <row r="573" spans="1:7" x14ac:dyDescent="0.35">
      <c r="A573" s="16" t="s">
        <v>39</v>
      </c>
      <c r="B573" s="17" t="s">
        <v>45</v>
      </c>
      <c r="C573" s="16" t="s">
        <v>33</v>
      </c>
      <c r="D573" s="19">
        <v>43170</v>
      </c>
      <c r="E573" s="18">
        <v>5517</v>
      </c>
      <c r="F573" s="18">
        <v>825</v>
      </c>
      <c r="G573" s="18">
        <v>6342</v>
      </c>
    </row>
    <row r="574" spans="1:7" x14ac:dyDescent="0.35">
      <c r="A574" s="16" t="s">
        <v>39</v>
      </c>
      <c r="B574" s="17" t="s">
        <v>45</v>
      </c>
      <c r="C574" s="16" t="s">
        <v>32</v>
      </c>
      <c r="D574" s="19">
        <v>43171</v>
      </c>
      <c r="E574" s="18">
        <v>10306</v>
      </c>
      <c r="F574" s="18">
        <v>828</v>
      </c>
      <c r="G574" s="18">
        <v>11134</v>
      </c>
    </row>
    <row r="575" spans="1:7" x14ac:dyDescent="0.35">
      <c r="A575" s="16" t="s">
        <v>41</v>
      </c>
      <c r="B575" s="17" t="s">
        <v>31</v>
      </c>
      <c r="C575" s="16" t="s">
        <v>32</v>
      </c>
      <c r="D575" s="19">
        <v>43172</v>
      </c>
      <c r="E575" s="18">
        <v>14433</v>
      </c>
      <c r="F575" s="18">
        <v>460</v>
      </c>
      <c r="G575" s="18">
        <v>14893</v>
      </c>
    </row>
    <row r="576" spans="1:7" x14ac:dyDescent="0.35">
      <c r="A576" s="16" t="s">
        <v>39</v>
      </c>
      <c r="B576" s="17" t="s">
        <v>31</v>
      </c>
      <c r="C576" s="16" t="s">
        <v>33</v>
      </c>
      <c r="D576" s="19">
        <v>43173</v>
      </c>
      <c r="E576" s="18">
        <v>4562</v>
      </c>
      <c r="F576" s="18">
        <v>644</v>
      </c>
      <c r="G576" s="18">
        <v>5206</v>
      </c>
    </row>
    <row r="577" spans="1:7" x14ac:dyDescent="0.35">
      <c r="A577" s="16" t="s">
        <v>39</v>
      </c>
      <c r="B577" s="17" t="s">
        <v>31</v>
      </c>
      <c r="C577" s="16" t="s">
        <v>32</v>
      </c>
      <c r="D577" s="19">
        <v>43174</v>
      </c>
      <c r="E577" s="18">
        <v>11541</v>
      </c>
      <c r="F577" s="18">
        <v>693</v>
      </c>
      <c r="G577" s="18">
        <v>12234</v>
      </c>
    </row>
    <row r="578" spans="1:7" x14ac:dyDescent="0.35">
      <c r="A578" s="16" t="s">
        <v>30</v>
      </c>
      <c r="B578" s="17" t="s">
        <v>31</v>
      </c>
      <c r="C578" s="16" t="s">
        <v>33</v>
      </c>
      <c r="D578" s="19">
        <v>43175</v>
      </c>
      <c r="E578" s="18">
        <v>5586</v>
      </c>
      <c r="F578" s="18">
        <v>746</v>
      </c>
      <c r="G578" s="18">
        <v>6332</v>
      </c>
    </row>
    <row r="579" spans="1:7" x14ac:dyDescent="0.35">
      <c r="A579" s="16" t="s">
        <v>39</v>
      </c>
      <c r="B579" s="17" t="s">
        <v>46</v>
      </c>
      <c r="C579" s="16" t="s">
        <v>33</v>
      </c>
      <c r="D579" s="19">
        <v>43176</v>
      </c>
      <c r="E579" s="18">
        <v>7668</v>
      </c>
      <c r="F579" s="18">
        <v>356</v>
      </c>
      <c r="G579" s="18">
        <v>8024</v>
      </c>
    </row>
    <row r="580" spans="1:7" x14ac:dyDescent="0.35">
      <c r="A580" s="16" t="s">
        <v>42</v>
      </c>
      <c r="B580" s="17" t="s">
        <v>31</v>
      </c>
      <c r="C580" s="16" t="s">
        <v>32</v>
      </c>
      <c r="D580" s="19">
        <v>43177</v>
      </c>
      <c r="E580" s="18">
        <v>4010</v>
      </c>
      <c r="F580" s="18">
        <v>229</v>
      </c>
      <c r="G580" s="18">
        <v>4239</v>
      </c>
    </row>
    <row r="581" spans="1:7" x14ac:dyDescent="0.35">
      <c r="A581" s="16" t="s">
        <v>41</v>
      </c>
      <c r="B581" s="17" t="s">
        <v>31</v>
      </c>
      <c r="C581" s="16" t="s">
        <v>33</v>
      </c>
      <c r="D581" s="19">
        <v>43178</v>
      </c>
      <c r="E581" s="18">
        <v>10332</v>
      </c>
      <c r="F581" s="18">
        <v>795</v>
      </c>
      <c r="G581" s="18">
        <v>11127</v>
      </c>
    </row>
    <row r="582" spans="1:7" x14ac:dyDescent="0.35">
      <c r="A582" s="16" t="s">
        <v>30</v>
      </c>
      <c r="B582" s="17" t="s">
        <v>31</v>
      </c>
      <c r="C582" s="16" t="s">
        <v>32</v>
      </c>
      <c r="D582" s="19">
        <v>43179</v>
      </c>
      <c r="E582" s="18">
        <v>14693</v>
      </c>
      <c r="F582" s="18">
        <v>827</v>
      </c>
      <c r="G582" s="18">
        <v>15520</v>
      </c>
    </row>
    <row r="583" spans="1:7" x14ac:dyDescent="0.35">
      <c r="A583" s="16" t="s">
        <v>41</v>
      </c>
      <c r="B583" s="17" t="s">
        <v>31</v>
      </c>
      <c r="C583" s="16" t="s">
        <v>33</v>
      </c>
      <c r="D583" s="19">
        <v>43180</v>
      </c>
      <c r="E583" s="18">
        <v>13091</v>
      </c>
      <c r="F583" s="18">
        <v>387</v>
      </c>
      <c r="G583" s="18">
        <v>13478</v>
      </c>
    </row>
    <row r="584" spans="1:7" x14ac:dyDescent="0.35">
      <c r="A584" s="16" t="s">
        <v>43</v>
      </c>
      <c r="B584" s="17" t="s">
        <v>31</v>
      </c>
      <c r="C584" s="16" t="s">
        <v>33</v>
      </c>
      <c r="D584" s="19">
        <v>43181</v>
      </c>
      <c r="E584" s="18">
        <v>14757</v>
      </c>
      <c r="F584" s="18">
        <v>543</v>
      </c>
      <c r="G584" s="18">
        <v>15300</v>
      </c>
    </row>
    <row r="585" spans="1:7" x14ac:dyDescent="0.35">
      <c r="A585" s="16" t="s">
        <v>41</v>
      </c>
      <c r="B585" s="17" t="s">
        <v>45</v>
      </c>
      <c r="C585" s="16" t="s">
        <v>33</v>
      </c>
      <c r="D585" s="19">
        <v>43182</v>
      </c>
      <c r="E585" s="18">
        <v>8436</v>
      </c>
      <c r="F585" s="18">
        <v>744</v>
      </c>
      <c r="G585" s="18">
        <v>9180</v>
      </c>
    </row>
    <row r="586" spans="1:7" x14ac:dyDescent="0.35">
      <c r="A586" s="16" t="s">
        <v>39</v>
      </c>
      <c r="B586" s="17" t="s">
        <v>45</v>
      </c>
      <c r="C586" s="16" t="s">
        <v>32</v>
      </c>
      <c r="D586" s="19">
        <v>43183</v>
      </c>
      <c r="E586" s="18">
        <v>14849</v>
      </c>
      <c r="F586" s="18">
        <v>333</v>
      </c>
      <c r="G586" s="18">
        <v>15182</v>
      </c>
    </row>
    <row r="587" spans="1:7" x14ac:dyDescent="0.35">
      <c r="A587" s="16" t="s">
        <v>30</v>
      </c>
      <c r="B587" s="17" t="s">
        <v>31</v>
      </c>
      <c r="C587" s="16" t="s">
        <v>32</v>
      </c>
      <c r="D587" s="19">
        <v>43184</v>
      </c>
      <c r="E587" s="18">
        <v>11365</v>
      </c>
      <c r="F587" s="18">
        <v>247</v>
      </c>
      <c r="G587" s="18">
        <v>11612</v>
      </c>
    </row>
    <row r="588" spans="1:7" x14ac:dyDescent="0.35">
      <c r="A588" s="16" t="s">
        <v>43</v>
      </c>
      <c r="B588" s="17" t="s">
        <v>31</v>
      </c>
      <c r="C588" s="16" t="s">
        <v>32</v>
      </c>
      <c r="D588" s="19">
        <v>43185</v>
      </c>
      <c r="E588" s="18">
        <v>7358</v>
      </c>
      <c r="F588" s="18">
        <v>627</v>
      </c>
      <c r="G588" s="18">
        <v>7985</v>
      </c>
    </row>
    <row r="589" spans="1:7" x14ac:dyDescent="0.35">
      <c r="A589" s="16" t="s">
        <v>42</v>
      </c>
      <c r="B589" s="17" t="s">
        <v>46</v>
      </c>
      <c r="C589" s="16" t="s">
        <v>33</v>
      </c>
      <c r="D589" s="19">
        <v>43186</v>
      </c>
      <c r="E589" s="18">
        <v>7193</v>
      </c>
      <c r="F589" s="18">
        <v>335</v>
      </c>
      <c r="G589" s="18">
        <v>7528</v>
      </c>
    </row>
    <row r="590" spans="1:7" x14ac:dyDescent="0.35">
      <c r="A590" s="16" t="s">
        <v>34</v>
      </c>
      <c r="B590" s="17" t="s">
        <v>46</v>
      </c>
      <c r="C590" s="16" t="s">
        <v>33</v>
      </c>
      <c r="D590" s="19">
        <v>43187</v>
      </c>
      <c r="E590" s="18">
        <v>13596</v>
      </c>
      <c r="F590" s="18">
        <v>738</v>
      </c>
      <c r="G590" s="18">
        <v>14334</v>
      </c>
    </row>
    <row r="591" spans="1:7" x14ac:dyDescent="0.35">
      <c r="A591" s="16" t="s">
        <v>39</v>
      </c>
      <c r="B591" s="17" t="s">
        <v>31</v>
      </c>
      <c r="C591" s="16" t="s">
        <v>33</v>
      </c>
      <c r="D591" s="19">
        <v>43188</v>
      </c>
      <c r="E591" s="18">
        <v>3434</v>
      </c>
      <c r="F591" s="18">
        <v>313</v>
      </c>
      <c r="G591" s="18">
        <v>3747</v>
      </c>
    </row>
    <row r="592" spans="1:7" x14ac:dyDescent="0.35">
      <c r="A592" s="16" t="s">
        <v>41</v>
      </c>
      <c r="B592" s="17" t="s">
        <v>46</v>
      </c>
      <c r="C592" s="16" t="s">
        <v>32</v>
      </c>
      <c r="D592" s="19">
        <v>43189</v>
      </c>
      <c r="E592" s="18">
        <v>6000</v>
      </c>
      <c r="F592" s="18">
        <v>299</v>
      </c>
      <c r="G592" s="18">
        <v>6299</v>
      </c>
    </row>
    <row r="593" spans="1:7" x14ac:dyDescent="0.35">
      <c r="A593" s="16" t="s">
        <v>30</v>
      </c>
      <c r="B593" s="17" t="s">
        <v>31</v>
      </c>
      <c r="C593" s="16" t="s">
        <v>33</v>
      </c>
      <c r="D593" s="19">
        <v>43190</v>
      </c>
      <c r="E593" s="18">
        <v>7197</v>
      </c>
      <c r="F593" s="18">
        <v>857</v>
      </c>
      <c r="G593" s="18">
        <v>8054</v>
      </c>
    </row>
    <row r="594" spans="1:7" x14ac:dyDescent="0.35">
      <c r="A594" s="16" t="s">
        <v>39</v>
      </c>
      <c r="B594" s="17" t="s">
        <v>45</v>
      </c>
      <c r="C594" s="16" t="s">
        <v>32</v>
      </c>
      <c r="D594" s="19">
        <v>43191</v>
      </c>
      <c r="E594" s="18">
        <v>5445</v>
      </c>
      <c r="F594" s="18">
        <v>809</v>
      </c>
      <c r="G594" s="18">
        <v>6254</v>
      </c>
    </row>
    <row r="595" spans="1:7" x14ac:dyDescent="0.35">
      <c r="A595" s="16" t="s">
        <v>39</v>
      </c>
      <c r="B595" s="17" t="s">
        <v>31</v>
      </c>
      <c r="C595" s="16" t="s">
        <v>32</v>
      </c>
      <c r="D595" s="19">
        <v>43192</v>
      </c>
      <c r="E595" s="18">
        <v>12127</v>
      </c>
      <c r="F595" s="18">
        <v>791</v>
      </c>
      <c r="G595" s="18">
        <v>12918</v>
      </c>
    </row>
    <row r="596" spans="1:7" x14ac:dyDescent="0.35">
      <c r="A596" s="16" t="s">
        <v>41</v>
      </c>
      <c r="B596" s="17" t="s">
        <v>46</v>
      </c>
      <c r="C596" s="16" t="s">
        <v>33</v>
      </c>
      <c r="D596" s="19">
        <v>43193</v>
      </c>
      <c r="E596" s="18">
        <v>10322</v>
      </c>
      <c r="F596" s="18">
        <v>422</v>
      </c>
      <c r="G596" s="18">
        <v>10744</v>
      </c>
    </row>
    <row r="597" spans="1:7" x14ac:dyDescent="0.35">
      <c r="A597" s="16" t="s">
        <v>41</v>
      </c>
      <c r="B597" s="17" t="s">
        <v>31</v>
      </c>
      <c r="C597" s="16" t="s">
        <v>32</v>
      </c>
      <c r="D597" s="19">
        <v>43194</v>
      </c>
      <c r="E597" s="18">
        <v>4518</v>
      </c>
      <c r="F597" s="18">
        <v>561</v>
      </c>
      <c r="G597" s="18">
        <v>5079</v>
      </c>
    </row>
    <row r="598" spans="1:7" x14ac:dyDescent="0.35">
      <c r="A598" s="16" t="s">
        <v>34</v>
      </c>
      <c r="B598" s="17" t="s">
        <v>31</v>
      </c>
      <c r="C598" s="16" t="s">
        <v>32</v>
      </c>
      <c r="D598" s="19">
        <v>43195</v>
      </c>
      <c r="E598" s="18">
        <v>6762</v>
      </c>
      <c r="F598" s="18">
        <v>314</v>
      </c>
      <c r="G598" s="18">
        <v>7076</v>
      </c>
    </row>
    <row r="599" spans="1:7" x14ac:dyDescent="0.35">
      <c r="A599" s="16" t="s">
        <v>39</v>
      </c>
      <c r="B599" s="17" t="s">
        <v>31</v>
      </c>
      <c r="C599" s="16" t="s">
        <v>32</v>
      </c>
      <c r="D599" s="19">
        <v>43196</v>
      </c>
      <c r="E599" s="18">
        <v>15208</v>
      </c>
      <c r="F599" s="18">
        <v>510</v>
      </c>
      <c r="G599" s="18">
        <v>15718</v>
      </c>
    </row>
    <row r="600" spans="1:7" x14ac:dyDescent="0.35">
      <c r="A600" s="16" t="s">
        <v>41</v>
      </c>
      <c r="B600" s="17" t="s">
        <v>31</v>
      </c>
      <c r="C600" s="16" t="s">
        <v>33</v>
      </c>
      <c r="D600" s="19">
        <v>43197</v>
      </c>
      <c r="E600" s="18">
        <v>100</v>
      </c>
      <c r="F600" s="18">
        <v>275</v>
      </c>
      <c r="G600" s="18">
        <v>375</v>
      </c>
    </row>
    <row r="601" spans="1:7" x14ac:dyDescent="0.35">
      <c r="A601" s="16" t="s">
        <v>41</v>
      </c>
      <c r="B601" s="17" t="s">
        <v>46</v>
      </c>
      <c r="C601" s="16" t="s">
        <v>32</v>
      </c>
      <c r="D601" s="19">
        <v>43198</v>
      </c>
      <c r="E601" s="18">
        <v>12505</v>
      </c>
      <c r="F601" s="18">
        <v>819</v>
      </c>
      <c r="G601" s="18">
        <v>13324</v>
      </c>
    </row>
    <row r="602" spans="1:7" x14ac:dyDescent="0.35">
      <c r="A602" s="16" t="s">
        <v>30</v>
      </c>
      <c r="B602" s="17" t="s">
        <v>45</v>
      </c>
      <c r="C602" s="16" t="s">
        <v>33</v>
      </c>
      <c r="D602" s="19">
        <v>43199</v>
      </c>
      <c r="E602" s="18">
        <v>12500</v>
      </c>
      <c r="F602" s="18">
        <v>266</v>
      </c>
      <c r="G602" s="18">
        <v>12766</v>
      </c>
    </row>
    <row r="603" spans="1:7" x14ac:dyDescent="0.35">
      <c r="A603" s="16" t="s">
        <v>39</v>
      </c>
      <c r="B603" s="17" t="s">
        <v>31</v>
      </c>
      <c r="C603" s="16" t="s">
        <v>33</v>
      </c>
      <c r="D603" s="19">
        <v>43200</v>
      </c>
      <c r="E603" s="18">
        <v>600</v>
      </c>
      <c r="F603" s="18">
        <v>870</v>
      </c>
      <c r="G603" s="18">
        <v>1470</v>
      </c>
    </row>
    <row r="604" spans="1:7" x14ac:dyDescent="0.35">
      <c r="A604" s="16" t="s">
        <v>43</v>
      </c>
      <c r="B604" s="17" t="s">
        <v>45</v>
      </c>
      <c r="C604" s="16" t="s">
        <v>32</v>
      </c>
      <c r="D604" s="19">
        <v>43201</v>
      </c>
      <c r="E604" s="18">
        <v>12455</v>
      </c>
      <c r="F604" s="18">
        <v>708</v>
      </c>
      <c r="G604" s="18">
        <v>13163</v>
      </c>
    </row>
    <row r="605" spans="1:7" x14ac:dyDescent="0.35">
      <c r="A605" s="16" t="s">
        <v>43</v>
      </c>
      <c r="B605" s="17" t="s">
        <v>46</v>
      </c>
      <c r="C605" s="16" t="s">
        <v>32</v>
      </c>
      <c r="D605" s="19">
        <v>43202</v>
      </c>
      <c r="E605" s="18">
        <v>10039</v>
      </c>
      <c r="F605" s="18">
        <v>448</v>
      </c>
      <c r="G605" s="18">
        <v>10487</v>
      </c>
    </row>
    <row r="606" spans="1:7" x14ac:dyDescent="0.35">
      <c r="A606" s="16" t="s">
        <v>41</v>
      </c>
      <c r="B606" s="17" t="s">
        <v>45</v>
      </c>
      <c r="C606" s="16" t="s">
        <v>32</v>
      </c>
      <c r="D606" s="19">
        <v>43203</v>
      </c>
      <c r="E606" s="18">
        <v>11439</v>
      </c>
      <c r="F606" s="18">
        <v>677</v>
      </c>
      <c r="G606" s="18">
        <v>12116</v>
      </c>
    </row>
    <row r="607" spans="1:7" x14ac:dyDescent="0.35">
      <c r="A607" s="16" t="s">
        <v>34</v>
      </c>
      <c r="B607" s="17" t="s">
        <v>31</v>
      </c>
      <c r="C607" s="16" t="s">
        <v>32</v>
      </c>
      <c r="D607" s="19">
        <v>43204</v>
      </c>
      <c r="E607" s="18">
        <v>1000</v>
      </c>
      <c r="F607" s="18">
        <v>422</v>
      </c>
      <c r="G607" s="18">
        <v>1422</v>
      </c>
    </row>
    <row r="608" spans="1:7" x14ac:dyDescent="0.35">
      <c r="A608" s="16" t="s">
        <v>34</v>
      </c>
      <c r="B608" s="17" t="s">
        <v>31</v>
      </c>
      <c r="C608" s="16" t="s">
        <v>33</v>
      </c>
      <c r="D608" s="19">
        <v>43205</v>
      </c>
      <c r="E608" s="18">
        <v>3714</v>
      </c>
      <c r="F608" s="18">
        <v>814</v>
      </c>
      <c r="G608" s="18">
        <v>4528</v>
      </c>
    </row>
    <row r="609" spans="1:7" x14ac:dyDescent="0.35">
      <c r="A609" s="16" t="s">
        <v>34</v>
      </c>
      <c r="B609" s="17" t="s">
        <v>31</v>
      </c>
      <c r="C609" s="16" t="s">
        <v>32</v>
      </c>
      <c r="D609" s="19">
        <v>43206</v>
      </c>
      <c r="E609" s="18">
        <v>100</v>
      </c>
      <c r="F609" s="18">
        <v>751</v>
      </c>
      <c r="G609" s="18">
        <v>851</v>
      </c>
    </row>
    <row r="610" spans="1:7" x14ac:dyDescent="0.35">
      <c r="A610" s="16" t="s">
        <v>41</v>
      </c>
      <c r="B610" s="17" t="s">
        <v>46</v>
      </c>
      <c r="C610" s="16" t="s">
        <v>32</v>
      </c>
      <c r="D610" s="19">
        <v>43207</v>
      </c>
      <c r="E610" s="18">
        <v>6000</v>
      </c>
      <c r="F610" s="18">
        <v>342</v>
      </c>
      <c r="G610" s="18">
        <v>6342</v>
      </c>
    </row>
    <row r="611" spans="1:7" x14ac:dyDescent="0.35">
      <c r="A611" s="16" t="s">
        <v>43</v>
      </c>
      <c r="B611" s="17" t="s">
        <v>31</v>
      </c>
      <c r="C611" s="16" t="s">
        <v>33</v>
      </c>
      <c r="D611" s="19">
        <v>43208</v>
      </c>
      <c r="E611" s="18">
        <v>10351</v>
      </c>
      <c r="F611" s="18">
        <v>234</v>
      </c>
      <c r="G611" s="18">
        <v>10585</v>
      </c>
    </row>
    <row r="612" spans="1:7" x14ac:dyDescent="0.35">
      <c r="A612" s="16" t="s">
        <v>43</v>
      </c>
      <c r="B612" s="17" t="s">
        <v>46</v>
      </c>
      <c r="C612" s="16" t="s">
        <v>32</v>
      </c>
      <c r="D612" s="19">
        <v>43209</v>
      </c>
      <c r="E612" s="18">
        <v>12505</v>
      </c>
      <c r="F612" s="18">
        <v>872</v>
      </c>
      <c r="G612" s="18">
        <v>13377</v>
      </c>
    </row>
    <row r="613" spans="1:7" x14ac:dyDescent="0.35">
      <c r="A613" s="16" t="s">
        <v>41</v>
      </c>
      <c r="B613" s="17" t="s">
        <v>31</v>
      </c>
      <c r="C613" s="16" t="s">
        <v>32</v>
      </c>
      <c r="D613" s="19">
        <v>43210</v>
      </c>
      <c r="E613" s="18">
        <v>8894</v>
      </c>
      <c r="F613" s="18">
        <v>527</v>
      </c>
      <c r="G613" s="18">
        <v>9421</v>
      </c>
    </row>
    <row r="614" spans="1:7" x14ac:dyDescent="0.35">
      <c r="A614" s="16" t="s">
        <v>41</v>
      </c>
      <c r="B614" s="17" t="s">
        <v>45</v>
      </c>
      <c r="C614" s="16" t="s">
        <v>32</v>
      </c>
      <c r="D614" s="19">
        <v>43211</v>
      </c>
      <c r="E614" s="18">
        <v>50000</v>
      </c>
      <c r="F614" s="18">
        <v>884</v>
      </c>
      <c r="G614" s="18">
        <v>50884</v>
      </c>
    </row>
    <row r="615" spans="1:7" x14ac:dyDescent="0.35">
      <c r="A615" s="16" t="s">
        <v>41</v>
      </c>
      <c r="B615" s="17" t="s">
        <v>45</v>
      </c>
      <c r="C615" s="16" t="s">
        <v>32</v>
      </c>
      <c r="D615" s="19">
        <v>43212</v>
      </c>
      <c r="E615" s="18">
        <v>10000</v>
      </c>
      <c r="F615" s="18">
        <v>694</v>
      </c>
      <c r="G615" s="18">
        <v>10694</v>
      </c>
    </row>
    <row r="616" spans="1:7" x14ac:dyDescent="0.35">
      <c r="A616" s="16" t="s">
        <v>39</v>
      </c>
      <c r="B616" s="17" t="s">
        <v>31</v>
      </c>
      <c r="C616" s="16" t="s">
        <v>33</v>
      </c>
      <c r="D616" s="19">
        <v>43213</v>
      </c>
      <c r="E616" s="18">
        <v>13777</v>
      </c>
      <c r="F616" s="18">
        <v>552</v>
      </c>
      <c r="G616" s="18">
        <v>14329</v>
      </c>
    </row>
    <row r="617" spans="1:7" x14ac:dyDescent="0.35">
      <c r="A617" s="16" t="s">
        <v>43</v>
      </c>
      <c r="B617" s="17" t="s">
        <v>31</v>
      </c>
      <c r="C617" s="16" t="s">
        <v>33</v>
      </c>
      <c r="D617" s="19">
        <v>43214</v>
      </c>
      <c r="E617" s="18">
        <v>32000</v>
      </c>
      <c r="F617" s="18">
        <v>423</v>
      </c>
      <c r="G617" s="18">
        <v>32423</v>
      </c>
    </row>
    <row r="618" spans="1:7" x14ac:dyDescent="0.35">
      <c r="A618" s="16" t="s">
        <v>43</v>
      </c>
      <c r="B618" s="17" t="s">
        <v>31</v>
      </c>
      <c r="C618" s="16" t="s">
        <v>32</v>
      </c>
      <c r="D618" s="19">
        <v>43215</v>
      </c>
      <c r="E618" s="18">
        <v>1000</v>
      </c>
      <c r="F618" s="18">
        <v>777</v>
      </c>
      <c r="G618" s="18">
        <v>1777</v>
      </c>
    </row>
    <row r="619" spans="1:7" x14ac:dyDescent="0.35">
      <c r="A619" s="16" t="s">
        <v>43</v>
      </c>
      <c r="B619" s="17" t="s">
        <v>31</v>
      </c>
      <c r="C619" s="16" t="s">
        <v>32</v>
      </c>
      <c r="D619" s="19">
        <v>43216</v>
      </c>
      <c r="E619" s="18">
        <v>7955</v>
      </c>
      <c r="F619" s="18">
        <v>207</v>
      </c>
      <c r="G619" s="18">
        <v>8162</v>
      </c>
    </row>
    <row r="620" spans="1:7" x14ac:dyDescent="0.35">
      <c r="A620" s="16" t="s">
        <v>34</v>
      </c>
      <c r="B620" s="17" t="s">
        <v>31</v>
      </c>
      <c r="C620" s="16" t="s">
        <v>32</v>
      </c>
      <c r="D620" s="19">
        <v>43217</v>
      </c>
      <c r="E620" s="18">
        <v>14546</v>
      </c>
      <c r="F620" s="18">
        <v>242</v>
      </c>
      <c r="G620" s="18">
        <v>14788</v>
      </c>
    </row>
    <row r="621" spans="1:7" x14ac:dyDescent="0.35">
      <c r="A621" s="16" t="s">
        <v>34</v>
      </c>
      <c r="B621" s="17" t="s">
        <v>45</v>
      </c>
      <c r="C621" s="16" t="s">
        <v>33</v>
      </c>
      <c r="D621" s="19">
        <v>43218</v>
      </c>
      <c r="E621" s="18">
        <v>11901</v>
      </c>
      <c r="F621" s="18">
        <v>633</v>
      </c>
      <c r="G621" s="18">
        <v>12534</v>
      </c>
    </row>
    <row r="622" spans="1:7" x14ac:dyDescent="0.35">
      <c r="A622" s="16" t="s">
        <v>34</v>
      </c>
      <c r="B622" s="17" t="s">
        <v>46</v>
      </c>
      <c r="C622" s="16" t="s">
        <v>32</v>
      </c>
      <c r="D622" s="19">
        <v>43219</v>
      </c>
      <c r="E622" s="18">
        <v>25000</v>
      </c>
      <c r="F622" s="18">
        <v>849</v>
      </c>
      <c r="G622" s="18">
        <v>25849</v>
      </c>
    </row>
    <row r="623" spans="1:7" x14ac:dyDescent="0.35">
      <c r="A623" s="16" t="s">
        <v>43</v>
      </c>
      <c r="B623" s="17" t="s">
        <v>31</v>
      </c>
      <c r="C623" s="16" t="s">
        <v>32</v>
      </c>
      <c r="D623" s="19">
        <v>43220</v>
      </c>
      <c r="E623" s="18">
        <v>400</v>
      </c>
      <c r="F623" s="18">
        <v>331</v>
      </c>
      <c r="G623" s="18">
        <v>731</v>
      </c>
    </row>
    <row r="624" spans="1:7" x14ac:dyDescent="0.35">
      <c r="A624" s="16" t="s">
        <v>43</v>
      </c>
      <c r="B624" s="17" t="s">
        <v>46</v>
      </c>
      <c r="C624" s="16" t="s">
        <v>33</v>
      </c>
      <c r="D624" s="19">
        <v>43221</v>
      </c>
      <c r="E624" s="18">
        <v>8312</v>
      </c>
      <c r="F624" s="18">
        <v>682</v>
      </c>
      <c r="G624" s="18">
        <v>8994</v>
      </c>
    </row>
    <row r="625" spans="1:7" x14ac:dyDescent="0.35">
      <c r="A625" s="16" t="s">
        <v>41</v>
      </c>
      <c r="B625" s="17" t="s">
        <v>31</v>
      </c>
      <c r="C625" s="16" t="s">
        <v>33</v>
      </c>
      <c r="D625" s="19">
        <v>43222</v>
      </c>
      <c r="E625" s="18">
        <v>1325</v>
      </c>
      <c r="F625" s="18">
        <v>272</v>
      </c>
      <c r="G625" s="18">
        <v>1597</v>
      </c>
    </row>
    <row r="626" spans="1:7" x14ac:dyDescent="0.35">
      <c r="A626" s="16" t="s">
        <v>41</v>
      </c>
      <c r="B626" s="17" t="s">
        <v>45</v>
      </c>
      <c r="C626" s="16" t="s">
        <v>33</v>
      </c>
      <c r="D626" s="19">
        <v>43223</v>
      </c>
      <c r="E626" s="18">
        <v>7874</v>
      </c>
      <c r="F626" s="18">
        <v>545</v>
      </c>
      <c r="G626" s="18">
        <v>8419</v>
      </c>
    </row>
    <row r="627" spans="1:7" x14ac:dyDescent="0.35">
      <c r="A627" s="16" t="s">
        <v>41</v>
      </c>
      <c r="B627" s="17" t="s">
        <v>31</v>
      </c>
      <c r="C627" s="16" t="s">
        <v>32</v>
      </c>
      <c r="D627" s="19">
        <v>43224</v>
      </c>
      <c r="E627" s="18">
        <v>17000</v>
      </c>
      <c r="F627" s="18">
        <v>788</v>
      </c>
      <c r="G627" s="18">
        <v>17788</v>
      </c>
    </row>
    <row r="628" spans="1:7" x14ac:dyDescent="0.35">
      <c r="A628" s="16" t="s">
        <v>39</v>
      </c>
      <c r="B628" s="17" t="s">
        <v>31</v>
      </c>
      <c r="C628" s="16" t="s">
        <v>33</v>
      </c>
      <c r="D628" s="19">
        <v>43225</v>
      </c>
      <c r="E628" s="18">
        <v>4307</v>
      </c>
      <c r="F628" s="18">
        <v>316</v>
      </c>
      <c r="G628" s="18">
        <v>4623</v>
      </c>
    </row>
    <row r="629" spans="1:7" x14ac:dyDescent="0.35">
      <c r="A629" s="16" t="s">
        <v>39</v>
      </c>
      <c r="B629" s="17" t="s">
        <v>46</v>
      </c>
      <c r="C629" s="16" t="s">
        <v>32</v>
      </c>
      <c r="D629" s="19">
        <v>43226</v>
      </c>
      <c r="E629" s="18">
        <v>3171</v>
      </c>
      <c r="F629" s="18">
        <v>298</v>
      </c>
      <c r="G629" s="18">
        <v>3469</v>
      </c>
    </row>
    <row r="630" spans="1:7" x14ac:dyDescent="0.35">
      <c r="A630" s="16" t="s">
        <v>39</v>
      </c>
      <c r="B630" s="17" t="s">
        <v>46</v>
      </c>
      <c r="C630" s="16" t="s">
        <v>32</v>
      </c>
      <c r="D630" s="19">
        <v>43227</v>
      </c>
      <c r="E630" s="18">
        <v>4384</v>
      </c>
      <c r="F630" s="18">
        <v>674</v>
      </c>
      <c r="G630" s="18">
        <v>5058</v>
      </c>
    </row>
    <row r="631" spans="1:7" x14ac:dyDescent="0.35">
      <c r="A631" s="16" t="s">
        <v>39</v>
      </c>
      <c r="B631" s="17" t="s">
        <v>46</v>
      </c>
      <c r="C631" s="16" t="s">
        <v>33</v>
      </c>
      <c r="D631" s="19">
        <v>43228</v>
      </c>
      <c r="E631" s="18">
        <v>9974</v>
      </c>
      <c r="F631" s="18">
        <v>584</v>
      </c>
      <c r="G631" s="18">
        <v>10558</v>
      </c>
    </row>
    <row r="632" spans="1:7" x14ac:dyDescent="0.35">
      <c r="A632" s="16" t="s">
        <v>34</v>
      </c>
      <c r="B632" s="17" t="s">
        <v>46</v>
      </c>
      <c r="C632" s="16" t="s">
        <v>33</v>
      </c>
      <c r="D632" s="19">
        <v>43229</v>
      </c>
      <c r="E632" s="18">
        <v>14348</v>
      </c>
      <c r="F632" s="18">
        <v>306</v>
      </c>
      <c r="G632" s="18">
        <v>14654</v>
      </c>
    </row>
    <row r="633" spans="1:7" x14ac:dyDescent="0.35">
      <c r="A633" s="16" t="s">
        <v>34</v>
      </c>
      <c r="B633" s="17" t="s">
        <v>46</v>
      </c>
      <c r="C633" s="16" t="s">
        <v>33</v>
      </c>
      <c r="D633" s="19">
        <v>43230</v>
      </c>
      <c r="E633" s="18">
        <v>12489</v>
      </c>
      <c r="F633" s="18">
        <v>416</v>
      </c>
      <c r="G633" s="18">
        <v>12905</v>
      </c>
    </row>
    <row r="634" spans="1:7" x14ac:dyDescent="0.35">
      <c r="A634" s="16" t="s">
        <v>34</v>
      </c>
      <c r="B634" s="17" t="s">
        <v>46</v>
      </c>
      <c r="C634" s="16" t="s">
        <v>33</v>
      </c>
      <c r="D634" s="19">
        <v>43231</v>
      </c>
      <c r="E634" s="18">
        <v>9632</v>
      </c>
      <c r="F634" s="18">
        <v>319</v>
      </c>
      <c r="G634" s="18">
        <v>9951</v>
      </c>
    </row>
    <row r="635" spans="1:7" x14ac:dyDescent="0.35">
      <c r="A635" s="16" t="s">
        <v>34</v>
      </c>
      <c r="B635" s="17" t="s">
        <v>45</v>
      </c>
      <c r="C635" s="16" t="s">
        <v>32</v>
      </c>
      <c r="D635" s="19">
        <v>43232</v>
      </c>
      <c r="E635" s="18">
        <v>250</v>
      </c>
      <c r="F635" s="18">
        <v>753</v>
      </c>
      <c r="G635" s="18">
        <v>1003</v>
      </c>
    </row>
    <row r="636" spans="1:7" x14ac:dyDescent="0.35">
      <c r="A636" s="16" t="s">
        <v>41</v>
      </c>
      <c r="B636" s="17" t="s">
        <v>45</v>
      </c>
      <c r="C636" s="16" t="s">
        <v>32</v>
      </c>
      <c r="D636" s="19">
        <v>43233</v>
      </c>
      <c r="E636" s="18">
        <v>4623</v>
      </c>
      <c r="F636" s="18">
        <v>428</v>
      </c>
      <c r="G636" s="18">
        <v>5051</v>
      </c>
    </row>
    <row r="637" spans="1:7" x14ac:dyDescent="0.35">
      <c r="A637" s="16" t="s">
        <v>41</v>
      </c>
      <c r="B637" s="17" t="s">
        <v>31</v>
      </c>
      <c r="C637" s="16" t="s">
        <v>32</v>
      </c>
      <c r="D637" s="19">
        <v>43234</v>
      </c>
      <c r="E637" s="18">
        <v>124</v>
      </c>
      <c r="F637" s="18">
        <v>788</v>
      </c>
      <c r="G637" s="18">
        <v>912</v>
      </c>
    </row>
    <row r="638" spans="1:7" x14ac:dyDescent="0.35">
      <c r="A638" s="16" t="s">
        <v>41</v>
      </c>
      <c r="B638" s="17" t="s">
        <v>46</v>
      </c>
      <c r="C638" s="16" t="s">
        <v>32</v>
      </c>
      <c r="D638" s="19">
        <v>43235</v>
      </c>
      <c r="E638" s="18">
        <v>2000</v>
      </c>
      <c r="F638" s="18">
        <v>766</v>
      </c>
      <c r="G638" s="18">
        <v>2766</v>
      </c>
    </row>
    <row r="639" spans="1:7" x14ac:dyDescent="0.35">
      <c r="A639" s="16" t="s">
        <v>41</v>
      </c>
      <c r="B639" s="17" t="s">
        <v>31</v>
      </c>
      <c r="C639" s="16" t="s">
        <v>32</v>
      </c>
      <c r="D639" s="19">
        <v>43236</v>
      </c>
      <c r="E639" s="18">
        <v>400</v>
      </c>
      <c r="F639" s="18">
        <v>313</v>
      </c>
      <c r="G639" s="18">
        <v>713</v>
      </c>
    </row>
    <row r="640" spans="1:7" x14ac:dyDescent="0.35">
      <c r="A640" s="16" t="s">
        <v>34</v>
      </c>
      <c r="B640" s="17" t="s">
        <v>31</v>
      </c>
      <c r="C640" s="16" t="s">
        <v>33</v>
      </c>
      <c r="D640" s="19">
        <v>43237</v>
      </c>
      <c r="E640" s="18">
        <v>13617</v>
      </c>
      <c r="F640" s="18">
        <v>491</v>
      </c>
      <c r="G640" s="18">
        <v>14108</v>
      </c>
    </row>
    <row r="641" spans="1:7" x14ac:dyDescent="0.35">
      <c r="A641" s="16" t="s">
        <v>34</v>
      </c>
      <c r="B641" s="17" t="s">
        <v>31</v>
      </c>
      <c r="C641" s="16" t="s">
        <v>33</v>
      </c>
      <c r="D641" s="19">
        <v>43238</v>
      </c>
      <c r="E641" s="18">
        <v>12887</v>
      </c>
      <c r="F641" s="18">
        <v>630</v>
      </c>
      <c r="G641" s="18">
        <v>13517</v>
      </c>
    </row>
    <row r="642" spans="1:7" x14ac:dyDescent="0.35">
      <c r="A642" s="16" t="s">
        <v>41</v>
      </c>
      <c r="B642" s="17" t="s">
        <v>45</v>
      </c>
      <c r="C642" s="16" t="s">
        <v>32</v>
      </c>
      <c r="D642" s="19">
        <v>43239</v>
      </c>
      <c r="E642" s="18">
        <v>5159</v>
      </c>
      <c r="F642" s="18">
        <v>732</v>
      </c>
      <c r="G642" s="18">
        <v>5891</v>
      </c>
    </row>
    <row r="643" spans="1:7" x14ac:dyDescent="0.35">
      <c r="A643" s="16" t="s">
        <v>39</v>
      </c>
      <c r="B643" s="17" t="s">
        <v>31</v>
      </c>
      <c r="C643" s="16" t="s">
        <v>32</v>
      </c>
      <c r="D643" s="19">
        <v>43240</v>
      </c>
      <c r="E643" s="18">
        <v>100</v>
      </c>
      <c r="F643" s="18">
        <v>697</v>
      </c>
      <c r="G643" s="18">
        <v>797</v>
      </c>
    </row>
    <row r="644" spans="1:7" x14ac:dyDescent="0.35">
      <c r="A644" s="16" t="s">
        <v>30</v>
      </c>
      <c r="B644" s="17" t="s">
        <v>45</v>
      </c>
      <c r="C644" s="16" t="s">
        <v>32</v>
      </c>
      <c r="D644" s="19">
        <v>43241</v>
      </c>
      <c r="E644" s="18">
        <v>11134</v>
      </c>
      <c r="F644" s="18">
        <v>315</v>
      </c>
      <c r="G644" s="18">
        <v>11449</v>
      </c>
    </row>
    <row r="645" spans="1:7" x14ac:dyDescent="0.35">
      <c r="A645" s="16" t="s">
        <v>39</v>
      </c>
      <c r="B645" s="17" t="s">
        <v>31</v>
      </c>
      <c r="C645" s="16" t="s">
        <v>33</v>
      </c>
      <c r="D645" s="19">
        <v>43242</v>
      </c>
      <c r="E645" s="18">
        <v>5879</v>
      </c>
      <c r="F645" s="18">
        <v>611</v>
      </c>
      <c r="G645" s="18">
        <v>6490</v>
      </c>
    </row>
    <row r="646" spans="1:7" x14ac:dyDescent="0.35">
      <c r="A646" s="16" t="s">
        <v>42</v>
      </c>
      <c r="B646" s="17" t="s">
        <v>31</v>
      </c>
      <c r="C646" s="16" t="s">
        <v>32</v>
      </c>
      <c r="D646" s="19">
        <v>43243</v>
      </c>
      <c r="E646" s="18">
        <v>100</v>
      </c>
      <c r="F646" s="18">
        <v>812</v>
      </c>
      <c r="G646" s="18">
        <v>912</v>
      </c>
    </row>
    <row r="647" spans="1:7" x14ac:dyDescent="0.35">
      <c r="A647" s="16" t="s">
        <v>41</v>
      </c>
      <c r="B647" s="17" t="s">
        <v>31</v>
      </c>
      <c r="C647" s="16" t="s">
        <v>33</v>
      </c>
      <c r="D647" s="19">
        <v>43244</v>
      </c>
      <c r="E647" s="18">
        <v>4000</v>
      </c>
      <c r="F647" s="18">
        <v>363</v>
      </c>
      <c r="G647" s="18">
        <v>4363</v>
      </c>
    </row>
    <row r="648" spans="1:7" x14ac:dyDescent="0.35">
      <c r="A648" s="16" t="s">
        <v>30</v>
      </c>
      <c r="B648" s="17" t="s">
        <v>46</v>
      </c>
      <c r="C648" s="16" t="s">
        <v>32</v>
      </c>
      <c r="D648" s="19">
        <v>43245</v>
      </c>
      <c r="E648" s="18">
        <v>5000</v>
      </c>
      <c r="F648" s="18">
        <v>602</v>
      </c>
      <c r="G648" s="18">
        <v>5602</v>
      </c>
    </row>
    <row r="649" spans="1:7" x14ac:dyDescent="0.35">
      <c r="A649" s="16" t="s">
        <v>41</v>
      </c>
      <c r="B649" s="17" t="s">
        <v>31</v>
      </c>
      <c r="C649" s="16" t="s">
        <v>32</v>
      </c>
      <c r="D649" s="19">
        <v>43246</v>
      </c>
      <c r="E649" s="18">
        <v>90000</v>
      </c>
      <c r="F649" s="18">
        <v>860</v>
      </c>
      <c r="G649" s="18">
        <v>90860</v>
      </c>
    </row>
    <row r="650" spans="1:7" x14ac:dyDescent="0.35">
      <c r="A650" s="16" t="s">
        <v>43</v>
      </c>
      <c r="B650" s="17" t="s">
        <v>45</v>
      </c>
      <c r="C650" s="16" t="s">
        <v>32</v>
      </c>
      <c r="D650" s="19">
        <v>43247</v>
      </c>
      <c r="E650" s="18">
        <v>12572</v>
      </c>
      <c r="F650" s="18">
        <v>685</v>
      </c>
      <c r="G650" s="18">
        <v>13257</v>
      </c>
    </row>
    <row r="651" spans="1:7" x14ac:dyDescent="0.35">
      <c r="A651" s="16" t="s">
        <v>41</v>
      </c>
      <c r="B651" s="17" t="s">
        <v>31</v>
      </c>
      <c r="C651" s="16" t="s">
        <v>32</v>
      </c>
      <c r="D651" s="19">
        <v>43248</v>
      </c>
      <c r="E651" s="18">
        <v>13428</v>
      </c>
      <c r="F651" s="18">
        <v>709</v>
      </c>
      <c r="G651" s="18">
        <v>14137</v>
      </c>
    </row>
    <row r="652" spans="1:7" x14ac:dyDescent="0.35">
      <c r="A652" s="16" t="s">
        <v>39</v>
      </c>
      <c r="B652" s="17" t="s">
        <v>45</v>
      </c>
      <c r="C652" s="16" t="s">
        <v>33</v>
      </c>
      <c r="D652" s="19">
        <v>43249</v>
      </c>
      <c r="E652" s="18">
        <v>1000</v>
      </c>
      <c r="F652" s="18">
        <v>782</v>
      </c>
      <c r="G652" s="18">
        <v>1782</v>
      </c>
    </row>
    <row r="653" spans="1:7" x14ac:dyDescent="0.35">
      <c r="A653" s="16" t="s">
        <v>30</v>
      </c>
      <c r="B653" s="17" t="s">
        <v>46</v>
      </c>
      <c r="C653" s="16" t="s">
        <v>32</v>
      </c>
      <c r="D653" s="19">
        <v>43250</v>
      </c>
      <c r="E653" s="18">
        <v>9405</v>
      </c>
      <c r="F653" s="18">
        <v>627</v>
      </c>
      <c r="G653" s="18">
        <v>10032</v>
      </c>
    </row>
    <row r="654" spans="1:7" x14ac:dyDescent="0.35">
      <c r="A654" s="16" t="s">
        <v>43</v>
      </c>
      <c r="B654" s="17" t="s">
        <v>45</v>
      </c>
      <c r="C654" s="16" t="s">
        <v>32</v>
      </c>
      <c r="D654" s="19">
        <v>43251</v>
      </c>
      <c r="E654" s="18">
        <v>7277</v>
      </c>
      <c r="F654" s="18">
        <v>244</v>
      </c>
      <c r="G654" s="18">
        <v>7521</v>
      </c>
    </row>
    <row r="655" spans="1:7" x14ac:dyDescent="0.35">
      <c r="A655" s="16" t="s">
        <v>42</v>
      </c>
      <c r="B655" s="17" t="s">
        <v>47</v>
      </c>
      <c r="C655" s="16" t="s">
        <v>32</v>
      </c>
      <c r="D655" s="19">
        <v>43252</v>
      </c>
      <c r="E655" s="18">
        <v>1000</v>
      </c>
      <c r="F655" s="18">
        <v>482</v>
      </c>
      <c r="G655" s="18">
        <v>1482</v>
      </c>
    </row>
    <row r="656" spans="1:7" x14ac:dyDescent="0.35">
      <c r="A656" s="16" t="s">
        <v>34</v>
      </c>
      <c r="B656" s="17" t="s">
        <v>47</v>
      </c>
      <c r="C656" s="16" t="s">
        <v>32</v>
      </c>
      <c r="D656" s="19">
        <v>43253</v>
      </c>
      <c r="E656" s="18">
        <v>3434</v>
      </c>
      <c r="F656" s="18">
        <v>314</v>
      </c>
      <c r="G656" s="18">
        <v>3748</v>
      </c>
    </row>
    <row r="657" spans="1:7" x14ac:dyDescent="0.35">
      <c r="A657" s="16" t="s">
        <v>39</v>
      </c>
      <c r="B657" s="17" t="s">
        <v>47</v>
      </c>
      <c r="C657" s="16" t="s">
        <v>33</v>
      </c>
      <c r="D657" s="19">
        <v>43254</v>
      </c>
      <c r="E657" s="18">
        <v>4566</v>
      </c>
      <c r="F657" s="18">
        <v>302</v>
      </c>
      <c r="G657" s="18">
        <v>4868</v>
      </c>
    </row>
    <row r="658" spans="1:7" x14ac:dyDescent="0.35">
      <c r="A658" s="16" t="s">
        <v>41</v>
      </c>
      <c r="B658" s="17" t="s">
        <v>47</v>
      </c>
      <c r="C658" s="16" t="s">
        <v>32</v>
      </c>
      <c r="D658" s="19">
        <v>43255</v>
      </c>
      <c r="E658" s="18">
        <v>100</v>
      </c>
      <c r="F658" s="18">
        <v>671</v>
      </c>
      <c r="G658" s="18">
        <v>771</v>
      </c>
    </row>
    <row r="659" spans="1:7" x14ac:dyDescent="0.35">
      <c r="A659" s="16" t="s">
        <v>30</v>
      </c>
      <c r="B659" s="17" t="s">
        <v>47</v>
      </c>
      <c r="C659" s="16" t="s">
        <v>32</v>
      </c>
      <c r="D659" s="19">
        <v>43256</v>
      </c>
      <c r="E659" s="18">
        <v>5000</v>
      </c>
      <c r="F659" s="18">
        <v>794</v>
      </c>
      <c r="G659" s="18">
        <v>5794</v>
      </c>
    </row>
    <row r="660" spans="1:7" x14ac:dyDescent="0.35">
      <c r="A660" s="16" t="s">
        <v>39</v>
      </c>
      <c r="B660" s="17" t="s">
        <v>47</v>
      </c>
      <c r="C660" s="16" t="s">
        <v>33</v>
      </c>
      <c r="D660" s="19">
        <v>43257</v>
      </c>
      <c r="E660" s="18">
        <v>3900</v>
      </c>
      <c r="F660" s="18">
        <v>771</v>
      </c>
      <c r="G660" s="18">
        <v>4671</v>
      </c>
    </row>
    <row r="661" spans="1:7" x14ac:dyDescent="0.35">
      <c r="A661" s="16" t="s">
        <v>39</v>
      </c>
      <c r="B661" s="17" t="s">
        <v>47</v>
      </c>
      <c r="C661" s="16" t="s">
        <v>33</v>
      </c>
      <c r="D661" s="19">
        <v>43258</v>
      </c>
      <c r="E661" s="18">
        <v>13128</v>
      </c>
      <c r="F661" s="18">
        <v>701</v>
      </c>
      <c r="G661" s="18">
        <v>13829</v>
      </c>
    </row>
    <row r="662" spans="1:7" x14ac:dyDescent="0.35">
      <c r="A662" s="16" t="s">
        <v>41</v>
      </c>
      <c r="B662" s="17" t="s">
        <v>47</v>
      </c>
      <c r="C662" s="16" t="s">
        <v>32</v>
      </c>
      <c r="D662" s="19">
        <v>43259</v>
      </c>
      <c r="E662" s="18">
        <v>8264</v>
      </c>
      <c r="F662" s="18">
        <v>254</v>
      </c>
      <c r="G662" s="18">
        <v>8518</v>
      </c>
    </row>
    <row r="663" spans="1:7" x14ac:dyDescent="0.35">
      <c r="A663" s="16" t="s">
        <v>41</v>
      </c>
      <c r="B663" s="17" t="s">
        <v>47</v>
      </c>
      <c r="C663" s="16" t="s">
        <v>32</v>
      </c>
      <c r="D663" s="19">
        <v>43260</v>
      </c>
      <c r="E663" s="18">
        <v>6000</v>
      </c>
      <c r="F663" s="18">
        <v>630</v>
      </c>
      <c r="G663" s="18">
        <v>6630</v>
      </c>
    </row>
    <row r="664" spans="1:7" x14ac:dyDescent="0.35">
      <c r="A664" s="16" t="s">
        <v>34</v>
      </c>
      <c r="B664" s="17" t="s">
        <v>47</v>
      </c>
      <c r="C664" s="16" t="s">
        <v>32</v>
      </c>
      <c r="D664" s="19">
        <v>43261</v>
      </c>
      <c r="E664" s="18">
        <v>6662</v>
      </c>
      <c r="F664" s="18">
        <v>699</v>
      </c>
      <c r="G664" s="18">
        <v>7361</v>
      </c>
    </row>
    <row r="665" spans="1:7" x14ac:dyDescent="0.35">
      <c r="A665" s="16" t="s">
        <v>39</v>
      </c>
      <c r="B665" s="17" t="s">
        <v>47</v>
      </c>
      <c r="C665" s="16" t="s">
        <v>33</v>
      </c>
      <c r="D665" s="19">
        <v>43262</v>
      </c>
      <c r="E665" s="18">
        <v>9525</v>
      </c>
      <c r="F665" s="18">
        <v>245</v>
      </c>
      <c r="G665" s="18">
        <v>9770</v>
      </c>
    </row>
    <row r="666" spans="1:7" x14ac:dyDescent="0.35">
      <c r="A666" s="16" t="s">
        <v>41</v>
      </c>
      <c r="B666" s="17" t="s">
        <v>47</v>
      </c>
      <c r="C666" s="16" t="s">
        <v>33</v>
      </c>
      <c r="D666" s="19">
        <v>43263</v>
      </c>
      <c r="E666" s="18">
        <v>13462</v>
      </c>
      <c r="F666" s="18">
        <v>841</v>
      </c>
      <c r="G666" s="18">
        <v>14303</v>
      </c>
    </row>
    <row r="667" spans="1:7" x14ac:dyDescent="0.35">
      <c r="A667" s="16" t="s">
        <v>41</v>
      </c>
      <c r="B667" s="17" t="s">
        <v>47</v>
      </c>
      <c r="C667" s="16" t="s">
        <v>32</v>
      </c>
      <c r="D667" s="19">
        <v>43264</v>
      </c>
      <c r="E667" s="18">
        <v>12505</v>
      </c>
      <c r="F667" s="18">
        <v>898</v>
      </c>
      <c r="G667" s="18">
        <v>13403</v>
      </c>
    </row>
    <row r="668" spans="1:7" x14ac:dyDescent="0.35">
      <c r="A668" s="16" t="s">
        <v>30</v>
      </c>
      <c r="B668" s="17" t="s">
        <v>47</v>
      </c>
      <c r="C668" s="16" t="s">
        <v>32</v>
      </c>
      <c r="D668" s="19">
        <v>43265</v>
      </c>
      <c r="E668" s="18">
        <v>15000</v>
      </c>
      <c r="F668" s="18">
        <v>426</v>
      </c>
      <c r="G668" s="18">
        <v>15426</v>
      </c>
    </row>
    <row r="669" spans="1:7" x14ac:dyDescent="0.35">
      <c r="A669" s="16" t="s">
        <v>39</v>
      </c>
      <c r="B669" s="17" t="s">
        <v>47</v>
      </c>
      <c r="C669" s="16" t="s">
        <v>33</v>
      </c>
      <c r="D669" s="19">
        <v>43266</v>
      </c>
      <c r="E669" s="18">
        <v>15984</v>
      </c>
      <c r="F669" s="18">
        <v>323</v>
      </c>
      <c r="G669" s="18">
        <v>16307</v>
      </c>
    </row>
    <row r="670" spans="1:7" x14ac:dyDescent="0.35">
      <c r="A670" s="16" t="s">
        <v>43</v>
      </c>
      <c r="B670" s="17" t="s">
        <v>47</v>
      </c>
      <c r="C670" s="16" t="s">
        <v>33</v>
      </c>
      <c r="D670" s="19">
        <v>43267</v>
      </c>
      <c r="E670" s="18">
        <v>10587</v>
      </c>
      <c r="F670" s="18">
        <v>319</v>
      </c>
      <c r="G670" s="18">
        <v>10906</v>
      </c>
    </row>
    <row r="671" spans="1:7" x14ac:dyDescent="0.35">
      <c r="A671" s="16" t="s">
        <v>43</v>
      </c>
      <c r="B671" s="17" t="s">
        <v>47</v>
      </c>
      <c r="C671" s="16" t="s">
        <v>33</v>
      </c>
      <c r="D671" s="19">
        <v>43268</v>
      </c>
      <c r="E671" s="18">
        <v>1000</v>
      </c>
      <c r="F671" s="18">
        <v>772</v>
      </c>
      <c r="G671" s="18">
        <v>1772</v>
      </c>
    </row>
    <row r="672" spans="1:7" x14ac:dyDescent="0.35">
      <c r="A672" s="16" t="s">
        <v>41</v>
      </c>
      <c r="B672" s="17" t="s">
        <v>47</v>
      </c>
      <c r="C672" s="16" t="s">
        <v>32</v>
      </c>
      <c r="D672" s="19">
        <v>43269</v>
      </c>
      <c r="E672" s="18">
        <v>3539</v>
      </c>
      <c r="F672" s="18">
        <v>593</v>
      </c>
      <c r="G672" s="18">
        <v>4132</v>
      </c>
    </row>
    <row r="673" spans="1:7" x14ac:dyDescent="0.35">
      <c r="A673" s="16" t="s">
        <v>34</v>
      </c>
      <c r="B673" s="17" t="s">
        <v>47</v>
      </c>
      <c r="C673" s="16" t="s">
        <v>32</v>
      </c>
      <c r="D673" s="19">
        <v>43270</v>
      </c>
      <c r="E673" s="18">
        <v>10461</v>
      </c>
      <c r="F673" s="18">
        <v>699</v>
      </c>
      <c r="G673" s="18">
        <v>11160</v>
      </c>
    </row>
    <row r="674" spans="1:7" x14ac:dyDescent="0.35">
      <c r="A674" s="16" t="s">
        <v>34</v>
      </c>
      <c r="B674" s="17" t="s">
        <v>47</v>
      </c>
      <c r="C674" s="16" t="s">
        <v>33</v>
      </c>
      <c r="D674" s="19">
        <v>43271</v>
      </c>
      <c r="E674" s="18">
        <v>5879</v>
      </c>
      <c r="F674" s="18">
        <v>391</v>
      </c>
      <c r="G674" s="18">
        <v>6270</v>
      </c>
    </row>
    <row r="675" spans="1:7" x14ac:dyDescent="0.35">
      <c r="A675" s="16" t="s">
        <v>34</v>
      </c>
      <c r="B675" s="17" t="s">
        <v>47</v>
      </c>
      <c r="C675" s="16" t="s">
        <v>32</v>
      </c>
      <c r="D675" s="19">
        <v>43272</v>
      </c>
      <c r="E675" s="18">
        <v>2000</v>
      </c>
      <c r="F675" s="18">
        <v>536</v>
      </c>
      <c r="G675" s="18">
        <v>2536</v>
      </c>
    </row>
    <row r="676" spans="1:7" x14ac:dyDescent="0.35">
      <c r="A676" s="16" t="s">
        <v>41</v>
      </c>
      <c r="B676" s="17" t="s">
        <v>47</v>
      </c>
      <c r="C676" s="16" t="s">
        <v>33</v>
      </c>
      <c r="D676" s="19">
        <v>43273</v>
      </c>
      <c r="E676" s="18">
        <v>4000</v>
      </c>
      <c r="F676" s="18">
        <v>668</v>
      </c>
      <c r="G676" s="18">
        <v>4668</v>
      </c>
    </row>
    <row r="677" spans="1:7" x14ac:dyDescent="0.35">
      <c r="A677" s="16" t="s">
        <v>43</v>
      </c>
      <c r="B677" s="17" t="s">
        <v>47</v>
      </c>
      <c r="C677" s="16" t="s">
        <v>33</v>
      </c>
      <c r="D677" s="19">
        <v>43274</v>
      </c>
      <c r="E677" s="18">
        <v>7756</v>
      </c>
      <c r="F677" s="18">
        <v>594</v>
      </c>
      <c r="G677" s="18">
        <v>8350</v>
      </c>
    </row>
    <row r="678" spans="1:7" x14ac:dyDescent="0.35">
      <c r="A678" s="16" t="s">
        <v>43</v>
      </c>
      <c r="B678" s="17" t="s">
        <v>47</v>
      </c>
      <c r="C678" s="16" t="s">
        <v>33</v>
      </c>
      <c r="D678" s="19">
        <v>43275</v>
      </c>
      <c r="E678" s="18">
        <v>6314</v>
      </c>
      <c r="F678" s="18">
        <v>536</v>
      </c>
      <c r="G678" s="18">
        <v>6850</v>
      </c>
    </row>
    <row r="679" spans="1:7" x14ac:dyDescent="0.35">
      <c r="A679" s="16" t="s">
        <v>41</v>
      </c>
      <c r="B679" s="17" t="s">
        <v>47</v>
      </c>
      <c r="C679" s="16" t="s">
        <v>33</v>
      </c>
      <c r="D679" s="19">
        <v>43276</v>
      </c>
      <c r="E679" s="18">
        <v>9247</v>
      </c>
      <c r="F679" s="18">
        <v>733</v>
      </c>
      <c r="G679" s="18">
        <v>9980</v>
      </c>
    </row>
    <row r="680" spans="1:7" x14ac:dyDescent="0.35">
      <c r="A680" s="16" t="s">
        <v>41</v>
      </c>
      <c r="B680" s="17" t="s">
        <v>47</v>
      </c>
      <c r="C680" s="16" t="s">
        <v>33</v>
      </c>
      <c r="D680" s="19">
        <v>43277</v>
      </c>
      <c r="E680" s="18">
        <v>5302</v>
      </c>
      <c r="F680" s="18">
        <v>606</v>
      </c>
      <c r="G680" s="18">
        <v>5908</v>
      </c>
    </row>
    <row r="681" spans="1:7" x14ac:dyDescent="0.35">
      <c r="A681" s="16" t="s">
        <v>41</v>
      </c>
      <c r="B681" s="17" t="s">
        <v>47</v>
      </c>
      <c r="C681" s="16" t="s">
        <v>33</v>
      </c>
      <c r="D681" s="19">
        <v>43278</v>
      </c>
      <c r="E681" s="18">
        <v>14548</v>
      </c>
      <c r="F681" s="18">
        <v>690</v>
      </c>
      <c r="G681" s="18">
        <v>15238</v>
      </c>
    </row>
    <row r="682" spans="1:7" x14ac:dyDescent="0.35">
      <c r="A682" s="16" t="s">
        <v>39</v>
      </c>
      <c r="B682" s="17" t="s">
        <v>47</v>
      </c>
      <c r="C682" s="16" t="s">
        <v>33</v>
      </c>
      <c r="D682" s="19">
        <v>43279</v>
      </c>
      <c r="E682" s="18">
        <v>3171</v>
      </c>
      <c r="F682" s="18">
        <v>584</v>
      </c>
      <c r="G682" s="18">
        <v>3755</v>
      </c>
    </row>
    <row r="683" spans="1:7" x14ac:dyDescent="0.35">
      <c r="A683" s="16" t="s">
        <v>43</v>
      </c>
      <c r="B683" s="17" t="s">
        <v>47</v>
      </c>
      <c r="C683" s="16" t="s">
        <v>33</v>
      </c>
      <c r="D683" s="19">
        <v>43280</v>
      </c>
      <c r="E683" s="18">
        <v>25000</v>
      </c>
      <c r="F683" s="18">
        <v>757</v>
      </c>
      <c r="G683" s="18">
        <v>25757</v>
      </c>
    </row>
    <row r="684" spans="1:7" x14ac:dyDescent="0.35">
      <c r="A684" s="16" t="s">
        <v>43</v>
      </c>
      <c r="B684" s="17" t="s">
        <v>47</v>
      </c>
      <c r="C684" s="16" t="s">
        <v>33</v>
      </c>
      <c r="D684" s="19">
        <v>43281</v>
      </c>
      <c r="E684" s="18">
        <v>5957</v>
      </c>
      <c r="F684" s="18">
        <v>884</v>
      </c>
      <c r="G684" s="18">
        <v>6841</v>
      </c>
    </row>
    <row r="685" spans="1:7" x14ac:dyDescent="0.35">
      <c r="A685" s="16" t="s">
        <v>43</v>
      </c>
      <c r="B685" s="17" t="s">
        <v>47</v>
      </c>
      <c r="C685" s="16" t="s">
        <v>33</v>
      </c>
      <c r="D685" s="19">
        <v>43282</v>
      </c>
      <c r="E685" s="18">
        <v>4113</v>
      </c>
      <c r="F685" s="18">
        <v>357</v>
      </c>
      <c r="G685" s="18">
        <v>4470</v>
      </c>
    </row>
    <row r="686" spans="1:7" x14ac:dyDescent="0.35">
      <c r="A686" s="16" t="s">
        <v>34</v>
      </c>
      <c r="B686" s="17" t="s">
        <v>47</v>
      </c>
      <c r="C686" s="16" t="s">
        <v>33</v>
      </c>
      <c r="D686" s="19">
        <v>43283</v>
      </c>
      <c r="E686" s="18">
        <v>9010</v>
      </c>
      <c r="F686" s="18">
        <v>577</v>
      </c>
      <c r="G686" s="18">
        <v>9587</v>
      </c>
    </row>
    <row r="687" spans="1:7" x14ac:dyDescent="0.35">
      <c r="A687" s="16" t="s">
        <v>34</v>
      </c>
      <c r="B687" s="17" t="s">
        <v>47</v>
      </c>
      <c r="C687" s="16" t="s">
        <v>33</v>
      </c>
      <c r="D687" s="19">
        <v>43284</v>
      </c>
      <c r="E687" s="18">
        <v>240</v>
      </c>
      <c r="F687" s="18">
        <v>725</v>
      </c>
      <c r="G687" s="18">
        <v>965</v>
      </c>
    </row>
    <row r="688" spans="1:7" x14ac:dyDescent="0.35">
      <c r="A688" s="16" t="s">
        <v>34</v>
      </c>
      <c r="B688" s="17" t="s">
        <v>47</v>
      </c>
      <c r="C688" s="16" t="s">
        <v>33</v>
      </c>
      <c r="D688" s="19">
        <v>43285</v>
      </c>
      <c r="E688" s="18">
        <v>124</v>
      </c>
      <c r="F688" s="18">
        <v>881</v>
      </c>
      <c r="G688" s="18">
        <v>1005</v>
      </c>
    </row>
  </sheetData>
  <mergeCells count="1">
    <mergeCell ref="O4:T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Summery</vt:lpstr>
      <vt:lpstr>Count</vt:lpstr>
      <vt:lpstr>CountA</vt:lpstr>
      <vt:lpstr>CountBlank</vt:lpstr>
      <vt:lpstr>Countif</vt:lpstr>
      <vt:lpstr>Countif_Range</vt:lpstr>
      <vt:lpstr>COUNTIF Range &amp; Val</vt:lpstr>
      <vt:lpstr>COUNTIF Operator</vt:lpstr>
      <vt:lpstr>COUNTIF Exact</vt:lpstr>
      <vt:lpstr>COUNTIF Wildcard</vt:lpstr>
      <vt:lpstr>COUNTIFS</vt:lpstr>
      <vt:lpstr>Count Unique</vt:lpstr>
      <vt:lpstr>Text Count</vt:lpstr>
      <vt:lpstr>Example</vt:lpstr>
      <vt:lpstr>Running Count</vt:lpstr>
      <vt:lpstr>Naming Count</vt:lpstr>
      <vt:lpstr>ABC</vt:lpstr>
      <vt:lpstr>Ajay</vt:lpstr>
      <vt:lpstr>BCD</vt:lpstr>
      <vt:lpstr>CDE</vt:lpstr>
      <vt:lpstr>Convence</vt:lpstr>
      <vt:lpstr>Date</vt:lpstr>
      <vt:lpstr>Deepak</vt:lpstr>
      <vt:lpstr>DEF</vt:lpstr>
      <vt:lpstr>Existing</vt:lpstr>
      <vt:lpstr>Fee</vt:lpstr>
      <vt:lpstr>Mohan</vt:lpstr>
      <vt:lpstr>Name</vt:lpstr>
      <vt:lpstr>New</vt:lpstr>
      <vt:lpstr>Region</vt:lpstr>
      <vt:lpstr>Total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2016-08-06T07:46:23Z</dcterms:created>
  <dcterms:modified xsi:type="dcterms:W3CDTF">2019-08-07T03:30:33Z</dcterms:modified>
</cp:coreProperties>
</file>