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Work/Vired/Content/self_paced/code_repo/python/live_sessions/stats_decision_making/excel/"/>
    </mc:Choice>
  </mc:AlternateContent>
  <xr:revisionPtr revIDLastSave="181" documentId="8_{47C58234-877A-5E42-9A95-9EF6CDE92B3D}" xr6:coauthVersionLast="47" xr6:coauthVersionMax="47" xr10:uidLastSave="{06E63BCC-46A1-A349-B5A2-DB5F7EE3885B}"/>
  <bookViews>
    <workbookView xWindow="0" yWindow="500" windowWidth="28040" windowHeight="15700" xr2:uid="{6090EA60-C9FA-B547-A3AC-1E8CBA11C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D80" i="1"/>
  <c r="E35" i="1"/>
  <c r="E34" i="1"/>
  <c r="E49" i="1" s="1"/>
  <c r="E51" i="1" s="1"/>
  <c r="E29" i="1"/>
  <c r="E30" i="1" s="1"/>
  <c r="F30" i="1"/>
  <c r="E28" i="1"/>
  <c r="E27" i="1"/>
</calcChain>
</file>

<file path=xl/sharedStrings.xml><?xml version="1.0" encoding="utf-8"?>
<sst xmlns="http://schemas.openxmlformats.org/spreadsheetml/2006/main" count="146" uniqueCount="122">
  <si>
    <t>Probablity Distribution</t>
  </si>
  <si>
    <t>RV</t>
  </si>
  <si>
    <t>Binomial, Poisson</t>
  </si>
  <si>
    <t>Week1</t>
  </si>
  <si>
    <t>Week 2</t>
  </si>
  <si>
    <t>Hypothesis Test</t>
  </si>
  <si>
    <t>p-value</t>
  </si>
  <si>
    <t>CLT</t>
  </si>
  <si>
    <t>Single large sample means</t>
  </si>
  <si>
    <t>Week 3</t>
  </si>
  <si>
    <t>Small sample means</t>
  </si>
  <si>
    <t>2 samples</t>
  </si>
  <si>
    <t>2 sample T test</t>
  </si>
  <si>
    <t>T distribution</t>
  </si>
  <si>
    <t>ANOVA</t>
  </si>
  <si>
    <t>Samples: catgorical data</t>
  </si>
  <si>
    <t>Chi Square test of factor association</t>
  </si>
  <si>
    <t>N samples</t>
  </si>
  <si>
    <t>Sample</t>
  </si>
  <si>
    <t>Population</t>
  </si>
  <si>
    <t>mean</t>
  </si>
  <si>
    <t>Sample Size</t>
  </si>
  <si>
    <t>10&lt;30, Sample is small</t>
  </si>
  <si>
    <t>Hypothesis Test Small of sample mean</t>
  </si>
  <si>
    <t>H0: Average attrition = 20%</t>
  </si>
  <si>
    <t>Ha:Average attrition &gt; 20%</t>
  </si>
  <si>
    <r>
      <t>P-value: P(X&gt;=23) = 1-</t>
    </r>
    <r>
      <rPr>
        <sz val="12"/>
        <color rgb="FFFF0000"/>
        <rFont val="Calibri (Body)"/>
      </rPr>
      <t>P(X&lt;=23)</t>
    </r>
  </si>
  <si>
    <t>mean of sd</t>
  </si>
  <si>
    <t>sd of sd</t>
  </si>
  <si>
    <t>x = (sample-pop)/SE</t>
  </si>
  <si>
    <t>degree of freedom= Sample Size -1</t>
  </si>
  <si>
    <t>The average attrition rate of a customer based company is 20%  (based on the past data). The company would be concerned if average attrition rate would increase. To test this a sample of 25 was taken and 23% and sample std of with a standard deviation of 7% average attrition rate was found. Is there a reason to believe that the attrition rate has increased at 10% significance level?</t>
  </si>
  <si>
    <t>pvalue is small, Reject H0. reject the fact that attrition is 20%</t>
  </si>
  <si>
    <t>sd</t>
  </si>
  <si>
    <t>A sports company claim that the average life of their product is 1500 hours. However a sample of size 10 is tested and life is reported as 1800 1200 1300 1500 1700 1500 1200 1500 1400 1300. Can we doubt company’s claim at 10% significance level?</t>
  </si>
  <si>
    <t>H0: Avg = 1500</t>
  </si>
  <si>
    <t>Ha: Avg &lt; 1500</t>
  </si>
  <si>
    <t>P-value = P(X&lt;=1440)</t>
  </si>
  <si>
    <t>x=(sample-pop)/SE</t>
  </si>
  <si>
    <t>df</t>
  </si>
  <si>
    <t>p-value is large, We can't reject H0</t>
  </si>
  <si>
    <t>1. Mean of sampling distribution is very near to the population mean</t>
  </si>
  <si>
    <t>2. Sampling distribution is normally distributed, if samples large enough are taken</t>
  </si>
  <si>
    <r>
      <t xml:space="preserve">3. SD of Sampling distribution = </t>
    </r>
    <r>
      <rPr>
        <sz val="12"/>
        <color rgb="FFFF0000"/>
        <rFont val="Calibri (Body)"/>
      </rPr>
      <t>SD(One Sample)/sqrt(N)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SD(Population)/sqrt(n)</t>
    </r>
  </si>
  <si>
    <t>One tail test, directional test</t>
  </si>
  <si>
    <t>Two tail test</t>
  </si>
  <si>
    <t>Ha: Average != 20%</t>
  </si>
  <si>
    <t>Ha: Avg!=1500</t>
  </si>
  <si>
    <t>How do you interpret p-values</t>
  </si>
  <si>
    <t>One tail case</t>
  </si>
  <si>
    <t>p-value is small if its less than sig level</t>
  </si>
  <si>
    <t>Two tail case</t>
  </si>
  <si>
    <t>p-value is small if its less than (sig/2)</t>
  </si>
  <si>
    <t>pvalue</t>
  </si>
  <si>
    <t>sig-level</t>
  </si>
  <si>
    <t>sig-level/2</t>
  </si>
  <si>
    <t>A company advertises that they sell milk in packaging of 1 liter. If you were to sample these milk cartons to understand how much milk is being sold in the cartons, will you do a one tail test or a two tail test.</t>
  </si>
  <si>
    <t>H0:Avg volume = 1 liter</t>
  </si>
  <si>
    <t>Ha:Avg volume != 1 liter</t>
  </si>
  <si>
    <t>Assume that you observed in a sample of 45 cartons an average volume of 1.1 liters with a standard deviation of 0.12 liters. Sig level is 5%</t>
  </si>
  <si>
    <t>pvalue P(Volume&gt;=1.1liter) = 1-P(Volume&lt;=1.1)</t>
  </si>
  <si>
    <t>pop mean</t>
  </si>
  <si>
    <t>se</t>
  </si>
  <si>
    <t>1.13*10-8</t>
  </si>
  <si>
    <t>sig level</t>
  </si>
  <si>
    <t>Compare</t>
  </si>
  <si>
    <t>pvalue is small, hence h0 is rejected</t>
  </si>
  <si>
    <t>AB Testing</t>
  </si>
  <si>
    <t>A Design 1</t>
  </si>
  <si>
    <t>B Design 2</t>
  </si>
  <si>
    <t>..</t>
  </si>
  <si>
    <t>…</t>
  </si>
  <si>
    <t>3.1 min</t>
  </si>
  <si>
    <t>2.8 min</t>
  </si>
  <si>
    <t>1 sample</t>
  </si>
  <si>
    <t>India</t>
  </si>
  <si>
    <t>H0: Mean(Population 1)=Mean(Population2)</t>
  </si>
  <si>
    <t>Ha: Mean(Population1)!=Mean(Population2)</t>
  </si>
  <si>
    <t>H0: Avg time spent for D1=Avg time spent for D2</t>
  </si>
  <si>
    <t>Ha: Avg time spent on D1!=D2</t>
  </si>
  <si>
    <t>2 sample t test (Simple)</t>
  </si>
  <si>
    <t>2 sample t test (paired sample)</t>
  </si>
  <si>
    <t>Drug that lowers BP</t>
  </si>
  <si>
    <t>P2</t>
  </si>
  <si>
    <t>P3</t>
  </si>
  <si>
    <t>P4</t>
  </si>
  <si>
    <t>P5</t>
  </si>
  <si>
    <t>Give drug</t>
  </si>
  <si>
    <t>BP1</t>
  </si>
  <si>
    <t>BP2</t>
  </si>
  <si>
    <t>BP3</t>
  </si>
  <si>
    <t>BP4</t>
  </si>
  <si>
    <t>BP5</t>
  </si>
  <si>
    <t>p3</t>
  </si>
  <si>
    <t>p4</t>
  </si>
  <si>
    <t>p5</t>
  </si>
  <si>
    <t>Don't give drug</t>
  </si>
  <si>
    <t>bp1</t>
  </si>
  <si>
    <t>bp2</t>
  </si>
  <si>
    <t>bp3</t>
  </si>
  <si>
    <t>bp4</t>
  </si>
  <si>
    <t>bp5</t>
  </si>
  <si>
    <t>Simple 2 sample t test</t>
  </si>
  <si>
    <t>Before Drug</t>
  </si>
  <si>
    <t>Bp1</t>
  </si>
  <si>
    <t>Bp2</t>
  </si>
  <si>
    <t>Bp3</t>
  </si>
  <si>
    <t>Bp4</t>
  </si>
  <si>
    <t>Bp5</t>
  </si>
  <si>
    <t>After Drug</t>
  </si>
  <si>
    <t>Amit</t>
  </si>
  <si>
    <t>SreeNivas</t>
  </si>
  <si>
    <t>John</t>
  </si>
  <si>
    <t>Abrahm</t>
  </si>
  <si>
    <t>Paired Sample Design, Paried Sample t test</t>
  </si>
  <si>
    <t>2*pvalue with sig level</t>
  </si>
  <si>
    <t>Personalizaton</t>
  </si>
  <si>
    <t>d1</t>
  </si>
  <si>
    <t>perc_converted</t>
  </si>
  <si>
    <t>d2</t>
  </si>
  <si>
    <t>d3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</si>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</sst>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1F2328"/>
      <name val="Helvetica"/>
      <family val="2"/>
    </font>
    <font>
      <sz val="12"/>
      <color rgb="FF00B050"/>
      <name val="Calibri"/>
      <family val="2"/>
      <scheme val="minor"/>
    </font>
    <font>
      <sz val="12"/>
      <color theme="5"/>
      <name val="Calibri (Body)"/>
    </font>
    <font>
      <sz val="12"/>
      <color theme="5"/>
      <name val="Calibri"/>
      <family val="2"/>
      <scheme val="minor"/>
    </font>
    <font>
      <sz val="11"/>
      <color rgb="FF1F2328"/>
      <name val="Helvetica"/>
      <family val="2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9" fontId="0" fillId="0" borderId="0" xfId="0" applyNumberFormat="1"/>
    <xf numFmtId="10" fontId="0" fillId="0" borderId="0" xfId="0" applyNumberFormat="1"/>
    <xf numFmtId="0" fontId="7" fillId="0" borderId="0" xfId="0" applyFont="1" applyAlignment="1">
      <alignment wrapText="1"/>
    </xf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B607-B9BD-2445-89CD-B1B614B2A6D4}">
  <dimension ref="A1:F124"/>
  <sheetViews>
    <sheetView tabSelected="1" topLeftCell="A114" zoomScale="161" workbookViewId="0">
      <selection activeCell="B121" sqref="B121:B123"/>
    </sheetView>
  </sheetViews>
  <sheetFormatPr baseColWidth="10" defaultRowHeight="16" x14ac:dyDescent="0.2"/>
  <cols>
    <col min="1" max="1" width="15.1640625" customWidth="1"/>
    <col min="2" max="2" width="18.83203125" customWidth="1"/>
    <col min="4" max="4" width="20.1640625" customWidth="1"/>
    <col min="5" max="5" width="47.33203125" customWidth="1"/>
  </cols>
  <sheetData>
    <row r="1" spans="1:5" x14ac:dyDescent="0.2">
      <c r="A1" s="1" t="s">
        <v>3</v>
      </c>
    </row>
    <row r="2" spans="1:5" x14ac:dyDescent="0.2">
      <c r="A2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s="1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s="1" t="s">
        <v>7</v>
      </c>
    </row>
    <row r="9" spans="1:5" x14ac:dyDescent="0.2">
      <c r="A9" t="s">
        <v>8</v>
      </c>
    </row>
    <row r="10" spans="1:5" x14ac:dyDescent="0.2">
      <c r="A10" s="1" t="s">
        <v>9</v>
      </c>
    </row>
    <row r="11" spans="1:5" x14ac:dyDescent="0.2">
      <c r="A11" s="1" t="s">
        <v>10</v>
      </c>
      <c r="B11" t="s">
        <v>13</v>
      </c>
    </row>
    <row r="12" spans="1:5" x14ac:dyDescent="0.2">
      <c r="A12" t="s">
        <v>11</v>
      </c>
      <c r="B12" t="s">
        <v>12</v>
      </c>
    </row>
    <row r="13" spans="1:5" x14ac:dyDescent="0.2">
      <c r="A13" t="s">
        <v>17</v>
      </c>
      <c r="B13" t="s">
        <v>14</v>
      </c>
    </row>
    <row r="14" spans="1:5" x14ac:dyDescent="0.2">
      <c r="A14" t="s">
        <v>15</v>
      </c>
      <c r="B14" t="s">
        <v>16</v>
      </c>
    </row>
    <row r="16" spans="1:5" ht="136" x14ac:dyDescent="0.2">
      <c r="B16" s="1" t="s">
        <v>7</v>
      </c>
      <c r="E16" s="2" t="s">
        <v>31</v>
      </c>
    </row>
    <row r="18" spans="4:6" x14ac:dyDescent="0.2">
      <c r="D18" t="s">
        <v>18</v>
      </c>
      <c r="E18" t="s">
        <v>20</v>
      </c>
    </row>
    <row r="19" spans="4:6" x14ac:dyDescent="0.2">
      <c r="D19" t="s">
        <v>19</v>
      </c>
      <c r="E19" t="s">
        <v>20</v>
      </c>
    </row>
    <row r="20" spans="4:6" x14ac:dyDescent="0.2">
      <c r="D20" t="s">
        <v>23</v>
      </c>
    </row>
    <row r="21" spans="4:6" x14ac:dyDescent="0.2">
      <c r="D21" t="s">
        <v>21</v>
      </c>
      <c r="E21" t="s">
        <v>22</v>
      </c>
    </row>
    <row r="23" spans="4:6" x14ac:dyDescent="0.2">
      <c r="E23" t="s">
        <v>24</v>
      </c>
    </row>
    <row r="24" spans="4:6" x14ac:dyDescent="0.2">
      <c r="E24" t="s">
        <v>25</v>
      </c>
    </row>
    <row r="25" spans="4:6" x14ac:dyDescent="0.2">
      <c r="E25" t="s">
        <v>26</v>
      </c>
    </row>
    <row r="26" spans="4:6" x14ac:dyDescent="0.2">
      <c r="D26" t="s">
        <v>27</v>
      </c>
      <c r="E26">
        <v>20</v>
      </c>
    </row>
    <row r="27" spans="4:6" x14ac:dyDescent="0.2">
      <c r="D27" t="s">
        <v>28</v>
      </c>
      <c r="E27">
        <f>7/SQRT(40)</f>
        <v>1.1067971810589328</v>
      </c>
    </row>
    <row r="28" spans="4:6" ht="68" x14ac:dyDescent="0.2">
      <c r="D28" s="2" t="s">
        <v>30</v>
      </c>
      <c r="E28" s="1">
        <f>20-1</f>
        <v>19</v>
      </c>
    </row>
    <row r="29" spans="4:6" ht="34" x14ac:dyDescent="0.2">
      <c r="D29" s="2" t="s">
        <v>29</v>
      </c>
      <c r="E29">
        <f>(23-20)/(7/SQRT(20))</f>
        <v>1.9166296949998198</v>
      </c>
    </row>
    <row r="30" spans="4:6" x14ac:dyDescent="0.2">
      <c r="E30" s="1">
        <f>1-_xlfn.T.DIST(E29,E28,TRUE)</f>
        <v>3.5225374861950542E-2</v>
      </c>
      <c r="F30">
        <f>1-_xlfn.NORM.DIST(23,20,7/SQRT(40),TRUE)</f>
        <v>3.358852287731251E-3</v>
      </c>
    </row>
    <row r="31" spans="4:6" x14ac:dyDescent="0.2">
      <c r="E31" t="s">
        <v>32</v>
      </c>
    </row>
    <row r="34" spans="3:6" x14ac:dyDescent="0.2">
      <c r="C34" s="4" t="s">
        <v>18</v>
      </c>
      <c r="D34" s="3">
        <v>1800</v>
      </c>
      <c r="E34">
        <f>AVERAGE(D34:D43)</f>
        <v>1440</v>
      </c>
      <c r="F34" t="s">
        <v>20</v>
      </c>
    </row>
    <row r="35" spans="3:6" x14ac:dyDescent="0.2">
      <c r="C35" s="4"/>
      <c r="D35">
        <v>1200</v>
      </c>
      <c r="E35">
        <f>STDEV(D34:D43)</f>
        <v>201.10804171997808</v>
      </c>
      <c r="F35" t="s">
        <v>33</v>
      </c>
    </row>
    <row r="36" spans="3:6" x14ac:dyDescent="0.2">
      <c r="C36" s="4"/>
      <c r="D36">
        <v>1300</v>
      </c>
    </row>
    <row r="37" spans="3:6" x14ac:dyDescent="0.2">
      <c r="C37" s="4"/>
      <c r="D37">
        <v>1500</v>
      </c>
    </row>
    <row r="38" spans="3:6" x14ac:dyDescent="0.2">
      <c r="C38" s="4"/>
      <c r="D38">
        <v>1700</v>
      </c>
    </row>
    <row r="39" spans="3:6" x14ac:dyDescent="0.2">
      <c r="C39" s="4"/>
      <c r="D39">
        <v>1500</v>
      </c>
    </row>
    <row r="40" spans="3:6" x14ac:dyDescent="0.2">
      <c r="C40" s="4"/>
      <c r="D40">
        <v>1200</v>
      </c>
    </row>
    <row r="41" spans="3:6" x14ac:dyDescent="0.2">
      <c r="C41" s="4"/>
      <c r="D41">
        <v>1500</v>
      </c>
    </row>
    <row r="42" spans="3:6" x14ac:dyDescent="0.2">
      <c r="C42" s="4"/>
      <c r="D42">
        <v>1400</v>
      </c>
    </row>
    <row r="43" spans="3:6" x14ac:dyDescent="0.2">
      <c r="C43" s="4"/>
      <c r="D43">
        <v>1300</v>
      </c>
    </row>
    <row r="44" spans="3:6" ht="85" x14ac:dyDescent="0.2">
      <c r="E44" s="2" t="s">
        <v>34</v>
      </c>
    </row>
    <row r="46" spans="3:6" x14ac:dyDescent="0.2">
      <c r="E46" s="1" t="s">
        <v>35</v>
      </c>
    </row>
    <row r="47" spans="3:6" x14ac:dyDescent="0.2">
      <c r="E47" t="s">
        <v>36</v>
      </c>
    </row>
    <row r="48" spans="3:6" x14ac:dyDescent="0.2">
      <c r="E48" t="s">
        <v>37</v>
      </c>
    </row>
    <row r="49" spans="4:5" x14ac:dyDescent="0.2">
      <c r="D49" t="s">
        <v>38</v>
      </c>
      <c r="E49">
        <f>(E34-1500)/(E35/SQRT(10))</f>
        <v>-0.94345635304972653</v>
      </c>
    </row>
    <row r="50" spans="4:5" x14ac:dyDescent="0.2">
      <c r="D50" t="s">
        <v>39</v>
      </c>
      <c r="E50">
        <v>9</v>
      </c>
    </row>
    <row r="51" spans="4:5" x14ac:dyDescent="0.2">
      <c r="E51" s="1">
        <f>_xlfn.T.DIST(E49,E50,TRUE)</f>
        <v>0.18504156114103393</v>
      </c>
    </row>
    <row r="52" spans="4:5" x14ac:dyDescent="0.2">
      <c r="E52" t="s">
        <v>40</v>
      </c>
    </row>
    <row r="55" spans="4:5" x14ac:dyDescent="0.2">
      <c r="D55" s="1" t="s">
        <v>7</v>
      </c>
    </row>
    <row r="56" spans="4:5" x14ac:dyDescent="0.2">
      <c r="D56" t="s">
        <v>41</v>
      </c>
    </row>
    <row r="57" spans="4:5" x14ac:dyDescent="0.2">
      <c r="D57" t="s">
        <v>42</v>
      </c>
    </row>
    <row r="58" spans="4:5" x14ac:dyDescent="0.2">
      <c r="D58" t="s">
        <v>43</v>
      </c>
    </row>
    <row r="60" spans="4:5" x14ac:dyDescent="0.2">
      <c r="E60" t="s">
        <v>24</v>
      </c>
    </row>
    <row r="61" spans="4:5" x14ac:dyDescent="0.2">
      <c r="D61" s="5" t="s">
        <v>44</v>
      </c>
      <c r="E61" s="7" t="s">
        <v>46</v>
      </c>
    </row>
    <row r="62" spans="4:5" x14ac:dyDescent="0.2">
      <c r="D62" s="6" t="s">
        <v>45</v>
      </c>
    </row>
    <row r="63" spans="4:5" x14ac:dyDescent="0.2">
      <c r="E63" s="1" t="s">
        <v>35</v>
      </c>
    </row>
    <row r="64" spans="4:5" x14ac:dyDescent="0.2">
      <c r="E64" s="7" t="s">
        <v>47</v>
      </c>
    </row>
    <row r="66" spans="3:6" x14ac:dyDescent="0.2">
      <c r="D66" s="1" t="s">
        <v>48</v>
      </c>
    </row>
    <row r="67" spans="3:6" x14ac:dyDescent="0.2">
      <c r="D67" s="1" t="s">
        <v>49</v>
      </c>
      <c r="E67" s="1" t="s">
        <v>51</v>
      </c>
    </row>
    <row r="68" spans="3:6" x14ac:dyDescent="0.2">
      <c r="D68" t="s">
        <v>50</v>
      </c>
      <c r="E68" t="s">
        <v>52</v>
      </c>
      <c r="F68" s="1" t="s">
        <v>115</v>
      </c>
    </row>
    <row r="70" spans="3:6" x14ac:dyDescent="0.2">
      <c r="C70" t="s">
        <v>53</v>
      </c>
      <c r="D70" s="8">
        <v>0.04</v>
      </c>
    </row>
    <row r="71" spans="3:6" x14ac:dyDescent="0.2">
      <c r="C71" t="s">
        <v>54</v>
      </c>
      <c r="D71" s="8">
        <v>0.05</v>
      </c>
    </row>
    <row r="72" spans="3:6" x14ac:dyDescent="0.2">
      <c r="C72" t="s">
        <v>55</v>
      </c>
      <c r="D72" s="9">
        <v>2.5000000000000001E-2</v>
      </c>
    </row>
    <row r="73" spans="3:6" ht="64" x14ac:dyDescent="0.2">
      <c r="E73" s="10" t="s">
        <v>56</v>
      </c>
    </row>
    <row r="74" spans="3:6" ht="48" x14ac:dyDescent="0.2">
      <c r="E74" s="10" t="s">
        <v>59</v>
      </c>
    </row>
    <row r="76" spans="3:6" x14ac:dyDescent="0.2">
      <c r="D76" t="s">
        <v>57</v>
      </c>
    </row>
    <row r="77" spans="3:6" x14ac:dyDescent="0.2">
      <c r="D77" s="1" t="s">
        <v>58</v>
      </c>
    </row>
    <row r="78" spans="3:6" x14ac:dyDescent="0.2">
      <c r="D78" t="s">
        <v>60</v>
      </c>
    </row>
    <row r="79" spans="3:6" x14ac:dyDescent="0.2">
      <c r="C79" t="s">
        <v>61</v>
      </c>
      <c r="D79">
        <v>1</v>
      </c>
    </row>
    <row r="80" spans="3:6" x14ac:dyDescent="0.2">
      <c r="C80" t="s">
        <v>62</v>
      </c>
      <c r="D80">
        <f>0.12/SQRT(45)</f>
        <v>1.7888543819998316E-2</v>
      </c>
    </row>
    <row r="81" spans="1:5" x14ac:dyDescent="0.2">
      <c r="C81" t="s">
        <v>53</v>
      </c>
      <c r="D81" s="1">
        <f>1-_xlfn.NORM.DIST(1.1,1,D80,TRUE)</f>
        <v>1.1342374262035548E-8</v>
      </c>
      <c r="E81" t="s">
        <v>63</v>
      </c>
    </row>
    <row r="82" spans="1:5" x14ac:dyDescent="0.2">
      <c r="C82" t="s">
        <v>64</v>
      </c>
      <c r="D82" s="8">
        <v>0.05</v>
      </c>
    </row>
    <row r="83" spans="1:5" x14ac:dyDescent="0.2">
      <c r="C83" t="s">
        <v>65</v>
      </c>
      <c r="D83" s="11">
        <v>2.5000000000000001E-2</v>
      </c>
    </row>
    <row r="84" spans="1:5" x14ac:dyDescent="0.2">
      <c r="D84" t="s">
        <v>66</v>
      </c>
    </row>
    <row r="85" spans="1:5" x14ac:dyDescent="0.2">
      <c r="B85" s="12" t="s">
        <v>75</v>
      </c>
      <c r="C85" s="12"/>
    </row>
    <row r="86" spans="1:5" x14ac:dyDescent="0.2">
      <c r="A86" s="1" t="s">
        <v>80</v>
      </c>
      <c r="B86" t="s">
        <v>74</v>
      </c>
      <c r="C86" t="s">
        <v>74</v>
      </c>
    </row>
    <row r="87" spans="1:5" x14ac:dyDescent="0.2">
      <c r="A87" t="s">
        <v>67</v>
      </c>
      <c r="B87" t="s">
        <v>68</v>
      </c>
      <c r="C87" t="s">
        <v>69</v>
      </c>
    </row>
    <row r="88" spans="1:5" x14ac:dyDescent="0.2">
      <c r="B88">
        <v>2</v>
      </c>
      <c r="C88">
        <v>4</v>
      </c>
      <c r="D88" s="1" t="s">
        <v>72</v>
      </c>
    </row>
    <row r="89" spans="1:5" x14ac:dyDescent="0.2">
      <c r="A89" s="1" t="s">
        <v>73</v>
      </c>
      <c r="B89">
        <v>1.5</v>
      </c>
      <c r="C89">
        <v>3.5</v>
      </c>
    </row>
    <row r="90" spans="1:5" x14ac:dyDescent="0.2">
      <c r="B90">
        <v>1.3</v>
      </c>
      <c r="C90">
        <v>2</v>
      </c>
    </row>
    <row r="91" spans="1:5" x14ac:dyDescent="0.2">
      <c r="B91" t="s">
        <v>70</v>
      </c>
      <c r="C91" t="s">
        <v>71</v>
      </c>
    </row>
    <row r="92" spans="1:5" x14ac:dyDescent="0.2">
      <c r="B92" t="s">
        <v>76</v>
      </c>
    </row>
    <row r="93" spans="1:5" x14ac:dyDescent="0.2">
      <c r="B93" t="s">
        <v>77</v>
      </c>
    </row>
    <row r="95" spans="1:5" x14ac:dyDescent="0.2">
      <c r="B95" t="s">
        <v>78</v>
      </c>
    </row>
    <row r="96" spans="1:5" x14ac:dyDescent="0.2">
      <c r="B96" t="s">
        <v>79</v>
      </c>
    </row>
    <row r="98" spans="1:4" x14ac:dyDescent="0.2">
      <c r="A98" t="s">
        <v>81</v>
      </c>
    </row>
    <row r="102" spans="1:4" x14ac:dyDescent="0.2">
      <c r="B102" t="s">
        <v>82</v>
      </c>
    </row>
    <row r="103" spans="1:4" x14ac:dyDescent="0.2">
      <c r="B103" t="s">
        <v>87</v>
      </c>
      <c r="D103" t="s">
        <v>96</v>
      </c>
    </row>
    <row r="104" spans="1:4" x14ac:dyDescent="0.2">
      <c r="A104" s="6" t="s">
        <v>110</v>
      </c>
      <c r="B104" t="s">
        <v>88</v>
      </c>
      <c r="C104" s="13" t="s">
        <v>111</v>
      </c>
      <c r="D104" t="s">
        <v>97</v>
      </c>
    </row>
    <row r="105" spans="1:4" x14ac:dyDescent="0.2">
      <c r="A105" s="6" t="s">
        <v>112</v>
      </c>
      <c r="B105" t="s">
        <v>89</v>
      </c>
      <c r="C105" s="13" t="s">
        <v>113</v>
      </c>
      <c r="D105" t="s">
        <v>98</v>
      </c>
    </row>
    <row r="106" spans="1:4" x14ac:dyDescent="0.2">
      <c r="A106" s="6" t="s">
        <v>84</v>
      </c>
      <c r="B106" t="s">
        <v>90</v>
      </c>
      <c r="C106" s="13" t="s">
        <v>93</v>
      </c>
      <c r="D106" t="s">
        <v>99</v>
      </c>
    </row>
    <row r="107" spans="1:4" x14ac:dyDescent="0.2">
      <c r="A107" s="6" t="s">
        <v>85</v>
      </c>
      <c r="B107" t="s">
        <v>91</v>
      </c>
      <c r="C107" s="13" t="s">
        <v>94</v>
      </c>
      <c r="D107" t="s">
        <v>100</v>
      </c>
    </row>
    <row r="108" spans="1:4" x14ac:dyDescent="0.2">
      <c r="A108" s="6" t="s">
        <v>86</v>
      </c>
      <c r="B108" t="s">
        <v>92</v>
      </c>
      <c r="C108" s="13" t="s">
        <v>95</v>
      </c>
      <c r="D108" t="s">
        <v>101</v>
      </c>
    </row>
    <row r="109" spans="1:4" x14ac:dyDescent="0.2">
      <c r="B109" t="s">
        <v>102</v>
      </c>
    </row>
    <row r="111" spans="1:4" x14ac:dyDescent="0.2">
      <c r="B111" t="s">
        <v>103</v>
      </c>
      <c r="C111" s="13" t="s">
        <v>109</v>
      </c>
    </row>
    <row r="112" spans="1:4" x14ac:dyDescent="0.2">
      <c r="A112" s="6" t="s">
        <v>110</v>
      </c>
      <c r="B112" t="s">
        <v>104</v>
      </c>
      <c r="C112" t="s">
        <v>97</v>
      </c>
      <c r="D112" t="s">
        <v>110</v>
      </c>
    </row>
    <row r="113" spans="1:3" x14ac:dyDescent="0.2">
      <c r="A113" s="6" t="s">
        <v>83</v>
      </c>
      <c r="B113" t="s">
        <v>105</v>
      </c>
      <c r="C113" t="s">
        <v>98</v>
      </c>
    </row>
    <row r="114" spans="1:3" x14ac:dyDescent="0.2">
      <c r="A114" s="6" t="s">
        <v>84</v>
      </c>
      <c r="B114" t="s">
        <v>106</v>
      </c>
      <c r="C114" t="s">
        <v>99</v>
      </c>
    </row>
    <row r="115" spans="1:3" x14ac:dyDescent="0.2">
      <c r="A115" s="6" t="s">
        <v>85</v>
      </c>
      <c r="B115" t="s">
        <v>107</v>
      </c>
      <c r="C115" t="s">
        <v>100</v>
      </c>
    </row>
    <row r="116" spans="1:3" x14ac:dyDescent="0.2">
      <c r="A116" s="6" t="s">
        <v>86</v>
      </c>
      <c r="B116" t="s">
        <v>108</v>
      </c>
      <c r="C116" t="s">
        <v>101</v>
      </c>
    </row>
    <row r="118" spans="1:3" x14ac:dyDescent="0.2">
      <c r="B118" t="s">
        <v>114</v>
      </c>
    </row>
    <row r="120" spans="1:3" x14ac:dyDescent="0.2">
      <c r="B120" t="s">
        <v>116</v>
      </c>
      <c r="C120" t="s">
        <v>121</v>
      </c>
    </row>
    <row r="121" spans="1:3" x14ac:dyDescent="0.2">
      <c r="A121" t="s">
        <v>117</v>
      </c>
      <c r="B121" s="14" t="s">
        <v>118</v>
      </c>
      <c r="C121" s="14" t="s">
        <v>118</v>
      </c>
    </row>
    <row r="122" spans="1:3" x14ac:dyDescent="0.2">
      <c r="A122" t="s">
        <v>119</v>
      </c>
      <c r="B122" s="14" t="s">
        <v>118</v>
      </c>
      <c r="C122" s="14" t="s">
        <v>118</v>
      </c>
    </row>
    <row r="123" spans="1:3" x14ac:dyDescent="0.2">
      <c r="A123" t="s">
        <v>120</v>
      </c>
      <c r="B123" s="14" t="s">
        <v>118</v>
      </c>
      <c r="C123" s="14" t="s">
        <v>118</v>
      </c>
    </row>
    <row r="124" spans="1:3" x14ac:dyDescent="0.2">
      <c r="B124" s="14"/>
      <c r="C124" s="14"/>
    </row>
  </sheetData>
  <mergeCells count="2">
    <mergeCell ref="C34:C43"/>
    <mergeCell ref="B85:C8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2023-07-15T10:33:45Z</dcterms:created>
  <dcterms:modified xsi:type="dcterms:W3CDTF">2023-07-15T13:29:57Z</dcterms:modified>
</cp:coreProperties>
</file>