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defaultThemeVersion="124226"/>
  <xr:revisionPtr revIDLastSave="0" documentId="8_{37AD37AA-B721-4493-81F1-E7329B57AE2F}" xr6:coauthVersionLast="47" xr6:coauthVersionMax="47" xr10:uidLastSave="{00000000-0000-0000-0000-000000000000}"/>
  <bookViews>
    <workbookView xWindow="4212" yWindow="2700" windowWidth="16584" windowHeight="8808" xr2:uid="{00000000-000D-0000-FFFF-FFFF00000000}"/>
  </bookViews>
  <sheets>
    <sheet name="2015年全国投入产出表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1" i="2" l="1"/>
  <c r="F101" i="2"/>
  <c r="D101" i="2"/>
  <c r="AT102" i="2"/>
  <c r="AT101" i="2"/>
  <c r="AT100" i="2"/>
  <c r="AT99" i="2"/>
  <c r="AT98" i="2"/>
  <c r="AU97" i="2"/>
  <c r="AT94" i="2"/>
  <c r="AU96" i="2"/>
  <c r="AU95" i="2"/>
  <c r="AT88" i="2"/>
  <c r="AT36" i="2"/>
  <c r="AT9" i="2"/>
  <c r="AT10" i="2" s="1"/>
  <c r="D94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R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AF40" i="2"/>
  <c r="AG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R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R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R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AF32" i="2"/>
  <c r="AG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D68" i="2"/>
  <c r="E68" i="2"/>
  <c r="F68" i="2"/>
  <c r="G68" i="2"/>
  <c r="H68" i="2"/>
  <c r="I68" i="2"/>
  <c r="J68" i="2"/>
  <c r="K68" i="2"/>
  <c r="L68" i="2"/>
  <c r="M68" i="2"/>
  <c r="N68" i="2"/>
  <c r="O68" i="2"/>
  <c r="P68" i="2"/>
  <c r="Q68" i="2"/>
  <c r="R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D66" i="2"/>
  <c r="E66" i="2"/>
  <c r="F66" i="2"/>
  <c r="G66" i="2"/>
  <c r="H66" i="2"/>
  <c r="I66" i="2"/>
  <c r="J66" i="2"/>
  <c r="K66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D64" i="2"/>
  <c r="E64" i="2"/>
  <c r="F64" i="2"/>
  <c r="G64" i="2"/>
  <c r="H64" i="2"/>
  <c r="I64" i="2"/>
  <c r="J64" i="2"/>
  <c r="K64" i="2"/>
  <c r="L64" i="2"/>
  <c r="M64" i="2"/>
  <c r="N64" i="2"/>
  <c r="O64" i="2"/>
  <c r="P64" i="2"/>
  <c r="Q64" i="2"/>
  <c r="R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Q62" i="2"/>
  <c r="R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R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R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R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R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R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AF88" i="2"/>
  <c r="AG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D84" i="2"/>
  <c r="E84" i="2"/>
  <c r="F84" i="2"/>
  <c r="G84" i="2"/>
  <c r="H84" i="2"/>
  <c r="I84" i="2"/>
  <c r="J84" i="2"/>
  <c r="K84" i="2"/>
  <c r="L84" i="2"/>
  <c r="M84" i="2"/>
  <c r="N84" i="2"/>
  <c r="O84" i="2"/>
  <c r="P84" i="2"/>
  <c r="Q84" i="2"/>
  <c r="R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D82" i="2"/>
  <c r="E82" i="2"/>
  <c r="F82" i="2"/>
  <c r="G82" i="2"/>
  <c r="H82" i="2"/>
  <c r="I82" i="2"/>
  <c r="J82" i="2"/>
  <c r="K82" i="2"/>
  <c r="L82" i="2"/>
  <c r="M82" i="2"/>
  <c r="N82" i="2"/>
  <c r="O82" i="2"/>
  <c r="P82" i="2"/>
  <c r="Q82" i="2"/>
  <c r="R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U100" i="2" l="1"/>
  <c r="AU98" i="2"/>
  <c r="I101" i="2"/>
  <c r="D99" i="2"/>
  <c r="AM99" i="2"/>
  <c r="D97" i="2"/>
  <c r="E99" i="2"/>
  <c r="F99" i="2"/>
  <c r="G99" i="2"/>
  <c r="H99" i="2"/>
  <c r="I99" i="2"/>
  <c r="J99" i="2"/>
  <c r="K99" i="2"/>
  <c r="L99" i="2"/>
  <c r="M99" i="2"/>
  <c r="N99" i="2"/>
  <c r="O99" i="2"/>
  <c r="P99" i="2"/>
  <c r="Q99" i="2"/>
  <c r="R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N99" i="2"/>
  <c r="AO99" i="2"/>
  <c r="AP99" i="2"/>
  <c r="AQ99" i="2"/>
  <c r="AR99" i="2"/>
  <c r="AS99" i="2"/>
  <c r="G101" i="2"/>
  <c r="H101" i="2"/>
  <c r="J101" i="2"/>
  <c r="K101" i="2"/>
  <c r="L101" i="2"/>
  <c r="M101" i="2"/>
  <c r="N101" i="2"/>
  <c r="O101" i="2"/>
  <c r="P101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97" i="2"/>
  <c r="E97" i="2"/>
  <c r="F97" i="2"/>
  <c r="G97" i="2"/>
  <c r="H97" i="2"/>
  <c r="I97" i="2"/>
  <c r="J97" i="2"/>
  <c r="K97" i="2"/>
  <c r="L97" i="2"/>
  <c r="M97" i="2"/>
  <c r="N97" i="2"/>
  <c r="O97" i="2"/>
  <c r="P97" i="2"/>
  <c r="Q97" i="2"/>
  <c r="R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AF97" i="2"/>
  <c r="AG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E94" i="2"/>
  <c r="F94" i="2"/>
  <c r="G94" i="2"/>
  <c r="H94" i="2"/>
  <c r="I94" i="2"/>
  <c r="J94" i="2"/>
  <c r="K94" i="2"/>
  <c r="L94" i="2"/>
  <c r="M94" i="2"/>
  <c r="N94" i="2"/>
  <c r="O94" i="2"/>
  <c r="P94" i="2"/>
  <c r="Q94" i="2"/>
  <c r="R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E80" i="2"/>
  <c r="F80" i="2"/>
  <c r="G80" i="2"/>
  <c r="H80" i="2"/>
  <c r="I80" i="2"/>
  <c r="J80" i="2"/>
  <c r="K80" i="2"/>
  <c r="L80" i="2"/>
  <c r="M80" i="2"/>
  <c r="N80" i="2"/>
  <c r="O80" i="2"/>
  <c r="P80" i="2"/>
  <c r="Q80" i="2"/>
  <c r="R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AF80" i="2"/>
  <c r="AG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E78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E76" i="2"/>
  <c r="F76" i="2"/>
  <c r="G76" i="2"/>
  <c r="H76" i="2"/>
  <c r="I76" i="2"/>
  <c r="J76" i="2"/>
  <c r="K76" i="2"/>
  <c r="L76" i="2"/>
  <c r="M76" i="2"/>
  <c r="N76" i="2"/>
  <c r="O76" i="2"/>
  <c r="P76" i="2"/>
  <c r="Q76" i="2"/>
  <c r="R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E74" i="2"/>
  <c r="F74" i="2"/>
  <c r="G74" i="2"/>
  <c r="H74" i="2"/>
  <c r="I74" i="2"/>
  <c r="J74" i="2"/>
  <c r="K74" i="2"/>
  <c r="L74" i="2"/>
  <c r="M74" i="2"/>
  <c r="N74" i="2"/>
  <c r="O74" i="2"/>
  <c r="P74" i="2"/>
  <c r="Q74" i="2"/>
  <c r="R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E72" i="2"/>
  <c r="F72" i="2"/>
  <c r="G72" i="2"/>
  <c r="H72" i="2"/>
  <c r="I72" i="2"/>
  <c r="J72" i="2"/>
  <c r="K72" i="2"/>
  <c r="L72" i="2"/>
  <c r="M72" i="2"/>
  <c r="N72" i="2"/>
  <c r="O72" i="2"/>
  <c r="P72" i="2"/>
  <c r="Q72" i="2"/>
  <c r="R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E70" i="2"/>
  <c r="F70" i="2"/>
  <c r="G70" i="2"/>
  <c r="H70" i="2"/>
  <c r="I70" i="2"/>
  <c r="J70" i="2"/>
  <c r="K70" i="2"/>
  <c r="L70" i="2"/>
  <c r="M70" i="2"/>
  <c r="N70" i="2"/>
  <c r="O70" i="2"/>
  <c r="P70" i="2"/>
  <c r="Q70" i="2"/>
  <c r="R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D80" i="2"/>
  <c r="D78" i="2"/>
  <c r="D76" i="2"/>
  <c r="D74" i="2"/>
  <c r="D72" i="2"/>
  <c r="D70" i="2"/>
  <c r="AT11" i="2"/>
  <c r="AT12" i="2" s="1"/>
  <c r="AT13" i="2"/>
  <c r="AT14" i="2" s="1"/>
  <c r="AT15" i="2"/>
  <c r="AT16" i="2" s="1"/>
  <c r="AT17" i="2"/>
  <c r="AT18" i="2" s="1"/>
  <c r="AT19" i="2"/>
  <c r="AT20" i="2" s="1"/>
  <c r="AT21" i="2"/>
  <c r="AT22" i="2" s="1"/>
  <c r="AT23" i="2"/>
  <c r="AT24" i="2" s="1"/>
  <c r="AT25" i="2"/>
  <c r="AT26" i="2" s="1"/>
  <c r="AT27" i="2"/>
  <c r="AT28" i="2" s="1"/>
  <c r="AT29" i="2"/>
  <c r="AT30" i="2" s="1"/>
  <c r="AT31" i="2"/>
  <c r="AT32" i="2" s="1"/>
  <c r="AT33" i="2"/>
  <c r="AT34" i="2" s="1"/>
  <c r="AT35" i="2"/>
  <c r="AT37" i="2"/>
  <c r="AT38" i="2" s="1"/>
  <c r="AT39" i="2"/>
  <c r="AT40" i="2" s="1"/>
  <c r="AT41" i="2"/>
  <c r="AT42" i="2" s="1"/>
  <c r="AT43" i="2"/>
  <c r="AT44" i="2" s="1"/>
  <c r="AT45" i="2"/>
  <c r="AT46" i="2" s="1"/>
  <c r="AT47" i="2"/>
  <c r="AT48" i="2" s="1"/>
  <c r="AT49" i="2"/>
  <c r="AT50" i="2" s="1"/>
  <c r="AT51" i="2"/>
  <c r="AT52" i="2" s="1"/>
  <c r="AT53" i="2"/>
  <c r="AT54" i="2" s="1"/>
  <c r="AT55" i="2"/>
  <c r="AT56" i="2" s="1"/>
  <c r="AT57" i="2"/>
  <c r="AT58" i="2" s="1"/>
  <c r="AT59" i="2"/>
  <c r="AT60" i="2" s="1"/>
  <c r="AT61" i="2"/>
  <c r="AT62" i="2" s="1"/>
  <c r="AT63" i="2"/>
  <c r="AT64" i="2" s="1"/>
  <c r="AT65" i="2"/>
  <c r="AT66" i="2" s="1"/>
  <c r="AT67" i="2"/>
  <c r="AT68" i="2" s="1"/>
  <c r="AT69" i="2"/>
  <c r="AT70" i="2" s="1"/>
  <c r="AT71" i="2"/>
  <c r="AT72" i="2" s="1"/>
  <c r="AT73" i="2"/>
  <c r="AT74" i="2" s="1"/>
  <c r="AT75" i="2"/>
  <c r="AT76" i="2" s="1"/>
  <c r="AT77" i="2"/>
  <c r="AT78" i="2" s="1"/>
  <c r="AT79" i="2"/>
  <c r="AT80" i="2" s="1"/>
  <c r="AT81" i="2"/>
  <c r="AT82" i="2" s="1"/>
  <c r="AT83" i="2"/>
  <c r="AT84" i="2" s="1"/>
  <c r="AT85" i="2"/>
  <c r="AT86" i="2" s="1"/>
  <c r="AT87" i="2"/>
  <c r="AT89" i="2"/>
  <c r="AT90" i="2" s="1"/>
  <c r="AT91" i="2"/>
  <c r="AT92" i="2" s="1"/>
  <c r="AH102" i="2" l="1"/>
  <c r="Z102" i="2"/>
  <c r="R102" i="2"/>
  <c r="J102" i="2"/>
  <c r="D102" i="2"/>
  <c r="AK102" i="2"/>
  <c r="AC102" i="2"/>
  <c r="U102" i="2"/>
  <c r="M102" i="2"/>
  <c r="E102" i="2"/>
  <c r="AF102" i="2"/>
  <c r="X102" i="2"/>
  <c r="AJ102" i="2"/>
  <c r="AB102" i="2"/>
  <c r="T102" i="2"/>
  <c r="P102" i="2"/>
  <c r="L102" i="2"/>
  <c r="AI102" i="2"/>
  <c r="AA102" i="2"/>
  <c r="S102" i="2"/>
  <c r="K102" i="2"/>
  <c r="AQ102" i="2"/>
  <c r="AP102" i="2"/>
  <c r="AG102" i="2"/>
  <c r="Y102" i="2"/>
  <c r="Q102" i="2"/>
  <c r="I102" i="2"/>
  <c r="AR102" i="2"/>
  <c r="AN102" i="2"/>
  <c r="AE102" i="2"/>
  <c r="W102" i="2"/>
  <c r="O102" i="2"/>
  <c r="G102" i="2"/>
  <c r="AS102" i="2"/>
  <c r="AO102" i="2"/>
  <c r="H102" i="2"/>
  <c r="AM102" i="2"/>
  <c r="AL102" i="2"/>
  <c r="AD102" i="2"/>
  <c r="V102" i="2"/>
  <c r="N102" i="2"/>
  <c r="F102" i="2"/>
  <c r="AU101" i="2" l="1"/>
  <c r="AU102" i="2" l="1"/>
</calcChain>
</file>

<file path=xl/sharedStrings.xml><?xml version="1.0" encoding="utf-8"?>
<sst xmlns="http://schemas.openxmlformats.org/spreadsheetml/2006/main" count="197" uniqueCount="190">
  <si>
    <t>(按当年生产者价格计算） （Data are calculated at producers' prices in 2015)</t>
  </si>
  <si>
    <t>单位：万元</t>
    <phoneticPr fontId="3" type="noConversion"/>
  </si>
  <si>
    <t>代 码</t>
    <phoneticPr fontId="4" type="noConversion"/>
  </si>
  <si>
    <t>中间使用</t>
    <phoneticPr fontId="4" type="noConversion"/>
  </si>
  <si>
    <t>农林牧渔产品和服务</t>
    <phoneticPr fontId="4" type="noConversion"/>
  </si>
  <si>
    <t>煤炭采选产品</t>
    <phoneticPr fontId="4" type="noConversion"/>
  </si>
  <si>
    <t>石油和天然气开采产品</t>
    <phoneticPr fontId="4" type="noConversion"/>
  </si>
  <si>
    <t>金属矿采选产品</t>
    <phoneticPr fontId="4" type="noConversion"/>
  </si>
  <si>
    <t>非金属矿和其他矿采选产品</t>
    <phoneticPr fontId="4" type="noConversion"/>
  </si>
  <si>
    <t>食品和烟草</t>
    <phoneticPr fontId="4" type="noConversion"/>
  </si>
  <si>
    <t>纺织品</t>
    <phoneticPr fontId="4" type="noConversion"/>
  </si>
  <si>
    <t>纺织服装鞋帽皮革羽绒及其制品</t>
    <phoneticPr fontId="4" type="noConversion"/>
  </si>
  <si>
    <t>木材加工品和家具</t>
    <phoneticPr fontId="4" type="noConversion"/>
  </si>
  <si>
    <t>造纸印刷和文教体育用品</t>
    <phoneticPr fontId="4" type="noConversion"/>
  </si>
  <si>
    <t>石油、炼焦产品和核燃料加工品</t>
    <phoneticPr fontId="4" type="noConversion"/>
  </si>
  <si>
    <t>化学产品</t>
    <phoneticPr fontId="4" type="noConversion"/>
  </si>
  <si>
    <t>非金属矿物制品</t>
    <phoneticPr fontId="4" type="noConversion"/>
  </si>
  <si>
    <t>金属冶炼和压延加工品</t>
    <phoneticPr fontId="4" type="noConversion"/>
  </si>
  <si>
    <t>金属制品</t>
    <phoneticPr fontId="4" type="noConversion"/>
  </si>
  <si>
    <t>通用设备</t>
    <phoneticPr fontId="4" type="noConversion"/>
  </si>
  <si>
    <t>专用设备</t>
    <phoneticPr fontId="4" type="noConversion"/>
  </si>
  <si>
    <t>交通运输设备</t>
    <phoneticPr fontId="4" type="noConversion"/>
  </si>
  <si>
    <t>电气机械和器材</t>
    <phoneticPr fontId="4" type="noConversion"/>
  </si>
  <si>
    <t>通信设备、计算机和其他电子设备</t>
    <phoneticPr fontId="4" type="noConversion"/>
  </si>
  <si>
    <t>仪器仪表</t>
    <phoneticPr fontId="4" type="noConversion"/>
  </si>
  <si>
    <t>其他制造产品</t>
    <phoneticPr fontId="4" type="noConversion"/>
  </si>
  <si>
    <t>废品废料</t>
    <phoneticPr fontId="4" type="noConversion"/>
  </si>
  <si>
    <t>金属制品、机械和设备修理服务</t>
    <phoneticPr fontId="4" type="noConversion"/>
  </si>
  <si>
    <t>电力、热力的生产和供应</t>
    <phoneticPr fontId="4" type="noConversion"/>
  </si>
  <si>
    <t>燃气生产和供应</t>
    <phoneticPr fontId="4" type="noConversion"/>
  </si>
  <si>
    <t>水的生产和供应</t>
    <phoneticPr fontId="4" type="noConversion"/>
  </si>
  <si>
    <t>建筑</t>
    <phoneticPr fontId="4" type="noConversion"/>
  </si>
  <si>
    <t>批发和零售</t>
    <phoneticPr fontId="4" type="noConversion"/>
  </si>
  <si>
    <t>交通运输、仓储和邮政</t>
    <phoneticPr fontId="4" type="noConversion"/>
  </si>
  <si>
    <t>住宿和餐饮</t>
    <phoneticPr fontId="4" type="noConversion"/>
  </si>
  <si>
    <t>信息传输、软件和信息技术服务</t>
    <phoneticPr fontId="4" type="noConversion"/>
  </si>
  <si>
    <t>金融</t>
    <phoneticPr fontId="4" type="noConversion"/>
  </si>
  <si>
    <t>房地产</t>
    <phoneticPr fontId="4" type="noConversion"/>
  </si>
  <si>
    <t>租赁和商务服务</t>
    <phoneticPr fontId="4" type="noConversion"/>
  </si>
  <si>
    <t>科学研究和技术服务</t>
    <phoneticPr fontId="4" type="noConversion"/>
  </si>
  <si>
    <t>水利、环境和公共设施管理</t>
    <phoneticPr fontId="4" type="noConversion"/>
  </si>
  <si>
    <t>居民服务、修理和其他服务</t>
    <phoneticPr fontId="4" type="noConversion"/>
  </si>
  <si>
    <t>教育</t>
    <phoneticPr fontId="4" type="noConversion"/>
  </si>
  <si>
    <t>卫生和社会工作</t>
    <phoneticPr fontId="4" type="noConversion"/>
  </si>
  <si>
    <t>文化、体育和娱乐</t>
    <phoneticPr fontId="4" type="noConversion"/>
  </si>
  <si>
    <t>公共管理、社会保障和社会组织</t>
    <phoneticPr fontId="4" type="noConversion"/>
  </si>
  <si>
    <t>代  码</t>
    <phoneticPr fontId="4" type="noConversion"/>
  </si>
  <si>
    <t>-</t>
    <phoneticPr fontId="4" type="noConversion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</si>
  <si>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</si>
  <si>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</si>
  <si>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</si>
  <si>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</si>
  <si>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</si>
  <si>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</si>
  <si>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</si>
  <si>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</si>
  <si>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</si>
  <si>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</si>
  <si>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</si>
  <si>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</si>
  <si>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</si>
  <si>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</si>
  <si>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</si>
  <si>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</si>
  <si>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</si>
  <si>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</si>
  <si>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</si>
  <si>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</si>
  <si>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</si>
  <si>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</si>
  <si>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</si>
  <si>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</si>
  <si>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</si>
  <si>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</si>
  <si>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</si>
  <si>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</si>
  <si>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</si>
  <si>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</si>
  <si>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</si>
  <si>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</si>
  <si>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</si>
  <si>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</si>
  <si>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</si>
  <si>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</si>
  <si>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</si>
  <si>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</si>
  <si>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</si>
  <si>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</si>
  <si>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</si>
  <si>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GO</t>
    <phoneticPr fontId="4" type="noConversion"/>
  </si>
  <si>
    <t>01</t>
    <phoneticPr fontId="4" type="noConversion"/>
  </si>
  <si>
    <t>煤炭采选产品</t>
    <phoneticPr fontId="4" type="noConversion"/>
  </si>
  <si>
    <t>02</t>
    <phoneticPr fontId="4" type="noConversion"/>
  </si>
  <si>
    <t>石油和天然气开采产品</t>
    <phoneticPr fontId="4" type="noConversion"/>
  </si>
  <si>
    <t>03</t>
    <phoneticPr fontId="4" type="noConversion"/>
  </si>
  <si>
    <t>金属矿采选产品</t>
    <phoneticPr fontId="4" type="noConversion"/>
  </si>
  <si>
    <t>04</t>
    <phoneticPr fontId="3" type="noConversion"/>
  </si>
  <si>
    <t>非金属矿和其他矿采选产品</t>
    <phoneticPr fontId="4" type="noConversion"/>
  </si>
  <si>
    <t>05</t>
    <phoneticPr fontId="3" type="noConversion"/>
  </si>
  <si>
    <t>食品和烟草</t>
    <phoneticPr fontId="4" type="noConversion"/>
  </si>
  <si>
    <t>06</t>
    <phoneticPr fontId="4" type="noConversion"/>
  </si>
  <si>
    <t>纺织品</t>
    <phoneticPr fontId="4" type="noConversion"/>
  </si>
  <si>
    <t>07</t>
    <phoneticPr fontId="4" type="noConversion"/>
  </si>
  <si>
    <t>纺织服装鞋帽皮革羽绒及其制品</t>
  </si>
  <si>
    <t>08</t>
    <phoneticPr fontId="4" type="noConversion"/>
  </si>
  <si>
    <t>木材加工品和家具</t>
    <phoneticPr fontId="4" type="noConversion"/>
  </si>
  <si>
    <t>09</t>
    <phoneticPr fontId="4" type="noConversion"/>
  </si>
  <si>
    <t>造纸印刷和文教体育用品</t>
    <phoneticPr fontId="4" type="noConversion"/>
  </si>
  <si>
    <t>10</t>
    <phoneticPr fontId="4" type="noConversion"/>
  </si>
  <si>
    <t>石油、炼焦产品和核燃料加工品</t>
  </si>
  <si>
    <t>11</t>
    <phoneticPr fontId="4" type="noConversion"/>
  </si>
  <si>
    <t>化学产品</t>
    <phoneticPr fontId="4" type="noConversion"/>
  </si>
  <si>
    <t>12</t>
    <phoneticPr fontId="4" type="noConversion"/>
  </si>
  <si>
    <t>非金属矿物制品</t>
  </si>
  <si>
    <t>13</t>
    <phoneticPr fontId="4" type="noConversion"/>
  </si>
  <si>
    <t>金属冶炼和压延加工品</t>
  </si>
  <si>
    <t>14</t>
    <phoneticPr fontId="4" type="noConversion"/>
  </si>
  <si>
    <t>金属制品</t>
  </si>
  <si>
    <t>15</t>
    <phoneticPr fontId="4" type="noConversion"/>
  </si>
  <si>
    <t>通用设备</t>
    <phoneticPr fontId="4" type="noConversion"/>
  </si>
  <si>
    <t>16</t>
    <phoneticPr fontId="4" type="noConversion"/>
  </si>
  <si>
    <t>专用设备</t>
    <phoneticPr fontId="3" type="noConversion"/>
  </si>
  <si>
    <t>17</t>
    <phoneticPr fontId="3" type="noConversion"/>
  </si>
  <si>
    <t>交通运输设备</t>
    <phoneticPr fontId="4" type="noConversion"/>
  </si>
  <si>
    <t>18</t>
    <phoneticPr fontId="4" type="noConversion"/>
  </si>
  <si>
    <t>电气机械和器材</t>
  </si>
  <si>
    <t>19</t>
    <phoneticPr fontId="4" type="noConversion"/>
  </si>
  <si>
    <t>通信设备、计算机和其他电子设备</t>
  </si>
  <si>
    <t>20</t>
    <phoneticPr fontId="4" type="noConversion"/>
  </si>
  <si>
    <t>仪器仪表</t>
  </si>
  <si>
    <t>21</t>
    <phoneticPr fontId="4" type="noConversion"/>
  </si>
  <si>
    <t>其他制造产品</t>
    <phoneticPr fontId="4" type="noConversion"/>
  </si>
  <si>
    <t>废品废料</t>
  </si>
  <si>
    <t>金属制品、机械和设备修理服务</t>
    <phoneticPr fontId="4" type="noConversion"/>
  </si>
  <si>
    <t>电力、热力的生产和供应</t>
  </si>
  <si>
    <t>燃气生产和供应</t>
  </si>
  <si>
    <t>水的生产和供应</t>
  </si>
  <si>
    <t>建筑</t>
  </si>
  <si>
    <t>28</t>
    <phoneticPr fontId="4" type="noConversion"/>
  </si>
  <si>
    <t>批发和零售</t>
  </si>
  <si>
    <t>29</t>
    <phoneticPr fontId="4" type="noConversion"/>
  </si>
  <si>
    <t>交通运输、仓储和邮政</t>
    <phoneticPr fontId="4" type="noConversion"/>
  </si>
  <si>
    <t>30</t>
    <phoneticPr fontId="4" type="noConversion"/>
  </si>
  <si>
    <t>住宿和餐饮</t>
  </si>
  <si>
    <t>31</t>
    <phoneticPr fontId="4" type="noConversion"/>
  </si>
  <si>
    <t>信息传输、软件和信息技术服务</t>
    <phoneticPr fontId="4" type="noConversion"/>
  </si>
  <si>
    <t>32</t>
    <phoneticPr fontId="4" type="noConversion"/>
  </si>
  <si>
    <t>金融</t>
    <phoneticPr fontId="4" type="noConversion"/>
  </si>
  <si>
    <t>房地产</t>
    <phoneticPr fontId="4" type="noConversion"/>
  </si>
  <si>
    <t>34</t>
    <phoneticPr fontId="4" type="noConversion"/>
  </si>
  <si>
    <t>租赁和商务服务</t>
  </si>
  <si>
    <t>35</t>
    <phoneticPr fontId="4" type="noConversion"/>
  </si>
  <si>
    <t>科学研究和技术服务</t>
    <phoneticPr fontId="4" type="noConversion"/>
  </si>
  <si>
    <t>36</t>
    <phoneticPr fontId="4" type="noConversion"/>
  </si>
  <si>
    <t>水利、环境和公共设施管理</t>
  </si>
  <si>
    <t>37</t>
    <phoneticPr fontId="4" type="noConversion"/>
  </si>
  <si>
    <t>居民服务、修理和其他服务</t>
    <phoneticPr fontId="4" type="noConversion"/>
  </si>
  <si>
    <t>38</t>
    <phoneticPr fontId="4" type="noConversion"/>
  </si>
  <si>
    <t>教育</t>
  </si>
  <si>
    <t>39</t>
    <phoneticPr fontId="4" type="noConversion"/>
  </si>
  <si>
    <t>卫生和社会工作</t>
    <phoneticPr fontId="4" type="noConversion"/>
  </si>
  <si>
    <t>40</t>
    <phoneticPr fontId="4" type="noConversion"/>
  </si>
  <si>
    <t>文化、体育和娱乐</t>
  </si>
  <si>
    <t>41</t>
    <phoneticPr fontId="4" type="noConversion"/>
  </si>
  <si>
    <t>公共管理、社会保障和社会组织</t>
    <phoneticPr fontId="4" type="noConversion"/>
  </si>
  <si>
    <t>42</t>
    <phoneticPr fontId="4" type="noConversion"/>
  </si>
  <si>
    <t>VA001</t>
    <phoneticPr fontId="4" type="noConversion"/>
  </si>
  <si>
    <t>VA002</t>
    <phoneticPr fontId="4" type="noConversion"/>
  </si>
  <si>
    <t>TVA</t>
    <phoneticPr fontId="4" type="noConversion"/>
  </si>
  <si>
    <t>TI</t>
    <phoneticPr fontId="4" type="noConversion"/>
  </si>
  <si>
    <t>2015年全国投入产出表</t>
    <phoneticPr fontId="2" type="noConversion"/>
  </si>
  <si>
    <t>Y</t>
    <phoneticPr fontId="2" type="noConversion"/>
  </si>
  <si>
    <t>Profit before taxes</t>
    <phoneticPr fontId="4" type="noConversion"/>
  </si>
  <si>
    <t>Final
consumption</t>
    <phoneticPr fontId="2" type="noConversion"/>
  </si>
  <si>
    <t>Annual
output</t>
    <phoneticPr fontId="4" type="noConversion"/>
  </si>
  <si>
    <t>Added value</t>
  </si>
  <si>
    <t>Added value</t>
    <phoneticPr fontId="4" type="noConversion"/>
  </si>
  <si>
    <t>Compensation
of employees</t>
    <phoneticPr fontId="4" type="noConversion"/>
  </si>
  <si>
    <t>Producers               Consumers</t>
    <phoneticPr fontId="2" type="noConversion"/>
  </si>
  <si>
    <t>pp</t>
    <phoneticPr fontId="4" type="noConversion"/>
  </si>
  <si>
    <t>Operating costs</t>
  </si>
  <si>
    <t>Annual output</t>
  </si>
  <si>
    <t>Profitability</t>
  </si>
  <si>
    <t>GDP</t>
    <phoneticPr fontId="2" type="noConversion"/>
  </si>
  <si>
    <t>Iss</t>
    <phoneticPr fontId="2" type="noConversion"/>
  </si>
  <si>
    <t>rw=w/v</t>
    <phoneticPr fontId="2" type="noConversion"/>
  </si>
  <si>
    <t>Pr</t>
    <phoneticPr fontId="2" type="noConversion"/>
  </si>
  <si>
    <t>Pc</t>
    <phoneticPr fontId="2" type="noConversion"/>
  </si>
  <si>
    <t>Rs</t>
    <phoneticPr fontId="2" type="noConversion"/>
  </si>
  <si>
    <t>Rnt0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</si>
</sst>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_);[Red]\(0\)"/>
    <numFmt numFmtId="178" formatCode="0.0000_ "/>
    <numFmt numFmtId="179" formatCode="0.00_ "/>
    <numFmt numFmtId="180" formatCode="0.000_ "/>
    <numFmt numFmtId="181" formatCode="0.0000_);[Red]\(0.0000\)"/>
    <numFmt numFmtId="182" formatCode="0.000000000000000_ "/>
  </numFmts>
  <fonts count="17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11"/>
      <color indexed="8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9"/>
      <color indexed="8"/>
      <name val="宋体"/>
      <family val="3"/>
      <charset val="134"/>
    </font>
    <font>
      <b/>
      <sz val="9"/>
      <color theme="1"/>
      <name val="宋体"/>
      <charset val="134"/>
      <scheme val="minor"/>
    </font>
    <font>
      <sz val="8"/>
      <color rgb="FF000000"/>
      <name val="SFRM0800"/>
      <family val="2"/>
    </font>
    <font>
      <sz val="11"/>
      <color rgb="FFFF0000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3">
    <xf numFmtId="0" fontId="0" fillId="0" borderId="0"/>
    <xf numFmtId="0" fontId="1" fillId="0" borderId="0">
      <alignment vertical="center"/>
    </xf>
    <xf numFmtId="0" fontId="10" fillId="0" borderId="0">
      <alignment vertical="center"/>
    </xf>
  </cellStyleXfs>
  <cellXfs count="90">
    <xf numFmtId="0" fontId="0" fillId="0" borderId="0" xfId="0"/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5" fillId="0" borderId="0" xfId="1" applyFont="1">
      <alignment vertical="center"/>
    </xf>
    <xf numFmtId="0" fontId="1" fillId="0" borderId="0" xfId="1" applyAlignment="1">
      <alignment vertical="center"/>
    </xf>
    <xf numFmtId="0" fontId="1" fillId="0" borderId="0" xfId="1" applyFill="1">
      <alignment vertical="center"/>
    </xf>
    <xf numFmtId="0" fontId="5" fillId="0" borderId="4" xfId="1" applyFont="1" applyFill="1" applyBorder="1" applyAlignment="1">
      <alignment horizontal="center" vertical="center"/>
    </xf>
    <xf numFmtId="49" fontId="6" fillId="0" borderId="4" xfId="1" applyNumberFormat="1" applyFont="1" applyFill="1" applyBorder="1" applyAlignment="1">
      <alignment horizontal="center" vertical="center"/>
    </xf>
    <xf numFmtId="0" fontId="1" fillId="3" borderId="0" xfId="1" applyFill="1" applyAlignment="1">
      <alignment vertical="center"/>
    </xf>
    <xf numFmtId="0" fontId="1" fillId="3" borderId="0" xfId="1" applyFill="1">
      <alignment vertical="center"/>
    </xf>
    <xf numFmtId="0" fontId="5" fillId="3" borderId="4" xfId="1" applyFont="1" applyFill="1" applyBorder="1" applyAlignment="1">
      <alignment horizontal="center" vertical="center"/>
    </xf>
    <xf numFmtId="176" fontId="1" fillId="0" borderId="0" xfId="1" applyNumberFormat="1" applyAlignment="1">
      <alignment vertical="center"/>
    </xf>
    <xf numFmtId="181" fontId="1" fillId="0" borderId="0" xfId="1" applyNumberFormat="1" applyAlignment="1">
      <alignment vertical="center"/>
    </xf>
    <xf numFmtId="181" fontId="1" fillId="3" borderId="0" xfId="1" applyNumberFormat="1" applyFill="1" applyAlignment="1">
      <alignment vertical="center"/>
    </xf>
    <xf numFmtId="0" fontId="1" fillId="0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182" fontId="1" fillId="0" borderId="0" xfId="1" applyNumberFormat="1" applyAlignment="1">
      <alignment vertical="center"/>
    </xf>
    <xf numFmtId="176" fontId="5" fillId="0" borderId="0" xfId="1" applyNumberFormat="1" applyFont="1">
      <alignment vertical="center"/>
    </xf>
    <xf numFmtId="176" fontId="1" fillId="0" borderId="0" xfId="1" applyNumberFormat="1">
      <alignment vertical="center"/>
    </xf>
    <xf numFmtId="0" fontId="0" fillId="2" borderId="0" xfId="0" applyFill="1" applyAlignment="1">
      <alignment horizontal="center" vertical="center"/>
    </xf>
    <xf numFmtId="0" fontId="1" fillId="0" borderId="4" xfId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49" fontId="4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81" fontId="7" fillId="0" borderId="4" xfId="1" applyNumberFormat="1" applyFont="1" applyFill="1" applyBorder="1" applyAlignment="1">
      <alignment horizontal="center" vertical="center"/>
    </xf>
    <xf numFmtId="49" fontId="7" fillId="3" borderId="4" xfId="1" applyNumberFormat="1" applyFont="1" applyFill="1" applyBorder="1" applyAlignment="1">
      <alignment horizontal="center" vertical="center"/>
    </xf>
    <xf numFmtId="181" fontId="7" fillId="3" borderId="4" xfId="1" applyNumberFormat="1" applyFont="1" applyFill="1" applyBorder="1" applyAlignment="1">
      <alignment horizontal="center" vertical="center"/>
    </xf>
    <xf numFmtId="0" fontId="7" fillId="3" borderId="4" xfId="2" applyFont="1" applyFill="1" applyBorder="1" applyAlignment="1">
      <alignment horizontal="center" vertical="center"/>
    </xf>
    <xf numFmtId="181" fontId="7" fillId="3" borderId="4" xfId="2" applyNumberFormat="1" applyFont="1" applyFill="1" applyBorder="1" applyAlignment="1">
      <alignment horizontal="center" vertical="center"/>
    </xf>
    <xf numFmtId="181" fontId="13" fillId="0" borderId="4" xfId="1" applyNumberFormat="1" applyFont="1" applyFill="1" applyBorder="1" applyAlignment="1">
      <alignment horizontal="center" vertical="center"/>
    </xf>
    <xf numFmtId="49" fontId="7" fillId="0" borderId="4" xfId="1" applyNumberFormat="1" applyFont="1" applyFill="1" applyBorder="1" applyAlignment="1">
      <alignment horizontal="center" vertical="center" textRotation="255"/>
    </xf>
    <xf numFmtId="0" fontId="16" fillId="0" borderId="4" xfId="0" applyFont="1" applyBorder="1" applyAlignment="1">
      <alignment horizontal="center" vertical="center"/>
    </xf>
    <xf numFmtId="0" fontId="1" fillId="6" borderId="4" xfId="1" applyFill="1" applyBorder="1" applyAlignment="1">
      <alignment horizontal="center" vertical="center"/>
    </xf>
    <xf numFmtId="176" fontId="1" fillId="0" borderId="4" xfId="1" applyNumberFormat="1" applyBorder="1" applyAlignment="1">
      <alignment horizontal="center" vertical="center"/>
    </xf>
    <xf numFmtId="0" fontId="1" fillId="8" borderId="4" xfId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" fillId="3" borderId="4" xfId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/>
    </xf>
    <xf numFmtId="176" fontId="8" fillId="2" borderId="4" xfId="1" applyNumberFormat="1" applyFont="1" applyFill="1" applyBorder="1" applyAlignment="1">
      <alignment horizontal="center" vertical="center"/>
    </xf>
    <xf numFmtId="176" fontId="8" fillId="3" borderId="4" xfId="1" applyNumberFormat="1" applyFont="1" applyFill="1" applyBorder="1" applyAlignment="1">
      <alignment horizontal="center" vertical="center"/>
    </xf>
    <xf numFmtId="176" fontId="9" fillId="4" borderId="4" xfId="1" applyNumberFormat="1" applyFont="1" applyFill="1" applyBorder="1" applyAlignment="1">
      <alignment horizontal="center" vertical="center"/>
    </xf>
    <xf numFmtId="180" fontId="8" fillId="2" borderId="4" xfId="1" applyNumberFormat="1" applyFont="1" applyFill="1" applyBorder="1" applyAlignment="1">
      <alignment horizontal="center" vertical="center"/>
    </xf>
    <xf numFmtId="178" fontId="8" fillId="2" borderId="4" xfId="1" applyNumberFormat="1" applyFont="1" applyFill="1" applyBorder="1" applyAlignment="1">
      <alignment horizontal="center" vertical="center"/>
    </xf>
    <xf numFmtId="179" fontId="8" fillId="2" borderId="4" xfId="1" applyNumberFormat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181" fontId="4" fillId="0" borderId="4" xfId="1" applyNumberFormat="1" applyFont="1" applyFill="1" applyBorder="1" applyAlignment="1">
      <alignment horizontal="center" vertical="center"/>
    </xf>
    <xf numFmtId="181" fontId="8" fillId="2" borderId="4" xfId="1" applyNumberFormat="1" applyFont="1" applyFill="1" applyBorder="1" applyAlignment="1">
      <alignment horizontal="center" vertical="center"/>
    </xf>
    <xf numFmtId="181" fontId="9" fillId="4" borderId="4" xfId="1" applyNumberFormat="1" applyFont="1" applyFill="1" applyBorder="1" applyAlignment="1">
      <alignment horizontal="center" vertical="center"/>
    </xf>
    <xf numFmtId="181" fontId="1" fillId="0" borderId="4" xfId="1" applyNumberFormat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81" fontId="4" fillId="3" borderId="4" xfId="1" applyNumberFormat="1" applyFont="1" applyFill="1" applyBorder="1" applyAlignment="1">
      <alignment horizontal="center" vertical="center"/>
    </xf>
    <xf numFmtId="181" fontId="8" fillId="3" borderId="4" xfId="1" applyNumberFormat="1" applyFont="1" applyFill="1" applyBorder="1" applyAlignment="1">
      <alignment horizontal="center" vertical="center"/>
    </xf>
    <xf numFmtId="181" fontId="1" fillId="3" borderId="4" xfId="1" applyNumberFormat="1" applyFill="1" applyBorder="1" applyAlignment="1">
      <alignment horizontal="center" vertical="center"/>
    </xf>
    <xf numFmtId="0" fontId="7" fillId="3" borderId="4" xfId="1" applyFont="1" applyFill="1" applyBorder="1" applyAlignment="1">
      <alignment horizontal="center" vertical="center"/>
    </xf>
    <xf numFmtId="176" fontId="8" fillId="7" borderId="4" xfId="1" applyNumberFormat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horizontal="center" vertical="center"/>
    </xf>
    <xf numFmtId="181" fontId="7" fillId="0" borderId="4" xfId="2" applyNumberFormat="1" applyFont="1" applyFill="1" applyBorder="1" applyAlignment="1">
      <alignment horizontal="center" vertical="center"/>
    </xf>
    <xf numFmtId="177" fontId="6" fillId="0" borderId="4" xfId="1" applyNumberFormat="1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 wrapText="1"/>
    </xf>
    <xf numFmtId="176" fontId="9" fillId="0" borderId="4" xfId="1" applyNumberFormat="1" applyFont="1" applyFill="1" applyBorder="1" applyAlignment="1">
      <alignment horizontal="center" vertical="center"/>
    </xf>
    <xf numFmtId="177" fontId="4" fillId="0" borderId="4" xfId="1" applyNumberFormat="1" applyFont="1" applyFill="1" applyBorder="1" applyAlignment="1">
      <alignment horizontal="center" vertical="center" wrapText="1"/>
    </xf>
    <xf numFmtId="176" fontId="8" fillId="5" borderId="4" xfId="1" applyNumberFormat="1" applyFont="1" applyFill="1" applyBorder="1" applyAlignment="1">
      <alignment horizontal="center" vertical="center"/>
    </xf>
    <xf numFmtId="179" fontId="8" fillId="6" borderId="4" xfId="1" applyNumberFormat="1" applyFont="1" applyFill="1" applyBorder="1" applyAlignment="1">
      <alignment horizontal="center" vertical="center"/>
    </xf>
    <xf numFmtId="178" fontId="8" fillId="5" borderId="4" xfId="1" applyNumberFormat="1" applyFont="1" applyFill="1" applyBorder="1" applyAlignment="1">
      <alignment horizontal="center" vertical="center"/>
    </xf>
    <xf numFmtId="177" fontId="4" fillId="0" borderId="4" xfId="1" applyNumberFormat="1" applyFont="1" applyFill="1" applyBorder="1" applyAlignment="1">
      <alignment horizontal="center" vertical="center"/>
    </xf>
    <xf numFmtId="0" fontId="1" fillId="5" borderId="4" xfId="1" applyFill="1" applyBorder="1" applyAlignment="1">
      <alignment horizontal="center" vertical="center"/>
    </xf>
    <xf numFmtId="178" fontId="1" fillId="0" borderId="4" xfId="1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2" fillId="0" borderId="1" xfId="1" applyFont="1" applyFill="1" applyBorder="1" applyAlignment="1">
      <alignment horizontal="center" vertical="center"/>
    </xf>
    <xf numFmtId="0" fontId="12" fillId="0" borderId="3" xfId="1" applyFont="1" applyFill="1" applyBorder="1" applyAlignment="1">
      <alignment horizontal="center" vertical="center"/>
    </xf>
    <xf numFmtId="0" fontId="1" fillId="0" borderId="1" xfId="1" applyFill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3" xfId="1" applyFill="1" applyBorder="1" applyAlignment="1">
      <alignment horizontal="center" vertical="center"/>
    </xf>
    <xf numFmtId="0" fontId="11" fillId="0" borderId="4" xfId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 textRotation="255"/>
    </xf>
    <xf numFmtId="0" fontId="5" fillId="0" borderId="4" xfId="1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3" borderId="4" xfId="1" applyFont="1" applyFill="1" applyBorder="1" applyAlignment="1">
      <alignment horizontal="center" vertical="center" wrapText="1"/>
    </xf>
    <xf numFmtId="49" fontId="4" fillId="0" borderId="4" xfId="1" applyNumberFormat="1" applyFont="1" applyFill="1" applyBorder="1" applyAlignment="1">
      <alignment horizontal="center" vertical="center"/>
    </xf>
    <xf numFmtId="49" fontId="13" fillId="0" borderId="4" xfId="1" applyNumberFormat="1" applyFont="1" applyFill="1" applyBorder="1" applyAlignment="1">
      <alignment horizontal="center" vertical="center"/>
    </xf>
    <xf numFmtId="176" fontId="9" fillId="0" borderId="4" xfId="1" applyNumberFormat="1" applyFont="1" applyFill="1" applyBorder="1" applyAlignment="1">
      <alignment horizontal="center" vertical="center"/>
    </xf>
    <xf numFmtId="0" fontId="1" fillId="0" borderId="4" xfId="1" applyBorder="1" applyAlignment="1">
      <alignment horizontal="center" vertical="center"/>
    </xf>
    <xf numFmtId="176" fontId="8" fillId="0" borderId="4" xfId="1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 wrapText="1"/>
    </xf>
    <xf numFmtId="0" fontId="5" fillId="0" borderId="4" xfId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 xr:uid="{00000000-0005-0000-0000-000001000000}"/>
    <cellStyle name="常规_Sheet1" xfId="2" xr:uid="{00000000-0005-0000-0000-000002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AX1336"/>
  <sheetViews>
    <sheetView tabSelected="1" zoomScale="55" zoomScaleNormal="55" workbookViewId="0">
      <pane xSplit="3" ySplit="8" topLeftCell="D9" activePane="bottomRight" state="frozen"/>
      <selection activeCell="D9" sqref="D9"/>
      <selection pane="topRight" activeCell="D9" sqref="D9"/>
      <selection pane="bottomLeft" activeCell="D9" sqref="D9"/>
      <selection pane="bottomRight" sqref="A1:AV102"/>
    </sheetView>
  </sheetViews>
  <sheetFormatPr defaultColWidth="9" defaultRowHeight="14.4"/>
  <cols>
    <col min="1" max="1" width="12.6640625" style="2" bestFit="1" customWidth="1"/>
    <col min="2" max="2" width="29" style="1" bestFit="1" customWidth="1"/>
    <col min="3" max="3" width="6" style="2" bestFit="1" customWidth="1"/>
    <col min="4" max="4" width="17.44140625" style="1" bestFit="1" customWidth="1"/>
    <col min="5" max="5" width="13.88671875" style="1" bestFit="1" customWidth="1"/>
    <col min="6" max="6" width="19.5546875" style="1" bestFit="1" customWidth="1"/>
    <col min="7" max="7" width="13.88671875" style="1" bestFit="1" customWidth="1"/>
    <col min="8" max="8" width="23.109375" style="1" bestFit="1" customWidth="1"/>
    <col min="9" max="10" width="13.88671875" style="1" bestFit="1" customWidth="1"/>
    <col min="11" max="11" width="27" style="1" bestFit="1" customWidth="1"/>
    <col min="12" max="12" width="15.6640625" style="1" bestFit="1" customWidth="1"/>
    <col min="13" max="13" width="21.33203125" style="1" bestFit="1" customWidth="1"/>
    <col min="14" max="14" width="27" style="1" bestFit="1" customWidth="1"/>
    <col min="15" max="15" width="13.88671875" style="9" bestFit="1" customWidth="1"/>
    <col min="16" max="16" width="13.88671875" style="1" bestFit="1" customWidth="1"/>
    <col min="17" max="17" width="19.5546875" style="1" bestFit="1" customWidth="1"/>
    <col min="18" max="22" width="13.88671875" style="1" bestFit="1" customWidth="1"/>
    <col min="23" max="23" width="29" style="1" bestFit="1" customWidth="1"/>
    <col min="24" max="26" width="13.88671875" style="1" bestFit="1" customWidth="1"/>
    <col min="27" max="27" width="27" style="1" bestFit="1" customWidth="1"/>
    <col min="28" max="28" width="21.33203125" style="9" bestFit="1" customWidth="1"/>
    <col min="29" max="31" width="13.88671875" style="1" bestFit="1" customWidth="1"/>
    <col min="32" max="32" width="13.88671875" style="9" bestFit="1" customWidth="1"/>
    <col min="33" max="33" width="19.5546875" style="9" bestFit="1" customWidth="1"/>
    <col min="34" max="34" width="13.88671875" style="1" bestFit="1" customWidth="1"/>
    <col min="35" max="35" width="27" style="1" bestFit="1" customWidth="1"/>
    <col min="36" max="36" width="13.88671875" style="9" bestFit="1" customWidth="1"/>
    <col min="37" max="38" width="13.88671875" style="1" bestFit="1" customWidth="1"/>
    <col min="39" max="39" width="17.44140625" style="9" bestFit="1" customWidth="1"/>
    <col min="40" max="41" width="23.109375" style="1" bestFit="1" customWidth="1"/>
    <col min="42" max="43" width="15.109375" style="1" bestFit="1" customWidth="1"/>
    <col min="44" max="44" width="15.6640625" style="1" bestFit="1" customWidth="1"/>
    <col min="45" max="45" width="27" style="1" bestFit="1" customWidth="1"/>
    <col min="46" max="46" width="13.88671875" style="2" bestFit="1" customWidth="1"/>
    <col min="47" max="47" width="13.88671875" style="1" bestFit="1" customWidth="1"/>
    <col min="48" max="48" width="8.44140625" bestFit="1" customWidth="1"/>
    <col min="49" max="49" width="19.33203125" style="1" customWidth="1"/>
    <col min="50" max="50" width="20.109375" style="1" customWidth="1"/>
    <col min="51" max="140" width="11.6640625" style="1" customWidth="1"/>
    <col min="141" max="16384" width="9" style="1"/>
  </cols>
  <sheetData>
    <row r="1" spans="1:50">
      <c r="A1" s="71" t="s">
        <v>170</v>
      </c>
      <c r="B1" s="72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38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38"/>
      <c r="AC1" s="20"/>
      <c r="AD1" s="20"/>
      <c r="AE1" s="20"/>
      <c r="AF1" s="38"/>
      <c r="AG1" s="38"/>
      <c r="AH1" s="20"/>
      <c r="AI1" s="20"/>
      <c r="AJ1" s="38"/>
      <c r="AK1" s="20"/>
      <c r="AL1" s="20"/>
      <c r="AM1" s="38"/>
      <c r="AN1" s="20"/>
      <c r="AO1" s="20"/>
      <c r="AP1" s="20"/>
      <c r="AQ1" s="20"/>
      <c r="AR1" s="20"/>
      <c r="AS1" s="20"/>
      <c r="AT1" s="21"/>
      <c r="AU1" s="20"/>
      <c r="AV1" s="70"/>
    </row>
    <row r="2" spans="1:50">
      <c r="A2" s="73" t="s">
        <v>0</v>
      </c>
      <c r="B2" s="74"/>
      <c r="C2" s="74"/>
      <c r="D2" s="74"/>
      <c r="E2" s="74"/>
      <c r="F2" s="75"/>
      <c r="G2" s="20"/>
      <c r="H2" s="20"/>
      <c r="I2" s="20"/>
      <c r="J2" s="20"/>
      <c r="K2" s="20"/>
      <c r="L2" s="20"/>
      <c r="M2" s="20"/>
      <c r="N2" s="20"/>
      <c r="O2" s="38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38"/>
      <c r="AC2" s="20"/>
      <c r="AD2" s="20"/>
      <c r="AE2" s="20"/>
      <c r="AF2" s="38"/>
      <c r="AG2" s="38"/>
      <c r="AH2" s="20"/>
      <c r="AI2" s="20"/>
      <c r="AJ2" s="38"/>
      <c r="AK2" s="20"/>
      <c r="AL2" s="20"/>
      <c r="AM2" s="38"/>
      <c r="AN2" s="20"/>
      <c r="AO2" s="20"/>
      <c r="AP2" s="20"/>
      <c r="AQ2" s="20"/>
      <c r="AR2" s="20"/>
      <c r="AS2" s="20"/>
      <c r="AT2" s="21"/>
      <c r="AU2" s="20"/>
      <c r="AV2" s="70"/>
    </row>
    <row r="3" spans="1:50">
      <c r="A3" s="20" t="s">
        <v>1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38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38"/>
      <c r="AC3" s="20"/>
      <c r="AD3" s="20"/>
      <c r="AE3" s="20"/>
      <c r="AF3" s="38"/>
      <c r="AG3" s="38"/>
      <c r="AH3" s="20"/>
      <c r="AI3" s="20"/>
      <c r="AJ3" s="38"/>
      <c r="AK3" s="20"/>
      <c r="AL3" s="20"/>
      <c r="AM3" s="38"/>
      <c r="AN3" s="20"/>
      <c r="AO3" s="20"/>
      <c r="AP3" s="20"/>
      <c r="AQ3" s="20"/>
      <c r="AR3" s="20"/>
      <c r="AS3" s="20"/>
      <c r="AT3" s="21"/>
      <c r="AU3" s="20"/>
      <c r="AV3" s="70"/>
    </row>
    <row r="4" spans="1:50" s="3" customFormat="1" ht="10.8">
      <c r="A4" s="77" t="s">
        <v>178</v>
      </c>
      <c r="B4" s="77"/>
      <c r="C4" s="78" t="s">
        <v>2</v>
      </c>
      <c r="D4" s="79" t="s">
        <v>3</v>
      </c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22"/>
      <c r="AU4" s="89" t="s">
        <v>174</v>
      </c>
      <c r="AV4" s="39"/>
    </row>
    <row r="5" spans="1:50" s="3" customFormat="1" ht="10.8">
      <c r="A5" s="77"/>
      <c r="B5" s="77"/>
      <c r="C5" s="78"/>
      <c r="D5" s="80" t="s">
        <v>4</v>
      </c>
      <c r="E5" s="80" t="s">
        <v>5</v>
      </c>
      <c r="F5" s="80" t="s">
        <v>6</v>
      </c>
      <c r="G5" s="80" t="s">
        <v>7</v>
      </c>
      <c r="H5" s="80" t="s">
        <v>8</v>
      </c>
      <c r="I5" s="80" t="s">
        <v>9</v>
      </c>
      <c r="J5" s="80" t="s">
        <v>10</v>
      </c>
      <c r="K5" s="80" t="s">
        <v>11</v>
      </c>
      <c r="L5" s="80" t="s">
        <v>12</v>
      </c>
      <c r="M5" s="80" t="s">
        <v>13</v>
      </c>
      <c r="N5" s="80" t="s">
        <v>14</v>
      </c>
      <c r="O5" s="81" t="s">
        <v>15</v>
      </c>
      <c r="P5" s="80" t="s">
        <v>16</v>
      </c>
      <c r="Q5" s="80" t="s">
        <v>17</v>
      </c>
      <c r="R5" s="80" t="s">
        <v>18</v>
      </c>
      <c r="S5" s="80" t="s">
        <v>19</v>
      </c>
      <c r="T5" s="80" t="s">
        <v>20</v>
      </c>
      <c r="U5" s="80" t="s">
        <v>21</v>
      </c>
      <c r="V5" s="80" t="s">
        <v>22</v>
      </c>
      <c r="W5" s="80" t="s">
        <v>23</v>
      </c>
      <c r="X5" s="80" t="s">
        <v>24</v>
      </c>
      <c r="Y5" s="80" t="s">
        <v>25</v>
      </c>
      <c r="Z5" s="80" t="s">
        <v>26</v>
      </c>
      <c r="AA5" s="80" t="s">
        <v>27</v>
      </c>
      <c r="AB5" s="81" t="s">
        <v>28</v>
      </c>
      <c r="AC5" s="80" t="s">
        <v>29</v>
      </c>
      <c r="AD5" s="80" t="s">
        <v>30</v>
      </c>
      <c r="AE5" s="80" t="s">
        <v>31</v>
      </c>
      <c r="AF5" s="81" t="s">
        <v>32</v>
      </c>
      <c r="AG5" s="81" t="s">
        <v>33</v>
      </c>
      <c r="AH5" s="80" t="s">
        <v>34</v>
      </c>
      <c r="AI5" s="80" t="s">
        <v>35</v>
      </c>
      <c r="AJ5" s="81" t="s">
        <v>36</v>
      </c>
      <c r="AK5" s="80" t="s">
        <v>37</v>
      </c>
      <c r="AL5" s="80" t="s">
        <v>38</v>
      </c>
      <c r="AM5" s="81" t="s">
        <v>39</v>
      </c>
      <c r="AN5" s="80" t="s">
        <v>40</v>
      </c>
      <c r="AO5" s="80" t="s">
        <v>41</v>
      </c>
      <c r="AP5" s="80" t="s">
        <v>42</v>
      </c>
      <c r="AQ5" s="80" t="s">
        <v>43</v>
      </c>
      <c r="AR5" s="80" t="s">
        <v>44</v>
      </c>
      <c r="AS5" s="80" t="s">
        <v>45</v>
      </c>
      <c r="AT5" s="87" t="s">
        <v>173</v>
      </c>
      <c r="AU5" s="89"/>
      <c r="AV5" s="39"/>
    </row>
    <row r="6" spans="1:50" s="3" customFormat="1" ht="10.8">
      <c r="A6" s="77"/>
      <c r="B6" s="77"/>
      <c r="C6" s="78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1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1"/>
      <c r="AC6" s="80"/>
      <c r="AD6" s="80"/>
      <c r="AE6" s="80"/>
      <c r="AF6" s="81"/>
      <c r="AG6" s="81"/>
      <c r="AH6" s="80"/>
      <c r="AI6" s="80"/>
      <c r="AJ6" s="81"/>
      <c r="AK6" s="80"/>
      <c r="AL6" s="80"/>
      <c r="AM6" s="81"/>
      <c r="AN6" s="80"/>
      <c r="AO6" s="80"/>
      <c r="AP6" s="80"/>
      <c r="AQ6" s="80"/>
      <c r="AR6" s="80"/>
      <c r="AS6" s="80"/>
      <c r="AT6" s="88"/>
      <c r="AU6" s="89"/>
      <c r="AV6" s="39"/>
    </row>
    <row r="7" spans="1:50" s="3" customFormat="1" ht="10.8">
      <c r="A7" s="77"/>
      <c r="B7" s="77"/>
      <c r="C7" s="78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1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1"/>
      <c r="AC7" s="80"/>
      <c r="AD7" s="80"/>
      <c r="AE7" s="80"/>
      <c r="AF7" s="81"/>
      <c r="AG7" s="81"/>
      <c r="AH7" s="80"/>
      <c r="AI7" s="80"/>
      <c r="AJ7" s="81"/>
      <c r="AK7" s="80"/>
      <c r="AL7" s="80"/>
      <c r="AM7" s="81"/>
      <c r="AN7" s="80"/>
      <c r="AO7" s="80"/>
      <c r="AP7" s="80"/>
      <c r="AQ7" s="80"/>
      <c r="AR7" s="80"/>
      <c r="AS7" s="80"/>
      <c r="AT7" s="88"/>
      <c r="AU7" s="89"/>
      <c r="AV7" s="39"/>
    </row>
    <row r="8" spans="1:50" s="3" customFormat="1" ht="10.8">
      <c r="A8" s="82" t="s">
        <v>46</v>
      </c>
      <c r="B8" s="82"/>
      <c r="C8" s="23" t="s">
        <v>47</v>
      </c>
      <c r="D8" s="6" t="s">
        <v>48</v>
      </c>
      <c r="E8" s="6" t="s">
        <v>49</v>
      </c>
      <c r="F8" s="6" t="s">
        <v>50</v>
      </c>
      <c r="G8" s="6" t="s">
        <v>51</v>
      </c>
      <c r="H8" s="6" t="s">
        <v>52</v>
      </c>
      <c r="I8" s="6" t="s">
        <v>53</v>
      </c>
      <c r="J8" s="6" t="s">
        <v>54</v>
      </c>
      <c r="K8" s="6" t="s">
        <v>55</v>
      </c>
      <c r="L8" s="6" t="s">
        <v>56</v>
      </c>
      <c r="M8" s="6" t="s">
        <v>57</v>
      </c>
      <c r="N8" s="6" t="s">
        <v>58</v>
      </c>
      <c r="O8" s="10" t="s">
        <v>59</v>
      </c>
      <c r="P8" s="6" t="s">
        <v>60</v>
      </c>
      <c r="Q8" s="6" t="s">
        <v>61</v>
      </c>
      <c r="R8" s="6" t="s">
        <v>62</v>
      </c>
      <c r="S8" s="6" t="s">
        <v>63</v>
      </c>
      <c r="T8" s="6" t="s">
        <v>64</v>
      </c>
      <c r="U8" s="6" t="s">
        <v>65</v>
      </c>
      <c r="V8" s="6" t="s">
        <v>66</v>
      </c>
      <c r="W8" s="6" t="s">
        <v>67</v>
      </c>
      <c r="X8" s="6" t="s">
        <v>68</v>
      </c>
      <c r="Y8" s="6" t="s">
        <v>69</v>
      </c>
      <c r="Z8" s="6" t="s">
        <v>70</v>
      </c>
      <c r="AA8" s="6" t="s">
        <v>71</v>
      </c>
      <c r="AB8" s="10" t="s">
        <v>72</v>
      </c>
      <c r="AC8" s="6" t="s">
        <v>73</v>
      </c>
      <c r="AD8" s="6" t="s">
        <v>74</v>
      </c>
      <c r="AE8" s="6" t="s">
        <v>75</v>
      </c>
      <c r="AF8" s="10" t="s">
        <v>76</v>
      </c>
      <c r="AG8" s="10" t="s">
        <v>77</v>
      </c>
      <c r="AH8" s="6" t="s">
        <v>78</v>
      </c>
      <c r="AI8" s="6" t="s">
        <v>79</v>
      </c>
      <c r="AJ8" s="10">
        <v>33</v>
      </c>
      <c r="AK8" s="6" t="s">
        <v>80</v>
      </c>
      <c r="AL8" s="6" t="s">
        <v>81</v>
      </c>
      <c r="AM8" s="10" t="s">
        <v>82</v>
      </c>
      <c r="AN8" s="6" t="s">
        <v>83</v>
      </c>
      <c r="AO8" s="6" t="s">
        <v>84</v>
      </c>
      <c r="AP8" s="6" t="s">
        <v>85</v>
      </c>
      <c r="AQ8" s="6" t="s">
        <v>86</v>
      </c>
      <c r="AR8" s="6" t="s">
        <v>87</v>
      </c>
      <c r="AS8" s="6" t="s">
        <v>88</v>
      </c>
      <c r="AT8" s="22" t="s">
        <v>171</v>
      </c>
      <c r="AU8" s="7" t="s">
        <v>89</v>
      </c>
      <c r="AV8" s="39"/>
      <c r="AX8" s="17"/>
    </row>
    <row r="9" spans="1:50" s="4" customFormat="1">
      <c r="A9" s="83" t="s">
        <v>179</v>
      </c>
      <c r="B9" s="40" t="s">
        <v>4</v>
      </c>
      <c r="C9" s="24" t="s">
        <v>90</v>
      </c>
      <c r="D9" s="41">
        <v>138998154.31543699</v>
      </c>
      <c r="E9" s="41">
        <v>184818.71019283228</v>
      </c>
      <c r="F9" s="41">
        <v>1799.7770856675995</v>
      </c>
      <c r="G9" s="41">
        <v>55454.575718908483</v>
      </c>
      <c r="H9" s="41">
        <v>63971.248781958457</v>
      </c>
      <c r="I9" s="41">
        <v>425304059.75590241</v>
      </c>
      <c r="J9" s="41">
        <v>92953078.643582046</v>
      </c>
      <c r="K9" s="41">
        <v>13974570.187931594</v>
      </c>
      <c r="L9" s="41">
        <v>27091157.393176757</v>
      </c>
      <c r="M9" s="41">
        <v>19512298.629435383</v>
      </c>
      <c r="N9" s="41">
        <v>25014.979529586009</v>
      </c>
      <c r="O9" s="42">
        <v>73329469.981822371</v>
      </c>
      <c r="P9" s="41">
        <v>350207.24396543461</v>
      </c>
      <c r="Q9" s="41">
        <v>184563.89434748652</v>
      </c>
      <c r="R9" s="41">
        <v>225975.4466829708</v>
      </c>
      <c r="S9" s="41">
        <v>77722.104652568363</v>
      </c>
      <c r="T9" s="41">
        <v>132997.37814431541</v>
      </c>
      <c r="U9" s="41">
        <v>42449.907286940514</v>
      </c>
      <c r="V9" s="41">
        <v>20623.784735420581</v>
      </c>
      <c r="W9" s="41">
        <v>0</v>
      </c>
      <c r="X9" s="41">
        <v>0</v>
      </c>
      <c r="Y9" s="41">
        <v>2656981.0331704509</v>
      </c>
      <c r="Z9" s="41">
        <v>57791.39420668329</v>
      </c>
      <c r="AA9" s="41">
        <v>0</v>
      </c>
      <c r="AB9" s="42">
        <v>86653.275679826649</v>
      </c>
      <c r="AC9" s="41">
        <v>1908.2065998562725</v>
      </c>
      <c r="AD9" s="41">
        <v>11313.252590718372</v>
      </c>
      <c r="AE9" s="41">
        <v>18440302.075497247</v>
      </c>
      <c r="AF9" s="42">
        <v>265260.46168405731</v>
      </c>
      <c r="AG9" s="42">
        <v>7259056.648748518</v>
      </c>
      <c r="AH9" s="41">
        <v>35674791.426443331</v>
      </c>
      <c r="AI9" s="41">
        <v>671942.3272018393</v>
      </c>
      <c r="AJ9" s="42">
        <v>6587.7758469856371</v>
      </c>
      <c r="AK9" s="41">
        <v>158428.148381562</v>
      </c>
      <c r="AL9" s="41">
        <v>5339954.3523753425</v>
      </c>
      <c r="AM9" s="42">
        <v>2123358.1919851517</v>
      </c>
      <c r="AN9" s="41">
        <v>6784626.9066389417</v>
      </c>
      <c r="AO9" s="41">
        <v>817750.19113877299</v>
      </c>
      <c r="AP9" s="41">
        <v>1671284.8696626364</v>
      </c>
      <c r="AQ9" s="41">
        <v>987508.50226102211</v>
      </c>
      <c r="AR9" s="41">
        <v>368879.0131186198</v>
      </c>
      <c r="AS9" s="41">
        <v>7874.3839353047288</v>
      </c>
      <c r="AT9" s="25">
        <f>AU9-SUM(D9:AS9)</f>
        <v>183809011.60442162</v>
      </c>
      <c r="AU9" s="43">
        <v>1059729652</v>
      </c>
      <c r="AV9" s="21"/>
      <c r="AW9" s="11"/>
      <c r="AX9" s="11"/>
    </row>
    <row r="10" spans="1:50" s="4" customFormat="1">
      <c r="A10" s="83"/>
      <c r="B10" s="40"/>
      <c r="C10" s="24"/>
      <c r="D10" s="44">
        <f>D9/$AU$9</f>
        <v>0.13116378696501454</v>
      </c>
      <c r="E10" s="44">
        <f t="shared" ref="E10:AT10" si="0">E9/$AU$9</f>
        <v>1.7440175411155928E-4</v>
      </c>
      <c r="F10" s="44">
        <f t="shared" si="0"/>
        <v>1.6983360636091738E-6</v>
      </c>
      <c r="G10" s="44">
        <f t="shared" si="0"/>
        <v>5.2328983731134175E-5</v>
      </c>
      <c r="H10" s="44">
        <f t="shared" si="0"/>
        <v>6.0365630669319477E-5</v>
      </c>
      <c r="I10" s="44">
        <f t="shared" si="0"/>
        <v>0.40133260304006518</v>
      </c>
      <c r="J10" s="44">
        <f t="shared" si="0"/>
        <v>8.7713954656410853E-2</v>
      </c>
      <c r="K10" s="44">
        <f t="shared" si="0"/>
        <v>1.3186920042822009E-2</v>
      </c>
      <c r="L10" s="44">
        <f t="shared" si="0"/>
        <v>2.5564215686565271E-2</v>
      </c>
      <c r="M10" s="44">
        <f t="shared" si="0"/>
        <v>1.8412524923323917E-2</v>
      </c>
      <c r="N10" s="44">
        <f t="shared" si="0"/>
        <v>2.3605057650671467E-5</v>
      </c>
      <c r="O10" s="44">
        <f t="shared" si="0"/>
        <v>6.9196393479629054E-2</v>
      </c>
      <c r="P10" s="44">
        <f t="shared" si="0"/>
        <v>3.3046847684642746E-4</v>
      </c>
      <c r="Q10" s="44">
        <f t="shared" si="0"/>
        <v>1.7416130047806432E-4</v>
      </c>
      <c r="R10" s="44">
        <f t="shared" si="0"/>
        <v>2.1323876920542259E-4</v>
      </c>
      <c r="S10" s="44">
        <f t="shared" si="0"/>
        <v>7.3341445628029257E-5</v>
      </c>
      <c r="T10" s="44">
        <f t="shared" si="0"/>
        <v>1.2550123316197953E-4</v>
      </c>
      <c r="U10" s="44">
        <f t="shared" si="0"/>
        <v>4.0057298771272384E-5</v>
      </c>
      <c r="V10" s="44">
        <f t="shared" si="0"/>
        <v>1.9461364222939175E-5</v>
      </c>
      <c r="W10" s="44">
        <f t="shared" si="0"/>
        <v>0</v>
      </c>
      <c r="X10" s="44">
        <f t="shared" si="0"/>
        <v>0</v>
      </c>
      <c r="Y10" s="44">
        <f t="shared" si="0"/>
        <v>2.5072253363449823E-3</v>
      </c>
      <c r="Z10" s="44">
        <f t="shared" si="0"/>
        <v>5.4534091876749044E-5</v>
      </c>
      <c r="AA10" s="44">
        <f t="shared" si="0"/>
        <v>0</v>
      </c>
      <c r="AB10" s="44">
        <f t="shared" si="0"/>
        <v>8.1769228138788225E-5</v>
      </c>
      <c r="AC10" s="44">
        <f t="shared" si="0"/>
        <v>1.800654153873079E-6</v>
      </c>
      <c r="AD10" s="44">
        <f t="shared" si="0"/>
        <v>1.0675602564641997E-5</v>
      </c>
      <c r="AE10" s="44">
        <f t="shared" si="0"/>
        <v>1.740094942204868E-2</v>
      </c>
      <c r="AF10" s="44">
        <f t="shared" si="0"/>
        <v>2.5030955884214264E-4</v>
      </c>
      <c r="AG10" s="44">
        <f t="shared" si="0"/>
        <v>6.8499136879379479E-3</v>
      </c>
      <c r="AH10" s="44">
        <f t="shared" si="0"/>
        <v>3.3664049466876039E-2</v>
      </c>
      <c r="AI10" s="44">
        <f t="shared" si="0"/>
        <v>6.3406957230431377E-4</v>
      </c>
      <c r="AJ10" s="44">
        <f t="shared" si="0"/>
        <v>6.2164683554458445E-6</v>
      </c>
      <c r="AK10" s="44">
        <f t="shared" si="0"/>
        <v>1.49498646265644E-4</v>
      </c>
      <c r="AL10" s="44">
        <f t="shared" si="0"/>
        <v>5.0389779528178594E-3</v>
      </c>
      <c r="AM10" s="44">
        <f t="shared" si="0"/>
        <v>2.0036791345583219E-3</v>
      </c>
      <c r="AN10" s="44">
        <f t="shared" si="0"/>
        <v>6.4022242784605426E-3</v>
      </c>
      <c r="AO10" s="44">
        <f t="shared" si="0"/>
        <v>7.7165925252299444E-4</v>
      </c>
      <c r="AP10" s="44">
        <f t="shared" si="0"/>
        <v>1.5770860676668473E-3</v>
      </c>
      <c r="AQ10" s="44">
        <f t="shared" si="0"/>
        <v>9.3184945839471715E-4</v>
      </c>
      <c r="AR10" s="44">
        <f t="shared" si="0"/>
        <v>3.4808784714332008E-4</v>
      </c>
      <c r="AS10" s="44">
        <f t="shared" si="0"/>
        <v>7.4305592189891174E-6</v>
      </c>
      <c r="AT10" s="44">
        <f t="shared" si="0"/>
        <v>0.17344896526913603</v>
      </c>
      <c r="AU10" s="43"/>
      <c r="AV10" s="21"/>
      <c r="AW10" s="11"/>
      <c r="AX10" s="11"/>
    </row>
    <row r="11" spans="1:50" s="4" customFormat="1">
      <c r="A11" s="83"/>
      <c r="B11" s="40" t="s">
        <v>91</v>
      </c>
      <c r="C11" s="24" t="s">
        <v>92</v>
      </c>
      <c r="D11" s="41">
        <v>35284.137765466985</v>
      </c>
      <c r="E11" s="41">
        <v>40522945.930073045</v>
      </c>
      <c r="F11" s="41">
        <v>138605.20071797189</v>
      </c>
      <c r="G11" s="41">
        <v>605331.42937249329</v>
      </c>
      <c r="H11" s="41">
        <v>513286.38932889584</v>
      </c>
      <c r="I11" s="41">
        <v>976713.15051956929</v>
      </c>
      <c r="J11" s="41">
        <v>521820.85492913332</v>
      </c>
      <c r="K11" s="41">
        <v>183430.09518463933</v>
      </c>
      <c r="L11" s="41">
        <v>303017.05294485379</v>
      </c>
      <c r="M11" s="41">
        <v>1641321.211971692</v>
      </c>
      <c r="N11" s="41">
        <v>21612272.481003433</v>
      </c>
      <c r="O11" s="42">
        <v>22538396.705502085</v>
      </c>
      <c r="P11" s="41">
        <v>18033545.611956112</v>
      </c>
      <c r="Q11" s="41">
        <v>28029237.115243539</v>
      </c>
      <c r="R11" s="41">
        <v>992009.53299387987</v>
      </c>
      <c r="S11" s="41">
        <v>453309.65860045853</v>
      </c>
      <c r="T11" s="41">
        <v>356380.52641005954</v>
      </c>
      <c r="U11" s="41">
        <v>151785.14512034261</v>
      </c>
      <c r="V11" s="41">
        <v>120150.50739170836</v>
      </c>
      <c r="W11" s="41">
        <v>0</v>
      </c>
      <c r="X11" s="41">
        <v>0</v>
      </c>
      <c r="Y11" s="41">
        <v>582023.54718338221</v>
      </c>
      <c r="Z11" s="41">
        <v>266971.08756441635</v>
      </c>
      <c r="AA11" s="41">
        <v>22923.049507644511</v>
      </c>
      <c r="AB11" s="42">
        <v>73817086.859267011</v>
      </c>
      <c r="AC11" s="41">
        <v>3934201.5636102804</v>
      </c>
      <c r="AD11" s="41">
        <v>12960.74271094317</v>
      </c>
      <c r="AE11" s="41">
        <v>441125.73499818699</v>
      </c>
      <c r="AF11" s="42">
        <v>3863.069968267042</v>
      </c>
      <c r="AG11" s="42">
        <v>523617.67011504696</v>
      </c>
      <c r="AH11" s="41">
        <v>22748.997899213631</v>
      </c>
      <c r="AI11" s="41">
        <v>0</v>
      </c>
      <c r="AJ11" s="42">
        <v>0</v>
      </c>
      <c r="AK11" s="41">
        <v>27371.110950269296</v>
      </c>
      <c r="AL11" s="41">
        <v>11153.103716780053</v>
      </c>
      <c r="AM11" s="42">
        <v>102023.58412518285</v>
      </c>
      <c r="AN11" s="41">
        <v>145092.06145077251</v>
      </c>
      <c r="AO11" s="41">
        <v>112810.54960108719</v>
      </c>
      <c r="AP11" s="41">
        <v>192474.19227589871</v>
      </c>
      <c r="AQ11" s="41">
        <v>268899.79337495228</v>
      </c>
      <c r="AR11" s="41">
        <v>43064.482908343321</v>
      </c>
      <c r="AS11" s="41">
        <v>220914.65106531011</v>
      </c>
      <c r="AT11" s="25">
        <f t="shared" ref="AT11:AT91" si="1">AU11-SUM(D11:AS11)</f>
        <v>8832203.4106775224</v>
      </c>
      <c r="AU11" s="43">
        <v>227312372</v>
      </c>
      <c r="AV11" s="21"/>
    </row>
    <row r="12" spans="1:50" s="4" customFormat="1">
      <c r="A12" s="83"/>
      <c r="B12" s="40"/>
      <c r="C12" s="24"/>
      <c r="D12" s="45">
        <f>D11/$AU$11</f>
        <v>1.5522312954205144E-4</v>
      </c>
      <c r="E12" s="45">
        <f t="shared" ref="E12:AT12" si="2">E11/$AU$11</f>
        <v>0.1782698652674877</v>
      </c>
      <c r="F12" s="45">
        <f t="shared" si="2"/>
        <v>6.0975651918309087E-4</v>
      </c>
      <c r="G12" s="45">
        <f t="shared" si="2"/>
        <v>2.6629937651281616E-3</v>
      </c>
      <c r="H12" s="45">
        <f t="shared" si="2"/>
        <v>2.2580662232009785E-3</v>
      </c>
      <c r="I12" s="45">
        <f t="shared" si="2"/>
        <v>4.2967883442770515E-3</v>
      </c>
      <c r="J12" s="45">
        <f t="shared" si="2"/>
        <v>2.2956113225950292E-3</v>
      </c>
      <c r="K12" s="45">
        <f t="shared" si="2"/>
        <v>8.0695165674765526E-4</v>
      </c>
      <c r="L12" s="45">
        <f t="shared" si="2"/>
        <v>1.3330425012891677E-3</v>
      </c>
      <c r="M12" s="45">
        <f t="shared" si="2"/>
        <v>7.2205538023759307E-3</v>
      </c>
      <c r="N12" s="45">
        <f t="shared" si="2"/>
        <v>9.5077413916579229E-2</v>
      </c>
      <c r="O12" s="45">
        <f t="shared" si="2"/>
        <v>9.9151649807701997E-2</v>
      </c>
      <c r="P12" s="45">
        <f t="shared" si="2"/>
        <v>7.9333761965037747E-2</v>
      </c>
      <c r="Q12" s="45">
        <f t="shared" si="2"/>
        <v>0.12330713400519853</v>
      </c>
      <c r="R12" s="45">
        <f t="shared" si="2"/>
        <v>4.3640806889027571E-3</v>
      </c>
      <c r="S12" s="45">
        <f t="shared" si="2"/>
        <v>1.99421463342285E-3</v>
      </c>
      <c r="T12" s="45">
        <f t="shared" si="2"/>
        <v>1.5678008340437341E-3</v>
      </c>
      <c r="U12" s="45">
        <f t="shared" si="2"/>
        <v>6.6773816042156565E-4</v>
      </c>
      <c r="V12" s="45">
        <f t="shared" si="2"/>
        <v>5.2857003045882764E-4</v>
      </c>
      <c r="W12" s="45">
        <f t="shared" si="2"/>
        <v>0</v>
      </c>
      <c r="X12" s="45">
        <f t="shared" si="2"/>
        <v>0</v>
      </c>
      <c r="Y12" s="45">
        <f t="shared" si="2"/>
        <v>2.560456969686552E-3</v>
      </c>
      <c r="Z12" s="45">
        <f t="shared" si="2"/>
        <v>1.1744679148586613E-3</v>
      </c>
      <c r="AA12" s="45">
        <f t="shared" si="2"/>
        <v>1.0084382695916134E-4</v>
      </c>
      <c r="AB12" s="45">
        <f t="shared" si="2"/>
        <v>0.32473853582974804</v>
      </c>
      <c r="AC12" s="45">
        <f t="shared" si="2"/>
        <v>1.7307467820582508E-2</v>
      </c>
      <c r="AD12" s="45">
        <f t="shared" si="2"/>
        <v>5.7017322008954135E-5</v>
      </c>
      <c r="AE12" s="45">
        <f t="shared" si="2"/>
        <v>1.9406147193703428E-3</v>
      </c>
      <c r="AF12" s="45">
        <f t="shared" si="2"/>
        <v>1.6994543386609163E-5</v>
      </c>
      <c r="AG12" s="45">
        <f t="shared" si="2"/>
        <v>2.3035159305585312E-3</v>
      </c>
      <c r="AH12" s="45">
        <f t="shared" si="2"/>
        <v>1.0007813344719147E-4</v>
      </c>
      <c r="AI12" s="45">
        <f t="shared" si="2"/>
        <v>0</v>
      </c>
      <c r="AJ12" s="45">
        <f t="shared" si="2"/>
        <v>0</v>
      </c>
      <c r="AK12" s="45">
        <f t="shared" si="2"/>
        <v>1.2041188391747236E-4</v>
      </c>
      <c r="AL12" s="45">
        <f t="shared" si="2"/>
        <v>4.906509759521604E-5</v>
      </c>
      <c r="AM12" s="45">
        <f t="shared" si="2"/>
        <v>4.488254784705817E-4</v>
      </c>
      <c r="AN12" s="45">
        <f t="shared" si="2"/>
        <v>6.3829372846794499E-4</v>
      </c>
      <c r="AO12" s="45">
        <f t="shared" si="2"/>
        <v>4.9627984877605863E-4</v>
      </c>
      <c r="AP12" s="45">
        <f t="shared" si="2"/>
        <v>8.4673874361708174E-4</v>
      </c>
      <c r="AQ12" s="45">
        <f t="shared" si="2"/>
        <v>1.1829527403592105E-3</v>
      </c>
      <c r="AR12" s="45">
        <f t="shared" si="2"/>
        <v>1.8945067762674757E-4</v>
      </c>
      <c r="AS12" s="45">
        <f t="shared" si="2"/>
        <v>9.7185493742201639E-4</v>
      </c>
      <c r="AT12" s="45">
        <f t="shared" si="2"/>
        <v>3.885491727954659E-2</v>
      </c>
      <c r="AU12" s="43"/>
      <c r="AV12" s="21"/>
    </row>
    <row r="13" spans="1:50" s="4" customFormat="1">
      <c r="A13" s="83"/>
      <c r="B13" s="40" t="s">
        <v>93</v>
      </c>
      <c r="C13" s="24" t="s">
        <v>94</v>
      </c>
      <c r="D13" s="46">
        <v>0</v>
      </c>
      <c r="E13" s="41">
        <v>26129.843442159316</v>
      </c>
      <c r="F13" s="41">
        <v>272312.52143475565</v>
      </c>
      <c r="G13" s="41">
        <v>50057.242823002591</v>
      </c>
      <c r="H13" s="41">
        <v>41786.88499810153</v>
      </c>
      <c r="I13" s="41">
        <v>0</v>
      </c>
      <c r="J13" s="41">
        <v>0</v>
      </c>
      <c r="K13" s="41">
        <v>0</v>
      </c>
      <c r="L13" s="41">
        <v>0</v>
      </c>
      <c r="M13" s="41">
        <v>0</v>
      </c>
      <c r="N13" s="41">
        <v>149571093.94752327</v>
      </c>
      <c r="O13" s="42">
        <v>6608313.0566478828</v>
      </c>
      <c r="P13" s="41">
        <v>285978.89879134699</v>
      </c>
      <c r="Q13" s="41">
        <v>235098.58014953404</v>
      </c>
      <c r="R13" s="41">
        <v>108565.48676766464</v>
      </c>
      <c r="S13" s="41">
        <v>61220.70570736206</v>
      </c>
      <c r="T13" s="41">
        <v>49349.151984050433</v>
      </c>
      <c r="U13" s="41">
        <v>56295.785760812549</v>
      </c>
      <c r="V13" s="41">
        <v>0</v>
      </c>
      <c r="W13" s="41">
        <v>0</v>
      </c>
      <c r="X13" s="41">
        <v>0</v>
      </c>
      <c r="Y13" s="41">
        <v>0</v>
      </c>
      <c r="Z13" s="41">
        <v>0</v>
      </c>
      <c r="AA13" s="41">
        <v>0</v>
      </c>
      <c r="AB13" s="42">
        <v>2683057.2907813699</v>
      </c>
      <c r="AC13" s="41">
        <v>16967871.884139262</v>
      </c>
      <c r="AD13" s="41">
        <v>0</v>
      </c>
      <c r="AE13" s="41">
        <v>0</v>
      </c>
      <c r="AF13" s="42">
        <v>0</v>
      </c>
      <c r="AG13" s="42">
        <v>0</v>
      </c>
      <c r="AH13" s="41">
        <v>0</v>
      </c>
      <c r="AI13" s="41">
        <v>0</v>
      </c>
      <c r="AJ13" s="42">
        <v>0</v>
      </c>
      <c r="AK13" s="41">
        <v>0</v>
      </c>
      <c r="AL13" s="41">
        <v>0</v>
      </c>
      <c r="AM13" s="42">
        <v>0</v>
      </c>
      <c r="AN13" s="41">
        <v>0</v>
      </c>
      <c r="AO13" s="41">
        <v>0</v>
      </c>
      <c r="AP13" s="41">
        <v>0</v>
      </c>
      <c r="AQ13" s="41">
        <v>0</v>
      </c>
      <c r="AR13" s="41">
        <v>0</v>
      </c>
      <c r="AS13" s="41">
        <v>0</v>
      </c>
      <c r="AT13" s="25">
        <f t="shared" si="1"/>
        <v>-92581206.280950606</v>
      </c>
      <c r="AU13" s="43">
        <v>84435925</v>
      </c>
      <c r="AV13" s="21"/>
    </row>
    <row r="14" spans="1:50" s="4" customFormat="1">
      <c r="A14" s="83"/>
      <c r="B14" s="40"/>
      <c r="C14" s="24"/>
      <c r="D14" s="45">
        <f>D13/$AU$13</f>
        <v>0</v>
      </c>
      <c r="E14" s="45">
        <f t="shared" ref="E14:AT14" si="3">E13/$AU$13</f>
        <v>3.0946357776218255E-4</v>
      </c>
      <c r="F14" s="45">
        <f t="shared" si="3"/>
        <v>3.2250789155771746E-3</v>
      </c>
      <c r="G14" s="45">
        <f t="shared" si="3"/>
        <v>5.9284294952655038E-4</v>
      </c>
      <c r="H14" s="45">
        <f t="shared" si="3"/>
        <v>4.948946197735328E-4</v>
      </c>
      <c r="I14" s="45">
        <f t="shared" si="3"/>
        <v>0</v>
      </c>
      <c r="J14" s="45">
        <f t="shared" si="3"/>
        <v>0</v>
      </c>
      <c r="K14" s="45">
        <f t="shared" si="3"/>
        <v>0</v>
      </c>
      <c r="L14" s="45">
        <f t="shared" si="3"/>
        <v>0</v>
      </c>
      <c r="M14" s="45">
        <f t="shared" si="3"/>
        <v>0</v>
      </c>
      <c r="N14" s="45">
        <f t="shared" si="3"/>
        <v>1.7714153536841488</v>
      </c>
      <c r="O14" s="45">
        <f t="shared" si="3"/>
        <v>7.8264234763199228E-2</v>
      </c>
      <c r="P14" s="45">
        <f t="shared" si="3"/>
        <v>3.3869339240536179E-3</v>
      </c>
      <c r="Q14" s="45">
        <f t="shared" si="3"/>
        <v>2.7843430405900572E-3</v>
      </c>
      <c r="R14" s="45">
        <f t="shared" si="3"/>
        <v>1.285773641582829E-3</v>
      </c>
      <c r="S14" s="45">
        <f t="shared" si="3"/>
        <v>7.2505519075395999E-4</v>
      </c>
      <c r="T14" s="45">
        <f t="shared" si="3"/>
        <v>5.8445681721436033E-4</v>
      </c>
      <c r="U14" s="45">
        <f t="shared" si="3"/>
        <v>6.6672788579994293E-4</v>
      </c>
      <c r="V14" s="45">
        <f t="shared" si="3"/>
        <v>0</v>
      </c>
      <c r="W14" s="45">
        <f t="shared" si="3"/>
        <v>0</v>
      </c>
      <c r="X14" s="45">
        <f t="shared" si="3"/>
        <v>0</v>
      </c>
      <c r="Y14" s="45">
        <f t="shared" si="3"/>
        <v>0</v>
      </c>
      <c r="Z14" s="45">
        <f t="shared" si="3"/>
        <v>0</v>
      </c>
      <c r="AA14" s="45">
        <f t="shared" si="3"/>
        <v>0</v>
      </c>
      <c r="AB14" s="45">
        <f t="shared" si="3"/>
        <v>3.1776252712117148E-2</v>
      </c>
      <c r="AC14" s="45">
        <f t="shared" si="3"/>
        <v>0.20095559898395454</v>
      </c>
      <c r="AD14" s="45">
        <f t="shared" si="3"/>
        <v>0</v>
      </c>
      <c r="AE14" s="45">
        <f t="shared" si="3"/>
        <v>0</v>
      </c>
      <c r="AF14" s="45">
        <f t="shared" si="3"/>
        <v>0</v>
      </c>
      <c r="AG14" s="45">
        <f t="shared" si="3"/>
        <v>0</v>
      </c>
      <c r="AH14" s="45">
        <f t="shared" si="3"/>
        <v>0</v>
      </c>
      <c r="AI14" s="45">
        <f t="shared" si="3"/>
        <v>0</v>
      </c>
      <c r="AJ14" s="45">
        <f t="shared" si="3"/>
        <v>0</v>
      </c>
      <c r="AK14" s="45">
        <f t="shared" si="3"/>
        <v>0</v>
      </c>
      <c r="AL14" s="45">
        <f t="shared" si="3"/>
        <v>0</v>
      </c>
      <c r="AM14" s="45">
        <f t="shared" si="3"/>
        <v>0</v>
      </c>
      <c r="AN14" s="45">
        <f t="shared" si="3"/>
        <v>0</v>
      </c>
      <c r="AO14" s="45">
        <f t="shared" si="3"/>
        <v>0</v>
      </c>
      <c r="AP14" s="45">
        <f t="shared" si="3"/>
        <v>0</v>
      </c>
      <c r="AQ14" s="45">
        <f t="shared" si="3"/>
        <v>0</v>
      </c>
      <c r="AR14" s="45">
        <f t="shared" si="3"/>
        <v>0</v>
      </c>
      <c r="AS14" s="45">
        <f t="shared" si="3"/>
        <v>0</v>
      </c>
      <c r="AT14" s="45">
        <f t="shared" si="3"/>
        <v>-1.0964670107060543</v>
      </c>
      <c r="AU14" s="43"/>
      <c r="AV14" s="21"/>
      <c r="AW14" s="16"/>
    </row>
    <row r="15" spans="1:50" s="4" customFormat="1">
      <c r="A15" s="83"/>
      <c r="B15" s="47" t="s">
        <v>95</v>
      </c>
      <c r="C15" s="23" t="s">
        <v>96</v>
      </c>
      <c r="D15" s="41">
        <v>0</v>
      </c>
      <c r="E15" s="41">
        <v>136148.38672492609</v>
      </c>
      <c r="F15" s="41">
        <v>28.926096616749675</v>
      </c>
      <c r="G15" s="41">
        <v>18672099.770603709</v>
      </c>
      <c r="H15" s="41">
        <v>279333.26749782171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133118.48386322451</v>
      </c>
      <c r="O15" s="42">
        <v>5763994.4103415981</v>
      </c>
      <c r="P15" s="41">
        <v>3082707.2640192979</v>
      </c>
      <c r="Q15" s="41">
        <v>170460474.57563788</v>
      </c>
      <c r="R15" s="41">
        <v>2501444.9375930997</v>
      </c>
      <c r="S15" s="41">
        <v>220694.80916132391</v>
      </c>
      <c r="T15" s="41">
        <v>80302.991801721917</v>
      </c>
      <c r="U15" s="41">
        <v>34887.585816642917</v>
      </c>
      <c r="V15" s="41">
        <v>656045.53509240749</v>
      </c>
      <c r="W15" s="41">
        <v>0</v>
      </c>
      <c r="X15" s="41">
        <v>0</v>
      </c>
      <c r="Y15" s="41">
        <v>11790.770709850636</v>
      </c>
      <c r="Z15" s="41">
        <v>171037.79628551207</v>
      </c>
      <c r="AA15" s="41">
        <v>8798.9844001656002</v>
      </c>
      <c r="AB15" s="42">
        <v>420.33095447697519</v>
      </c>
      <c r="AC15" s="41">
        <v>199202.49254598995</v>
      </c>
      <c r="AD15" s="41">
        <v>0</v>
      </c>
      <c r="AE15" s="41">
        <v>0</v>
      </c>
      <c r="AF15" s="42">
        <v>0</v>
      </c>
      <c r="AG15" s="42">
        <v>0</v>
      </c>
      <c r="AH15" s="41">
        <v>0</v>
      </c>
      <c r="AI15" s="41">
        <v>0</v>
      </c>
      <c r="AJ15" s="42">
        <v>0</v>
      </c>
      <c r="AK15" s="41">
        <v>0</v>
      </c>
      <c r="AL15" s="41">
        <v>0</v>
      </c>
      <c r="AM15" s="42">
        <v>50984.641996522943</v>
      </c>
      <c r="AN15" s="41">
        <v>0</v>
      </c>
      <c r="AO15" s="41">
        <v>0</v>
      </c>
      <c r="AP15" s="41">
        <v>0</v>
      </c>
      <c r="AQ15" s="41">
        <v>0</v>
      </c>
      <c r="AR15" s="41">
        <v>0</v>
      </c>
      <c r="AS15" s="41">
        <v>0</v>
      </c>
      <c r="AT15" s="25">
        <f t="shared" si="1"/>
        <v>-63859898.061591804</v>
      </c>
      <c r="AU15" s="43">
        <v>138603617.89955097</v>
      </c>
      <c r="AV15" s="21"/>
    </row>
    <row r="16" spans="1:50" s="4" customFormat="1">
      <c r="A16" s="83"/>
      <c r="B16" s="47"/>
      <c r="C16" s="23"/>
      <c r="D16" s="45">
        <f>D15/$AU$15</f>
        <v>0</v>
      </c>
      <c r="E16" s="45">
        <f t="shared" ref="E16:AT16" si="4">E15/$AU$15</f>
        <v>9.822859517534077E-4</v>
      </c>
      <c r="F16" s="45">
        <f t="shared" si="4"/>
        <v>2.0869654815008538E-7</v>
      </c>
      <c r="G16" s="45">
        <f t="shared" si="4"/>
        <v>0.13471581805415628</v>
      </c>
      <c r="H16" s="45">
        <f t="shared" si="4"/>
        <v>2.0153389336507836E-3</v>
      </c>
      <c r="I16" s="45">
        <f t="shared" si="4"/>
        <v>0</v>
      </c>
      <c r="J16" s="45">
        <f t="shared" si="4"/>
        <v>0</v>
      </c>
      <c r="K16" s="45">
        <f t="shared" si="4"/>
        <v>0</v>
      </c>
      <c r="L16" s="45">
        <f t="shared" si="4"/>
        <v>0</v>
      </c>
      <c r="M16" s="45">
        <f t="shared" si="4"/>
        <v>0</v>
      </c>
      <c r="N16" s="45">
        <f t="shared" si="4"/>
        <v>9.604257513660166E-4</v>
      </c>
      <c r="O16" s="45">
        <f t="shared" si="4"/>
        <v>4.1586175726804543E-2</v>
      </c>
      <c r="P16" s="45">
        <f t="shared" si="4"/>
        <v>2.2241174586462832E-2</v>
      </c>
      <c r="Q16" s="45">
        <f t="shared" si="4"/>
        <v>1.2298414511746314</v>
      </c>
      <c r="R16" s="45">
        <f t="shared" si="4"/>
        <v>1.804747217641859E-2</v>
      </c>
      <c r="S16" s="45">
        <f t="shared" si="4"/>
        <v>1.5922730770366051E-3</v>
      </c>
      <c r="T16" s="45">
        <f t="shared" si="4"/>
        <v>5.7937154180145013E-4</v>
      </c>
      <c r="U16" s="45">
        <f t="shared" si="4"/>
        <v>2.5170761301430603E-4</v>
      </c>
      <c r="V16" s="45">
        <f t="shared" si="4"/>
        <v>4.7332497162365398E-3</v>
      </c>
      <c r="W16" s="45">
        <f t="shared" si="4"/>
        <v>0</v>
      </c>
      <c r="X16" s="45">
        <f t="shared" si="4"/>
        <v>0</v>
      </c>
      <c r="Y16" s="45">
        <f t="shared" si="4"/>
        <v>8.5068275190303195E-5</v>
      </c>
      <c r="Z16" s="45">
        <f t="shared" si="4"/>
        <v>1.2340067227499562E-3</v>
      </c>
      <c r="AA16" s="45">
        <f t="shared" si="4"/>
        <v>6.3483078822245567E-5</v>
      </c>
      <c r="AB16" s="45">
        <f t="shared" si="4"/>
        <v>3.0326117084591407E-6</v>
      </c>
      <c r="AC16" s="45">
        <f t="shared" si="4"/>
        <v>1.437209905230297E-3</v>
      </c>
      <c r="AD16" s="45">
        <f t="shared" si="4"/>
        <v>0</v>
      </c>
      <c r="AE16" s="45">
        <f t="shared" si="4"/>
        <v>0</v>
      </c>
      <c r="AF16" s="45">
        <f t="shared" si="4"/>
        <v>0</v>
      </c>
      <c r="AG16" s="45">
        <f t="shared" si="4"/>
        <v>0</v>
      </c>
      <c r="AH16" s="45">
        <f t="shared" si="4"/>
        <v>0</v>
      </c>
      <c r="AI16" s="45">
        <f t="shared" si="4"/>
        <v>0</v>
      </c>
      <c r="AJ16" s="45">
        <f t="shared" si="4"/>
        <v>0</v>
      </c>
      <c r="AK16" s="45">
        <f t="shared" si="4"/>
        <v>0</v>
      </c>
      <c r="AL16" s="45">
        <f t="shared" si="4"/>
        <v>0</v>
      </c>
      <c r="AM16" s="45">
        <f t="shared" si="4"/>
        <v>3.678449579395006E-4</v>
      </c>
      <c r="AN16" s="45">
        <f t="shared" si="4"/>
        <v>0</v>
      </c>
      <c r="AO16" s="45">
        <f t="shared" si="4"/>
        <v>0</v>
      </c>
      <c r="AP16" s="45">
        <f t="shared" si="4"/>
        <v>0</v>
      </c>
      <c r="AQ16" s="45">
        <f t="shared" si="4"/>
        <v>0</v>
      </c>
      <c r="AR16" s="45">
        <f t="shared" si="4"/>
        <v>0</v>
      </c>
      <c r="AS16" s="45">
        <f t="shared" si="4"/>
        <v>0</v>
      </c>
      <c r="AT16" s="45">
        <f t="shared" si="4"/>
        <v>-0.46073759855152158</v>
      </c>
      <c r="AU16" s="43"/>
      <c r="AV16" s="21"/>
    </row>
    <row r="17" spans="1:48" s="4" customFormat="1">
      <c r="A17" s="83"/>
      <c r="B17" s="47" t="s">
        <v>97</v>
      </c>
      <c r="C17" s="23" t="s">
        <v>98</v>
      </c>
      <c r="D17" s="41">
        <v>4434.7213927449284</v>
      </c>
      <c r="E17" s="41">
        <v>1764411.0973383537</v>
      </c>
      <c r="F17" s="41">
        <v>13826868.726549823</v>
      </c>
      <c r="G17" s="41">
        <v>928003.48626053031</v>
      </c>
      <c r="H17" s="41">
        <v>1982923.4211477453</v>
      </c>
      <c r="I17" s="41">
        <v>620272.60958874982</v>
      </c>
      <c r="J17" s="41">
        <v>1545.896839837829</v>
      </c>
      <c r="K17" s="41">
        <v>8317.7611100579306</v>
      </c>
      <c r="L17" s="41">
        <v>45011.082128126975</v>
      </c>
      <c r="M17" s="41">
        <v>637708.07166721299</v>
      </c>
      <c r="N17" s="41">
        <v>306.0193377746881</v>
      </c>
      <c r="O17" s="42">
        <v>11234546.970850805</v>
      </c>
      <c r="P17" s="41">
        <v>48362930.02504012</v>
      </c>
      <c r="Q17" s="41">
        <v>1033685.3812477404</v>
      </c>
      <c r="R17" s="41">
        <v>161439.25710409338</v>
      </c>
      <c r="S17" s="41">
        <v>43047.049974851339</v>
      </c>
      <c r="T17" s="41">
        <v>160961.68752298682</v>
      </c>
      <c r="U17" s="41">
        <v>86301.469475882783</v>
      </c>
      <c r="V17" s="41">
        <v>585085.46764063241</v>
      </c>
      <c r="W17" s="41">
        <v>0.5315233918026262</v>
      </c>
      <c r="X17" s="41">
        <v>0</v>
      </c>
      <c r="Y17" s="41">
        <v>4167.5977344890025</v>
      </c>
      <c r="Z17" s="41">
        <v>7076.1331842490054</v>
      </c>
      <c r="AA17" s="41">
        <v>1344.4462888709957</v>
      </c>
      <c r="AB17" s="42">
        <v>421606.46398695017</v>
      </c>
      <c r="AC17" s="41">
        <v>1571.2974938435727</v>
      </c>
      <c r="AD17" s="41">
        <v>350.67856296948457</v>
      </c>
      <c r="AE17" s="41">
        <v>12211813.038435113</v>
      </c>
      <c r="AF17" s="42">
        <v>0</v>
      </c>
      <c r="AG17" s="42">
        <v>10541.331544511735</v>
      </c>
      <c r="AH17" s="41">
        <v>0</v>
      </c>
      <c r="AI17" s="41">
        <v>0</v>
      </c>
      <c r="AJ17" s="42">
        <v>0</v>
      </c>
      <c r="AK17" s="41">
        <v>0</v>
      </c>
      <c r="AL17" s="41">
        <v>0</v>
      </c>
      <c r="AM17" s="42">
        <v>11539.624320497165</v>
      </c>
      <c r="AN17" s="41">
        <v>1478.4623059977437</v>
      </c>
      <c r="AO17" s="41">
        <v>2715.7219876859049</v>
      </c>
      <c r="AP17" s="41">
        <v>127.33153426708833</v>
      </c>
      <c r="AQ17" s="41">
        <v>237.05210766506224</v>
      </c>
      <c r="AR17" s="41">
        <v>2396.0196592630359</v>
      </c>
      <c r="AS17" s="41">
        <v>14.367338108715044</v>
      </c>
      <c r="AT17" s="25">
        <f t="shared" si="1"/>
        <v>-6164586.6469441652</v>
      </c>
      <c r="AU17" s="43">
        <v>88000193.653281808</v>
      </c>
      <c r="AV17" s="21"/>
    </row>
    <row r="18" spans="1:48" s="4" customFormat="1">
      <c r="A18" s="83"/>
      <c r="B18" s="47"/>
      <c r="C18" s="23"/>
      <c r="D18" s="45">
        <f>D17/$AU$17</f>
        <v>5.0394450382888941E-5</v>
      </c>
      <c r="E18" s="45">
        <f t="shared" ref="E18:AT18" si="5">E17/$AU$17</f>
        <v>2.0050081983797468E-2</v>
      </c>
      <c r="F18" s="45">
        <f t="shared" si="5"/>
        <v>0.15712316249015634</v>
      </c>
      <c r="G18" s="45">
        <f t="shared" si="5"/>
        <v>1.0545470955630359E-2</v>
      </c>
      <c r="H18" s="45">
        <f t="shared" si="5"/>
        <v>2.2533171108241032E-2</v>
      </c>
      <c r="I18" s="45">
        <f t="shared" si="5"/>
        <v>7.0485368706415096E-3</v>
      </c>
      <c r="J18" s="45">
        <f t="shared" si="5"/>
        <v>1.7566970885639382E-5</v>
      </c>
      <c r="K18" s="45">
        <f t="shared" si="5"/>
        <v>9.4519804613495129E-5</v>
      </c>
      <c r="L18" s="45">
        <f t="shared" si="5"/>
        <v>5.1148844405353607E-4</v>
      </c>
      <c r="M18" s="45">
        <f t="shared" si="5"/>
        <v>7.2466666855275814E-3</v>
      </c>
      <c r="N18" s="45">
        <f t="shared" si="5"/>
        <v>3.4774848221402254E-6</v>
      </c>
      <c r="O18" s="45">
        <f t="shared" si="5"/>
        <v>0.12766502554658676</v>
      </c>
      <c r="P18" s="45">
        <f t="shared" si="5"/>
        <v>0.54957754088120137</v>
      </c>
      <c r="Q18" s="45">
        <f t="shared" si="5"/>
        <v>1.1746398937716325E-2</v>
      </c>
      <c r="R18" s="45">
        <f t="shared" si="5"/>
        <v>1.8345329754632057E-3</v>
      </c>
      <c r="S18" s="45">
        <f t="shared" si="5"/>
        <v>4.8916994597143109E-4</v>
      </c>
      <c r="T18" s="45">
        <f t="shared" si="5"/>
        <v>1.8291060603476757E-3</v>
      </c>
      <c r="U18" s="45">
        <f t="shared" si="5"/>
        <v>9.8069635864561893E-4</v>
      </c>
      <c r="V18" s="45">
        <f t="shared" si="5"/>
        <v>6.6486838647861627E-3</v>
      </c>
      <c r="W18" s="45">
        <f t="shared" si="5"/>
        <v>6.0400252514990229E-9</v>
      </c>
      <c r="X18" s="45">
        <f t="shared" si="5"/>
        <v>0</v>
      </c>
      <c r="Y18" s="45">
        <f t="shared" si="5"/>
        <v>4.7358960946259004E-5</v>
      </c>
      <c r="Z18" s="45">
        <f t="shared" si="5"/>
        <v>8.0410427414839142E-5</v>
      </c>
      <c r="AA18" s="45">
        <f t="shared" si="5"/>
        <v>1.527776511683684E-5</v>
      </c>
      <c r="AB18" s="45">
        <f t="shared" si="5"/>
        <v>4.790972002267033E-3</v>
      </c>
      <c r="AC18" s="45">
        <f t="shared" si="5"/>
        <v>1.7855614045969478E-5</v>
      </c>
      <c r="AD18" s="45">
        <f t="shared" si="5"/>
        <v>3.9849749007501942E-6</v>
      </c>
      <c r="AE18" s="45">
        <f t="shared" si="5"/>
        <v>0.13877029733081384</v>
      </c>
      <c r="AF18" s="45">
        <f t="shared" si="5"/>
        <v>0</v>
      </c>
      <c r="AG18" s="45">
        <f t="shared" si="5"/>
        <v>1.1978759485512354E-4</v>
      </c>
      <c r="AH18" s="45">
        <f t="shared" si="5"/>
        <v>0</v>
      </c>
      <c r="AI18" s="45">
        <f t="shared" si="5"/>
        <v>0</v>
      </c>
      <c r="AJ18" s="45">
        <f t="shared" si="5"/>
        <v>0</v>
      </c>
      <c r="AK18" s="45">
        <f t="shared" si="5"/>
        <v>0</v>
      </c>
      <c r="AL18" s="45">
        <f t="shared" si="5"/>
        <v>0</v>
      </c>
      <c r="AM18" s="45">
        <f t="shared" si="5"/>
        <v>1.3113180598173395E-4</v>
      </c>
      <c r="AN18" s="45">
        <f t="shared" si="5"/>
        <v>1.6800671051052933E-5</v>
      </c>
      <c r="AO18" s="45">
        <f t="shared" si="5"/>
        <v>3.086040922120888E-5</v>
      </c>
      <c r="AP18" s="45">
        <f t="shared" si="5"/>
        <v>1.4469460688776533E-6</v>
      </c>
      <c r="AQ18" s="45">
        <f t="shared" si="5"/>
        <v>2.6937680228186838E-6</v>
      </c>
      <c r="AR18" s="45">
        <f t="shared" si="5"/>
        <v>2.7227436211143845E-5</v>
      </c>
      <c r="AS18" s="45">
        <f t="shared" si="5"/>
        <v>1.6326484649933767E-7</v>
      </c>
      <c r="AT18" s="45">
        <f t="shared" si="5"/>
        <v>-7.0051966831260123E-2</v>
      </c>
      <c r="AU18" s="43"/>
      <c r="AV18" s="21"/>
    </row>
    <row r="19" spans="1:48" s="4" customFormat="1">
      <c r="A19" s="83"/>
      <c r="B19" s="40" t="s">
        <v>99</v>
      </c>
      <c r="C19" s="24" t="s">
        <v>100</v>
      </c>
      <c r="D19" s="41">
        <v>131671149.66889314</v>
      </c>
      <c r="E19" s="41">
        <v>1320469.2074689968</v>
      </c>
      <c r="F19" s="41">
        <v>328183.97395626252</v>
      </c>
      <c r="G19" s="41">
        <v>1454447.2912105746</v>
      </c>
      <c r="H19" s="41">
        <v>955462.6473853332</v>
      </c>
      <c r="I19" s="41">
        <v>287332890.87482011</v>
      </c>
      <c r="J19" s="41">
        <v>1800642.3046647345</v>
      </c>
      <c r="K19" s="41">
        <v>15864223.080164531</v>
      </c>
      <c r="L19" s="41">
        <v>1653626.1515179616</v>
      </c>
      <c r="M19" s="41">
        <v>2907045.2730999859</v>
      </c>
      <c r="N19" s="41">
        <v>5334612.9256455777</v>
      </c>
      <c r="O19" s="42">
        <v>54996214.456385359</v>
      </c>
      <c r="P19" s="41">
        <v>4866569.8312746324</v>
      </c>
      <c r="Q19" s="41">
        <v>6722672.4681641832</v>
      </c>
      <c r="R19" s="41">
        <v>2924654.9501518663</v>
      </c>
      <c r="S19" s="41">
        <v>3485720.7356213243</v>
      </c>
      <c r="T19" s="41">
        <v>1773044.810040388</v>
      </c>
      <c r="U19" s="41">
        <v>2222594.1940738885</v>
      </c>
      <c r="V19" s="41">
        <v>3330990.371814705</v>
      </c>
      <c r="W19" s="41">
        <v>3581527.1391741149</v>
      </c>
      <c r="X19" s="41">
        <v>483893.26468776155</v>
      </c>
      <c r="Y19" s="41">
        <v>856930.10508475872</v>
      </c>
      <c r="Z19" s="41">
        <v>1012937.2207276536</v>
      </c>
      <c r="AA19" s="41">
        <v>31757.524704980598</v>
      </c>
      <c r="AB19" s="42">
        <v>2690856.59761013</v>
      </c>
      <c r="AC19" s="41">
        <v>422288.50264939008</v>
      </c>
      <c r="AD19" s="41">
        <v>503239.92545235285</v>
      </c>
      <c r="AE19" s="41">
        <v>7821823.4935958879</v>
      </c>
      <c r="AF19" s="42">
        <v>4020335.4345739316</v>
      </c>
      <c r="AG19" s="42">
        <v>12246321.128735408</v>
      </c>
      <c r="AH19" s="41">
        <v>97044582.18211697</v>
      </c>
      <c r="AI19" s="41">
        <v>2810757.152929666</v>
      </c>
      <c r="AJ19" s="42">
        <v>2333611.3530218024</v>
      </c>
      <c r="AK19" s="41">
        <v>2740408.4722448299</v>
      </c>
      <c r="AL19" s="41">
        <v>11608432.568737449</v>
      </c>
      <c r="AM19" s="42">
        <v>3008830.3042344097</v>
      </c>
      <c r="AN19" s="41">
        <v>982393.29650027188</v>
      </c>
      <c r="AO19" s="41">
        <v>6556470.553896334</v>
      </c>
      <c r="AP19" s="41">
        <v>7116039.2390499692</v>
      </c>
      <c r="AQ19" s="41">
        <v>6354177.5298441239</v>
      </c>
      <c r="AR19" s="41">
        <v>8472268.4079797845</v>
      </c>
      <c r="AS19" s="41">
        <v>7036637.1160147479</v>
      </c>
      <c r="AT19" s="25">
        <f t="shared" si="1"/>
        <v>423574658.27007961</v>
      </c>
      <c r="AU19" s="43">
        <v>1144256392</v>
      </c>
      <c r="AV19" s="21"/>
    </row>
    <row r="20" spans="1:48" s="4" customFormat="1">
      <c r="A20" s="83"/>
      <c r="B20" s="40"/>
      <c r="C20" s="24"/>
      <c r="D20" s="45">
        <f>D19/$AU$19</f>
        <v>0.11507136913498067</v>
      </c>
      <c r="E20" s="45">
        <f t="shared" ref="E20:AT20" si="6">E19/$AU$19</f>
        <v>1.1539976675690677E-3</v>
      </c>
      <c r="F20" s="45">
        <f t="shared" si="6"/>
        <v>2.8680982361185928E-4</v>
      </c>
      <c r="G20" s="45">
        <f t="shared" si="6"/>
        <v>1.271085135621051E-3</v>
      </c>
      <c r="H20" s="45">
        <f t="shared" si="6"/>
        <v>8.3500748089798151E-4</v>
      </c>
      <c r="I20" s="45">
        <f t="shared" si="6"/>
        <v>0.25110883616966512</v>
      </c>
      <c r="J20" s="45">
        <f t="shared" si="6"/>
        <v>1.5736353471597951E-3</v>
      </c>
      <c r="K20" s="45">
        <f t="shared" si="6"/>
        <v>1.3864220633660686E-2</v>
      </c>
      <c r="L20" s="45">
        <f t="shared" si="6"/>
        <v>1.4451535189833238E-3</v>
      </c>
      <c r="M20" s="45">
        <f t="shared" si="6"/>
        <v>2.5405541043287314E-3</v>
      </c>
      <c r="N20" s="45">
        <f t="shared" si="6"/>
        <v>4.6620783269747971E-3</v>
      </c>
      <c r="O20" s="45">
        <f t="shared" si="6"/>
        <v>4.8062842244874573E-2</v>
      </c>
      <c r="P20" s="45">
        <f t="shared" si="6"/>
        <v>4.2530414208729475E-3</v>
      </c>
      <c r="Q20" s="45">
        <f t="shared" si="6"/>
        <v>5.8751452167235809E-3</v>
      </c>
      <c r="R20" s="45">
        <f t="shared" si="6"/>
        <v>2.5559437295691913E-3</v>
      </c>
      <c r="S20" s="45">
        <f t="shared" si="6"/>
        <v>3.0462759570246073E-3</v>
      </c>
      <c r="T20" s="45">
        <f t="shared" si="6"/>
        <v>1.549517068409252E-3</v>
      </c>
      <c r="U20" s="45">
        <f t="shared" si="6"/>
        <v>1.9423917660526281E-3</v>
      </c>
      <c r="V20" s="45">
        <f t="shared" si="6"/>
        <v>2.9110524486497297E-3</v>
      </c>
      <c r="W20" s="45">
        <f t="shared" si="6"/>
        <v>3.1300040482309275E-3</v>
      </c>
      <c r="X20" s="45">
        <f t="shared" si="6"/>
        <v>4.2288884560389816E-4</v>
      </c>
      <c r="Y20" s="45">
        <f t="shared" si="6"/>
        <v>7.488969352287951E-4</v>
      </c>
      <c r="Z20" s="45">
        <f t="shared" si="6"/>
        <v>8.8523623534860147E-4</v>
      </c>
      <c r="AA20" s="45">
        <f t="shared" si="6"/>
        <v>2.7753853880136855E-5</v>
      </c>
      <c r="AB20" s="45">
        <f t="shared" si="6"/>
        <v>2.3516203330154785E-3</v>
      </c>
      <c r="AC20" s="45">
        <f t="shared" si="6"/>
        <v>3.6905059530520856E-4</v>
      </c>
      <c r="AD20" s="45">
        <f t="shared" si="6"/>
        <v>4.3979647303762047E-4</v>
      </c>
      <c r="AE20" s="45">
        <f t="shared" si="6"/>
        <v>6.8357262832715628E-3</v>
      </c>
      <c r="AF20" s="45">
        <f t="shared" si="6"/>
        <v>3.5134917861782255E-3</v>
      </c>
      <c r="AG20" s="45">
        <f t="shared" si="6"/>
        <v>1.0702427545395271E-2</v>
      </c>
      <c r="AH20" s="45">
        <f t="shared" si="6"/>
        <v>8.4810172668117342E-2</v>
      </c>
      <c r="AI20" s="45">
        <f t="shared" si="6"/>
        <v>2.4564050265140805E-3</v>
      </c>
      <c r="AJ20" s="45">
        <f t="shared" si="6"/>
        <v>2.0394129928721452E-3</v>
      </c>
      <c r="AK20" s="45">
        <f t="shared" si="6"/>
        <v>2.3949252033060348E-3</v>
      </c>
      <c r="AL20" s="45">
        <f t="shared" si="6"/>
        <v>1.0144957589834858E-2</v>
      </c>
      <c r="AM20" s="45">
        <f t="shared" si="6"/>
        <v>2.6295070975967155E-3</v>
      </c>
      <c r="AN20" s="45">
        <f t="shared" si="6"/>
        <v>8.5854298334587923E-4</v>
      </c>
      <c r="AO20" s="45">
        <f t="shared" si="6"/>
        <v>5.7298963761404391E-3</v>
      </c>
      <c r="AP20" s="45">
        <f t="shared" si="6"/>
        <v>6.2189202427020123E-3</v>
      </c>
      <c r="AQ20" s="45">
        <f t="shared" si="6"/>
        <v>5.5531064316257928E-3</v>
      </c>
      <c r="AR20" s="45">
        <f t="shared" si="6"/>
        <v>7.4041696137449103E-3</v>
      </c>
      <c r="AS20" s="45">
        <f t="shared" si="6"/>
        <v>6.1495283445309763E-3</v>
      </c>
      <c r="AT20" s="45">
        <f t="shared" si="6"/>
        <v>0.37017460529954338</v>
      </c>
      <c r="AU20" s="43"/>
      <c r="AV20" s="21"/>
    </row>
    <row r="21" spans="1:48" s="4" customFormat="1">
      <c r="A21" s="83"/>
      <c r="B21" s="40" t="s">
        <v>101</v>
      </c>
      <c r="C21" s="24" t="s">
        <v>102</v>
      </c>
      <c r="D21" s="41">
        <v>142846.03309667931</v>
      </c>
      <c r="E21" s="41">
        <v>265354.42388295219</v>
      </c>
      <c r="F21" s="41">
        <v>9864.762945693963</v>
      </c>
      <c r="G21" s="41">
        <v>257260.73949538363</v>
      </c>
      <c r="H21" s="41">
        <v>101336.86629433499</v>
      </c>
      <c r="I21" s="41">
        <v>843977.34036689997</v>
      </c>
      <c r="J21" s="41">
        <v>175225023.03298855</v>
      </c>
      <c r="K21" s="41">
        <v>129393038.51881769</v>
      </c>
      <c r="L21" s="41">
        <v>3762069.1533966251</v>
      </c>
      <c r="M21" s="41">
        <v>16853724.745674916</v>
      </c>
      <c r="N21" s="41">
        <v>172711.90126956286</v>
      </c>
      <c r="O21" s="42">
        <v>22134742.540554337</v>
      </c>
      <c r="P21" s="41">
        <v>3515507.4755272586</v>
      </c>
      <c r="Q21" s="41">
        <v>954644.45743864658</v>
      </c>
      <c r="R21" s="41">
        <v>1304252.4807188753</v>
      </c>
      <c r="S21" s="41">
        <v>434254.89793550124</v>
      </c>
      <c r="T21" s="41">
        <v>1040150.0296040525</v>
      </c>
      <c r="U21" s="41">
        <v>4037391.5760907587</v>
      </c>
      <c r="V21" s="41">
        <v>1286300.4533902754</v>
      </c>
      <c r="W21" s="41">
        <v>273431.6964710576</v>
      </c>
      <c r="X21" s="41">
        <v>81580.719071320724</v>
      </c>
      <c r="Y21" s="41">
        <v>3327721.9023164725</v>
      </c>
      <c r="Z21" s="41">
        <v>974937.62169574061</v>
      </c>
      <c r="AA21" s="41">
        <v>32554.356560950808</v>
      </c>
      <c r="AB21" s="42">
        <v>6390.1390714347781</v>
      </c>
      <c r="AC21" s="41">
        <v>1992.5042434145082</v>
      </c>
      <c r="AD21" s="41">
        <v>2860.2463453379332</v>
      </c>
      <c r="AE21" s="41">
        <v>1159287.77237125</v>
      </c>
      <c r="AF21" s="42">
        <v>234360.51251032046</v>
      </c>
      <c r="AG21" s="42">
        <v>468314.11269872106</v>
      </c>
      <c r="AH21" s="41">
        <v>1583175.4588142589</v>
      </c>
      <c r="AI21" s="41">
        <v>22597.901952544049</v>
      </c>
      <c r="AJ21" s="42">
        <v>51869.863208855211</v>
      </c>
      <c r="AK21" s="41">
        <v>276813.8953875135</v>
      </c>
      <c r="AL21" s="41">
        <v>590866.62297916005</v>
      </c>
      <c r="AM21" s="42">
        <v>551441.91522720072</v>
      </c>
      <c r="AN21" s="41">
        <v>553339.18171456642</v>
      </c>
      <c r="AO21" s="41">
        <v>724981.86691303726</v>
      </c>
      <c r="AP21" s="41">
        <v>486278.43456894229</v>
      </c>
      <c r="AQ21" s="41">
        <v>3964677.671907064</v>
      </c>
      <c r="AR21" s="41">
        <v>322292.05399518664</v>
      </c>
      <c r="AS21" s="41">
        <v>3377972.1684494819</v>
      </c>
      <c r="AT21" s="25">
        <f t="shared" si="1"/>
        <v>56011311.777318656</v>
      </c>
      <c r="AU21" s="43">
        <v>436815501.8252815</v>
      </c>
      <c r="AV21" s="21"/>
    </row>
    <row r="22" spans="1:48" s="4" customFormat="1">
      <c r="A22" s="83"/>
      <c r="B22" s="40"/>
      <c r="C22" s="24"/>
      <c r="D22" s="45">
        <f>D21/$AU$21</f>
        <v>3.2701685837563339E-4</v>
      </c>
      <c r="E22" s="45">
        <f t="shared" ref="E22:AT22" si="7">E21/$AU$21</f>
        <v>6.0747483267910502E-4</v>
      </c>
      <c r="F22" s="45">
        <f t="shared" si="7"/>
        <v>2.2583362780105029E-5</v>
      </c>
      <c r="G22" s="45">
        <f t="shared" si="7"/>
        <v>5.8894599303456821E-4</v>
      </c>
      <c r="H22" s="45">
        <f t="shared" si="7"/>
        <v>2.3199008705251481E-4</v>
      </c>
      <c r="I22" s="45">
        <f t="shared" si="7"/>
        <v>1.9321139859740509E-3</v>
      </c>
      <c r="J22" s="45">
        <f t="shared" si="7"/>
        <v>0.40114195192430574</v>
      </c>
      <c r="K22" s="45">
        <f t="shared" si="7"/>
        <v>0.29621897111740469</v>
      </c>
      <c r="L22" s="45">
        <f t="shared" si="7"/>
        <v>8.6124900276579163E-3</v>
      </c>
      <c r="M22" s="45">
        <f t="shared" si="7"/>
        <v>3.8583165375884736E-2</v>
      </c>
      <c r="N22" s="45">
        <f t="shared" si="7"/>
        <v>3.9538867221485327E-4</v>
      </c>
      <c r="O22" s="45">
        <f t="shared" si="7"/>
        <v>5.0672978518532162E-2</v>
      </c>
      <c r="P22" s="45">
        <f t="shared" si="7"/>
        <v>8.0480373540712836E-3</v>
      </c>
      <c r="Q22" s="45">
        <f t="shared" si="7"/>
        <v>2.1854637792147026E-3</v>
      </c>
      <c r="R22" s="45">
        <f t="shared" si="7"/>
        <v>2.9858200436314948E-3</v>
      </c>
      <c r="S22" s="45">
        <f t="shared" si="7"/>
        <v>9.9413801964655444E-4</v>
      </c>
      <c r="T22" s="45">
        <f t="shared" si="7"/>
        <v>2.3812113472568429E-3</v>
      </c>
      <c r="U22" s="45">
        <f t="shared" si="7"/>
        <v>9.242784560575517E-3</v>
      </c>
      <c r="V22" s="45">
        <f t="shared" si="7"/>
        <v>2.9447225384981253E-3</v>
      </c>
      <c r="W22" s="45">
        <f t="shared" si="7"/>
        <v>6.2596610085606681E-4</v>
      </c>
      <c r="X22" s="45">
        <f t="shared" si="7"/>
        <v>1.8676241738314401E-4</v>
      </c>
      <c r="Y22" s="45">
        <f t="shared" si="7"/>
        <v>7.6181405843227211E-3</v>
      </c>
      <c r="Z22" s="45">
        <f t="shared" si="7"/>
        <v>2.2319208398554006E-3</v>
      </c>
      <c r="AA22" s="45">
        <f t="shared" si="7"/>
        <v>7.4526559668598884E-5</v>
      </c>
      <c r="AB22" s="45">
        <f t="shared" si="7"/>
        <v>1.4628920092654406E-5</v>
      </c>
      <c r="AC22" s="45">
        <f t="shared" si="7"/>
        <v>4.5614320807952339E-6</v>
      </c>
      <c r="AD22" s="45">
        <f t="shared" si="7"/>
        <v>6.547950641371655E-6</v>
      </c>
      <c r="AE22" s="45">
        <f t="shared" si="7"/>
        <v>2.6539529103867397E-3</v>
      </c>
      <c r="AF22" s="45">
        <f t="shared" si="7"/>
        <v>5.3652059400598044E-4</v>
      </c>
      <c r="AG22" s="45">
        <f t="shared" si="7"/>
        <v>1.0721096452434018E-3</v>
      </c>
      <c r="AH22" s="45">
        <f t="shared" si="7"/>
        <v>3.6243573137830195E-3</v>
      </c>
      <c r="AI22" s="45">
        <f t="shared" si="7"/>
        <v>5.173328752783781E-5</v>
      </c>
      <c r="AJ22" s="45">
        <f t="shared" si="7"/>
        <v>1.1874547261283379E-4</v>
      </c>
      <c r="AK22" s="45">
        <f t="shared" si="7"/>
        <v>6.3370895545331214E-4</v>
      </c>
      <c r="AL22" s="45">
        <f t="shared" si="7"/>
        <v>1.3526686221303021E-3</v>
      </c>
      <c r="AM22" s="45">
        <f t="shared" si="7"/>
        <v>1.2624137946637428E-3</v>
      </c>
      <c r="AN22" s="45">
        <f t="shared" si="7"/>
        <v>1.2667571993264387E-3</v>
      </c>
      <c r="AO22" s="45">
        <f t="shared" si="7"/>
        <v>1.6596981194202608E-3</v>
      </c>
      <c r="AP22" s="45">
        <f t="shared" si="7"/>
        <v>1.1132352962222598E-3</v>
      </c>
      <c r="AQ22" s="45">
        <f t="shared" si="7"/>
        <v>9.0763209074316807E-3</v>
      </c>
      <c r="AR22" s="45">
        <f t="shared" si="7"/>
        <v>7.378219240124353E-4</v>
      </c>
      <c r="AS22" s="45">
        <f t="shared" si="7"/>
        <v>7.7331783197580094E-3</v>
      </c>
      <c r="AT22" s="45">
        <f t="shared" si="7"/>
        <v>0.12822647443433038</v>
      </c>
      <c r="AU22" s="43"/>
      <c r="AV22" s="21"/>
    </row>
    <row r="23" spans="1:48" s="4" customFormat="1">
      <c r="A23" s="83"/>
      <c r="B23" s="40" t="s">
        <v>103</v>
      </c>
      <c r="C23" s="24" t="s">
        <v>104</v>
      </c>
      <c r="D23" s="41">
        <v>343065.38785086002</v>
      </c>
      <c r="E23" s="41">
        <v>1116177.2006713839</v>
      </c>
      <c r="F23" s="41">
        <v>170576.82877820177</v>
      </c>
      <c r="G23" s="41">
        <v>686775.20976795768</v>
      </c>
      <c r="H23" s="41">
        <v>336445.79089770286</v>
      </c>
      <c r="I23" s="41">
        <v>1117101.1364610693</v>
      </c>
      <c r="J23" s="41">
        <v>2004104.6341151407</v>
      </c>
      <c r="K23" s="41">
        <v>54519974.384277515</v>
      </c>
      <c r="L23" s="41">
        <v>4768001.9958915524</v>
      </c>
      <c r="M23" s="41">
        <v>2649952.2335792063</v>
      </c>
      <c r="N23" s="41">
        <v>466195.94131665659</v>
      </c>
      <c r="O23" s="42">
        <v>5200502.946723544</v>
      </c>
      <c r="P23" s="41">
        <v>4778758.0097187376</v>
      </c>
      <c r="Q23" s="41">
        <v>1763800.1093609158</v>
      </c>
      <c r="R23" s="41">
        <v>1468266.2017781902</v>
      </c>
      <c r="S23" s="41">
        <v>1829333.519681525</v>
      </c>
      <c r="T23" s="41">
        <v>1530903.2419225199</v>
      </c>
      <c r="U23" s="41">
        <v>7582005.5657940563</v>
      </c>
      <c r="V23" s="41">
        <v>1356950.1236528098</v>
      </c>
      <c r="W23" s="41">
        <v>580408.28371161944</v>
      </c>
      <c r="X23" s="41">
        <v>189527.00435931087</v>
      </c>
      <c r="Y23" s="41">
        <v>250730.90844788944</v>
      </c>
      <c r="Z23" s="41">
        <v>225535.83059908519</v>
      </c>
      <c r="AA23" s="41">
        <v>56160.499098583154</v>
      </c>
      <c r="AB23" s="42">
        <v>546239.18167188508</v>
      </c>
      <c r="AC23" s="41">
        <v>225417.36841140126</v>
      </c>
      <c r="AD23" s="41">
        <v>206443.12076518388</v>
      </c>
      <c r="AE23" s="41">
        <v>12092497.787433863</v>
      </c>
      <c r="AF23" s="42">
        <v>1144497.518470349</v>
      </c>
      <c r="AG23" s="42">
        <v>3472577.3818795863</v>
      </c>
      <c r="AH23" s="41">
        <v>1253437.8838547533</v>
      </c>
      <c r="AI23" s="41">
        <v>359643.14030253055</v>
      </c>
      <c r="AJ23" s="42">
        <v>3878925.7015165896</v>
      </c>
      <c r="AK23" s="41">
        <v>1390372.0008544105</v>
      </c>
      <c r="AL23" s="41">
        <v>10006210.126025736</v>
      </c>
      <c r="AM23" s="42">
        <v>308328.93759700324</v>
      </c>
      <c r="AN23" s="41">
        <v>745700.11001545028</v>
      </c>
      <c r="AO23" s="41">
        <v>1006140.2496512461</v>
      </c>
      <c r="AP23" s="41">
        <v>88079.889731204777</v>
      </c>
      <c r="AQ23" s="41">
        <v>2808733.3991259229</v>
      </c>
      <c r="AR23" s="41">
        <v>3361251.5015112958</v>
      </c>
      <c r="AS23" s="41">
        <v>10341385.187707743</v>
      </c>
      <c r="AT23" s="25">
        <f t="shared" si="1"/>
        <v>249914898.36118039</v>
      </c>
      <c r="AU23" s="43">
        <v>398142031.83616257</v>
      </c>
      <c r="AV23" s="21"/>
    </row>
    <row r="24" spans="1:48" s="4" customFormat="1">
      <c r="A24" s="83"/>
      <c r="B24" s="40"/>
      <c r="C24" s="24"/>
      <c r="D24" s="45">
        <f>D23/$AU23</f>
        <v>8.6166583886835928E-4</v>
      </c>
      <c r="E24" s="45">
        <f t="shared" ref="E24:AT24" si="8">E23/$AU23</f>
        <v>2.8034648728840978E-3</v>
      </c>
      <c r="F24" s="45">
        <f t="shared" si="8"/>
        <v>4.2843210497402342E-4</v>
      </c>
      <c r="G24" s="45">
        <f t="shared" si="8"/>
        <v>1.7249502811865116E-3</v>
      </c>
      <c r="H24" s="45">
        <f t="shared" si="8"/>
        <v>8.4503961901754698E-4</v>
      </c>
      <c r="I24" s="45">
        <f t="shared" si="8"/>
        <v>2.8057854914468362E-3</v>
      </c>
      <c r="J24" s="45">
        <f t="shared" si="8"/>
        <v>5.0336424538563662E-3</v>
      </c>
      <c r="K24" s="45">
        <f t="shared" si="8"/>
        <v>0.13693599274821794</v>
      </c>
      <c r="L24" s="45">
        <f t="shared" si="8"/>
        <v>1.197563084184392E-2</v>
      </c>
      <c r="M24" s="45">
        <f t="shared" si="8"/>
        <v>6.6557962276881004E-3</v>
      </c>
      <c r="N24" s="45">
        <f t="shared" si="8"/>
        <v>1.1709287240200214E-3</v>
      </c>
      <c r="O24" s="45">
        <f t="shared" si="8"/>
        <v>1.3061928987350868E-2</v>
      </c>
      <c r="P24" s="45">
        <f t="shared" si="8"/>
        <v>1.2002646361349812E-2</v>
      </c>
      <c r="Q24" s="45">
        <f t="shared" si="8"/>
        <v>4.4300776314085029E-3</v>
      </c>
      <c r="R24" s="45">
        <f t="shared" si="8"/>
        <v>3.6877950187946726E-3</v>
      </c>
      <c r="S24" s="45">
        <f t="shared" si="8"/>
        <v>4.5946757021481845E-3</v>
      </c>
      <c r="T24" s="45">
        <f t="shared" si="8"/>
        <v>3.8451183736172177E-3</v>
      </c>
      <c r="U24" s="45">
        <f t="shared" si="8"/>
        <v>1.9043469313770142E-2</v>
      </c>
      <c r="V24" s="45">
        <f t="shared" si="8"/>
        <v>3.4082061554636398E-3</v>
      </c>
      <c r="W24" s="45">
        <f t="shared" si="8"/>
        <v>1.4577920372658879E-3</v>
      </c>
      <c r="X24" s="45">
        <f t="shared" si="8"/>
        <v>4.7602862597863614E-4</v>
      </c>
      <c r="Y24" s="45">
        <f t="shared" si="8"/>
        <v>6.2975242099298486E-4</v>
      </c>
      <c r="Z24" s="45">
        <f t="shared" si="8"/>
        <v>5.6647078822337027E-4</v>
      </c>
      <c r="AA24" s="45">
        <f t="shared" si="8"/>
        <v>1.4105644370070798E-4</v>
      </c>
      <c r="AB24" s="45">
        <f t="shared" si="8"/>
        <v>1.3719706486469763E-3</v>
      </c>
      <c r="AC24" s="45">
        <f t="shared" si="8"/>
        <v>5.6617325071612039E-4</v>
      </c>
      <c r="AD24" s="45">
        <f t="shared" si="8"/>
        <v>5.1851626871220733E-4</v>
      </c>
      <c r="AE24" s="45">
        <f t="shared" si="8"/>
        <v>3.0372321484534909E-2</v>
      </c>
      <c r="AF24" s="45">
        <f t="shared" si="8"/>
        <v>2.874596066112697E-3</v>
      </c>
      <c r="AG24" s="45">
        <f t="shared" si="8"/>
        <v>8.7219562472835559E-3</v>
      </c>
      <c r="AH24" s="45">
        <f t="shared" si="8"/>
        <v>3.1482179313601063E-3</v>
      </c>
      <c r="AI24" s="45">
        <f t="shared" si="8"/>
        <v>9.0330362419641617E-4</v>
      </c>
      <c r="AJ24" s="45">
        <f t="shared" si="8"/>
        <v>9.7425677053679851E-3</v>
      </c>
      <c r="AK24" s="45">
        <f t="shared" si="8"/>
        <v>3.4921507644954087E-3</v>
      </c>
      <c r="AL24" s="45">
        <f t="shared" si="8"/>
        <v>2.5132262674902262E-2</v>
      </c>
      <c r="AM24" s="45">
        <f t="shared" si="8"/>
        <v>7.7441946075133849E-4</v>
      </c>
      <c r="AN24" s="45">
        <f t="shared" si="8"/>
        <v>1.8729499786204677E-3</v>
      </c>
      <c r="AO24" s="45">
        <f t="shared" si="8"/>
        <v>2.5270887502409638E-3</v>
      </c>
      <c r="AP24" s="45">
        <f t="shared" si="8"/>
        <v>2.2122730756407574E-4</v>
      </c>
      <c r="AQ24" s="45">
        <f t="shared" si="8"/>
        <v>7.0546015605851197E-3</v>
      </c>
      <c r="AR24" s="45">
        <f t="shared" si="8"/>
        <v>8.442342763987469E-3</v>
      </c>
      <c r="AS24" s="45">
        <f t="shared" si="8"/>
        <v>2.5974110645929676E-2</v>
      </c>
      <c r="AT24" s="45">
        <f t="shared" si="8"/>
        <v>0.62770287580192397</v>
      </c>
      <c r="AU24" s="43"/>
      <c r="AV24" s="21"/>
    </row>
    <row r="25" spans="1:48" s="4" customFormat="1">
      <c r="A25" s="83"/>
      <c r="B25" s="47" t="s">
        <v>105</v>
      </c>
      <c r="C25" s="24" t="s">
        <v>106</v>
      </c>
      <c r="D25" s="41">
        <v>227237.38442332807</v>
      </c>
      <c r="E25" s="41">
        <v>5689453.5755041279</v>
      </c>
      <c r="F25" s="41">
        <v>10711.148544413965</v>
      </c>
      <c r="G25" s="41">
        <v>316506.22765127802</v>
      </c>
      <c r="H25" s="41">
        <v>141827.53968253048</v>
      </c>
      <c r="I25" s="41">
        <v>401029.63932259055</v>
      </c>
      <c r="J25" s="41">
        <v>566390.14069326478</v>
      </c>
      <c r="K25" s="41">
        <v>349812.57618972519</v>
      </c>
      <c r="L25" s="41">
        <v>88917156.04678838</v>
      </c>
      <c r="M25" s="41">
        <v>6804894.4676136579</v>
      </c>
      <c r="N25" s="41">
        <v>189243.77122856729</v>
      </c>
      <c r="O25" s="42">
        <v>1821267.7300144047</v>
      </c>
      <c r="P25" s="41">
        <v>3032935.9018975981</v>
      </c>
      <c r="Q25" s="41">
        <v>983367.50744474982</v>
      </c>
      <c r="R25" s="41">
        <v>3634255.2733159587</v>
      </c>
      <c r="S25" s="41">
        <v>2360572.2763366289</v>
      </c>
      <c r="T25" s="41">
        <v>1119097.486072365</v>
      </c>
      <c r="U25" s="41">
        <v>5816676.9794351226</v>
      </c>
      <c r="V25" s="41">
        <v>1049796.0728511806</v>
      </c>
      <c r="W25" s="41">
        <v>397098.62701152265</v>
      </c>
      <c r="X25" s="41">
        <v>98818.537730264768</v>
      </c>
      <c r="Y25" s="41">
        <v>915835.38630788832</v>
      </c>
      <c r="Z25" s="41">
        <v>82271.769147100509</v>
      </c>
      <c r="AA25" s="41">
        <v>41060.166147497446</v>
      </c>
      <c r="AB25" s="42">
        <v>19650.884409447219</v>
      </c>
      <c r="AC25" s="41">
        <v>17173.762155761433</v>
      </c>
      <c r="AD25" s="41">
        <v>4545.3610185313455</v>
      </c>
      <c r="AE25" s="41">
        <v>50787134.586526163</v>
      </c>
      <c r="AF25" s="42">
        <v>444175.40049826889</v>
      </c>
      <c r="AG25" s="42">
        <v>748817.58213392191</v>
      </c>
      <c r="AH25" s="41">
        <v>219084.42694015757</v>
      </c>
      <c r="AI25" s="41">
        <v>166117.09746570332</v>
      </c>
      <c r="AJ25" s="42">
        <v>461913.94014834048</v>
      </c>
      <c r="AK25" s="41">
        <v>381414.55933685531</v>
      </c>
      <c r="AL25" s="41">
        <v>399295.06455067504</v>
      </c>
      <c r="AM25" s="42">
        <v>138247.22850615304</v>
      </c>
      <c r="AN25" s="41">
        <v>188393.84752624718</v>
      </c>
      <c r="AO25" s="41">
        <v>353886.25748686335</v>
      </c>
      <c r="AP25" s="41">
        <v>592.25982412742769</v>
      </c>
      <c r="AQ25" s="41">
        <v>5742.9049988072193</v>
      </c>
      <c r="AR25" s="41">
        <v>252341.04281053256</v>
      </c>
      <c r="AS25" s="41">
        <v>2048484.2896525785</v>
      </c>
      <c r="AT25" s="25">
        <f t="shared" si="1"/>
        <v>76038269.872482568</v>
      </c>
      <c r="AU25" s="43">
        <v>257642596.5998258</v>
      </c>
      <c r="AV25" s="21"/>
    </row>
    <row r="26" spans="1:48" s="4" customFormat="1">
      <c r="A26" s="83"/>
      <c r="B26" s="47"/>
      <c r="C26" s="24"/>
      <c r="D26" s="45">
        <f>D25/$AU$25</f>
        <v>8.8198685862600761E-4</v>
      </c>
      <c r="E26" s="45">
        <f t="shared" ref="E26:AT26" si="9">E25/$AU$25</f>
        <v>2.2082736514028655E-2</v>
      </c>
      <c r="F26" s="45">
        <f t="shared" si="9"/>
        <v>4.1573670991410929E-5</v>
      </c>
      <c r="G26" s="45">
        <f t="shared" si="9"/>
        <v>1.2284701048207493E-3</v>
      </c>
      <c r="H26" s="45">
        <f t="shared" si="9"/>
        <v>5.5048171984859731E-4</v>
      </c>
      <c r="I26" s="45">
        <f t="shared" si="9"/>
        <v>1.5565346903620738E-3</v>
      </c>
      <c r="J26" s="45">
        <f t="shared" si="9"/>
        <v>2.1983559712875824E-3</v>
      </c>
      <c r="K26" s="45">
        <f t="shared" si="9"/>
        <v>1.3577435595134104E-3</v>
      </c>
      <c r="L26" s="45">
        <f t="shared" si="9"/>
        <v>0.34511822664516845</v>
      </c>
      <c r="M26" s="45">
        <f t="shared" si="9"/>
        <v>2.6412148291546363E-2</v>
      </c>
      <c r="N26" s="45">
        <f t="shared" si="9"/>
        <v>7.345205091318942E-4</v>
      </c>
      <c r="O26" s="45">
        <f t="shared" si="9"/>
        <v>7.0689697823657013E-3</v>
      </c>
      <c r="P26" s="45">
        <f t="shared" si="9"/>
        <v>1.1771872904263568E-2</v>
      </c>
      <c r="Q26" s="45">
        <f t="shared" si="9"/>
        <v>3.8167893058931182E-3</v>
      </c>
      <c r="R26" s="45">
        <f t="shared" si="9"/>
        <v>1.4105801297138518E-2</v>
      </c>
      <c r="S26" s="45">
        <f t="shared" si="9"/>
        <v>9.1621971967745068E-3</v>
      </c>
      <c r="T26" s="45">
        <f t="shared" si="9"/>
        <v>4.3436042829927048E-3</v>
      </c>
      <c r="U26" s="45">
        <f t="shared" si="9"/>
        <v>2.2576534533494355E-2</v>
      </c>
      <c r="V26" s="45">
        <f t="shared" si="9"/>
        <v>4.0746215365999395E-3</v>
      </c>
      <c r="W26" s="45">
        <f t="shared" si="9"/>
        <v>1.5412770723946009E-3</v>
      </c>
      <c r="X26" s="45">
        <f t="shared" si="9"/>
        <v>3.8354891246400203E-4</v>
      </c>
      <c r="Y26" s="45">
        <f t="shared" si="9"/>
        <v>3.5546737938306726E-3</v>
      </c>
      <c r="Z26" s="45">
        <f t="shared" si="9"/>
        <v>3.1932518237613559E-4</v>
      </c>
      <c r="AA26" s="45">
        <f t="shared" si="9"/>
        <v>1.5936870179612686E-4</v>
      </c>
      <c r="AB26" s="45">
        <f t="shared" si="9"/>
        <v>7.6271876889865599E-5</v>
      </c>
      <c r="AC26" s="45">
        <f t="shared" si="9"/>
        <v>6.665730893263728E-5</v>
      </c>
      <c r="AD26" s="45">
        <f t="shared" si="9"/>
        <v>1.7642117718566802E-5</v>
      </c>
      <c r="AE26" s="45">
        <f t="shared" si="9"/>
        <v>0.19712242950807343</v>
      </c>
      <c r="AF26" s="45">
        <f t="shared" si="9"/>
        <v>1.7239983075786514E-3</v>
      </c>
      <c r="AG26" s="45">
        <f t="shared" si="9"/>
        <v>2.9064199476959789E-3</v>
      </c>
      <c r="AH26" s="45">
        <f t="shared" si="9"/>
        <v>8.5034241166433622E-4</v>
      </c>
      <c r="AI26" s="45">
        <f t="shared" si="9"/>
        <v>6.4475789197125188E-4</v>
      </c>
      <c r="AJ26" s="45">
        <f t="shared" si="9"/>
        <v>1.7928477132443743E-3</v>
      </c>
      <c r="AK26" s="45">
        <f t="shared" si="9"/>
        <v>1.4804017828203848E-3</v>
      </c>
      <c r="AL26" s="45">
        <f t="shared" si="9"/>
        <v>1.5498022059250781E-3</v>
      </c>
      <c r="AM26" s="45">
        <f t="shared" si="9"/>
        <v>5.3658529424340743E-4</v>
      </c>
      <c r="AN26" s="45">
        <f t="shared" si="9"/>
        <v>7.3122166137326746E-4</v>
      </c>
      <c r="AO26" s="45">
        <f t="shared" si="9"/>
        <v>1.3735549251451017E-3</v>
      </c>
      <c r="AP26" s="45">
        <f t="shared" si="9"/>
        <v>2.2987651574065377E-6</v>
      </c>
      <c r="AQ26" s="45">
        <f t="shared" si="9"/>
        <v>2.2290199969251134E-5</v>
      </c>
      <c r="AR26" s="45">
        <f t="shared" si="9"/>
        <v>9.7942283667662423E-4</v>
      </c>
      <c r="AS26" s="45">
        <f t="shared" si="9"/>
        <v>7.9508758128001393E-3</v>
      </c>
      <c r="AT26" s="45">
        <f t="shared" si="9"/>
        <v>0.2951308163944113</v>
      </c>
      <c r="AU26" s="43"/>
      <c r="AV26" s="21"/>
    </row>
    <row r="27" spans="1:48" s="4" customFormat="1">
      <c r="A27" s="83"/>
      <c r="B27" s="47" t="s">
        <v>107</v>
      </c>
      <c r="C27" s="24" t="s">
        <v>108</v>
      </c>
      <c r="D27" s="41">
        <v>142689.91552390545</v>
      </c>
      <c r="E27" s="41">
        <v>394465.84901275206</v>
      </c>
      <c r="F27" s="41">
        <v>40697.225087286526</v>
      </c>
      <c r="G27" s="41">
        <v>752846.01940870716</v>
      </c>
      <c r="H27" s="41">
        <v>183125.94583277276</v>
      </c>
      <c r="I27" s="41">
        <v>12616787.84959298</v>
      </c>
      <c r="J27" s="41">
        <v>1425852.0026908587</v>
      </c>
      <c r="K27" s="41">
        <v>2882637.2991597075</v>
      </c>
      <c r="L27" s="41">
        <v>2554188.7135221018</v>
      </c>
      <c r="M27" s="41">
        <v>104671777.93022451</v>
      </c>
      <c r="N27" s="41">
        <v>272441.29549646535</v>
      </c>
      <c r="O27" s="42">
        <v>10725876.938989103</v>
      </c>
      <c r="P27" s="41">
        <v>10953011.206482146</v>
      </c>
      <c r="Q27" s="41">
        <v>1103107.505525847</v>
      </c>
      <c r="R27" s="41">
        <v>2766121.8923973544</v>
      </c>
      <c r="S27" s="41">
        <v>3764752.9872074639</v>
      </c>
      <c r="T27" s="41">
        <v>1297701.8033459703</v>
      </c>
      <c r="U27" s="41">
        <v>1873355.4257915085</v>
      </c>
      <c r="V27" s="41">
        <v>6923678.922148196</v>
      </c>
      <c r="W27" s="41">
        <v>5652863.31909265</v>
      </c>
      <c r="X27" s="41">
        <v>713471.70060645929</v>
      </c>
      <c r="Y27" s="41">
        <v>503675.10500475578</v>
      </c>
      <c r="Z27" s="41">
        <v>387576.73358779011</v>
      </c>
      <c r="AA27" s="41">
        <v>81444.620486761356</v>
      </c>
      <c r="AB27" s="42">
        <v>1020921.396163529</v>
      </c>
      <c r="AC27" s="41">
        <v>98629.713474184275</v>
      </c>
      <c r="AD27" s="41">
        <v>87880.708458203604</v>
      </c>
      <c r="AE27" s="41">
        <v>6828741.5999326445</v>
      </c>
      <c r="AF27" s="42">
        <v>11049163.923810683</v>
      </c>
      <c r="AG27" s="42">
        <v>4293680.6813090714</v>
      </c>
      <c r="AH27" s="41">
        <v>899880.70785046578</v>
      </c>
      <c r="AI27" s="41">
        <v>11857944.30283463</v>
      </c>
      <c r="AJ27" s="42">
        <v>21469215.905322149</v>
      </c>
      <c r="AK27" s="41">
        <v>3192080.9163929257</v>
      </c>
      <c r="AL27" s="41">
        <v>47939376.727439567</v>
      </c>
      <c r="AM27" s="42">
        <v>3695672.6247552056</v>
      </c>
      <c r="AN27" s="41">
        <v>974291.96584916813</v>
      </c>
      <c r="AO27" s="41">
        <v>2217960.4151945617</v>
      </c>
      <c r="AP27" s="41">
        <v>5292370.1064307149</v>
      </c>
      <c r="AQ27" s="41">
        <v>920492.57391311612</v>
      </c>
      <c r="AR27" s="41">
        <v>5740848.2532669464</v>
      </c>
      <c r="AS27" s="41">
        <v>9168188.9555014558</v>
      </c>
      <c r="AT27" s="25">
        <f t="shared" si="1"/>
        <v>82558472.172160804</v>
      </c>
      <c r="AU27" s="43">
        <v>391989961.85627806</v>
      </c>
      <c r="AV27" s="21"/>
    </row>
    <row r="28" spans="1:48" s="4" customFormat="1">
      <c r="A28" s="83"/>
      <c r="B28" s="47"/>
      <c r="C28" s="24"/>
      <c r="D28" s="45">
        <f>D27/$AU$27</f>
        <v>3.640142080378637E-4</v>
      </c>
      <c r="E28" s="45">
        <f t="shared" ref="E28:AT28" si="10">E27/$AU$27</f>
        <v>1.0063162004066363E-3</v>
      </c>
      <c r="F28" s="45">
        <f t="shared" si="10"/>
        <v>1.0382211037895925E-4</v>
      </c>
      <c r="G28" s="45">
        <f t="shared" si="10"/>
        <v>1.9205747408520015E-3</v>
      </c>
      <c r="H28" s="45">
        <f t="shared" si="10"/>
        <v>4.6716998814351105E-4</v>
      </c>
      <c r="I28" s="45">
        <f t="shared" si="10"/>
        <v>3.2186507506074574E-2</v>
      </c>
      <c r="J28" s="45">
        <f t="shared" si="10"/>
        <v>3.6374707044504444E-3</v>
      </c>
      <c r="K28" s="45">
        <f t="shared" si="10"/>
        <v>7.3538548933980551E-3</v>
      </c>
      <c r="L28" s="45">
        <f t="shared" si="10"/>
        <v>6.5159543918591146E-3</v>
      </c>
      <c r="M28" s="45">
        <f t="shared" si="10"/>
        <v>0.26702667954696785</v>
      </c>
      <c r="N28" s="45">
        <f t="shared" si="10"/>
        <v>6.950211025974056E-4</v>
      </c>
      <c r="O28" s="45">
        <f t="shared" si="10"/>
        <v>2.7362631655658859E-2</v>
      </c>
      <c r="P28" s="45">
        <f t="shared" si="10"/>
        <v>2.7942070645416258E-2</v>
      </c>
      <c r="Q28" s="45">
        <f t="shared" si="10"/>
        <v>2.8141218216457746E-3</v>
      </c>
      <c r="R28" s="45">
        <f t="shared" si="10"/>
        <v>7.056614101285442E-3</v>
      </c>
      <c r="S28" s="45">
        <f t="shared" si="10"/>
        <v>9.604207641898236E-3</v>
      </c>
      <c r="T28" s="45">
        <f t="shared" si="10"/>
        <v>3.3105485589494986E-3</v>
      </c>
      <c r="U28" s="45">
        <f t="shared" si="10"/>
        <v>4.7790903035378456E-3</v>
      </c>
      <c r="V28" s="45">
        <f t="shared" si="10"/>
        <v>1.766289853281177E-2</v>
      </c>
      <c r="W28" s="45">
        <f t="shared" si="10"/>
        <v>1.442093897589463E-2</v>
      </c>
      <c r="X28" s="45">
        <f t="shared" si="10"/>
        <v>1.8201274778256989E-3</v>
      </c>
      <c r="Y28" s="45">
        <f t="shared" si="10"/>
        <v>1.2849183755104085E-3</v>
      </c>
      <c r="Z28" s="45">
        <f t="shared" si="10"/>
        <v>9.8874147631845214E-4</v>
      </c>
      <c r="AA28" s="45">
        <f t="shared" si="10"/>
        <v>2.0777220952566836E-4</v>
      </c>
      <c r="AB28" s="45">
        <f t="shared" si="10"/>
        <v>2.6044580104269272E-3</v>
      </c>
      <c r="AC28" s="45">
        <f t="shared" si="10"/>
        <v>2.516128551025155E-4</v>
      </c>
      <c r="AD28" s="45">
        <f t="shared" si="10"/>
        <v>2.2419122173956282E-4</v>
      </c>
      <c r="AE28" s="45">
        <f t="shared" si="10"/>
        <v>1.742070528437762E-2</v>
      </c>
      <c r="AF28" s="45">
        <f t="shared" si="10"/>
        <v>2.8187364470985677E-2</v>
      </c>
      <c r="AG28" s="45">
        <f t="shared" si="10"/>
        <v>1.0953547537228355E-2</v>
      </c>
      <c r="AH28" s="45">
        <f t="shared" si="10"/>
        <v>2.2956728371029164E-3</v>
      </c>
      <c r="AI28" s="45">
        <f t="shared" si="10"/>
        <v>3.0250632558754934E-2</v>
      </c>
      <c r="AJ28" s="45">
        <f t="shared" si="10"/>
        <v>5.4769810440181046E-2</v>
      </c>
      <c r="AK28" s="45">
        <f t="shared" si="10"/>
        <v>8.1432720911442432E-3</v>
      </c>
      <c r="AL28" s="45">
        <f t="shared" si="10"/>
        <v>0.12229746011969662</v>
      </c>
      <c r="AM28" s="45">
        <f t="shared" si="10"/>
        <v>9.4279777146696747E-3</v>
      </c>
      <c r="AN28" s="45">
        <f t="shared" si="10"/>
        <v>2.4855023359154011E-3</v>
      </c>
      <c r="AO28" s="45">
        <f t="shared" si="10"/>
        <v>5.6582071762535857E-3</v>
      </c>
      <c r="AP28" s="45">
        <f t="shared" si="10"/>
        <v>1.3501289883466829E-2</v>
      </c>
      <c r="AQ28" s="45">
        <f t="shared" si="10"/>
        <v>2.3482554745894537E-3</v>
      </c>
      <c r="AR28" s="45">
        <f t="shared" si="10"/>
        <v>1.464539608637175E-2</v>
      </c>
      <c r="AS28" s="45">
        <f t="shared" si="10"/>
        <v>2.3388836061222773E-2</v>
      </c>
      <c r="AT28" s="45">
        <f t="shared" si="10"/>
        <v>0.21061374067132521</v>
      </c>
      <c r="AU28" s="43"/>
      <c r="AV28" s="21"/>
    </row>
    <row r="29" spans="1:48" s="4" customFormat="1">
      <c r="A29" s="83"/>
      <c r="B29" s="47" t="s">
        <v>109</v>
      </c>
      <c r="C29" s="24" t="s">
        <v>110</v>
      </c>
      <c r="D29" s="41">
        <v>9356097.7608868275</v>
      </c>
      <c r="E29" s="41">
        <v>1279786.1493704831</v>
      </c>
      <c r="F29" s="41">
        <v>7498125.3316160226</v>
      </c>
      <c r="G29" s="41">
        <v>4759340.3101088889</v>
      </c>
      <c r="H29" s="41">
        <v>3639519.486938396</v>
      </c>
      <c r="I29" s="41">
        <v>681706.07835518627</v>
      </c>
      <c r="J29" s="41">
        <v>297197.59658721578</v>
      </c>
      <c r="K29" s="41">
        <v>216196.59971320606</v>
      </c>
      <c r="L29" s="41">
        <v>693855.93132741307</v>
      </c>
      <c r="M29" s="41">
        <v>655022.7224535601</v>
      </c>
      <c r="N29" s="41">
        <v>38842094.716526166</v>
      </c>
      <c r="O29" s="42">
        <v>79898383.335704282</v>
      </c>
      <c r="P29" s="41">
        <v>16813792.801079884</v>
      </c>
      <c r="Q29" s="41">
        <v>49226381.469321072</v>
      </c>
      <c r="R29" s="41">
        <v>1861027.7186030475</v>
      </c>
      <c r="S29" s="41">
        <v>1530760.1366903707</v>
      </c>
      <c r="T29" s="41">
        <v>943039.81491723866</v>
      </c>
      <c r="U29" s="41">
        <v>1098915.2121828806</v>
      </c>
      <c r="V29" s="41">
        <v>966227.78357789479</v>
      </c>
      <c r="W29" s="41">
        <v>771416.90920381388</v>
      </c>
      <c r="X29" s="41">
        <v>106553.21687743587</v>
      </c>
      <c r="Y29" s="41">
        <v>228573.78281990529</v>
      </c>
      <c r="Z29" s="41">
        <v>668757.40529690986</v>
      </c>
      <c r="AA29" s="41">
        <v>59042.893711088756</v>
      </c>
      <c r="AB29" s="42">
        <v>18182843.716804247</v>
      </c>
      <c r="AC29" s="41">
        <v>1265795.212447122</v>
      </c>
      <c r="AD29" s="41">
        <v>49012.831701715295</v>
      </c>
      <c r="AE29" s="41">
        <v>20768921.691734269</v>
      </c>
      <c r="AF29" s="42">
        <v>1962705.9603397222</v>
      </c>
      <c r="AG29" s="42">
        <v>74253005.772901788</v>
      </c>
      <c r="AH29" s="41">
        <v>470155.32812583982</v>
      </c>
      <c r="AI29" s="41">
        <v>329950.93944443658</v>
      </c>
      <c r="AJ29" s="42">
        <v>1457800.1561127121</v>
      </c>
      <c r="AK29" s="41">
        <v>601224.60674788244</v>
      </c>
      <c r="AL29" s="41">
        <v>22642956.665451471</v>
      </c>
      <c r="AM29" s="42">
        <v>6536274.9173135152</v>
      </c>
      <c r="AN29" s="41">
        <v>938573.04631386022</v>
      </c>
      <c r="AO29" s="41">
        <v>739292.77393739275</v>
      </c>
      <c r="AP29" s="41">
        <v>953353.08582306665</v>
      </c>
      <c r="AQ29" s="41">
        <v>306183.02730764676</v>
      </c>
      <c r="AR29" s="41">
        <v>197609.57276768782</v>
      </c>
      <c r="AS29" s="41">
        <v>4172920.9739943584</v>
      </c>
      <c r="AT29" s="25">
        <f t="shared" si="1"/>
        <v>6416927.7998942733</v>
      </c>
      <c r="AU29" s="43">
        <v>384337323.24303216</v>
      </c>
      <c r="AV29" s="21"/>
    </row>
    <row r="30" spans="1:48" s="12" customFormat="1">
      <c r="A30" s="83"/>
      <c r="B30" s="48"/>
      <c r="C30" s="26"/>
      <c r="D30" s="49">
        <f>D29/$AU$29</f>
        <v>2.4343453510942484E-2</v>
      </c>
      <c r="E30" s="49">
        <f t="shared" ref="E30:AT30" si="11">E29/$AU$29</f>
        <v>3.3298513362472011E-3</v>
      </c>
      <c r="F30" s="49">
        <f t="shared" si="11"/>
        <v>1.9509230246875224E-2</v>
      </c>
      <c r="G30" s="49">
        <f t="shared" si="11"/>
        <v>1.2383237386235747E-2</v>
      </c>
      <c r="H30" s="49">
        <f t="shared" si="11"/>
        <v>9.4695968016537888E-3</v>
      </c>
      <c r="I30" s="49">
        <f t="shared" si="11"/>
        <v>1.773718130216866E-3</v>
      </c>
      <c r="J30" s="49">
        <f t="shared" si="11"/>
        <v>7.7327279609346088E-4</v>
      </c>
      <c r="K30" s="49">
        <f t="shared" si="11"/>
        <v>5.6251783690676363E-4</v>
      </c>
      <c r="L30" s="49">
        <f t="shared" si="11"/>
        <v>1.8053306024839531E-3</v>
      </c>
      <c r="M30" s="49">
        <f t="shared" si="11"/>
        <v>1.7042912120178411E-3</v>
      </c>
      <c r="N30" s="49">
        <f t="shared" si="11"/>
        <v>0.10106251037181919</v>
      </c>
      <c r="O30" s="49">
        <f t="shared" si="11"/>
        <v>0.20788608991061031</v>
      </c>
      <c r="P30" s="49">
        <f t="shared" si="11"/>
        <v>4.3747488948524101E-2</v>
      </c>
      <c r="Q30" s="49">
        <f t="shared" si="11"/>
        <v>0.12808118934156501</v>
      </c>
      <c r="R30" s="49">
        <f t="shared" si="11"/>
        <v>4.8421727634977672E-3</v>
      </c>
      <c r="S30" s="49">
        <f t="shared" si="11"/>
        <v>3.9828557991033534E-3</v>
      </c>
      <c r="T30" s="49">
        <f t="shared" si="11"/>
        <v>2.4536774283587235E-3</v>
      </c>
      <c r="U30" s="49">
        <f t="shared" si="11"/>
        <v>2.8592466714141935E-3</v>
      </c>
      <c r="V30" s="49">
        <f t="shared" si="11"/>
        <v>2.5140097647162662E-3</v>
      </c>
      <c r="W30" s="49">
        <f t="shared" si="11"/>
        <v>2.007135041412607E-3</v>
      </c>
      <c r="X30" s="49">
        <f t="shared" si="11"/>
        <v>2.7723879632178717E-4</v>
      </c>
      <c r="Y30" s="49">
        <f t="shared" si="11"/>
        <v>5.9472179514392042E-4</v>
      </c>
      <c r="Z30" s="49">
        <f t="shared" si="11"/>
        <v>1.74002722310169E-3</v>
      </c>
      <c r="AA30" s="49">
        <f t="shared" si="11"/>
        <v>1.5362258656766866E-4</v>
      </c>
      <c r="AB30" s="49">
        <f t="shared" si="11"/>
        <v>4.7309596589208941E-2</v>
      </c>
      <c r="AC30" s="49">
        <f t="shared" si="11"/>
        <v>3.2934485825273545E-3</v>
      </c>
      <c r="AD30" s="49">
        <f t="shared" si="11"/>
        <v>1.2752555824697379E-4</v>
      </c>
      <c r="AE30" s="49">
        <f t="shared" si="11"/>
        <v>5.4038263878424406E-2</v>
      </c>
      <c r="AF30" s="49">
        <f t="shared" si="11"/>
        <v>5.1067274543581684E-3</v>
      </c>
      <c r="AG30" s="49">
        <f t="shared" si="11"/>
        <v>0.19319748898274078</v>
      </c>
      <c r="AH30" s="49">
        <f t="shared" si="11"/>
        <v>1.2232882410656261E-3</v>
      </c>
      <c r="AI30" s="49">
        <f t="shared" si="11"/>
        <v>8.5849309835515279E-4</v>
      </c>
      <c r="AJ30" s="49">
        <f t="shared" si="11"/>
        <v>3.7930226078794998E-3</v>
      </c>
      <c r="AK30" s="49">
        <f t="shared" si="11"/>
        <v>1.5643149139791027E-3</v>
      </c>
      <c r="AL30" s="49">
        <f t="shared" si="11"/>
        <v>5.8914279972578684E-2</v>
      </c>
      <c r="AM30" s="49">
        <f t="shared" si="11"/>
        <v>1.7006609876346467E-2</v>
      </c>
      <c r="AN30" s="49">
        <f t="shared" si="11"/>
        <v>2.4420554277534015E-3</v>
      </c>
      <c r="AO30" s="49">
        <f t="shared" si="11"/>
        <v>1.9235518624609554E-3</v>
      </c>
      <c r="AP30" s="49">
        <f t="shared" si="11"/>
        <v>2.4805113325416556E-3</v>
      </c>
      <c r="AQ30" s="49">
        <f t="shared" si="11"/>
        <v>7.966518180542012E-4</v>
      </c>
      <c r="AR30" s="49">
        <f t="shared" si="11"/>
        <v>5.1415660363209438E-4</v>
      </c>
      <c r="AS30" s="49">
        <f t="shared" si="11"/>
        <v>1.0857444025428804E-2</v>
      </c>
      <c r="AT30" s="49">
        <f t="shared" si="11"/>
        <v>1.6696082872587913E-2</v>
      </c>
      <c r="AU30" s="50"/>
      <c r="AV30" s="51"/>
    </row>
    <row r="31" spans="1:48" s="8" customFormat="1">
      <c r="A31" s="83"/>
      <c r="B31" s="52" t="s">
        <v>111</v>
      </c>
      <c r="C31" s="27" t="s">
        <v>112</v>
      </c>
      <c r="D31" s="42">
        <v>97413171.467556641</v>
      </c>
      <c r="E31" s="42">
        <v>6873440.3009487968</v>
      </c>
      <c r="F31" s="42">
        <v>1514232.4622230872</v>
      </c>
      <c r="G31" s="42">
        <v>9253625.6508601662</v>
      </c>
      <c r="H31" s="42">
        <v>6962670.4302711803</v>
      </c>
      <c r="I31" s="42">
        <v>17938453.065353394</v>
      </c>
      <c r="J31" s="42">
        <v>37615753.151292056</v>
      </c>
      <c r="K31" s="42">
        <v>22085849.962963123</v>
      </c>
      <c r="L31" s="42">
        <v>20403963.367501758</v>
      </c>
      <c r="M31" s="42">
        <v>48606751.480520509</v>
      </c>
      <c r="N31" s="42">
        <v>16759416.510535447</v>
      </c>
      <c r="O31" s="42">
        <v>651627346.01439738</v>
      </c>
      <c r="P31" s="42">
        <v>59624375.530475602</v>
      </c>
      <c r="Q31" s="42">
        <v>20119634.378919568</v>
      </c>
      <c r="R31" s="42">
        <v>25486106.285600983</v>
      </c>
      <c r="S31" s="42">
        <v>16823982.994415231</v>
      </c>
      <c r="T31" s="42">
        <v>16771003.931250833</v>
      </c>
      <c r="U31" s="42">
        <v>40183753.837300867</v>
      </c>
      <c r="V31" s="42">
        <v>55332000.94971846</v>
      </c>
      <c r="W31" s="42">
        <v>41802175.654558122</v>
      </c>
      <c r="X31" s="42">
        <v>2859063.0378225781</v>
      </c>
      <c r="Y31" s="42">
        <v>5795708.427376302</v>
      </c>
      <c r="Z31" s="42">
        <v>5546960.1276899986</v>
      </c>
      <c r="AA31" s="42">
        <v>399758.06029509602</v>
      </c>
      <c r="AB31" s="42">
        <v>736476.96859023545</v>
      </c>
      <c r="AC31" s="42">
        <v>449863.82964992337</v>
      </c>
      <c r="AD31" s="42">
        <v>1998200.7894476545</v>
      </c>
      <c r="AE31" s="42">
        <v>94525645.405908912</v>
      </c>
      <c r="AF31" s="42">
        <v>1968662.6861596862</v>
      </c>
      <c r="AG31" s="42">
        <v>10105326.100102656</v>
      </c>
      <c r="AH31" s="42">
        <v>2194795.4346272685</v>
      </c>
      <c r="AI31" s="42">
        <v>2340076.2732602302</v>
      </c>
      <c r="AJ31" s="42">
        <v>468142.89935557859</v>
      </c>
      <c r="AK31" s="42">
        <v>723278.92705429357</v>
      </c>
      <c r="AL31" s="42">
        <v>11118609.476083761</v>
      </c>
      <c r="AM31" s="42">
        <v>18053095.854963802</v>
      </c>
      <c r="AN31" s="42">
        <v>5423733.6163704898</v>
      </c>
      <c r="AO31" s="42">
        <v>10844424.978260677</v>
      </c>
      <c r="AP31" s="42">
        <v>3961385.5346217374</v>
      </c>
      <c r="AQ31" s="42">
        <v>125990554.20355162</v>
      </c>
      <c r="AR31" s="42">
        <v>1433983.6001333047</v>
      </c>
      <c r="AS31" s="42">
        <v>3313251.6975854305</v>
      </c>
      <c r="AT31" s="25">
        <f t="shared" si="1"/>
        <v>38605961.923720837</v>
      </c>
      <c r="AU31" s="43">
        <v>1562054667.2792952</v>
      </c>
      <c r="AV31" s="38"/>
    </row>
    <row r="32" spans="1:48" s="13" customFormat="1">
      <c r="A32" s="83"/>
      <c r="B32" s="53"/>
      <c r="C32" s="28"/>
      <c r="D32" s="54">
        <f>D31/$AU$31</f>
        <v>6.2362203774356875E-2</v>
      </c>
      <c r="E32" s="54">
        <f t="shared" ref="E32:AT32" si="12">E31/$AU$31</f>
        <v>4.4002559224899564E-3</v>
      </c>
      <c r="F32" s="54">
        <f t="shared" si="12"/>
        <v>9.6938506311081791E-4</v>
      </c>
      <c r="G32" s="54">
        <f t="shared" si="12"/>
        <v>5.9240088357327761E-3</v>
      </c>
      <c r="H32" s="54">
        <f t="shared" si="12"/>
        <v>4.4573794862111929E-3</v>
      </c>
      <c r="I32" s="54">
        <f t="shared" si="12"/>
        <v>1.1483883017101858E-2</v>
      </c>
      <c r="J32" s="54">
        <f t="shared" si="12"/>
        <v>2.4080945397902877E-2</v>
      </c>
      <c r="K32" s="54">
        <f t="shared" si="12"/>
        <v>1.4138973766795945E-2</v>
      </c>
      <c r="L32" s="54">
        <f t="shared" si="12"/>
        <v>1.3062259468191539E-2</v>
      </c>
      <c r="M32" s="54">
        <f t="shared" si="12"/>
        <v>3.1117189749307043E-2</v>
      </c>
      <c r="N32" s="54">
        <f t="shared" si="12"/>
        <v>1.0729084494671444E-2</v>
      </c>
      <c r="O32" s="54">
        <f t="shared" si="12"/>
        <v>0.41716039756109669</v>
      </c>
      <c r="P32" s="54">
        <f t="shared" si="12"/>
        <v>3.8170479420112875E-2</v>
      </c>
      <c r="Q32" s="54">
        <f t="shared" si="12"/>
        <v>1.2880237036750378E-2</v>
      </c>
      <c r="R32" s="54">
        <f t="shared" si="12"/>
        <v>1.6315758225025085E-2</v>
      </c>
      <c r="S32" s="54">
        <f t="shared" si="12"/>
        <v>1.0770418825173617E-2</v>
      </c>
      <c r="T32" s="54">
        <f t="shared" si="12"/>
        <v>1.0736502558173388E-2</v>
      </c>
      <c r="U32" s="54">
        <f t="shared" si="12"/>
        <v>2.5724934395087988E-2</v>
      </c>
      <c r="V32" s="54">
        <f t="shared" si="12"/>
        <v>3.5422576500534923E-2</v>
      </c>
      <c r="W32" s="54">
        <f t="shared" si="12"/>
        <v>2.6761019655840188E-2</v>
      </c>
      <c r="X32" s="54">
        <f t="shared" si="12"/>
        <v>1.8303220096658613E-3</v>
      </c>
      <c r="Y32" s="54">
        <f t="shared" si="12"/>
        <v>3.7103108801377371E-3</v>
      </c>
      <c r="Z32" s="54">
        <f t="shared" si="12"/>
        <v>3.5510665816526144E-3</v>
      </c>
      <c r="AA32" s="54">
        <f t="shared" si="12"/>
        <v>2.5591809855885107E-4</v>
      </c>
      <c r="AB32" s="54">
        <f t="shared" si="12"/>
        <v>4.7147963769603044E-4</v>
      </c>
      <c r="AC32" s="54">
        <f t="shared" si="12"/>
        <v>2.8799493325894448E-4</v>
      </c>
      <c r="AD32" s="54">
        <f t="shared" si="12"/>
        <v>1.2792130975339139E-3</v>
      </c>
      <c r="AE32" s="54">
        <f t="shared" si="12"/>
        <v>6.0513660236071458E-2</v>
      </c>
      <c r="AF32" s="54">
        <f t="shared" si="12"/>
        <v>1.2603033218988419E-3</v>
      </c>
      <c r="AG32" s="54">
        <f t="shared" si="12"/>
        <v>6.469252524755476E-3</v>
      </c>
      <c r="AH32" s="54">
        <f t="shared" si="12"/>
        <v>1.4050695411640412E-3</v>
      </c>
      <c r="AI32" s="54">
        <f t="shared" si="12"/>
        <v>1.498075785872496E-3</v>
      </c>
      <c r="AJ32" s="54">
        <f t="shared" si="12"/>
        <v>2.9969687307484908E-4</v>
      </c>
      <c r="AK32" s="54">
        <f t="shared" si="12"/>
        <v>4.6303048299459507E-4</v>
      </c>
      <c r="AL32" s="54">
        <f t="shared" si="12"/>
        <v>7.1179387693579071E-3</v>
      </c>
      <c r="AM32" s="54">
        <f t="shared" si="12"/>
        <v>1.1557275320208693E-2</v>
      </c>
      <c r="AN32" s="54">
        <f t="shared" si="12"/>
        <v>3.4721791304636374E-3</v>
      </c>
      <c r="AO32" s="54">
        <f t="shared" si="12"/>
        <v>6.9424106629692589E-3</v>
      </c>
      <c r="AP32" s="54">
        <f t="shared" si="12"/>
        <v>2.5360095376952912E-3</v>
      </c>
      <c r="AQ32" s="54">
        <f t="shared" si="12"/>
        <v>8.0656942962819195E-2</v>
      </c>
      <c r="AR32" s="54">
        <f t="shared" si="12"/>
        <v>9.1801114914303358E-4</v>
      </c>
      <c r="AS32" s="54">
        <f t="shared" si="12"/>
        <v>2.1210856233068193E-3</v>
      </c>
      <c r="AT32" s="54">
        <f t="shared" si="12"/>
        <v>2.4714859686033059E-2</v>
      </c>
      <c r="AU32" s="50"/>
      <c r="AV32" s="55"/>
    </row>
    <row r="33" spans="1:48" s="4" customFormat="1">
      <c r="A33" s="83"/>
      <c r="B33" s="47" t="s">
        <v>113</v>
      </c>
      <c r="C33" s="24" t="s">
        <v>114</v>
      </c>
      <c r="D33" s="41">
        <v>246852.43200761062</v>
      </c>
      <c r="E33" s="41">
        <v>1187917.2468891586</v>
      </c>
      <c r="F33" s="41">
        <v>49814.441782393551</v>
      </c>
      <c r="G33" s="41">
        <v>879724.75845112675</v>
      </c>
      <c r="H33" s="41">
        <v>2194530.5157212536</v>
      </c>
      <c r="I33" s="41">
        <v>4638569.77287398</v>
      </c>
      <c r="J33" s="41">
        <v>359711.56842014904</v>
      </c>
      <c r="K33" s="41">
        <v>181229.34707379024</v>
      </c>
      <c r="L33" s="41">
        <v>1779553.3036611071</v>
      </c>
      <c r="M33" s="41">
        <v>1135760.3402598356</v>
      </c>
      <c r="N33" s="41">
        <v>3101678.5234995312</v>
      </c>
      <c r="O33" s="42">
        <v>10141887.704556026</v>
      </c>
      <c r="P33" s="41">
        <v>131960061.17182292</v>
      </c>
      <c r="Q33" s="41">
        <v>23054480.891538121</v>
      </c>
      <c r="R33" s="41">
        <v>5328415.5213753181</v>
      </c>
      <c r="S33" s="41">
        <v>3980585.2721473756</v>
      </c>
      <c r="T33" s="41">
        <v>1684920.4725273827</v>
      </c>
      <c r="U33" s="41">
        <v>9620017.5150172412</v>
      </c>
      <c r="V33" s="41">
        <v>18672745.685166072</v>
      </c>
      <c r="W33" s="41">
        <v>9277988.5457575563</v>
      </c>
      <c r="X33" s="41">
        <v>2230506.9036885034</v>
      </c>
      <c r="Y33" s="41">
        <v>551002.2471685044</v>
      </c>
      <c r="Z33" s="41">
        <v>473222.69951524737</v>
      </c>
      <c r="AA33" s="41">
        <v>67204.162970443373</v>
      </c>
      <c r="AB33" s="42">
        <v>449348.00513754995</v>
      </c>
      <c r="AC33" s="41">
        <v>31023.679039666826</v>
      </c>
      <c r="AD33" s="41">
        <v>22725.376163557754</v>
      </c>
      <c r="AE33" s="41">
        <v>392627449.21828771</v>
      </c>
      <c r="AF33" s="42">
        <v>58934.24980746294</v>
      </c>
      <c r="AG33" s="42">
        <v>1093487.9397648349</v>
      </c>
      <c r="AH33" s="41">
        <v>100011.45332444998</v>
      </c>
      <c r="AI33" s="41">
        <v>160402.19273189691</v>
      </c>
      <c r="AJ33" s="42">
        <v>54565.865723322568</v>
      </c>
      <c r="AK33" s="41">
        <v>62173.689448004552</v>
      </c>
      <c r="AL33" s="41">
        <v>311809.38707339013</v>
      </c>
      <c r="AM33" s="42">
        <v>827159.85405085457</v>
      </c>
      <c r="AN33" s="41">
        <v>1040381.4576394481</v>
      </c>
      <c r="AO33" s="41">
        <v>230728.6428343991</v>
      </c>
      <c r="AP33" s="41">
        <v>504792.89411476534</v>
      </c>
      <c r="AQ33" s="41">
        <v>185928.36792847817</v>
      </c>
      <c r="AR33" s="41">
        <v>382314.47555246018</v>
      </c>
      <c r="AS33" s="41">
        <v>1180622.7944971512</v>
      </c>
      <c r="AT33" s="25">
        <f t="shared" si="1"/>
        <v>10774896.83452034</v>
      </c>
      <c r="AU33" s="43">
        <v>642897137.42153049</v>
      </c>
      <c r="AV33" s="21"/>
    </row>
    <row r="34" spans="1:48" s="12" customFormat="1">
      <c r="A34" s="83"/>
      <c r="B34" s="48"/>
      <c r="C34" s="26"/>
      <c r="D34" s="49">
        <f>D33/$AU$33</f>
        <v>3.8396878386745109E-4</v>
      </c>
      <c r="E34" s="49">
        <f t="shared" ref="E34:AT34" si="13">E33/$AU$33</f>
        <v>1.8477563170580321E-3</v>
      </c>
      <c r="F34" s="49">
        <f t="shared" si="13"/>
        <v>7.7484311070639522E-5</v>
      </c>
      <c r="G34" s="49">
        <f t="shared" si="13"/>
        <v>1.3683756035676898E-3</v>
      </c>
      <c r="H34" s="49">
        <f t="shared" si="13"/>
        <v>3.4135017687632954E-3</v>
      </c>
      <c r="I34" s="49">
        <f t="shared" si="13"/>
        <v>7.2151041012220177E-3</v>
      </c>
      <c r="J34" s="49">
        <f t="shared" si="13"/>
        <v>5.5951651902331578E-4</v>
      </c>
      <c r="K34" s="49">
        <f t="shared" si="13"/>
        <v>2.8189477993423231E-4</v>
      </c>
      <c r="L34" s="49">
        <f t="shared" si="13"/>
        <v>2.7680218188532724E-3</v>
      </c>
      <c r="M34" s="49">
        <f t="shared" si="13"/>
        <v>1.7666283984636066E-3</v>
      </c>
      <c r="N34" s="49">
        <f t="shared" si="13"/>
        <v>4.8245331063993266E-3</v>
      </c>
      <c r="O34" s="49">
        <f t="shared" si="13"/>
        <v>1.5775288322533408E-2</v>
      </c>
      <c r="P34" s="49">
        <f t="shared" si="13"/>
        <v>0.20525843636678107</v>
      </c>
      <c r="Q34" s="49">
        <f t="shared" si="13"/>
        <v>3.5860294827260858E-2</v>
      </c>
      <c r="R34" s="49">
        <f t="shared" si="13"/>
        <v>8.2881307307511292E-3</v>
      </c>
      <c r="S34" s="49">
        <f t="shared" si="13"/>
        <v>6.1916363294326074E-3</v>
      </c>
      <c r="T34" s="49">
        <f t="shared" si="13"/>
        <v>2.620824350354239E-3</v>
      </c>
      <c r="U34" s="49">
        <f t="shared" si="13"/>
        <v>1.4963540751791609E-2</v>
      </c>
      <c r="V34" s="49">
        <f t="shared" si="13"/>
        <v>2.9044686308694591E-2</v>
      </c>
      <c r="W34" s="49">
        <f t="shared" si="13"/>
        <v>1.4431528786967093E-2</v>
      </c>
      <c r="X34" s="49">
        <f t="shared" si="13"/>
        <v>3.469461557465327E-3</v>
      </c>
      <c r="Y34" s="49">
        <f t="shared" si="13"/>
        <v>8.5706128569557928E-4</v>
      </c>
      <c r="Z34" s="49">
        <f t="shared" si="13"/>
        <v>7.3607840503568439E-4</v>
      </c>
      <c r="AA34" s="49">
        <f t="shared" si="13"/>
        <v>1.0453330565443068E-4</v>
      </c>
      <c r="AB34" s="49">
        <f t="shared" si="13"/>
        <v>6.9894230193612522E-4</v>
      </c>
      <c r="AC34" s="49">
        <f t="shared" si="13"/>
        <v>4.8256054093028925E-5</v>
      </c>
      <c r="AD34" s="49">
        <f t="shared" si="13"/>
        <v>3.5348385987068616E-5</v>
      </c>
      <c r="AE34" s="49">
        <f t="shared" si="13"/>
        <v>0.61071581496380556</v>
      </c>
      <c r="AF34" s="49">
        <f t="shared" si="13"/>
        <v>9.1669796577148745E-5</v>
      </c>
      <c r="AG34" s="49">
        <f t="shared" si="13"/>
        <v>1.7008754217672992E-3</v>
      </c>
      <c r="AH34" s="49">
        <f t="shared" si="13"/>
        <v>1.5556369363467105E-4</v>
      </c>
      <c r="AI34" s="49">
        <f t="shared" si="13"/>
        <v>2.4949899975480131E-4</v>
      </c>
      <c r="AJ34" s="49">
        <f t="shared" si="13"/>
        <v>8.4874955178942086E-5</v>
      </c>
      <c r="AK34" s="49">
        <f t="shared" si="13"/>
        <v>9.6708611423228233E-5</v>
      </c>
      <c r="AL34" s="49">
        <f t="shared" si="13"/>
        <v>4.8500665024573758E-4</v>
      </c>
      <c r="AM34" s="49">
        <f t="shared" si="13"/>
        <v>1.286613061256342E-3</v>
      </c>
      <c r="AN34" s="49">
        <f t="shared" si="13"/>
        <v>1.6182704776258753E-3</v>
      </c>
      <c r="AO34" s="49">
        <f t="shared" si="13"/>
        <v>3.5888889435685336E-4</v>
      </c>
      <c r="AP34" s="49">
        <f t="shared" si="13"/>
        <v>7.8518454155720736E-4</v>
      </c>
      <c r="AQ34" s="49">
        <f t="shared" si="13"/>
        <v>2.892039132017007E-4</v>
      </c>
      <c r="AR34" s="49">
        <f t="shared" si="13"/>
        <v>5.9467440947988978E-4</v>
      </c>
      <c r="AS34" s="49">
        <f t="shared" si="13"/>
        <v>1.836410097005998E-3</v>
      </c>
      <c r="AT34" s="49">
        <f t="shared" si="13"/>
        <v>1.6759907934471838E-2</v>
      </c>
      <c r="AU34" s="50"/>
      <c r="AV34" s="51"/>
    </row>
    <row r="35" spans="1:48" s="4" customFormat="1">
      <c r="A35" s="83"/>
      <c r="B35" s="40" t="s">
        <v>115</v>
      </c>
      <c r="C35" s="24" t="s">
        <v>116</v>
      </c>
      <c r="D35" s="41">
        <v>12364.850630395307</v>
      </c>
      <c r="E35" s="41">
        <v>8900247.9324953984</v>
      </c>
      <c r="F35" s="41">
        <v>1554679.9385230225</v>
      </c>
      <c r="G35" s="41">
        <v>2157998.8565660585</v>
      </c>
      <c r="H35" s="41">
        <v>1090167.8563818922</v>
      </c>
      <c r="I35" s="41">
        <v>135784.53725785765</v>
      </c>
      <c r="J35" s="41">
        <v>125994.16602730629</v>
      </c>
      <c r="K35" s="41">
        <v>132402.53289715029</v>
      </c>
      <c r="L35" s="41">
        <v>1947315.6820007595</v>
      </c>
      <c r="M35" s="41">
        <v>23397029.641484611</v>
      </c>
      <c r="N35" s="41">
        <v>77854.709363157934</v>
      </c>
      <c r="O35" s="42">
        <v>10440903.411042061</v>
      </c>
      <c r="P35" s="41">
        <v>14931912.396873958</v>
      </c>
      <c r="Q35" s="41">
        <v>396461103.25736314</v>
      </c>
      <c r="R35" s="41">
        <v>125444679.16129515</v>
      </c>
      <c r="S35" s="41">
        <v>78723991.337112337</v>
      </c>
      <c r="T35" s="41">
        <v>39930000.449724518</v>
      </c>
      <c r="U35" s="41">
        <v>72322923.187541321</v>
      </c>
      <c r="V35" s="41">
        <v>149649371.63226974</v>
      </c>
      <c r="W35" s="41">
        <v>22112399.729162663</v>
      </c>
      <c r="X35" s="41">
        <v>3543509.0281359646</v>
      </c>
      <c r="Y35" s="41">
        <v>2206845.6900264439</v>
      </c>
      <c r="Z35" s="41">
        <v>3465905.8713439298</v>
      </c>
      <c r="AA35" s="41">
        <v>1421850.1361842521</v>
      </c>
      <c r="AB35" s="42">
        <v>221473.19426274134</v>
      </c>
      <c r="AC35" s="41">
        <v>158862.00321687938</v>
      </c>
      <c r="AD35" s="41">
        <v>34537.165947065609</v>
      </c>
      <c r="AE35" s="41">
        <v>236762174.28028548</v>
      </c>
      <c r="AF35" s="42">
        <v>50809.21641355905</v>
      </c>
      <c r="AG35" s="42">
        <v>1287524.9779562228</v>
      </c>
      <c r="AH35" s="41">
        <v>1226.2600889310449</v>
      </c>
      <c r="AI35" s="41">
        <v>83.550971458766327</v>
      </c>
      <c r="AJ35" s="42">
        <v>0</v>
      </c>
      <c r="AK35" s="41">
        <v>1286.8686502296146</v>
      </c>
      <c r="AL35" s="41">
        <v>1365.1912423795441</v>
      </c>
      <c r="AM35" s="42">
        <v>487282.186679904</v>
      </c>
      <c r="AN35" s="41">
        <v>86869.868145502202</v>
      </c>
      <c r="AO35" s="41">
        <v>358369.98789151589</v>
      </c>
      <c r="AP35" s="41">
        <v>29739.761695705136</v>
      </c>
      <c r="AQ35" s="41">
        <v>10.489257377344693</v>
      </c>
      <c r="AR35" s="41">
        <v>11979.349250698784</v>
      </c>
      <c r="AS35" s="41">
        <v>29.434779498220035</v>
      </c>
      <c r="AT35" s="25">
        <f t="shared" si="1"/>
        <v>-76032597.413094521</v>
      </c>
      <c r="AU35" s="43">
        <v>1123648262.3653436</v>
      </c>
      <c r="AV35" s="21"/>
    </row>
    <row r="36" spans="1:48" s="12" customFormat="1">
      <c r="A36" s="83"/>
      <c r="B36" s="26"/>
      <c r="C36" s="26"/>
      <c r="D36" s="49">
        <f>D35/$AU$35</f>
        <v>1.1004200375272767E-5</v>
      </c>
      <c r="E36" s="49">
        <f t="shared" ref="E36:AS36" si="14">E35/$AU$35</f>
        <v>7.9208487483083626E-3</v>
      </c>
      <c r="F36" s="49">
        <f t="shared" si="14"/>
        <v>1.3836001804072857E-3</v>
      </c>
      <c r="G36" s="49">
        <f t="shared" si="14"/>
        <v>1.9205288067845609E-3</v>
      </c>
      <c r="H36" s="49">
        <f t="shared" si="14"/>
        <v>9.7020383770898811E-4</v>
      </c>
      <c r="I36" s="49">
        <f t="shared" si="14"/>
        <v>1.2084256417753316E-4</v>
      </c>
      <c r="J36" s="49">
        <f t="shared" si="14"/>
        <v>1.1212954288923243E-4</v>
      </c>
      <c r="K36" s="49">
        <f t="shared" si="14"/>
        <v>1.1783272161916169E-4</v>
      </c>
      <c r="L36" s="49">
        <f t="shared" si="14"/>
        <v>1.7330295851671136E-3</v>
      </c>
      <c r="M36" s="49">
        <f t="shared" si="14"/>
        <v>2.0822378697255787E-2</v>
      </c>
      <c r="N36" s="49">
        <f t="shared" si="14"/>
        <v>6.9287438045131082E-5</v>
      </c>
      <c r="O36" s="49">
        <f t="shared" si="14"/>
        <v>9.291967745371995E-3</v>
      </c>
      <c r="P36" s="49">
        <f t="shared" si="14"/>
        <v>1.32887780785078E-2</v>
      </c>
      <c r="Q36" s="49">
        <f t="shared" si="14"/>
        <v>0.35283381511469608</v>
      </c>
      <c r="R36" s="49">
        <f t="shared" si="14"/>
        <v>0.11164052253970201</v>
      </c>
      <c r="S36" s="49">
        <f t="shared" si="14"/>
        <v>7.0061062677562333E-2</v>
      </c>
      <c r="T36" s="49">
        <f t="shared" si="14"/>
        <v>3.5536031858999714E-2</v>
      </c>
      <c r="U36" s="49">
        <f t="shared" si="14"/>
        <v>6.4364379503686897E-2</v>
      </c>
      <c r="V36" s="49">
        <f t="shared" si="14"/>
        <v>0.13318168740567382</v>
      </c>
      <c r="W36" s="49">
        <f t="shared" si="14"/>
        <v>1.967911175567949E-2</v>
      </c>
      <c r="X36" s="49">
        <f t="shared" si="14"/>
        <v>3.153574963642694E-3</v>
      </c>
      <c r="Y36" s="49">
        <f t="shared" si="14"/>
        <v>1.9640004474184014E-3</v>
      </c>
      <c r="Z36" s="49">
        <f t="shared" si="14"/>
        <v>3.0845113968743215E-3</v>
      </c>
      <c r="AA36" s="49">
        <f t="shared" si="14"/>
        <v>1.2653872068392441E-3</v>
      </c>
      <c r="AB36" s="49">
        <f t="shared" si="14"/>
        <v>1.9710188826931271E-4</v>
      </c>
      <c r="AC36" s="49">
        <f t="shared" si="14"/>
        <v>1.4138054455089516E-4</v>
      </c>
      <c r="AD36" s="49">
        <f t="shared" si="14"/>
        <v>3.0736634500161916E-5</v>
      </c>
      <c r="AE36" s="49">
        <f t="shared" si="14"/>
        <v>0.2107084416095546</v>
      </c>
      <c r="AF36" s="49">
        <f t="shared" si="14"/>
        <v>4.5218079460740457E-5</v>
      </c>
      <c r="AG36" s="49">
        <f t="shared" si="14"/>
        <v>1.1458434290156864E-3</v>
      </c>
      <c r="AH36" s="49">
        <f t="shared" si="14"/>
        <v>1.091320237838216E-6</v>
      </c>
      <c r="AI36" s="49">
        <f t="shared" si="14"/>
        <v>7.4356873282468995E-8</v>
      </c>
      <c r="AJ36" s="49">
        <f t="shared" si="14"/>
        <v>0</v>
      </c>
      <c r="AK36" s="49">
        <f t="shared" si="14"/>
        <v>1.145259324764747E-6</v>
      </c>
      <c r="AL36" s="49">
        <f t="shared" si="14"/>
        <v>1.2149631589388469E-6</v>
      </c>
      <c r="AM36" s="49">
        <f t="shared" si="14"/>
        <v>4.3366078425124537E-4</v>
      </c>
      <c r="AN36" s="49">
        <f t="shared" si="14"/>
        <v>7.7310552648064603E-5</v>
      </c>
      <c r="AO36" s="49">
        <f t="shared" si="14"/>
        <v>3.1893431413948585E-4</v>
      </c>
      <c r="AP36" s="49">
        <f t="shared" si="14"/>
        <v>2.6467145183939719E-5</v>
      </c>
      <c r="AQ36" s="49">
        <f t="shared" si="14"/>
        <v>9.335000754830705E-9</v>
      </c>
      <c r="AR36" s="49">
        <f t="shared" si="14"/>
        <v>1.0661120256157004E-5</v>
      </c>
      <c r="AS36" s="49">
        <f t="shared" si="14"/>
        <v>2.6195723772364627E-8</v>
      </c>
      <c r="AT36" s="49">
        <f>AT35/AU35</f>
        <v>-6.7665834549542725E-2</v>
      </c>
      <c r="AU36" s="50"/>
      <c r="AV36" s="51"/>
    </row>
    <row r="37" spans="1:48" s="4" customFormat="1">
      <c r="A37" s="83"/>
      <c r="B37" s="47" t="s">
        <v>117</v>
      </c>
      <c r="C37" s="24" t="s">
        <v>118</v>
      </c>
      <c r="D37" s="41">
        <v>412017.29852298513</v>
      </c>
      <c r="E37" s="41">
        <v>6682921.5357559733</v>
      </c>
      <c r="F37" s="41">
        <v>346070.93237474846</v>
      </c>
      <c r="G37" s="41">
        <v>4453732.7068645936</v>
      </c>
      <c r="H37" s="41">
        <v>3352787.2428382114</v>
      </c>
      <c r="I37" s="41">
        <v>2647179.7062816443</v>
      </c>
      <c r="J37" s="41">
        <v>234738.97963981619</v>
      </c>
      <c r="K37" s="41">
        <v>690760.19553564326</v>
      </c>
      <c r="L37" s="41">
        <v>9078608.0613296535</v>
      </c>
      <c r="M37" s="41">
        <v>3035003.1790092848</v>
      </c>
      <c r="N37" s="41">
        <v>360900.18767156824</v>
      </c>
      <c r="O37" s="42">
        <v>10819154.423091155</v>
      </c>
      <c r="P37" s="41">
        <v>20782661.679640897</v>
      </c>
      <c r="Q37" s="41">
        <v>7809876.4012908507</v>
      </c>
      <c r="R37" s="41">
        <v>58819451.969312668</v>
      </c>
      <c r="S37" s="41">
        <v>23484787.583191078</v>
      </c>
      <c r="T37" s="41">
        <v>14244486.899090087</v>
      </c>
      <c r="U37" s="41">
        <v>16049764.492323205</v>
      </c>
      <c r="V37" s="41">
        <v>24385546.890894745</v>
      </c>
      <c r="W37" s="41">
        <v>10728440.214800686</v>
      </c>
      <c r="X37" s="41">
        <v>2543640.7983646858</v>
      </c>
      <c r="Y37" s="41">
        <v>887215.56700715865</v>
      </c>
      <c r="Z37" s="41">
        <v>431897.5345620286</v>
      </c>
      <c r="AA37" s="41">
        <v>965028.17906326568</v>
      </c>
      <c r="AB37" s="42">
        <v>211940.96173042175</v>
      </c>
      <c r="AC37" s="41">
        <v>74983.655012701638</v>
      </c>
      <c r="AD37" s="41">
        <v>726660.15326326981</v>
      </c>
      <c r="AE37" s="41">
        <v>97691697.384856224</v>
      </c>
      <c r="AF37" s="42">
        <v>223725.05258504787</v>
      </c>
      <c r="AG37" s="42">
        <v>2384121.1497547342</v>
      </c>
      <c r="AH37" s="41">
        <v>173262.53472502055</v>
      </c>
      <c r="AI37" s="41">
        <v>52073.818011317417</v>
      </c>
      <c r="AJ37" s="42">
        <v>58086.501750669529</v>
      </c>
      <c r="AK37" s="41">
        <v>848230.67221642623</v>
      </c>
      <c r="AL37" s="41">
        <v>16413472.930839956</v>
      </c>
      <c r="AM37" s="42">
        <v>11853299.491316183</v>
      </c>
      <c r="AN37" s="41">
        <v>358551.94085751055</v>
      </c>
      <c r="AO37" s="41">
        <v>1564097.1254889632</v>
      </c>
      <c r="AP37" s="41">
        <v>419596.64274139865</v>
      </c>
      <c r="AQ37" s="41">
        <v>64495.887959322703</v>
      </c>
      <c r="AR37" s="41">
        <v>72070.700207443791</v>
      </c>
      <c r="AS37" s="41">
        <v>736394.28297449823</v>
      </c>
      <c r="AT37" s="25">
        <f t="shared" si="1"/>
        <v>71032908.631839931</v>
      </c>
      <c r="AU37" s="43">
        <v>428206342.17658764</v>
      </c>
      <c r="AV37" s="21"/>
    </row>
    <row r="38" spans="1:48" s="12" customFormat="1">
      <c r="A38" s="83"/>
      <c r="B38" s="48"/>
      <c r="C38" s="26"/>
      <c r="D38" s="49">
        <f>D37/$AU$37</f>
        <v>9.6219335853057889E-4</v>
      </c>
      <c r="E38" s="49">
        <f t="shared" ref="E38:AT38" si="15">E37/$AU$37</f>
        <v>1.5606778502593987E-2</v>
      </c>
      <c r="F38" s="49">
        <f t="shared" si="15"/>
        <v>8.0818731132205552E-4</v>
      </c>
      <c r="G38" s="49">
        <f t="shared" si="15"/>
        <v>1.0400903181924201E-2</v>
      </c>
      <c r="H38" s="49">
        <f t="shared" si="15"/>
        <v>7.8298402256161779E-3</v>
      </c>
      <c r="I38" s="49">
        <f t="shared" si="15"/>
        <v>6.1820189136525591E-3</v>
      </c>
      <c r="J38" s="49">
        <f t="shared" si="15"/>
        <v>5.4819127256880375E-4</v>
      </c>
      <c r="K38" s="49">
        <f t="shared" si="15"/>
        <v>1.6131479791366128E-3</v>
      </c>
      <c r="L38" s="49">
        <f t="shared" si="15"/>
        <v>2.1201479677257405E-2</v>
      </c>
      <c r="M38" s="49">
        <f t="shared" si="15"/>
        <v>7.0877118811044663E-3</v>
      </c>
      <c r="N38" s="49">
        <f t="shared" si="15"/>
        <v>8.4281840814664285E-4</v>
      </c>
      <c r="O38" s="49">
        <f t="shared" si="15"/>
        <v>2.526621714217734E-2</v>
      </c>
      <c r="P38" s="49">
        <f t="shared" si="15"/>
        <v>4.8534222015493532E-2</v>
      </c>
      <c r="Q38" s="49">
        <f t="shared" si="15"/>
        <v>1.8238581805194616E-2</v>
      </c>
      <c r="R38" s="49">
        <f t="shared" si="15"/>
        <v>0.13736240259854948</v>
      </c>
      <c r="S38" s="49">
        <f t="shared" si="15"/>
        <v>5.4844558032039158E-2</v>
      </c>
      <c r="T38" s="49">
        <f t="shared" si="15"/>
        <v>3.3265473899066672E-2</v>
      </c>
      <c r="U38" s="49">
        <f t="shared" si="15"/>
        <v>3.7481379679576196E-2</v>
      </c>
      <c r="V38" s="49">
        <f t="shared" si="15"/>
        <v>5.6948121709132486E-2</v>
      </c>
      <c r="W38" s="49">
        <f t="shared" si="15"/>
        <v>2.5054370190473251E-2</v>
      </c>
      <c r="X38" s="49">
        <f t="shared" si="15"/>
        <v>5.9402221495255579E-3</v>
      </c>
      <c r="Y38" s="49">
        <f t="shared" si="15"/>
        <v>2.0719346717225423E-3</v>
      </c>
      <c r="Z38" s="49">
        <f t="shared" si="15"/>
        <v>1.0086201254439122E-3</v>
      </c>
      <c r="AA38" s="49">
        <f t="shared" si="15"/>
        <v>2.2536522326082188E-3</v>
      </c>
      <c r="AB38" s="49">
        <f t="shared" si="15"/>
        <v>4.9495054335981696E-4</v>
      </c>
      <c r="AC38" s="49">
        <f t="shared" si="15"/>
        <v>1.7511103322654476E-4</v>
      </c>
      <c r="AD38" s="49">
        <f t="shared" si="15"/>
        <v>1.6969859660873566E-3</v>
      </c>
      <c r="AE38" s="49">
        <f t="shared" si="15"/>
        <v>0.22814164051911504</v>
      </c>
      <c r="AF38" s="49">
        <f t="shared" si="15"/>
        <v>5.2247019847451507E-4</v>
      </c>
      <c r="AG38" s="49">
        <f t="shared" si="15"/>
        <v>5.5676922897408849E-3</v>
      </c>
      <c r="AH38" s="49">
        <f t="shared" si="15"/>
        <v>4.046239339761319E-4</v>
      </c>
      <c r="AI38" s="49">
        <f t="shared" si="15"/>
        <v>1.2160917035143478E-4</v>
      </c>
      <c r="AJ38" s="49">
        <f t="shared" si="15"/>
        <v>1.3565072729986629E-4</v>
      </c>
      <c r="AK38" s="49">
        <f t="shared" si="15"/>
        <v>1.9808923611566338E-3</v>
      </c>
      <c r="AL38" s="49">
        <f t="shared" si="15"/>
        <v>3.833075625972681E-2</v>
      </c>
      <c r="AM38" s="49">
        <f t="shared" si="15"/>
        <v>2.7681279616423828E-2</v>
      </c>
      <c r="AN38" s="49">
        <f t="shared" si="15"/>
        <v>8.3733449400814257E-4</v>
      </c>
      <c r="AO38" s="49">
        <f t="shared" si="15"/>
        <v>3.6526715544160401E-3</v>
      </c>
      <c r="AP38" s="49">
        <f t="shared" si="15"/>
        <v>9.7989357329126506E-4</v>
      </c>
      <c r="AQ38" s="49">
        <f t="shared" si="15"/>
        <v>1.5061871253818399E-4</v>
      </c>
      <c r="AR38" s="49">
        <f t="shared" si="15"/>
        <v>1.6830834368567716E-4</v>
      </c>
      <c r="AS38" s="49">
        <f t="shared" si="15"/>
        <v>1.7197183003674831E-3</v>
      </c>
      <c r="AT38" s="49">
        <f t="shared" si="15"/>
        <v>0.16588476543989797</v>
      </c>
      <c r="AU38" s="50"/>
      <c r="AV38" s="51"/>
    </row>
    <row r="39" spans="1:48" s="4" customFormat="1">
      <c r="A39" s="83"/>
      <c r="B39" s="40" t="s">
        <v>119</v>
      </c>
      <c r="C39" s="24" t="s">
        <v>120</v>
      </c>
      <c r="D39" s="41">
        <v>100407.54149648384</v>
      </c>
      <c r="E39" s="41">
        <v>6853055.7435886506</v>
      </c>
      <c r="F39" s="41">
        <v>861076.64541424508</v>
      </c>
      <c r="G39" s="41">
        <v>5236809.995748708</v>
      </c>
      <c r="H39" s="41">
        <v>3051841.381099245</v>
      </c>
      <c r="I39" s="41">
        <v>1452236.0153598697</v>
      </c>
      <c r="J39" s="41">
        <v>1002095.4198674507</v>
      </c>
      <c r="K39" s="41">
        <v>607238.41514831991</v>
      </c>
      <c r="L39" s="41">
        <v>2382689.8694297145</v>
      </c>
      <c r="M39" s="41">
        <v>1391152.3384051071</v>
      </c>
      <c r="N39" s="41">
        <v>3989870.1464949502</v>
      </c>
      <c r="O39" s="42">
        <v>10850219.015246632</v>
      </c>
      <c r="P39" s="41">
        <v>17272237.688871544</v>
      </c>
      <c r="Q39" s="41">
        <v>25082857.04345097</v>
      </c>
      <c r="R39" s="41">
        <v>15386486.378506228</v>
      </c>
      <c r="S39" s="41">
        <v>114316752.72821513</v>
      </c>
      <c r="T39" s="41">
        <v>38398650.385379948</v>
      </c>
      <c r="U39" s="41">
        <v>44786521.765038952</v>
      </c>
      <c r="V39" s="41">
        <v>25187598.265231777</v>
      </c>
      <c r="W39" s="41">
        <v>3978048.9997686124</v>
      </c>
      <c r="X39" s="41">
        <v>2281554.2996727955</v>
      </c>
      <c r="Y39" s="41">
        <v>801048.50234942988</v>
      </c>
      <c r="Z39" s="41">
        <v>469386.45401972521</v>
      </c>
      <c r="AA39" s="41">
        <v>769230.89556568908</v>
      </c>
      <c r="AB39" s="42">
        <v>2539564.626957038</v>
      </c>
      <c r="AC39" s="41">
        <v>218486.19113406801</v>
      </c>
      <c r="AD39" s="41">
        <v>177997.94540306967</v>
      </c>
      <c r="AE39" s="41">
        <v>11672792.842948556</v>
      </c>
      <c r="AF39" s="42">
        <v>262075.45952202665</v>
      </c>
      <c r="AG39" s="42">
        <v>7803694.4680286497</v>
      </c>
      <c r="AH39" s="41">
        <v>86693.985876288672</v>
      </c>
      <c r="AI39" s="41">
        <v>52582.247575089685</v>
      </c>
      <c r="AJ39" s="42">
        <v>400555.21912368987</v>
      </c>
      <c r="AK39" s="41">
        <v>161206.58628021562</v>
      </c>
      <c r="AL39" s="41">
        <v>401113.89431049034</v>
      </c>
      <c r="AM39" s="42">
        <v>560463.23081068334</v>
      </c>
      <c r="AN39" s="41">
        <v>223716.38755146303</v>
      </c>
      <c r="AO39" s="41">
        <v>224261.44435744709</v>
      </c>
      <c r="AP39" s="41">
        <v>231261.80367860087</v>
      </c>
      <c r="AQ39" s="41">
        <v>27195.457427468478</v>
      </c>
      <c r="AR39" s="41">
        <v>36302.98230904177</v>
      </c>
      <c r="AS39" s="41">
        <v>156154.18089466315</v>
      </c>
      <c r="AT39" s="25">
        <f t="shared" si="1"/>
        <v>172192175.94212824</v>
      </c>
      <c r="AU39" s="43">
        <v>523937360.829687</v>
      </c>
      <c r="AV39" s="21"/>
    </row>
    <row r="40" spans="1:48" s="12" customFormat="1">
      <c r="A40" s="83"/>
      <c r="B40" s="26"/>
      <c r="C40" s="26"/>
      <c r="D40" s="49">
        <f>D39/$AU$39</f>
        <v>1.9164035436885495E-4</v>
      </c>
      <c r="E40" s="49">
        <f t="shared" ref="E40:AT40" si="16">E39/$AU$39</f>
        <v>1.3079914233900815E-2</v>
      </c>
      <c r="F40" s="49">
        <f t="shared" si="16"/>
        <v>1.6434725022294217E-3</v>
      </c>
      <c r="G40" s="49">
        <f t="shared" si="16"/>
        <v>9.9951070247326843E-3</v>
      </c>
      <c r="H40" s="49">
        <f t="shared" si="16"/>
        <v>5.8248210745392671E-3</v>
      </c>
      <c r="I40" s="49">
        <f t="shared" si="16"/>
        <v>2.7717741163946863E-3</v>
      </c>
      <c r="J40" s="49">
        <f t="shared" si="16"/>
        <v>1.9126244753391341E-3</v>
      </c>
      <c r="K40" s="49">
        <f t="shared" si="16"/>
        <v>1.158990483493524E-3</v>
      </c>
      <c r="L40" s="49">
        <f t="shared" si="16"/>
        <v>4.5476617007357114E-3</v>
      </c>
      <c r="M40" s="49">
        <f t="shared" si="16"/>
        <v>2.6551882770912386E-3</v>
      </c>
      <c r="N40" s="49">
        <f t="shared" si="16"/>
        <v>7.6151663248002505E-3</v>
      </c>
      <c r="O40" s="49">
        <f t="shared" si="16"/>
        <v>2.0709000400476581E-2</v>
      </c>
      <c r="P40" s="49">
        <f t="shared" si="16"/>
        <v>3.296622646172797E-2</v>
      </c>
      <c r="Q40" s="49">
        <f t="shared" si="16"/>
        <v>4.7873770642602627E-2</v>
      </c>
      <c r="R40" s="49">
        <f t="shared" si="16"/>
        <v>2.9367034170154963E-2</v>
      </c>
      <c r="S40" s="49">
        <f t="shared" si="16"/>
        <v>0.21818782410780466</v>
      </c>
      <c r="T40" s="49">
        <f t="shared" si="16"/>
        <v>7.3288628099689862E-2</v>
      </c>
      <c r="U40" s="49">
        <f t="shared" si="16"/>
        <v>8.548067977843142E-2</v>
      </c>
      <c r="V40" s="49">
        <f t="shared" si="16"/>
        <v>4.8073682367956484E-2</v>
      </c>
      <c r="W40" s="49">
        <f t="shared" si="16"/>
        <v>7.5926041873958508E-3</v>
      </c>
      <c r="X40" s="49">
        <f t="shared" si="16"/>
        <v>4.3546318133522947E-3</v>
      </c>
      <c r="Y40" s="49">
        <f t="shared" si="16"/>
        <v>1.5289012814068467E-3</v>
      </c>
      <c r="Z40" s="49">
        <f t="shared" si="16"/>
        <v>8.9588276979603613E-4</v>
      </c>
      <c r="AA40" s="49">
        <f t="shared" si="16"/>
        <v>1.4681733983382377E-3</v>
      </c>
      <c r="AB40" s="49">
        <f t="shared" si="16"/>
        <v>4.8470768011952443E-3</v>
      </c>
      <c r="AC40" s="49">
        <f t="shared" si="16"/>
        <v>4.170082293579555E-4</v>
      </c>
      <c r="AD40" s="49">
        <f t="shared" si="16"/>
        <v>3.3973134712363129E-4</v>
      </c>
      <c r="AE40" s="49">
        <f t="shared" si="16"/>
        <v>2.2278985458231058E-2</v>
      </c>
      <c r="AF40" s="49">
        <f t="shared" si="16"/>
        <v>5.0020380128459256E-4</v>
      </c>
      <c r="AG40" s="49">
        <f t="shared" si="16"/>
        <v>1.489432716855889E-2</v>
      </c>
      <c r="AH40" s="49">
        <f t="shared" si="16"/>
        <v>1.654663178418951E-4</v>
      </c>
      <c r="AI40" s="49">
        <f t="shared" si="16"/>
        <v>1.0035979776632547E-4</v>
      </c>
      <c r="AJ40" s="49">
        <f t="shared" si="16"/>
        <v>7.645097469082679E-4</v>
      </c>
      <c r="AK40" s="49">
        <f t="shared" si="16"/>
        <v>3.0768293756516064E-4</v>
      </c>
      <c r="AL40" s="49">
        <f t="shared" si="16"/>
        <v>7.6557604839498725E-4</v>
      </c>
      <c r="AM40" s="49">
        <f t="shared" si="16"/>
        <v>1.0697141924049E-3</v>
      </c>
      <c r="AN40" s="49">
        <f t="shared" si="16"/>
        <v>4.269907135410126E-4</v>
      </c>
      <c r="AO40" s="49">
        <f t="shared" si="16"/>
        <v>4.2803102264422471E-4</v>
      </c>
      <c r="AP40" s="49">
        <f t="shared" si="16"/>
        <v>4.4139208418423074E-4</v>
      </c>
      <c r="AQ40" s="49">
        <f t="shared" si="16"/>
        <v>5.190593277105263E-5</v>
      </c>
      <c r="AR40" s="49">
        <f t="shared" si="16"/>
        <v>6.9288783398751649E-5</v>
      </c>
      <c r="AS40" s="49">
        <f t="shared" si="16"/>
        <v>2.9803978980881112E-4</v>
      </c>
      <c r="AT40" s="49">
        <f t="shared" si="16"/>
        <v>0.3286503097802595</v>
      </c>
      <c r="AU40" s="50"/>
      <c r="AV40" s="51"/>
    </row>
    <row r="41" spans="1:48" s="4" customFormat="1">
      <c r="A41" s="83"/>
      <c r="B41" s="40" t="s">
        <v>121</v>
      </c>
      <c r="C41" s="24" t="s">
        <v>122</v>
      </c>
      <c r="D41" s="41">
        <v>7372457.2031110507</v>
      </c>
      <c r="E41" s="41">
        <v>7320084.4454315417</v>
      </c>
      <c r="F41" s="41">
        <v>2252645.305097552</v>
      </c>
      <c r="G41" s="41">
        <v>6163527.9884665981</v>
      </c>
      <c r="H41" s="41">
        <v>6566414.3532306822</v>
      </c>
      <c r="I41" s="41">
        <v>1533860.9992509943</v>
      </c>
      <c r="J41" s="41">
        <v>1768395.8869947309</v>
      </c>
      <c r="K41" s="41">
        <v>2046749.9395892548</v>
      </c>
      <c r="L41" s="41">
        <v>1298394.5091966856</v>
      </c>
      <c r="M41" s="41">
        <v>2880027.7868508045</v>
      </c>
      <c r="N41" s="41">
        <v>1926444.0714547322</v>
      </c>
      <c r="O41" s="42">
        <v>5801209.7987020519</v>
      </c>
      <c r="P41" s="41">
        <v>6162183.2191263316</v>
      </c>
      <c r="Q41" s="41">
        <v>4389753.442311516</v>
      </c>
      <c r="R41" s="41">
        <v>6796718.6149717709</v>
      </c>
      <c r="S41" s="41">
        <v>3317240.2338189231</v>
      </c>
      <c r="T41" s="41">
        <v>46051231.263547488</v>
      </c>
      <c r="U41" s="41">
        <v>1992255.879848009</v>
      </c>
      <c r="V41" s="41">
        <v>3060233.7513232599</v>
      </c>
      <c r="W41" s="41">
        <v>3578720.7382462234</v>
      </c>
      <c r="X41" s="41">
        <v>1509986.6020312849</v>
      </c>
      <c r="Y41" s="41">
        <v>155468.06099281844</v>
      </c>
      <c r="Z41" s="41">
        <v>402640.23876634677</v>
      </c>
      <c r="AA41" s="41">
        <v>246273.61426854902</v>
      </c>
      <c r="AB41" s="42">
        <v>378013.02107935603</v>
      </c>
      <c r="AC41" s="41">
        <v>138041.88776247529</v>
      </c>
      <c r="AD41" s="41">
        <v>73914.075901764678</v>
      </c>
      <c r="AE41" s="41">
        <v>12029074.856271673</v>
      </c>
      <c r="AF41" s="42">
        <v>12209.836455046472</v>
      </c>
      <c r="AG41" s="42">
        <v>2015320.6324229892</v>
      </c>
      <c r="AH41" s="41">
        <v>45286.407494381478</v>
      </c>
      <c r="AI41" s="41">
        <v>18224.012328645593</v>
      </c>
      <c r="AJ41" s="42">
        <v>871895.1076374253</v>
      </c>
      <c r="AK41" s="41">
        <v>253445.81822722263</v>
      </c>
      <c r="AL41" s="41">
        <v>2761.0248666807088</v>
      </c>
      <c r="AM41" s="42">
        <v>59987.805415678537</v>
      </c>
      <c r="AN41" s="41">
        <v>78566.526803001092</v>
      </c>
      <c r="AO41" s="41">
        <v>132969.17136800123</v>
      </c>
      <c r="AP41" s="41">
        <v>7462.7041846141483</v>
      </c>
      <c r="AQ41" s="41">
        <v>9774748.3359012492</v>
      </c>
      <c r="AR41" s="41">
        <v>6609.2061992836152</v>
      </c>
      <c r="AS41" s="41">
        <v>19635.524594852202</v>
      </c>
      <c r="AT41" s="25">
        <f t="shared" si="1"/>
        <v>188567587.09373242</v>
      </c>
      <c r="AU41" s="43">
        <v>339078670.99527597</v>
      </c>
      <c r="AV41" s="21"/>
    </row>
    <row r="42" spans="1:48" s="12" customFormat="1">
      <c r="A42" s="83"/>
      <c r="B42" s="26"/>
      <c r="C42" s="26"/>
      <c r="D42" s="49">
        <f>D41/$AU$41</f>
        <v>2.1742615604429343E-2</v>
      </c>
      <c r="E42" s="49">
        <f t="shared" ref="E42:AS42" si="17">E41/$AU$41</f>
        <v>2.1588159538154864E-2</v>
      </c>
      <c r="F42" s="49">
        <f t="shared" si="17"/>
        <v>6.6434296751414828E-3</v>
      </c>
      <c r="G42" s="49">
        <f t="shared" si="17"/>
        <v>1.8177280129048484E-2</v>
      </c>
      <c r="H42" s="49">
        <f t="shared" si="17"/>
        <v>1.9365459744066782E-2</v>
      </c>
      <c r="I42" s="49">
        <f t="shared" si="17"/>
        <v>4.5236139293242774E-3</v>
      </c>
      <c r="J42" s="49">
        <f t="shared" si="17"/>
        <v>5.2152967386715045E-3</v>
      </c>
      <c r="K42" s="49">
        <f t="shared" si="17"/>
        <v>6.0362096311795737E-3</v>
      </c>
      <c r="L42" s="49">
        <f t="shared" si="17"/>
        <v>3.829183668160522E-3</v>
      </c>
      <c r="M42" s="49">
        <f t="shared" si="17"/>
        <v>8.4936860770311578E-3</v>
      </c>
      <c r="N42" s="49">
        <f t="shared" si="17"/>
        <v>5.6814074025952855E-3</v>
      </c>
      <c r="O42" s="49">
        <f t="shared" si="17"/>
        <v>1.7108742881627236E-2</v>
      </c>
      <c r="P42" s="49">
        <f t="shared" si="17"/>
        <v>1.8173314178207875E-2</v>
      </c>
      <c r="Q42" s="49">
        <f t="shared" si="17"/>
        <v>1.2946120820358748E-2</v>
      </c>
      <c r="R42" s="49">
        <f t="shared" si="17"/>
        <v>2.0044665726162595E-2</v>
      </c>
      <c r="S42" s="49">
        <f t="shared" si="17"/>
        <v>9.7830990786947451E-3</v>
      </c>
      <c r="T42" s="49">
        <f t="shared" si="17"/>
        <v>0.1358128222231621</v>
      </c>
      <c r="U42" s="49">
        <f t="shared" si="17"/>
        <v>5.8754974885334649E-3</v>
      </c>
      <c r="V42" s="49">
        <f t="shared" si="17"/>
        <v>9.025143758941697E-3</v>
      </c>
      <c r="W42" s="49">
        <f t="shared" si="17"/>
        <v>1.0554249041208734E-2</v>
      </c>
      <c r="X42" s="49">
        <f t="shared" si="17"/>
        <v>4.4532043186294133E-3</v>
      </c>
      <c r="Y42" s="49">
        <f t="shared" si="17"/>
        <v>4.5850144609946406E-4</v>
      </c>
      <c r="Z42" s="49">
        <f t="shared" si="17"/>
        <v>1.187453748077113E-3</v>
      </c>
      <c r="AA42" s="49">
        <f t="shared" si="17"/>
        <v>7.2630228715264754E-4</v>
      </c>
      <c r="AB42" s="49">
        <f t="shared" si="17"/>
        <v>1.1148239432748706E-3</v>
      </c>
      <c r="AC42" s="49">
        <f t="shared" si="17"/>
        <v>4.0710873189779161E-4</v>
      </c>
      <c r="AD42" s="49">
        <f t="shared" si="17"/>
        <v>2.179850348145149E-4</v>
      </c>
      <c r="AE42" s="49">
        <f t="shared" si="17"/>
        <v>3.5475763842542786E-2</v>
      </c>
      <c r="AF42" s="49">
        <f t="shared" si="17"/>
        <v>3.6008860183413246E-5</v>
      </c>
      <c r="AG42" s="49">
        <f t="shared" si="17"/>
        <v>5.9435193210694943E-3</v>
      </c>
      <c r="AH42" s="49">
        <f t="shared" si="17"/>
        <v>1.3355722836076706E-4</v>
      </c>
      <c r="AI42" s="49">
        <f t="shared" si="17"/>
        <v>5.3745675819578429E-5</v>
      </c>
      <c r="AJ42" s="49">
        <f t="shared" si="17"/>
        <v>2.5713652382740775E-3</v>
      </c>
      <c r="AK42" s="49">
        <f t="shared" si="17"/>
        <v>7.4745432227659532E-4</v>
      </c>
      <c r="AL42" s="49">
        <f t="shared" si="17"/>
        <v>8.1427264610199418E-6</v>
      </c>
      <c r="AM42" s="49">
        <f t="shared" si="17"/>
        <v>1.7691412214044651E-4</v>
      </c>
      <c r="AN42" s="49">
        <f t="shared" si="17"/>
        <v>2.3170589460077149E-4</v>
      </c>
      <c r="AO42" s="49">
        <f t="shared" si="17"/>
        <v>3.9214843852521103E-4</v>
      </c>
      <c r="AP42" s="49">
        <f t="shared" si="17"/>
        <v>2.2008769123428937E-5</v>
      </c>
      <c r="AQ42" s="49">
        <f t="shared" si="17"/>
        <v>2.8827375980948769E-2</v>
      </c>
      <c r="AR42" s="49">
        <f t="shared" si="17"/>
        <v>1.9491660091400129E-5</v>
      </c>
      <c r="AS42" s="49">
        <f t="shared" si="17"/>
        <v>5.7908462768292974E-5</v>
      </c>
      <c r="AT42" s="49">
        <f>AT41/$AU$41</f>
        <v>0.55611751261216757</v>
      </c>
      <c r="AU42" s="50"/>
      <c r="AV42" s="51"/>
    </row>
    <row r="43" spans="1:48" s="4" customFormat="1">
      <c r="A43" s="83"/>
      <c r="B43" s="47" t="s">
        <v>123</v>
      </c>
      <c r="C43" s="24" t="s">
        <v>124</v>
      </c>
      <c r="D43" s="41">
        <v>1109201.0411166192</v>
      </c>
      <c r="E43" s="41">
        <v>294079.52626441012</v>
      </c>
      <c r="F43" s="41">
        <v>65758.88217046042</v>
      </c>
      <c r="G43" s="41">
        <v>929413.36654213443</v>
      </c>
      <c r="H43" s="41">
        <v>1316660.982100321</v>
      </c>
      <c r="I43" s="41">
        <v>124073.65253151694</v>
      </c>
      <c r="J43" s="41">
        <v>17791.195938555749</v>
      </c>
      <c r="K43" s="41">
        <v>43544.932620175474</v>
      </c>
      <c r="L43" s="41">
        <v>27476.151532683543</v>
      </c>
      <c r="M43" s="41">
        <v>103601.23749778251</v>
      </c>
      <c r="N43" s="41">
        <v>269571.55267357692</v>
      </c>
      <c r="O43" s="42">
        <v>328943.54863135703</v>
      </c>
      <c r="P43" s="41">
        <v>4633082.3126639863</v>
      </c>
      <c r="Q43" s="41">
        <v>470215.87404119491</v>
      </c>
      <c r="R43" s="41">
        <v>749887.96477485634</v>
      </c>
      <c r="S43" s="41">
        <v>6823696.8391386867</v>
      </c>
      <c r="T43" s="41">
        <v>10624115.720023198</v>
      </c>
      <c r="U43" s="41">
        <v>270468680.51349455</v>
      </c>
      <c r="V43" s="41">
        <v>204849.62620723079</v>
      </c>
      <c r="W43" s="41">
        <v>392078.2985498333</v>
      </c>
      <c r="X43" s="41">
        <v>155988.39847326482</v>
      </c>
      <c r="Y43" s="41">
        <v>33465.007395674256</v>
      </c>
      <c r="Z43" s="41">
        <v>187163.44246324577</v>
      </c>
      <c r="AA43" s="41">
        <v>1511700.5336155724</v>
      </c>
      <c r="AB43" s="42">
        <v>46933.927752601048</v>
      </c>
      <c r="AC43" s="41">
        <v>20527.191067381318</v>
      </c>
      <c r="AD43" s="41">
        <v>6696.2998341898638</v>
      </c>
      <c r="AE43" s="41">
        <v>2485207.7937861388</v>
      </c>
      <c r="AF43" s="42">
        <v>3041007.234326263</v>
      </c>
      <c r="AG43" s="42">
        <v>68894054.574886262</v>
      </c>
      <c r="AH43" s="41">
        <v>304668.85807964118</v>
      </c>
      <c r="AI43" s="41">
        <v>2169435.6041826014</v>
      </c>
      <c r="AJ43" s="42">
        <v>590728.92937344592</v>
      </c>
      <c r="AK43" s="41">
        <v>84810.974223810743</v>
      </c>
      <c r="AL43" s="41">
        <v>27746806.700353559</v>
      </c>
      <c r="AM43" s="42">
        <v>3411436.2824856457</v>
      </c>
      <c r="AN43" s="41">
        <v>2201639.0800840743</v>
      </c>
      <c r="AO43" s="41">
        <v>9590428.5944045596</v>
      </c>
      <c r="AP43" s="41">
        <v>2263.0804236087433</v>
      </c>
      <c r="AQ43" s="41">
        <v>328422.27629864844</v>
      </c>
      <c r="AR43" s="41">
        <v>231395.54312761163</v>
      </c>
      <c r="AS43" s="41">
        <v>5873468.1652209871</v>
      </c>
      <c r="AT43" s="25">
        <f t="shared" si="1"/>
        <v>398459205.04711348</v>
      </c>
      <c r="AU43" s="43">
        <v>826374176.75748539</v>
      </c>
      <c r="AV43" s="21"/>
    </row>
    <row r="44" spans="1:48" s="12" customFormat="1">
      <c r="A44" s="83"/>
      <c r="B44" s="48"/>
      <c r="C44" s="26"/>
      <c r="D44" s="49">
        <f>D43/$AU$43</f>
        <v>1.3422503658922229E-3</v>
      </c>
      <c r="E44" s="49">
        <f t="shared" ref="E44:AT44" si="18">E43/$AU$43</f>
        <v>3.5586727482012439E-4</v>
      </c>
      <c r="F44" s="49">
        <f t="shared" si="18"/>
        <v>7.9575190053111455E-5</v>
      </c>
      <c r="G44" s="49">
        <f t="shared" si="18"/>
        <v>1.1246882982100829E-3</v>
      </c>
      <c r="H44" s="49">
        <f t="shared" si="18"/>
        <v>1.5932987974849547E-3</v>
      </c>
      <c r="I44" s="49">
        <f t="shared" si="18"/>
        <v>1.5014221888969871E-4</v>
      </c>
      <c r="J44" s="49">
        <f t="shared" si="18"/>
        <v>2.1529225427111697E-5</v>
      </c>
      <c r="K44" s="49">
        <f t="shared" si="18"/>
        <v>5.2693965814658472E-5</v>
      </c>
      <c r="L44" s="49">
        <f t="shared" si="18"/>
        <v>3.3249044204762124E-5</v>
      </c>
      <c r="M44" s="49">
        <f t="shared" si="18"/>
        <v>1.2536843528229729E-4</v>
      </c>
      <c r="N44" s="49">
        <f t="shared" si="18"/>
        <v>3.2621003929638479E-4</v>
      </c>
      <c r="O44" s="49">
        <f t="shared" si="18"/>
        <v>3.980564227237361E-4</v>
      </c>
      <c r="P44" s="49">
        <f t="shared" si="18"/>
        <v>5.6065187453499636E-3</v>
      </c>
      <c r="Q44" s="49">
        <f t="shared" si="18"/>
        <v>5.6901085158084306E-4</v>
      </c>
      <c r="R44" s="49">
        <f t="shared" si="18"/>
        <v>9.074436083146445E-4</v>
      </c>
      <c r="S44" s="49">
        <f t="shared" si="18"/>
        <v>8.2573936009392324E-3</v>
      </c>
      <c r="T44" s="49">
        <f t="shared" si="18"/>
        <v>1.2856301683711784E-2</v>
      </c>
      <c r="U44" s="49">
        <f t="shared" si="18"/>
        <v>0.32729565869876948</v>
      </c>
      <c r="V44" s="49">
        <f t="shared" si="18"/>
        <v>2.478896751239453E-4</v>
      </c>
      <c r="W44" s="49">
        <f t="shared" si="18"/>
        <v>4.7445613570388205E-4</v>
      </c>
      <c r="X44" s="49">
        <f t="shared" si="18"/>
        <v>1.8876243094300183E-4</v>
      </c>
      <c r="Y44" s="49">
        <f t="shared" si="18"/>
        <v>4.0496192084539416E-5</v>
      </c>
      <c r="Z44" s="49">
        <f t="shared" si="18"/>
        <v>2.2648752553913878E-4</v>
      </c>
      <c r="AA44" s="49">
        <f t="shared" si="18"/>
        <v>1.8293172465131476E-3</v>
      </c>
      <c r="AB44" s="49">
        <f t="shared" si="18"/>
        <v>5.679500772490216E-5</v>
      </c>
      <c r="AC44" s="49">
        <f t="shared" si="18"/>
        <v>2.4840068391204578E-5</v>
      </c>
      <c r="AD44" s="49">
        <f t="shared" si="18"/>
        <v>8.1032297747549482E-6</v>
      </c>
      <c r="AE44" s="49">
        <f t="shared" si="18"/>
        <v>3.0073638113155472E-3</v>
      </c>
      <c r="AF44" s="49">
        <f t="shared" si="18"/>
        <v>3.6799398140180536E-3</v>
      </c>
      <c r="AG44" s="49">
        <f t="shared" si="18"/>
        <v>8.3369079664628101E-2</v>
      </c>
      <c r="AH44" s="49">
        <f t="shared" si="18"/>
        <v>3.6868148430665667E-4</v>
      </c>
      <c r="AI44" s="49">
        <f t="shared" si="18"/>
        <v>2.6252461236083153E-3</v>
      </c>
      <c r="AJ44" s="49">
        <f t="shared" si="18"/>
        <v>7.1484437194218632E-4</v>
      </c>
      <c r="AK44" s="49">
        <f t="shared" si="18"/>
        <v>1.0263023290077961E-4</v>
      </c>
      <c r="AL44" s="49">
        <f t="shared" si="18"/>
        <v>3.3576565532609043E-2</v>
      </c>
      <c r="AM44" s="49">
        <f t="shared" si="18"/>
        <v>4.1281980710861374E-3</v>
      </c>
      <c r="AN44" s="49">
        <f t="shared" si="18"/>
        <v>2.6642157293961348E-3</v>
      </c>
      <c r="AO44" s="49">
        <f t="shared" si="18"/>
        <v>1.1605431128106325E-2</v>
      </c>
      <c r="AP44" s="49">
        <f t="shared" si="18"/>
        <v>2.7385662418549724E-6</v>
      </c>
      <c r="AQ44" s="49">
        <f t="shared" si="18"/>
        <v>3.9742562816677893E-4</v>
      </c>
      <c r="AR44" s="49">
        <f t="shared" si="18"/>
        <v>2.8001303723642235E-4</v>
      </c>
      <c r="AS44" s="49">
        <f t="shared" si="18"/>
        <v>7.1075165831865818E-3</v>
      </c>
      <c r="AT44" s="49">
        <f t="shared" si="18"/>
        <v>0.48217770624268746</v>
      </c>
      <c r="AU44" s="50"/>
      <c r="AV44" s="51"/>
    </row>
    <row r="45" spans="1:48" s="4" customFormat="1">
      <c r="A45" s="83"/>
      <c r="B45" s="47" t="s">
        <v>125</v>
      </c>
      <c r="C45" s="24" t="s">
        <v>126</v>
      </c>
      <c r="D45" s="41">
        <v>148858.50409090921</v>
      </c>
      <c r="E45" s="41">
        <v>1789432.9238603245</v>
      </c>
      <c r="F45" s="41">
        <v>236695.08412180739</v>
      </c>
      <c r="G45" s="41">
        <v>1382027.0981688974</v>
      </c>
      <c r="H45" s="41">
        <v>1366824.3272178208</v>
      </c>
      <c r="I45" s="41">
        <v>463803.42175181105</v>
      </c>
      <c r="J45" s="41">
        <v>216504.62843603801</v>
      </c>
      <c r="K45" s="41">
        <v>265148.8586866674</v>
      </c>
      <c r="L45" s="41">
        <v>332836.50999590941</v>
      </c>
      <c r="M45" s="41">
        <v>955787.47237023443</v>
      </c>
      <c r="N45" s="41">
        <v>1011491.966222549</v>
      </c>
      <c r="O45" s="42">
        <v>2925867.7736985795</v>
      </c>
      <c r="P45" s="41">
        <v>1875177.1514263838</v>
      </c>
      <c r="Q45" s="41">
        <v>1643895.80882011</v>
      </c>
      <c r="R45" s="41">
        <v>2256686.8354951236</v>
      </c>
      <c r="S45" s="41">
        <v>34536781.01496762</v>
      </c>
      <c r="T45" s="41">
        <v>14490094.907072568</v>
      </c>
      <c r="U45" s="41">
        <v>25427495.907299083</v>
      </c>
      <c r="V45" s="41">
        <v>101077223.06962104</v>
      </c>
      <c r="W45" s="41">
        <v>37216757.848816164</v>
      </c>
      <c r="X45" s="41">
        <v>4279014.7703580465</v>
      </c>
      <c r="Y45" s="41">
        <v>589682.42685021448</v>
      </c>
      <c r="Z45" s="41">
        <v>4031638.0505920122</v>
      </c>
      <c r="AA45" s="41">
        <v>1182483.6405850556</v>
      </c>
      <c r="AB45" s="42">
        <v>28112962.872612432</v>
      </c>
      <c r="AC45" s="41">
        <v>85697.522247680987</v>
      </c>
      <c r="AD45" s="41">
        <v>34250.765310365059</v>
      </c>
      <c r="AE45" s="41">
        <v>81919856.45237641</v>
      </c>
      <c r="AF45" s="42">
        <v>11638193.832424389</v>
      </c>
      <c r="AG45" s="42">
        <v>1012090.0237507261</v>
      </c>
      <c r="AH45" s="41">
        <v>89075.432662910302</v>
      </c>
      <c r="AI45" s="41">
        <v>14675993.587310065</v>
      </c>
      <c r="AJ45" s="42">
        <v>98208.806922609117</v>
      </c>
      <c r="AK45" s="41">
        <v>599449.22935763607</v>
      </c>
      <c r="AL45" s="41">
        <v>25698152.310292128</v>
      </c>
      <c r="AM45" s="42">
        <v>8723368.7340207249</v>
      </c>
      <c r="AN45" s="41">
        <v>1432793.532331388</v>
      </c>
      <c r="AO45" s="41">
        <v>3245476.0826992993</v>
      </c>
      <c r="AP45" s="41">
        <v>8717.1973287371729</v>
      </c>
      <c r="AQ45" s="41">
        <v>702995.37277239468</v>
      </c>
      <c r="AR45" s="41">
        <v>301383.77275088488</v>
      </c>
      <c r="AS45" s="41">
        <v>1108355.8462801212</v>
      </c>
      <c r="AT45" s="25">
        <f t="shared" si="1"/>
        <v>224452572.48343629</v>
      </c>
      <c r="AU45" s="43">
        <v>643641803.85741222</v>
      </c>
      <c r="AV45" s="21"/>
    </row>
    <row r="46" spans="1:48" s="12" customFormat="1">
      <c r="A46" s="83"/>
      <c r="B46" s="48"/>
      <c r="C46" s="26"/>
      <c r="D46" s="49">
        <f>D45/$AU$45</f>
        <v>2.312753820506759E-4</v>
      </c>
      <c r="E46" s="49">
        <f t="shared" ref="E46:AT46" si="19">E45/$AU$45</f>
        <v>2.7801688969486863E-3</v>
      </c>
      <c r="F46" s="49">
        <f t="shared" si="19"/>
        <v>3.677434913383021E-4</v>
      </c>
      <c r="G46" s="49">
        <f t="shared" si="19"/>
        <v>2.1471990941021317E-3</v>
      </c>
      <c r="H46" s="49">
        <f t="shared" si="19"/>
        <v>2.1235791693862962E-3</v>
      </c>
      <c r="I46" s="49">
        <f t="shared" si="19"/>
        <v>7.2059244594149872E-4</v>
      </c>
      <c r="J46" s="49">
        <f t="shared" si="19"/>
        <v>3.3637440442572757E-4</v>
      </c>
      <c r="K46" s="49">
        <f t="shared" si="19"/>
        <v>4.119509595206569E-4</v>
      </c>
      <c r="L46" s="49">
        <f t="shared" si="19"/>
        <v>5.1711450064490156E-4</v>
      </c>
      <c r="M46" s="49">
        <f t="shared" si="19"/>
        <v>1.4849679847426019E-3</v>
      </c>
      <c r="N46" s="49">
        <f t="shared" si="19"/>
        <v>1.5715137832262797E-3</v>
      </c>
      <c r="O46" s="49">
        <f t="shared" si="19"/>
        <v>4.545801338824716E-3</v>
      </c>
      <c r="P46" s="49">
        <f t="shared" si="19"/>
        <v>2.9133862036124008E-3</v>
      </c>
      <c r="Q46" s="49">
        <f t="shared" si="19"/>
        <v>2.5540538215014495E-3</v>
      </c>
      <c r="R46" s="49">
        <f t="shared" si="19"/>
        <v>3.5061222281874251E-3</v>
      </c>
      <c r="S46" s="49">
        <f t="shared" si="19"/>
        <v>5.365838702207517E-2</v>
      </c>
      <c r="T46" s="49">
        <f t="shared" si="19"/>
        <v>2.2512669034596453E-2</v>
      </c>
      <c r="U46" s="49">
        <f t="shared" si="19"/>
        <v>3.9505662551607833E-2</v>
      </c>
      <c r="V46" s="49">
        <f t="shared" si="19"/>
        <v>0.15703955595154748</v>
      </c>
      <c r="W46" s="49">
        <f t="shared" si="19"/>
        <v>5.7822157643851388E-2</v>
      </c>
      <c r="X46" s="49">
        <f t="shared" si="19"/>
        <v>6.6481305979715216E-3</v>
      </c>
      <c r="Y46" s="49">
        <f t="shared" si="19"/>
        <v>9.1616551833051613E-4</v>
      </c>
      <c r="Z46" s="49">
        <f t="shared" si="19"/>
        <v>6.2637914853105976E-3</v>
      </c>
      <c r="AA46" s="49">
        <f t="shared" si="19"/>
        <v>1.8371765685483885E-3</v>
      </c>
      <c r="AB46" s="49">
        <f t="shared" si="19"/>
        <v>4.3677962966557675E-2</v>
      </c>
      <c r="AC46" s="49">
        <f t="shared" si="19"/>
        <v>1.331447425168577E-4</v>
      </c>
      <c r="AD46" s="49">
        <f t="shared" si="19"/>
        <v>5.3214016095748699E-5</v>
      </c>
      <c r="AE46" s="49">
        <f t="shared" si="19"/>
        <v>0.12727553735854663</v>
      </c>
      <c r="AF46" s="49">
        <f t="shared" si="19"/>
        <v>1.8081786737088056E-2</v>
      </c>
      <c r="AG46" s="49">
        <f t="shared" si="19"/>
        <v>1.5724429607977069E-3</v>
      </c>
      <c r="AH46" s="49">
        <f t="shared" si="19"/>
        <v>1.3839286405741824E-4</v>
      </c>
      <c r="AI46" s="49">
        <f t="shared" si="19"/>
        <v>2.2801492226507524E-2</v>
      </c>
      <c r="AJ46" s="49">
        <f t="shared" si="19"/>
        <v>1.5258301486018082E-4</v>
      </c>
      <c r="AK46" s="49">
        <f t="shared" si="19"/>
        <v>9.3133980074798517E-4</v>
      </c>
      <c r="AL46" s="49">
        <f t="shared" si="19"/>
        <v>3.9926170357923355E-2</v>
      </c>
      <c r="AM46" s="49">
        <f t="shared" si="19"/>
        <v>1.3553141952155174E-2</v>
      </c>
      <c r="AN46" s="49">
        <f t="shared" si="19"/>
        <v>2.2260728307958049E-3</v>
      </c>
      <c r="AO46" s="49">
        <f t="shared" si="19"/>
        <v>5.0423637235009035E-3</v>
      </c>
      <c r="AP46" s="49">
        <f t="shared" si="19"/>
        <v>1.3543553691655985E-5</v>
      </c>
      <c r="AQ46" s="49">
        <f t="shared" si="19"/>
        <v>1.0922152174692046E-3</v>
      </c>
      <c r="AR46" s="49">
        <f t="shared" si="19"/>
        <v>4.6824766655096143E-4</v>
      </c>
      <c r="AS46" s="49">
        <f t="shared" si="19"/>
        <v>1.7220072401103058E-3</v>
      </c>
      <c r="AT46" s="49">
        <f t="shared" si="19"/>
        <v>0.34872280069173367</v>
      </c>
      <c r="AU46" s="50"/>
      <c r="AV46" s="51"/>
    </row>
    <row r="47" spans="1:48" s="4" customFormat="1">
      <c r="A47" s="83"/>
      <c r="B47" s="40" t="s">
        <v>127</v>
      </c>
      <c r="C47" s="24" t="s">
        <v>128</v>
      </c>
      <c r="D47" s="41">
        <v>33359.567942322756</v>
      </c>
      <c r="E47" s="41">
        <v>1458019.4145375707</v>
      </c>
      <c r="F47" s="41">
        <v>101229.38232177982</v>
      </c>
      <c r="G47" s="41">
        <v>331878.68907374912</v>
      </c>
      <c r="H47" s="41">
        <v>216080.95579086797</v>
      </c>
      <c r="I47" s="41">
        <v>115859.93068518062</v>
      </c>
      <c r="J47" s="41">
        <v>60016.674676657516</v>
      </c>
      <c r="K47" s="41">
        <v>132356.56413385039</v>
      </c>
      <c r="L47" s="41">
        <v>172037.79230868071</v>
      </c>
      <c r="M47" s="41">
        <v>1972805.6011445201</v>
      </c>
      <c r="N47" s="41">
        <v>1212788.8955346318</v>
      </c>
      <c r="O47" s="42">
        <v>2130723.1201392841</v>
      </c>
      <c r="P47" s="41">
        <v>531337.48379061802</v>
      </c>
      <c r="Q47" s="41">
        <v>507885.05305314547</v>
      </c>
      <c r="R47" s="41">
        <v>723506.66154808388</v>
      </c>
      <c r="S47" s="41">
        <v>28887966.597960267</v>
      </c>
      <c r="T47" s="41">
        <v>13789325.956616204</v>
      </c>
      <c r="U47" s="41">
        <v>16510134.057367563</v>
      </c>
      <c r="V47" s="41">
        <v>36547035.934388481</v>
      </c>
      <c r="W47" s="41">
        <v>413447481.08377689</v>
      </c>
      <c r="X47" s="41">
        <v>14178300.084844206</v>
      </c>
      <c r="Y47" s="41">
        <v>578853.83051128138</v>
      </c>
      <c r="Z47" s="41">
        <v>42355.547661002718</v>
      </c>
      <c r="AA47" s="41">
        <v>504159.70170629269</v>
      </c>
      <c r="AB47" s="42">
        <v>431785.72417786549</v>
      </c>
      <c r="AC47" s="41">
        <v>91500.416889197164</v>
      </c>
      <c r="AD47" s="41">
        <v>21973.372292614658</v>
      </c>
      <c r="AE47" s="41">
        <v>6398679.6539764851</v>
      </c>
      <c r="AF47" s="42">
        <v>5687847.6362014273</v>
      </c>
      <c r="AG47" s="42">
        <v>1184679.7091961256</v>
      </c>
      <c r="AH47" s="41">
        <v>104566.31583576475</v>
      </c>
      <c r="AI47" s="41">
        <v>38179860.959479481</v>
      </c>
      <c r="AJ47" s="42">
        <v>784928.22606116557</v>
      </c>
      <c r="AK47" s="41">
        <v>507840.46466773399</v>
      </c>
      <c r="AL47" s="41">
        <v>27346280.914502308</v>
      </c>
      <c r="AM47" s="42">
        <v>24618141.592460319</v>
      </c>
      <c r="AN47" s="41">
        <v>288215.22895075602</v>
      </c>
      <c r="AO47" s="41">
        <v>8731207.659149779</v>
      </c>
      <c r="AP47" s="41">
        <v>494610.33203142427</v>
      </c>
      <c r="AQ47" s="41">
        <v>286042.59336543345</v>
      </c>
      <c r="AR47" s="41">
        <v>180811.07599976962</v>
      </c>
      <c r="AS47" s="41">
        <v>1397869.2547463703</v>
      </c>
      <c r="AT47" s="25">
        <f t="shared" si="1"/>
        <v>176838025.91200531</v>
      </c>
      <c r="AU47" s="43">
        <v>827760365.62350202</v>
      </c>
      <c r="AV47" s="21"/>
    </row>
    <row r="48" spans="1:48" s="12" customFormat="1">
      <c r="A48" s="83"/>
      <c r="B48" s="26"/>
      <c r="C48" s="26"/>
      <c r="D48" s="49">
        <f>D47/$AU$47</f>
        <v>4.0300996916172718E-5</v>
      </c>
      <c r="E48" s="49">
        <f t="shared" ref="E48:AT48" si="20">E47/$AU$47</f>
        <v>1.761402786468681E-3</v>
      </c>
      <c r="F48" s="49">
        <f t="shared" si="20"/>
        <v>1.2229310139236956E-4</v>
      </c>
      <c r="G48" s="49">
        <f t="shared" si="20"/>
        <v>4.0093570900047248E-4</v>
      </c>
      <c r="H48" s="49">
        <f t="shared" si="20"/>
        <v>2.6104288724685098E-4</v>
      </c>
      <c r="I48" s="49">
        <f t="shared" si="20"/>
        <v>1.3996796113560029E-4</v>
      </c>
      <c r="J48" s="49">
        <f t="shared" si="20"/>
        <v>7.2504890508318272E-5</v>
      </c>
      <c r="K48" s="49">
        <f t="shared" si="20"/>
        <v>1.5989719927476131E-4</v>
      </c>
      <c r="L48" s="49">
        <f t="shared" si="20"/>
        <v>2.0783526181408191E-4</v>
      </c>
      <c r="M48" s="49">
        <f t="shared" si="20"/>
        <v>2.3833052210207291E-3</v>
      </c>
      <c r="N48" s="49">
        <f t="shared" si="20"/>
        <v>1.4651449210437988E-3</v>
      </c>
      <c r="O48" s="49">
        <f t="shared" si="20"/>
        <v>2.5740820757156435E-3</v>
      </c>
      <c r="P48" s="49">
        <f t="shared" si="20"/>
        <v>6.4189771080715315E-4</v>
      </c>
      <c r="Q48" s="49">
        <f t="shared" si="20"/>
        <v>6.1356531931869708E-4</v>
      </c>
      <c r="R48" s="49">
        <f t="shared" si="20"/>
        <v>8.7405327869631675E-4</v>
      </c>
      <c r="S48" s="49">
        <f t="shared" si="20"/>
        <v>3.4898948775109212E-2</v>
      </c>
      <c r="T48" s="49">
        <f t="shared" si="20"/>
        <v>1.6658596532620328E-2</v>
      </c>
      <c r="U48" s="49">
        <f t="shared" si="20"/>
        <v>1.9945547942406584E-2</v>
      </c>
      <c r="V48" s="49">
        <f t="shared" si="20"/>
        <v>4.4151710388863327E-2</v>
      </c>
      <c r="W48" s="49">
        <f t="shared" si="20"/>
        <v>0.49947726208460319</v>
      </c>
      <c r="X48" s="49">
        <f t="shared" si="20"/>
        <v>1.7128508048539562E-2</v>
      </c>
      <c r="Y48" s="49">
        <f t="shared" si="20"/>
        <v>6.9930121633120918E-4</v>
      </c>
      <c r="Z48" s="49">
        <f t="shared" si="20"/>
        <v>5.1168852025306667E-5</v>
      </c>
      <c r="AA48" s="49">
        <f t="shared" si="20"/>
        <v>6.0906480020523756E-4</v>
      </c>
      <c r="AB48" s="49">
        <f t="shared" si="20"/>
        <v>5.2163131035227485E-4</v>
      </c>
      <c r="AC48" s="49">
        <f t="shared" si="20"/>
        <v>1.1053974155947345E-4</v>
      </c>
      <c r="AD48" s="49">
        <f t="shared" si="20"/>
        <v>2.654557188911001E-5</v>
      </c>
      <c r="AE48" s="49">
        <f t="shared" si="20"/>
        <v>7.7301111767494992E-3</v>
      </c>
      <c r="AF48" s="49">
        <f t="shared" si="20"/>
        <v>6.8713698703333232E-3</v>
      </c>
      <c r="AG48" s="49">
        <f t="shared" si="20"/>
        <v>1.4311868004259637E-3</v>
      </c>
      <c r="AH48" s="49">
        <f t="shared" si="20"/>
        <v>1.2632438103870949E-4</v>
      </c>
      <c r="AI48" s="49">
        <f t="shared" si="20"/>
        <v>4.6124292180528471E-2</v>
      </c>
      <c r="AJ48" s="49">
        <f t="shared" si="20"/>
        <v>9.4825538725803386E-4</v>
      </c>
      <c r="AK48" s="49">
        <f t="shared" si="20"/>
        <v>6.1351145302204508E-4</v>
      </c>
      <c r="AL48" s="49">
        <f t="shared" si="20"/>
        <v>3.3036470517531967E-2</v>
      </c>
      <c r="AM48" s="49">
        <f t="shared" si="20"/>
        <v>2.9740662412505045E-2</v>
      </c>
      <c r="AN48" s="49">
        <f t="shared" si="20"/>
        <v>3.4818679526128418E-4</v>
      </c>
      <c r="AO48" s="49">
        <f t="shared" si="20"/>
        <v>1.0547989516957708E-2</v>
      </c>
      <c r="AP48" s="49">
        <f t="shared" si="20"/>
        <v>5.9752840625422324E-4</v>
      </c>
      <c r="AQ48" s="49">
        <f t="shared" si="20"/>
        <v>3.4556207961222545E-4</v>
      </c>
      <c r="AR48" s="49">
        <f t="shared" si="20"/>
        <v>2.1843408250596237E-4</v>
      </c>
      <c r="AS48" s="49">
        <f t="shared" si="20"/>
        <v>1.6887366353829222E-3</v>
      </c>
      <c r="AT48" s="49">
        <f t="shared" si="20"/>
        <v>0.21363432371976868</v>
      </c>
      <c r="AU48" s="50"/>
      <c r="AV48" s="51"/>
    </row>
    <row r="49" spans="1:48" s="4" customFormat="1">
      <c r="A49" s="83"/>
      <c r="B49" s="40" t="s">
        <v>129</v>
      </c>
      <c r="C49" s="24" t="s">
        <v>130</v>
      </c>
      <c r="D49" s="41">
        <v>107753.68432191132</v>
      </c>
      <c r="E49" s="41">
        <v>93781.240851942712</v>
      </c>
      <c r="F49" s="41">
        <v>856327.56035012379</v>
      </c>
      <c r="G49" s="41">
        <v>130232.16620294518</v>
      </c>
      <c r="H49" s="41">
        <v>254993.55239185394</v>
      </c>
      <c r="I49" s="41">
        <v>111621.00298120514</v>
      </c>
      <c r="J49" s="41">
        <v>19585.607349045276</v>
      </c>
      <c r="K49" s="41">
        <v>4410.4026344307777</v>
      </c>
      <c r="L49" s="41">
        <v>81989.301432355351</v>
      </c>
      <c r="M49" s="41">
        <v>102480.92108188689</v>
      </c>
      <c r="N49" s="41">
        <v>1281692.0895554479</v>
      </c>
      <c r="O49" s="42">
        <v>763937.68319410342</v>
      </c>
      <c r="P49" s="41">
        <v>577489.47137965215</v>
      </c>
      <c r="Q49" s="41">
        <v>627134.81448508718</v>
      </c>
      <c r="R49" s="41">
        <v>816157.30599020887</v>
      </c>
      <c r="S49" s="41">
        <v>3588094.8949794141</v>
      </c>
      <c r="T49" s="41">
        <v>2312176.6460820432</v>
      </c>
      <c r="U49" s="41">
        <v>6936127.9723061258</v>
      </c>
      <c r="V49" s="41">
        <v>3526089.3861208768</v>
      </c>
      <c r="W49" s="41">
        <v>2530713.5933077596</v>
      </c>
      <c r="X49" s="41">
        <v>10257300.617790857</v>
      </c>
      <c r="Y49" s="41">
        <v>123229.05569421015</v>
      </c>
      <c r="Z49" s="41">
        <v>1198.1972169391136</v>
      </c>
      <c r="AA49" s="41">
        <v>172771.16763933559</v>
      </c>
      <c r="AB49" s="42">
        <v>15138554.658197943</v>
      </c>
      <c r="AC49" s="41">
        <v>189361.51753525407</v>
      </c>
      <c r="AD49" s="41">
        <v>142979.60323839381</v>
      </c>
      <c r="AE49" s="41">
        <v>1329770.6548127921</v>
      </c>
      <c r="AF49" s="42">
        <v>26207.72650677013</v>
      </c>
      <c r="AG49" s="42">
        <v>153515.68931571371</v>
      </c>
      <c r="AH49" s="41">
        <v>3661.2899779278187</v>
      </c>
      <c r="AI49" s="41">
        <v>945337.86989091616</v>
      </c>
      <c r="AJ49" s="42">
        <v>10804.491837851347</v>
      </c>
      <c r="AK49" s="41">
        <v>30677.004452266545</v>
      </c>
      <c r="AL49" s="41">
        <v>72891.909210727448</v>
      </c>
      <c r="AM49" s="42">
        <v>9640966.3428676017</v>
      </c>
      <c r="AN49" s="41">
        <v>458847.03318773134</v>
      </c>
      <c r="AO49" s="41">
        <v>685251.8202904152</v>
      </c>
      <c r="AP49" s="41">
        <v>2017587.2793403233</v>
      </c>
      <c r="AQ49" s="41">
        <v>172193.88496218459</v>
      </c>
      <c r="AR49" s="41">
        <v>200363.28430847925</v>
      </c>
      <c r="AS49" s="41">
        <v>653097.03082057496</v>
      </c>
      <c r="AT49" s="25">
        <f t="shared" si="1"/>
        <v>9590965.9417002946</v>
      </c>
      <c r="AU49" s="43">
        <v>76740323.367793918</v>
      </c>
      <c r="AV49" s="21"/>
    </row>
    <row r="50" spans="1:48" s="12" customFormat="1">
      <c r="A50" s="83"/>
      <c r="B50" s="26"/>
      <c r="C50" s="26"/>
      <c r="D50" s="49">
        <f>D49/$AU$49</f>
        <v>1.4041338320335117E-3</v>
      </c>
      <c r="E50" s="49">
        <f t="shared" ref="E50:AT50" si="21">E49/$AU$49</f>
        <v>1.2220594954034357E-3</v>
      </c>
      <c r="F50" s="49">
        <f t="shared" si="21"/>
        <v>1.1158769246332157E-2</v>
      </c>
      <c r="G50" s="49">
        <f t="shared" si="21"/>
        <v>1.6970500056245595E-3</v>
      </c>
      <c r="H50" s="49">
        <f t="shared" si="21"/>
        <v>3.3228105017194735E-3</v>
      </c>
      <c r="I50" s="49">
        <f t="shared" si="21"/>
        <v>1.4545287025471384E-3</v>
      </c>
      <c r="J50" s="49">
        <f t="shared" si="21"/>
        <v>2.5521924445349531E-4</v>
      </c>
      <c r="K50" s="49">
        <f t="shared" si="21"/>
        <v>5.747177547445309E-5</v>
      </c>
      <c r="L50" s="49">
        <f t="shared" si="21"/>
        <v>1.0683992174414566E-3</v>
      </c>
      <c r="M50" s="49">
        <f t="shared" si="21"/>
        <v>1.3354246709480987E-3</v>
      </c>
      <c r="N50" s="49">
        <f t="shared" si="21"/>
        <v>1.6701676945152715E-2</v>
      </c>
      <c r="O50" s="49">
        <f t="shared" si="21"/>
        <v>9.9548405540692553E-3</v>
      </c>
      <c r="P50" s="49">
        <f t="shared" si="21"/>
        <v>7.5252415683983252E-3</v>
      </c>
      <c r="Q50" s="49">
        <f t="shared" si="21"/>
        <v>8.1721679941249847E-3</v>
      </c>
      <c r="R50" s="49">
        <f t="shared" si="21"/>
        <v>1.0635312312649579E-2</v>
      </c>
      <c r="S50" s="49">
        <f t="shared" si="21"/>
        <v>4.6756317116136259E-2</v>
      </c>
      <c r="T50" s="49">
        <f t="shared" si="21"/>
        <v>3.0129878851310764E-2</v>
      </c>
      <c r="U50" s="49">
        <f t="shared" si="21"/>
        <v>9.0384398552287748E-2</v>
      </c>
      <c r="V50" s="49">
        <f t="shared" si="21"/>
        <v>4.5948325878448049E-2</v>
      </c>
      <c r="W50" s="49">
        <f t="shared" si="21"/>
        <v>3.2977624829371513E-2</v>
      </c>
      <c r="X50" s="49">
        <f t="shared" si="21"/>
        <v>0.13366246280499258</v>
      </c>
      <c r="Y50" s="49">
        <f t="shared" si="21"/>
        <v>1.6057927603928557E-3</v>
      </c>
      <c r="Z50" s="49">
        <f t="shared" si="21"/>
        <v>1.5613658691487457E-5</v>
      </c>
      <c r="AA50" s="49">
        <f t="shared" si="21"/>
        <v>2.2513739851120242E-3</v>
      </c>
      <c r="AB50" s="49">
        <f t="shared" si="21"/>
        <v>0.19726988360008962</v>
      </c>
      <c r="AC50" s="49">
        <f t="shared" si="21"/>
        <v>2.4675621527902574E-3</v>
      </c>
      <c r="AD50" s="49">
        <f t="shared" si="21"/>
        <v>1.8631613337506334E-3</v>
      </c>
      <c r="AE50" s="49">
        <f t="shared" si="21"/>
        <v>1.7328186753130949E-2</v>
      </c>
      <c r="AF50" s="49">
        <f t="shared" si="21"/>
        <v>3.4151180704783017E-4</v>
      </c>
      <c r="AG50" s="49">
        <f t="shared" si="21"/>
        <v>2.0004566384214714E-3</v>
      </c>
      <c r="AH50" s="49">
        <f t="shared" si="21"/>
        <v>4.7710119233930342E-5</v>
      </c>
      <c r="AI50" s="49">
        <f t="shared" si="21"/>
        <v>1.2318658931891494E-2</v>
      </c>
      <c r="AJ50" s="49">
        <f t="shared" si="21"/>
        <v>1.4079288910562155E-4</v>
      </c>
      <c r="AK50" s="49">
        <f t="shared" si="21"/>
        <v>3.9975078428117428E-4</v>
      </c>
      <c r="AL50" s="49">
        <f t="shared" si="21"/>
        <v>9.4985147327797739E-4</v>
      </c>
      <c r="AM50" s="49">
        <f t="shared" si="21"/>
        <v>0.12563103619802682</v>
      </c>
      <c r="AN50" s="49">
        <f t="shared" si="21"/>
        <v>5.9792168321810652E-3</v>
      </c>
      <c r="AO50" s="49">
        <f t="shared" si="21"/>
        <v>8.9294883083330737E-3</v>
      </c>
      <c r="AP50" s="49">
        <f t="shared" si="21"/>
        <v>2.6291096920071835E-2</v>
      </c>
      <c r="AQ50" s="49">
        <f t="shared" si="21"/>
        <v>2.2438514382707208E-3</v>
      </c>
      <c r="AR50" s="49">
        <f t="shared" si="21"/>
        <v>2.6109257234713055E-3</v>
      </c>
      <c r="AS50" s="49">
        <f t="shared" si="21"/>
        <v>8.5104805682205947E-3</v>
      </c>
      <c r="AT50" s="49">
        <f t="shared" si="21"/>
        <v>0.12497948302528777</v>
      </c>
      <c r="AU50" s="50"/>
      <c r="AV50" s="51"/>
    </row>
    <row r="51" spans="1:48" s="4" customFormat="1">
      <c r="A51" s="83"/>
      <c r="B51" s="40" t="s">
        <v>131</v>
      </c>
      <c r="C51" s="24" t="s">
        <v>69</v>
      </c>
      <c r="D51" s="41">
        <v>131396.04689996323</v>
      </c>
      <c r="E51" s="41">
        <v>705593.70235080796</v>
      </c>
      <c r="F51" s="41">
        <v>14160.534927697494</v>
      </c>
      <c r="G51" s="41">
        <v>37450.999250242305</v>
      </c>
      <c r="H51" s="41">
        <v>91651.195289142954</v>
      </c>
      <c r="I51" s="41">
        <v>67562.060254515804</v>
      </c>
      <c r="J51" s="41">
        <v>48176.90962823759</v>
      </c>
      <c r="K51" s="41">
        <v>1512685.5834364996</v>
      </c>
      <c r="L51" s="41">
        <v>29314.285578481722</v>
      </c>
      <c r="M51" s="41">
        <v>670840.14493356179</v>
      </c>
      <c r="N51" s="41">
        <v>205369.28308490591</v>
      </c>
      <c r="O51" s="42">
        <v>207807.83918321319</v>
      </c>
      <c r="P51" s="41">
        <v>193016.07618067204</v>
      </c>
      <c r="Q51" s="41">
        <v>246080.64466269873</v>
      </c>
      <c r="R51" s="41">
        <v>283632.65546019981</v>
      </c>
      <c r="S51" s="41">
        <v>280073.24431879201</v>
      </c>
      <c r="T51" s="41">
        <v>305383.82172403787</v>
      </c>
      <c r="U51" s="41">
        <v>418555.64265464421</v>
      </c>
      <c r="V51" s="41">
        <v>261762.69147453274</v>
      </c>
      <c r="W51" s="41">
        <v>1124637.7150475986</v>
      </c>
      <c r="X51" s="41">
        <v>18469.73932544202</v>
      </c>
      <c r="Y51" s="41">
        <v>1091705.7619283313</v>
      </c>
      <c r="Z51" s="41">
        <v>2242.9818647082734</v>
      </c>
      <c r="AA51" s="41">
        <v>4325.7513824084181</v>
      </c>
      <c r="AB51" s="42">
        <v>35153.900533971966</v>
      </c>
      <c r="AC51" s="41">
        <v>3243.8406844667074</v>
      </c>
      <c r="AD51" s="41">
        <v>507.85964414409494</v>
      </c>
      <c r="AE51" s="41">
        <v>1760763.8470541702</v>
      </c>
      <c r="AF51" s="42">
        <v>27310.106520053421</v>
      </c>
      <c r="AG51" s="42">
        <v>140157.58834231005</v>
      </c>
      <c r="AH51" s="41">
        <v>79657.663442821417</v>
      </c>
      <c r="AI51" s="41">
        <v>23573.441562178472</v>
      </c>
      <c r="AJ51" s="42">
        <v>261495.15355162357</v>
      </c>
      <c r="AK51" s="41">
        <v>766099.26199504198</v>
      </c>
      <c r="AL51" s="41">
        <v>10296996.062392922</v>
      </c>
      <c r="AM51" s="42">
        <v>2767371.8246993902</v>
      </c>
      <c r="AN51" s="41">
        <v>521065.28203294717</v>
      </c>
      <c r="AO51" s="41">
        <v>1452630.5001808661</v>
      </c>
      <c r="AP51" s="41">
        <v>90.817221847641179</v>
      </c>
      <c r="AQ51" s="41">
        <v>58924.405759268309</v>
      </c>
      <c r="AR51" s="41">
        <v>246183.36313911941</v>
      </c>
      <c r="AS51" s="41">
        <v>3471.965242794603</v>
      </c>
      <c r="AT51" s="25">
        <f t="shared" si="1"/>
        <v>10292989.578873552</v>
      </c>
      <c r="AU51" s="43">
        <v>36689581.773714826</v>
      </c>
      <c r="AV51" s="21"/>
    </row>
    <row r="52" spans="1:48" s="12" customFormat="1">
      <c r="A52" s="83"/>
      <c r="B52" s="26"/>
      <c r="C52" s="26"/>
      <c r="D52" s="49">
        <f>D51/$AU$51</f>
        <v>3.5812903976490153E-3</v>
      </c>
      <c r="E52" s="49">
        <f t="shared" ref="E52:AT52" si="22">E51/$AU$51</f>
        <v>1.923144577396927E-2</v>
      </c>
      <c r="F52" s="49">
        <f t="shared" si="22"/>
        <v>3.8595520153468727E-4</v>
      </c>
      <c r="G52" s="49">
        <f t="shared" si="22"/>
        <v>1.0207529614598379E-3</v>
      </c>
      <c r="H52" s="49">
        <f t="shared" si="22"/>
        <v>2.4980168990316417E-3</v>
      </c>
      <c r="I52" s="49">
        <f t="shared" si="22"/>
        <v>1.8414508148718845E-3</v>
      </c>
      <c r="J52" s="49">
        <f t="shared" si="22"/>
        <v>1.3130950885559705E-3</v>
      </c>
      <c r="K52" s="49">
        <f t="shared" si="22"/>
        <v>4.1229294810883312E-2</v>
      </c>
      <c r="L52" s="49">
        <f t="shared" si="22"/>
        <v>7.9898118651990416E-4</v>
      </c>
      <c r="M52" s="49">
        <f t="shared" si="22"/>
        <v>1.8284213460676883E-2</v>
      </c>
      <c r="N52" s="49">
        <f t="shared" si="22"/>
        <v>5.5974822594471955E-3</v>
      </c>
      <c r="O52" s="49">
        <f t="shared" si="22"/>
        <v>5.663946797346461E-3</v>
      </c>
      <c r="P52" s="49">
        <f t="shared" si="22"/>
        <v>5.2607870367972617E-3</v>
      </c>
      <c r="Q52" s="49">
        <f t="shared" si="22"/>
        <v>6.7070986576084658E-3</v>
      </c>
      <c r="R52" s="49">
        <f t="shared" si="22"/>
        <v>7.7306047588528281E-3</v>
      </c>
      <c r="S52" s="49">
        <f t="shared" si="22"/>
        <v>7.6335905393024204E-3</v>
      </c>
      <c r="T52" s="49">
        <f t="shared" si="22"/>
        <v>8.3234478824945664E-3</v>
      </c>
      <c r="U52" s="49">
        <f t="shared" si="22"/>
        <v>1.1408024360596722E-2</v>
      </c>
      <c r="V52" s="49">
        <f t="shared" si="22"/>
        <v>7.1345237209017448E-3</v>
      </c>
      <c r="W52" s="49">
        <f t="shared" si="22"/>
        <v>3.0652780998809647E-2</v>
      </c>
      <c r="X52" s="49">
        <f t="shared" si="22"/>
        <v>5.0340555636080113E-4</v>
      </c>
      <c r="Y52" s="49">
        <f t="shared" si="22"/>
        <v>2.9755197774166287E-2</v>
      </c>
      <c r="Z52" s="49">
        <f t="shared" si="22"/>
        <v>6.1134026507633614E-5</v>
      </c>
      <c r="AA52" s="49">
        <f t="shared" si="22"/>
        <v>1.1790135437050623E-4</v>
      </c>
      <c r="AB52" s="49">
        <f t="shared" si="22"/>
        <v>9.5814394262615839E-4</v>
      </c>
      <c r="AC52" s="49">
        <f t="shared" si="22"/>
        <v>8.8413127859382189E-5</v>
      </c>
      <c r="AD52" s="49">
        <f t="shared" si="22"/>
        <v>1.3842066864548892E-5</v>
      </c>
      <c r="AE52" s="49">
        <f t="shared" si="22"/>
        <v>4.799083995870506E-2</v>
      </c>
      <c r="AF52" s="49">
        <f t="shared" si="22"/>
        <v>7.4435589613667781E-4</v>
      </c>
      <c r="AG52" s="49">
        <f t="shared" si="22"/>
        <v>3.8200922868715237E-3</v>
      </c>
      <c r="AH52" s="49">
        <f t="shared" si="22"/>
        <v>2.1711248695641936E-3</v>
      </c>
      <c r="AI52" s="49">
        <f t="shared" si="22"/>
        <v>6.4251050087103941E-4</v>
      </c>
      <c r="AJ52" s="49">
        <f t="shared" si="22"/>
        <v>7.1272317892422561E-3</v>
      </c>
      <c r="AK52" s="49">
        <f t="shared" si="22"/>
        <v>2.0880566770153028E-2</v>
      </c>
      <c r="AL52" s="49">
        <f t="shared" si="22"/>
        <v>0.28065176991932633</v>
      </c>
      <c r="AM52" s="49">
        <f t="shared" si="22"/>
        <v>7.5426638596409204E-2</v>
      </c>
      <c r="AN52" s="49">
        <f t="shared" si="22"/>
        <v>1.4201995684950793E-2</v>
      </c>
      <c r="AO52" s="49">
        <f t="shared" si="22"/>
        <v>3.9592451861131889E-2</v>
      </c>
      <c r="AP52" s="49">
        <f t="shared" si="22"/>
        <v>2.4752863744199045E-6</v>
      </c>
      <c r="AQ52" s="49">
        <f t="shared" si="22"/>
        <v>1.60602555032347E-3</v>
      </c>
      <c r="AR52" s="49">
        <f t="shared" si="22"/>
        <v>6.7098983209312639E-3</v>
      </c>
      <c r="AS52" s="49">
        <f t="shared" si="22"/>
        <v>9.4630820929171518E-5</v>
      </c>
      <c r="AT52" s="49">
        <f t="shared" si="22"/>
        <v>0.28054257043201464</v>
      </c>
      <c r="AU52" s="50"/>
      <c r="AV52" s="51"/>
    </row>
    <row r="53" spans="1:48" s="4" customFormat="1">
      <c r="A53" s="83"/>
      <c r="B53" s="47" t="s">
        <v>132</v>
      </c>
      <c r="C53" s="24" t="s">
        <v>70</v>
      </c>
      <c r="D53" s="41">
        <v>1378.3023295035368</v>
      </c>
      <c r="E53" s="41">
        <v>44703.530604623011</v>
      </c>
      <c r="F53" s="41">
        <v>1395.5352479390672</v>
      </c>
      <c r="G53" s="41">
        <v>4845.9668904066975</v>
      </c>
      <c r="H53" s="41">
        <v>27355.95564681125</v>
      </c>
      <c r="I53" s="41">
        <v>76786.031902457209</v>
      </c>
      <c r="J53" s="41">
        <v>5425.0353459147318</v>
      </c>
      <c r="K53" s="41">
        <v>14384.089653461098</v>
      </c>
      <c r="L53" s="41">
        <v>11757.323402583586</v>
      </c>
      <c r="M53" s="41">
        <v>6400242.9403747572</v>
      </c>
      <c r="N53" s="41">
        <v>8468.1621677202656</v>
      </c>
      <c r="O53" s="42">
        <v>1439940.1274511078</v>
      </c>
      <c r="P53" s="41">
        <v>2315622.8481099252</v>
      </c>
      <c r="Q53" s="41">
        <v>39089197.064683072</v>
      </c>
      <c r="R53" s="41">
        <v>3907809.9836026486</v>
      </c>
      <c r="S53" s="41">
        <v>581603.87877774425</v>
      </c>
      <c r="T53" s="41">
        <v>59680.592226158748</v>
      </c>
      <c r="U53" s="41">
        <v>253039.93870709522</v>
      </c>
      <c r="V53" s="41">
        <v>11236.623900947605</v>
      </c>
      <c r="W53" s="41">
        <v>52788.802963590599</v>
      </c>
      <c r="X53" s="41">
        <v>28452.992689840816</v>
      </c>
      <c r="Y53" s="41">
        <v>2372.1306555365395</v>
      </c>
      <c r="Z53" s="41">
        <v>4842107.4589758096</v>
      </c>
      <c r="AA53" s="41">
        <v>0</v>
      </c>
      <c r="AB53" s="42">
        <v>0</v>
      </c>
      <c r="AC53" s="41">
        <v>0</v>
      </c>
      <c r="AD53" s="41">
        <v>0</v>
      </c>
      <c r="AE53" s="41">
        <v>0</v>
      </c>
      <c r="AF53" s="42">
        <v>0</v>
      </c>
      <c r="AG53" s="42">
        <v>0</v>
      </c>
      <c r="AH53" s="41">
        <v>0</v>
      </c>
      <c r="AI53" s="41">
        <v>0</v>
      </c>
      <c r="AJ53" s="42">
        <v>0</v>
      </c>
      <c r="AK53" s="41">
        <v>0</v>
      </c>
      <c r="AL53" s="41">
        <v>0</v>
      </c>
      <c r="AM53" s="42">
        <v>0</v>
      </c>
      <c r="AN53" s="41">
        <v>0</v>
      </c>
      <c r="AO53" s="41">
        <v>0</v>
      </c>
      <c r="AP53" s="41">
        <v>0</v>
      </c>
      <c r="AQ53" s="41">
        <v>0</v>
      </c>
      <c r="AR53" s="41">
        <v>0</v>
      </c>
      <c r="AS53" s="41">
        <v>0</v>
      </c>
      <c r="AT53" s="25">
        <f t="shared" si="1"/>
        <v>-15018307.110722668</v>
      </c>
      <c r="AU53" s="43">
        <v>44162288.205586985</v>
      </c>
      <c r="AV53" s="21"/>
    </row>
    <row r="54" spans="1:48" s="12" customFormat="1">
      <c r="A54" s="83"/>
      <c r="B54" s="48"/>
      <c r="C54" s="26"/>
      <c r="D54" s="49">
        <f>D53/$AU$53</f>
        <v>3.1209939192624698E-5</v>
      </c>
      <c r="E54" s="49">
        <f t="shared" ref="E54:AT54" si="23">E53/$AU$53</f>
        <v>1.012255759858194E-3</v>
      </c>
      <c r="F54" s="49">
        <f t="shared" si="23"/>
        <v>3.1600157162203332E-5</v>
      </c>
      <c r="G54" s="49">
        <f t="shared" si="23"/>
        <v>1.0973088323339261E-4</v>
      </c>
      <c r="H54" s="49">
        <f t="shared" si="23"/>
        <v>6.1944153616909825E-4</v>
      </c>
      <c r="I54" s="49">
        <f t="shared" si="23"/>
        <v>1.7387240340672155E-3</v>
      </c>
      <c r="J54" s="49">
        <f t="shared" si="23"/>
        <v>1.2284316701751901E-4</v>
      </c>
      <c r="K54" s="49">
        <f t="shared" si="23"/>
        <v>3.2570979081743691E-4</v>
      </c>
      <c r="L54" s="49">
        <f t="shared" si="23"/>
        <v>2.6622994143442422E-4</v>
      </c>
      <c r="M54" s="49">
        <f t="shared" si="23"/>
        <v>0.14492552810171327</v>
      </c>
      <c r="N54" s="49">
        <f t="shared" si="23"/>
        <v>1.9175098283627786E-4</v>
      </c>
      <c r="O54" s="49">
        <f t="shared" si="23"/>
        <v>3.2605650340123013E-2</v>
      </c>
      <c r="P54" s="49">
        <f t="shared" si="23"/>
        <v>5.2434394643006178E-2</v>
      </c>
      <c r="Q54" s="49">
        <f t="shared" si="23"/>
        <v>0.88512617106053593</v>
      </c>
      <c r="R54" s="49">
        <f t="shared" si="23"/>
        <v>8.8487488814229298E-2</v>
      </c>
      <c r="S54" s="49">
        <f t="shared" si="23"/>
        <v>1.3169695285493955E-2</v>
      </c>
      <c r="T54" s="49">
        <f t="shared" si="23"/>
        <v>1.3513926621811353E-3</v>
      </c>
      <c r="U54" s="49">
        <f t="shared" si="23"/>
        <v>5.7297741803850428E-3</v>
      </c>
      <c r="V54" s="49">
        <f t="shared" si="23"/>
        <v>2.544393498959607E-4</v>
      </c>
      <c r="W54" s="49">
        <f t="shared" si="23"/>
        <v>1.1953366799710408E-3</v>
      </c>
      <c r="X54" s="49">
        <f t="shared" si="23"/>
        <v>6.4428257334367964E-4</v>
      </c>
      <c r="Y54" s="49">
        <f t="shared" si="23"/>
        <v>5.3713943545987739E-5</v>
      </c>
      <c r="Z54" s="49">
        <f t="shared" si="23"/>
        <v>0.10964349121663568</v>
      </c>
      <c r="AA54" s="49">
        <f t="shared" si="23"/>
        <v>0</v>
      </c>
      <c r="AB54" s="49">
        <f t="shared" si="23"/>
        <v>0</v>
      </c>
      <c r="AC54" s="49">
        <f t="shared" si="23"/>
        <v>0</v>
      </c>
      <c r="AD54" s="49">
        <f t="shared" si="23"/>
        <v>0</v>
      </c>
      <c r="AE54" s="49">
        <f t="shared" si="23"/>
        <v>0</v>
      </c>
      <c r="AF54" s="49">
        <f t="shared" si="23"/>
        <v>0</v>
      </c>
      <c r="AG54" s="49">
        <f t="shared" si="23"/>
        <v>0</v>
      </c>
      <c r="AH54" s="49">
        <f t="shared" si="23"/>
        <v>0</v>
      </c>
      <c r="AI54" s="49">
        <f t="shared" si="23"/>
        <v>0</v>
      </c>
      <c r="AJ54" s="49">
        <f t="shared" si="23"/>
        <v>0</v>
      </c>
      <c r="AK54" s="49">
        <f t="shared" si="23"/>
        <v>0</v>
      </c>
      <c r="AL54" s="49">
        <f t="shared" si="23"/>
        <v>0</v>
      </c>
      <c r="AM54" s="49">
        <f t="shared" si="23"/>
        <v>0</v>
      </c>
      <c r="AN54" s="49">
        <f t="shared" si="23"/>
        <v>0</v>
      </c>
      <c r="AO54" s="49">
        <f t="shared" si="23"/>
        <v>0</v>
      </c>
      <c r="AP54" s="49">
        <f t="shared" si="23"/>
        <v>0</v>
      </c>
      <c r="AQ54" s="49">
        <f t="shared" si="23"/>
        <v>0</v>
      </c>
      <c r="AR54" s="49">
        <f t="shared" si="23"/>
        <v>0</v>
      </c>
      <c r="AS54" s="49">
        <f t="shared" si="23"/>
        <v>0</v>
      </c>
      <c r="AT54" s="49">
        <f t="shared" si="23"/>
        <v>-0.34007085504284845</v>
      </c>
      <c r="AU54" s="50"/>
      <c r="AV54" s="51"/>
    </row>
    <row r="55" spans="1:48" s="4" customFormat="1">
      <c r="A55" s="83"/>
      <c r="B55" s="40" t="s">
        <v>133</v>
      </c>
      <c r="C55" s="24" t="s">
        <v>71</v>
      </c>
      <c r="D55" s="41">
        <v>205353.03355848198</v>
      </c>
      <c r="E55" s="41">
        <v>235066.07613898016</v>
      </c>
      <c r="F55" s="41">
        <v>110190.97395071037</v>
      </c>
      <c r="G55" s="41">
        <v>293159.99416831683</v>
      </c>
      <c r="H55" s="41">
        <v>308000.36879063648</v>
      </c>
      <c r="I55" s="41">
        <v>294350.90043883165</v>
      </c>
      <c r="J55" s="41">
        <v>250978.19687635367</v>
      </c>
      <c r="K55" s="41">
        <v>161402.1020918593</v>
      </c>
      <c r="L55" s="41">
        <v>209118.38952265203</v>
      </c>
      <c r="M55" s="41">
        <v>254961.81895925041</v>
      </c>
      <c r="N55" s="41">
        <v>410473.42155703157</v>
      </c>
      <c r="O55" s="42">
        <v>1244977.4397841548</v>
      </c>
      <c r="P55" s="41">
        <v>1478872.8024324367</v>
      </c>
      <c r="Q55" s="41">
        <v>1266182.6050114408</v>
      </c>
      <c r="R55" s="41">
        <v>527094.61819039017</v>
      </c>
      <c r="S55" s="41">
        <v>586151.28779916023</v>
      </c>
      <c r="T55" s="41">
        <v>384319.63319450634</v>
      </c>
      <c r="U55" s="41">
        <v>563849.9085729837</v>
      </c>
      <c r="V55" s="41">
        <v>408184.07893162797</v>
      </c>
      <c r="W55" s="41">
        <v>339481.86626999732</v>
      </c>
      <c r="X55" s="41">
        <v>42381.036798976842</v>
      </c>
      <c r="Y55" s="41">
        <v>34501.247858725255</v>
      </c>
      <c r="Z55" s="41">
        <v>71345.956554493372</v>
      </c>
      <c r="AA55" s="41">
        <v>61861.549870924115</v>
      </c>
      <c r="AB55" s="42">
        <v>2119051.0147899976</v>
      </c>
      <c r="AC55" s="41">
        <v>123742.57108853247</v>
      </c>
      <c r="AD55" s="41">
        <v>60338.666156498504</v>
      </c>
      <c r="AE55" s="41">
        <v>495762.44167047163</v>
      </c>
      <c r="AF55" s="42">
        <v>46659.272753943173</v>
      </c>
      <c r="AG55" s="42">
        <v>1061045.5275534312</v>
      </c>
      <c r="AH55" s="41">
        <v>13717.805195640161</v>
      </c>
      <c r="AI55" s="41">
        <v>129528.61285992149</v>
      </c>
      <c r="AJ55" s="42">
        <v>19246.998804254559</v>
      </c>
      <c r="AK55" s="41">
        <v>112293.14077757546</v>
      </c>
      <c r="AL55" s="41">
        <v>41014.826728066677</v>
      </c>
      <c r="AM55" s="42">
        <v>76129.64800442112</v>
      </c>
      <c r="AN55" s="41">
        <v>65695.660585834325</v>
      </c>
      <c r="AO55" s="41">
        <v>267287.86675945559</v>
      </c>
      <c r="AP55" s="41">
        <v>41771.343046842572</v>
      </c>
      <c r="AQ55" s="41">
        <v>46229.552138628569</v>
      </c>
      <c r="AR55" s="41">
        <v>21036.236996707776</v>
      </c>
      <c r="AS55" s="41">
        <v>25119.031244837413</v>
      </c>
      <c r="AT55" s="25">
        <f t="shared" si="1"/>
        <v>177300.47552201711</v>
      </c>
      <c r="AU55" s="43">
        <v>14685230</v>
      </c>
      <c r="AV55" s="21"/>
    </row>
    <row r="56" spans="1:48" s="12" customFormat="1">
      <c r="A56" s="83"/>
      <c r="B56" s="26"/>
      <c r="C56" s="26"/>
      <c r="D56" s="49">
        <f>D55/$AU$55</f>
        <v>1.3983644352760017E-2</v>
      </c>
      <c r="E56" s="49">
        <f t="shared" ref="E56:AT56" si="24">E55/$AU$55</f>
        <v>1.6006972729673295E-2</v>
      </c>
      <c r="F56" s="49">
        <f t="shared" si="24"/>
        <v>7.5035238774408273E-3</v>
      </c>
      <c r="G56" s="49">
        <f t="shared" si="24"/>
        <v>1.9962914722365045E-2</v>
      </c>
      <c r="H56" s="49">
        <f t="shared" si="24"/>
        <v>2.0973479393284034E-2</v>
      </c>
      <c r="I56" s="49">
        <f t="shared" si="24"/>
        <v>2.0044010236055659E-2</v>
      </c>
      <c r="J56" s="49">
        <f t="shared" si="24"/>
        <v>1.7090518628332937E-2</v>
      </c>
      <c r="K56" s="49">
        <f t="shared" si="24"/>
        <v>1.0990777951169938E-2</v>
      </c>
      <c r="L56" s="49">
        <f t="shared" si="24"/>
        <v>1.424004864225157E-2</v>
      </c>
      <c r="M56" s="49">
        <f t="shared" si="24"/>
        <v>1.7361785886857096E-2</v>
      </c>
      <c r="N56" s="49">
        <f t="shared" si="24"/>
        <v>2.7951446559368261E-2</v>
      </c>
      <c r="O56" s="49">
        <f t="shared" si="24"/>
        <v>8.4777524069024099E-2</v>
      </c>
      <c r="P56" s="49">
        <f t="shared" si="24"/>
        <v>0.10070477632508559</v>
      </c>
      <c r="Q56" s="49">
        <f t="shared" si="24"/>
        <v>8.6221503170971159E-2</v>
      </c>
      <c r="R56" s="49">
        <f t="shared" si="24"/>
        <v>3.5892840506440156E-2</v>
      </c>
      <c r="S56" s="49">
        <f t="shared" si="24"/>
        <v>3.9914341675217901E-2</v>
      </c>
      <c r="T56" s="49">
        <f t="shared" si="24"/>
        <v>2.6170487843534377E-2</v>
      </c>
      <c r="U56" s="49">
        <f t="shared" si="24"/>
        <v>3.839571518954648E-2</v>
      </c>
      <c r="V56" s="49">
        <f t="shared" si="24"/>
        <v>2.7795552329219764E-2</v>
      </c>
      <c r="W56" s="49">
        <f t="shared" si="24"/>
        <v>2.311723182204142E-2</v>
      </c>
      <c r="X56" s="49">
        <f t="shared" si="24"/>
        <v>2.8859634339385111E-3</v>
      </c>
      <c r="Y56" s="49">
        <f t="shared" si="24"/>
        <v>2.3493842356384787E-3</v>
      </c>
      <c r="Z56" s="49">
        <f t="shared" si="24"/>
        <v>4.8583479151837168E-3</v>
      </c>
      <c r="AA56" s="49">
        <f t="shared" si="24"/>
        <v>4.2125012594916196E-3</v>
      </c>
      <c r="AB56" s="49">
        <f t="shared" si="24"/>
        <v>0.14429811550721355</v>
      </c>
      <c r="AC56" s="49">
        <f t="shared" si="24"/>
        <v>8.4263284326178394E-3</v>
      </c>
      <c r="AD56" s="49">
        <f t="shared" si="24"/>
        <v>4.1087995323531535E-3</v>
      </c>
      <c r="AE56" s="49">
        <f t="shared" si="24"/>
        <v>3.3759256182604676E-2</v>
      </c>
      <c r="AF56" s="49">
        <f t="shared" si="24"/>
        <v>3.1772926099177998E-3</v>
      </c>
      <c r="AG56" s="49">
        <f t="shared" si="24"/>
        <v>7.2252564485093609E-2</v>
      </c>
      <c r="AH56" s="49">
        <f t="shared" si="24"/>
        <v>9.3412259771485776E-4</v>
      </c>
      <c r="AI56" s="49">
        <f t="shared" si="24"/>
        <v>8.8203325967602473E-3</v>
      </c>
      <c r="AJ56" s="49">
        <f t="shared" si="24"/>
        <v>1.3106365241984334E-3</v>
      </c>
      <c r="AK56" s="49">
        <f t="shared" si="24"/>
        <v>7.6466722535210863E-3</v>
      </c>
      <c r="AL56" s="49">
        <f t="shared" si="24"/>
        <v>2.792930497381837E-3</v>
      </c>
      <c r="AM56" s="49">
        <f t="shared" si="24"/>
        <v>5.184096401923642E-3</v>
      </c>
      <c r="AN56" s="49">
        <f t="shared" si="24"/>
        <v>4.4735874471039487E-3</v>
      </c>
      <c r="AO56" s="49">
        <f t="shared" si="24"/>
        <v>1.8201135886837017E-2</v>
      </c>
      <c r="AP56" s="49">
        <f t="shared" si="24"/>
        <v>2.8444459533042772E-3</v>
      </c>
      <c r="AQ56" s="49">
        <f t="shared" si="24"/>
        <v>3.1480305135587641E-3</v>
      </c>
      <c r="AR56" s="49">
        <f t="shared" si="24"/>
        <v>1.4324758275292779E-3</v>
      </c>
      <c r="AS56" s="49">
        <f t="shared" si="24"/>
        <v>1.7104962772007937E-3</v>
      </c>
      <c r="AT56" s="49">
        <f t="shared" si="24"/>
        <v>1.2073387718273198E-2</v>
      </c>
      <c r="AU56" s="50"/>
      <c r="AV56" s="51"/>
    </row>
    <row r="57" spans="1:48" s="8" customFormat="1">
      <c r="A57" s="83"/>
      <c r="B57" s="52" t="s">
        <v>134</v>
      </c>
      <c r="C57" s="27" t="s">
        <v>72</v>
      </c>
      <c r="D57" s="42">
        <v>7197917.4244134007</v>
      </c>
      <c r="E57" s="42">
        <v>10674506.187289525</v>
      </c>
      <c r="F57" s="42">
        <v>4098328.6936572259</v>
      </c>
      <c r="G57" s="42">
        <v>12392721.004752373</v>
      </c>
      <c r="H57" s="42">
        <v>5204163.4968454484</v>
      </c>
      <c r="I57" s="42">
        <v>5290539.0919930646</v>
      </c>
      <c r="J57" s="42">
        <v>6518882.1688869586</v>
      </c>
      <c r="K57" s="42">
        <v>1749583.5537279337</v>
      </c>
      <c r="L57" s="42">
        <v>3798570.5347480448</v>
      </c>
      <c r="M57" s="42">
        <v>6296775.5882364232</v>
      </c>
      <c r="N57" s="42">
        <v>13848007.307776093</v>
      </c>
      <c r="O57" s="42">
        <v>62127092.016403735</v>
      </c>
      <c r="P57" s="42">
        <v>28329386.441803917</v>
      </c>
      <c r="Q57" s="42">
        <v>68636126.556971893</v>
      </c>
      <c r="R57" s="42">
        <v>18591328.298541185</v>
      </c>
      <c r="S57" s="42">
        <v>7378391.1478701942</v>
      </c>
      <c r="T57" s="42">
        <v>4146206.5557978554</v>
      </c>
      <c r="U57" s="42">
        <v>5340843.2223950094</v>
      </c>
      <c r="V57" s="42">
        <v>5897825.4382632785</v>
      </c>
      <c r="W57" s="42">
        <v>5375234.4639885388</v>
      </c>
      <c r="X57" s="42">
        <v>411955.18168496178</v>
      </c>
      <c r="Y57" s="42">
        <v>257506.40029000113</v>
      </c>
      <c r="Z57" s="42">
        <v>1891914.9879892855</v>
      </c>
      <c r="AA57" s="42">
        <v>340830.94912757672</v>
      </c>
      <c r="AB57" s="42">
        <v>231216729.46391544</v>
      </c>
      <c r="AC57" s="42">
        <v>1685163.2550098679</v>
      </c>
      <c r="AD57" s="42">
        <v>3832585.8645139053</v>
      </c>
      <c r="AE57" s="42">
        <v>23713748.988339812</v>
      </c>
      <c r="AF57" s="42">
        <v>8862415.4905316513</v>
      </c>
      <c r="AG57" s="42">
        <v>6486971.1897663362</v>
      </c>
      <c r="AH57" s="42">
        <v>1481488.3276403565</v>
      </c>
      <c r="AI57" s="42">
        <v>2504365.9254419864</v>
      </c>
      <c r="AJ57" s="42">
        <v>2525821.1746754982</v>
      </c>
      <c r="AK57" s="42">
        <v>2193589.7723043724</v>
      </c>
      <c r="AL57" s="42">
        <v>1073804.0066804478</v>
      </c>
      <c r="AM57" s="42">
        <v>1100735.8869246247</v>
      </c>
      <c r="AN57" s="42">
        <v>1696939.9851441947</v>
      </c>
      <c r="AO57" s="42">
        <v>1751892.6889736336</v>
      </c>
      <c r="AP57" s="42">
        <v>979082.43506769463</v>
      </c>
      <c r="AQ57" s="42">
        <v>1300705.331169158</v>
      </c>
      <c r="AR57" s="42">
        <v>429954.47658635757</v>
      </c>
      <c r="AS57" s="42">
        <v>2529604.0398352211</v>
      </c>
      <c r="AT57" s="25">
        <f t="shared" si="1"/>
        <v>8781586.5732158422</v>
      </c>
      <c r="AU57" s="43">
        <v>589941821.58919048</v>
      </c>
      <c r="AV57" s="38"/>
    </row>
    <row r="58" spans="1:48" s="13" customFormat="1">
      <c r="A58" s="83"/>
      <c r="B58" s="53"/>
      <c r="C58" s="28"/>
      <c r="D58" s="54">
        <f>D57/$AU$57</f>
        <v>1.2201063157420484E-2</v>
      </c>
      <c r="E58" s="54">
        <f t="shared" ref="E58:AT58" si="25">E57/$AU$57</f>
        <v>1.8094167588482618E-2</v>
      </c>
      <c r="F58" s="54">
        <f t="shared" si="25"/>
        <v>6.9470048463713113E-3</v>
      </c>
      <c r="G58" s="54">
        <f t="shared" si="25"/>
        <v>2.1006683288478774E-2</v>
      </c>
      <c r="H58" s="54">
        <f t="shared" si="25"/>
        <v>8.8214859608129262E-3</v>
      </c>
      <c r="I58" s="54">
        <f t="shared" si="25"/>
        <v>8.9678997121129065E-3</v>
      </c>
      <c r="J58" s="54">
        <f t="shared" si="25"/>
        <v>1.1050042445416628E-2</v>
      </c>
      <c r="K58" s="54">
        <f t="shared" si="25"/>
        <v>2.9656882928131628E-3</v>
      </c>
      <c r="L58" s="54">
        <f t="shared" si="25"/>
        <v>6.4388900663381043E-3</v>
      </c>
      <c r="M58" s="54">
        <f t="shared" si="25"/>
        <v>1.0673553489179855E-2</v>
      </c>
      <c r="N58" s="54">
        <f t="shared" si="25"/>
        <v>2.3473513490656094E-2</v>
      </c>
      <c r="O58" s="54">
        <f t="shared" si="25"/>
        <v>0.10531054036658263</v>
      </c>
      <c r="P58" s="54">
        <f t="shared" si="25"/>
        <v>4.8020644417935937E-2</v>
      </c>
      <c r="Q58" s="54">
        <f t="shared" si="25"/>
        <v>0.11634389027053428</v>
      </c>
      <c r="R58" s="54">
        <f t="shared" si="25"/>
        <v>3.1513833429302744E-2</v>
      </c>
      <c r="S58" s="54">
        <f t="shared" si="25"/>
        <v>1.2506980990081733E-2</v>
      </c>
      <c r="T58" s="54">
        <f t="shared" si="25"/>
        <v>7.0281617679329254E-3</v>
      </c>
      <c r="U58" s="54">
        <f t="shared" si="25"/>
        <v>9.0531693583068892E-3</v>
      </c>
      <c r="V58" s="54">
        <f t="shared" si="25"/>
        <v>9.9973001106713616E-3</v>
      </c>
      <c r="W58" s="54">
        <f t="shared" si="25"/>
        <v>9.1114653467161983E-3</v>
      </c>
      <c r="X58" s="54">
        <f t="shared" si="25"/>
        <v>6.9829797890109447E-4</v>
      </c>
      <c r="Y58" s="54">
        <f t="shared" si="25"/>
        <v>4.364945675428267E-4</v>
      </c>
      <c r="Z58" s="54">
        <f t="shared" si="25"/>
        <v>3.206951802285907E-3</v>
      </c>
      <c r="AA58" s="54">
        <f t="shared" si="25"/>
        <v>5.7773654393486343E-4</v>
      </c>
      <c r="AB58" s="54">
        <f t="shared" si="25"/>
        <v>0.39193140917024966</v>
      </c>
      <c r="AC58" s="54">
        <f t="shared" si="25"/>
        <v>2.8564905781223652E-3</v>
      </c>
      <c r="AD58" s="54">
        <f t="shared" si="25"/>
        <v>6.4965488532236137E-3</v>
      </c>
      <c r="AE58" s="54">
        <f t="shared" si="25"/>
        <v>4.0196758596397701E-2</v>
      </c>
      <c r="AF58" s="54">
        <f t="shared" si="25"/>
        <v>1.5022524537517951E-2</v>
      </c>
      <c r="AG58" s="54">
        <f t="shared" si="25"/>
        <v>1.0995950706277572E-2</v>
      </c>
      <c r="AH58" s="54">
        <f t="shared" si="25"/>
        <v>2.5112447930026559E-3</v>
      </c>
      <c r="AI58" s="54">
        <f t="shared" si="25"/>
        <v>4.2451066084714991E-3</v>
      </c>
      <c r="AJ58" s="54">
        <f t="shared" si="25"/>
        <v>4.2814750238784885E-3</v>
      </c>
      <c r="AK58" s="54">
        <f t="shared" si="25"/>
        <v>3.7183154203159576E-3</v>
      </c>
      <c r="AL58" s="54">
        <f t="shared" si="25"/>
        <v>1.8201862749581393E-3</v>
      </c>
      <c r="AM58" s="54">
        <f t="shared" si="25"/>
        <v>1.8658380312137435E-3</v>
      </c>
      <c r="AN58" s="54">
        <f t="shared" si="25"/>
        <v>2.8764531061265717E-3</v>
      </c>
      <c r="AO58" s="54">
        <f t="shared" si="25"/>
        <v>2.9696024673320658E-3</v>
      </c>
      <c r="AP58" s="54">
        <f t="shared" si="25"/>
        <v>1.6596254058243128E-3</v>
      </c>
      <c r="AQ58" s="54">
        <f t="shared" si="25"/>
        <v>2.2048027170972666E-3</v>
      </c>
      <c r="AR58" s="54">
        <f t="shared" si="25"/>
        <v>7.2880826693747934E-4</v>
      </c>
      <c r="AS58" s="54">
        <f t="shared" si="25"/>
        <v>4.2878872920400039E-3</v>
      </c>
      <c r="AT58" s="54">
        <f t="shared" si="25"/>
        <v>1.4885512862200424E-2</v>
      </c>
      <c r="AU58" s="50"/>
      <c r="AV58" s="55"/>
    </row>
    <row r="59" spans="1:48" s="4" customFormat="1">
      <c r="A59" s="83"/>
      <c r="B59" s="47" t="s">
        <v>135</v>
      </c>
      <c r="C59" s="24" t="s">
        <v>73</v>
      </c>
      <c r="D59" s="41">
        <v>9712.7559471907789</v>
      </c>
      <c r="E59" s="41">
        <v>7701.1126343612086</v>
      </c>
      <c r="F59" s="41">
        <v>10674.305977585011</v>
      </c>
      <c r="G59" s="41">
        <v>2049.8026097206643</v>
      </c>
      <c r="H59" s="41">
        <v>5581.7447041578271</v>
      </c>
      <c r="I59" s="41">
        <v>41746.761910248053</v>
      </c>
      <c r="J59" s="41">
        <v>6391.9555508398553</v>
      </c>
      <c r="K59" s="41">
        <v>10613.990558510213</v>
      </c>
      <c r="L59" s="41">
        <v>2310.0444552251429</v>
      </c>
      <c r="M59" s="41">
        <v>39992.968518941678</v>
      </c>
      <c r="N59" s="41">
        <v>923132.05804542068</v>
      </c>
      <c r="O59" s="42">
        <v>2419291.2358981571</v>
      </c>
      <c r="P59" s="41">
        <v>215862.94386723434</v>
      </c>
      <c r="Q59" s="41">
        <v>520605.20543550403</v>
      </c>
      <c r="R59" s="41">
        <v>466187.34523766674</v>
      </c>
      <c r="S59" s="41">
        <v>868494.40012486512</v>
      </c>
      <c r="T59" s="41">
        <v>39716.275637610772</v>
      </c>
      <c r="U59" s="41">
        <v>7796.3300884875298</v>
      </c>
      <c r="V59" s="41">
        <v>47974.708695687325</v>
      </c>
      <c r="W59" s="41">
        <v>69244.760352822123</v>
      </c>
      <c r="X59" s="41">
        <v>2468.7277909514205</v>
      </c>
      <c r="Y59" s="41">
        <v>113184.86448443105</v>
      </c>
      <c r="Z59" s="41">
        <v>25319.714999543965</v>
      </c>
      <c r="AA59" s="41">
        <v>784.35146031946715</v>
      </c>
      <c r="AB59" s="42">
        <v>1239191.7942013813</v>
      </c>
      <c r="AC59" s="41">
        <v>9490531.8116962202</v>
      </c>
      <c r="AD59" s="41">
        <v>7120.4910343844494</v>
      </c>
      <c r="AE59" s="41">
        <v>24902.463654547428</v>
      </c>
      <c r="AF59" s="42">
        <v>27025.18954473429</v>
      </c>
      <c r="AG59" s="42">
        <v>13520328.965851456</v>
      </c>
      <c r="AH59" s="41">
        <v>906018.57052940596</v>
      </c>
      <c r="AI59" s="41">
        <v>12832.479082547376</v>
      </c>
      <c r="AJ59" s="42">
        <v>35547.067045658812</v>
      </c>
      <c r="AK59" s="41">
        <v>1385641.6485243035</v>
      </c>
      <c r="AL59" s="41">
        <v>170070.68989241536</v>
      </c>
      <c r="AM59" s="42">
        <v>71062.214394300405</v>
      </c>
      <c r="AN59" s="41">
        <v>294351.76301974704</v>
      </c>
      <c r="AO59" s="41">
        <v>825857.55008893728</v>
      </c>
      <c r="AP59" s="41">
        <v>307842.87980635435</v>
      </c>
      <c r="AQ59" s="41">
        <v>164561.97109349209</v>
      </c>
      <c r="AR59" s="41">
        <v>116109.0379790217</v>
      </c>
      <c r="AS59" s="41">
        <v>132165.19799897532</v>
      </c>
      <c r="AT59" s="25">
        <f t="shared" si="1"/>
        <v>23517071.458518468</v>
      </c>
      <c r="AU59" s="43">
        <v>58105071.608941838</v>
      </c>
      <c r="AV59" s="21"/>
    </row>
    <row r="60" spans="1:48" s="12" customFormat="1">
      <c r="A60" s="83"/>
      <c r="B60" s="48"/>
      <c r="C60" s="26"/>
      <c r="D60" s="49">
        <f>D59/$AU$59</f>
        <v>1.6715848854914885E-4</v>
      </c>
      <c r="E60" s="49">
        <f t="shared" ref="E60:AT60" si="26">E59/$AU$59</f>
        <v>1.3253770146246714E-4</v>
      </c>
      <c r="F60" s="49">
        <f t="shared" si="26"/>
        <v>1.8370695848075218E-4</v>
      </c>
      <c r="G60" s="49">
        <f t="shared" si="26"/>
        <v>3.5277516281474103E-5</v>
      </c>
      <c r="H60" s="49">
        <f t="shared" si="26"/>
        <v>9.6062951986773689E-5</v>
      </c>
      <c r="I60" s="49">
        <f t="shared" si="26"/>
        <v>7.1847019122894611E-4</v>
      </c>
      <c r="J60" s="49">
        <f t="shared" si="26"/>
        <v>1.1000684404726199E-4</v>
      </c>
      <c r="K60" s="49">
        <f t="shared" si="26"/>
        <v>1.8266891795512075E-4</v>
      </c>
      <c r="L60" s="49">
        <f t="shared" si="26"/>
        <v>3.9756330923609916E-5</v>
      </c>
      <c r="M60" s="49">
        <f t="shared" si="26"/>
        <v>6.8828705329032115E-4</v>
      </c>
      <c r="N60" s="49">
        <f t="shared" si="26"/>
        <v>1.5887288880018505E-2</v>
      </c>
      <c r="O60" s="49">
        <f t="shared" si="26"/>
        <v>4.163649004996408E-2</v>
      </c>
      <c r="P60" s="49">
        <f t="shared" si="26"/>
        <v>3.7150447954015604E-3</v>
      </c>
      <c r="Q60" s="49">
        <f t="shared" si="26"/>
        <v>8.9597205720573902E-3</v>
      </c>
      <c r="R60" s="49">
        <f t="shared" si="26"/>
        <v>8.0231782240145245E-3</v>
      </c>
      <c r="S60" s="49">
        <f t="shared" si="26"/>
        <v>1.4946963768842714E-2</v>
      </c>
      <c r="T60" s="49">
        <f t="shared" si="26"/>
        <v>6.8352511300405656E-4</v>
      </c>
      <c r="U60" s="49">
        <f t="shared" si="26"/>
        <v>1.341764130497646E-4</v>
      </c>
      <c r="V60" s="49">
        <f t="shared" si="26"/>
        <v>8.2565441134925749E-4</v>
      </c>
      <c r="W60" s="49">
        <f t="shared" si="26"/>
        <v>1.1917162897389147E-3</v>
      </c>
      <c r="X60" s="49">
        <f t="shared" si="26"/>
        <v>4.2487303131926714E-5</v>
      </c>
      <c r="Y60" s="49">
        <f t="shared" si="26"/>
        <v>1.9479343429122103E-3</v>
      </c>
      <c r="Z60" s="49">
        <f t="shared" si="26"/>
        <v>4.3575740117748158E-4</v>
      </c>
      <c r="AA60" s="49">
        <f t="shared" si="26"/>
        <v>1.3498846806321853E-5</v>
      </c>
      <c r="AB60" s="49">
        <f t="shared" si="26"/>
        <v>2.1326740676637958E-2</v>
      </c>
      <c r="AC60" s="49">
        <f t="shared" si="26"/>
        <v>0.16333396636302766</v>
      </c>
      <c r="AD60" s="49">
        <f t="shared" si="26"/>
        <v>1.2254508663730261E-4</v>
      </c>
      <c r="AE60" s="49">
        <f t="shared" si="26"/>
        <v>4.2857642138616978E-4</v>
      </c>
      <c r="AF60" s="49">
        <f t="shared" si="26"/>
        <v>4.6510896203035332E-4</v>
      </c>
      <c r="AG60" s="49">
        <f t="shared" si="26"/>
        <v>0.23268758804473794</v>
      </c>
      <c r="AH60" s="49">
        <f t="shared" si="26"/>
        <v>1.5592762308720363E-2</v>
      </c>
      <c r="AI60" s="49">
        <f t="shared" si="26"/>
        <v>2.208495528395937E-4</v>
      </c>
      <c r="AJ60" s="49">
        <f t="shared" si="26"/>
        <v>6.1177219236381499E-4</v>
      </c>
      <c r="AK60" s="49">
        <f t="shared" si="26"/>
        <v>2.3847172202969388E-2</v>
      </c>
      <c r="AL60" s="49">
        <f t="shared" si="26"/>
        <v>2.9269508699175761E-3</v>
      </c>
      <c r="AM60" s="49">
        <f t="shared" si="26"/>
        <v>1.2229950403049598E-3</v>
      </c>
      <c r="AN60" s="49">
        <f t="shared" si="26"/>
        <v>5.0658532012625383E-3</v>
      </c>
      <c r="AO60" s="49">
        <f t="shared" si="26"/>
        <v>1.4213174981473483E-2</v>
      </c>
      <c r="AP60" s="49">
        <f t="shared" si="26"/>
        <v>5.2980380418114854E-3</v>
      </c>
      <c r="AQ60" s="49">
        <f t="shared" si="26"/>
        <v>2.8321447084864709E-3</v>
      </c>
      <c r="AR60" s="49">
        <f t="shared" si="26"/>
        <v>1.9982599584500568E-3</v>
      </c>
      <c r="AS60" s="49">
        <f t="shared" si="26"/>
        <v>2.274589710317753E-3</v>
      </c>
      <c r="AT60" s="49">
        <f t="shared" si="26"/>
        <v>0.40473354231095043</v>
      </c>
      <c r="AU60" s="50"/>
      <c r="AV60" s="51"/>
    </row>
    <row r="61" spans="1:48" s="4" customFormat="1">
      <c r="A61" s="83"/>
      <c r="B61" s="47" t="s">
        <v>136</v>
      </c>
      <c r="C61" s="24" t="s">
        <v>74</v>
      </c>
      <c r="D61" s="41">
        <v>40516.292263833551</v>
      </c>
      <c r="E61" s="41">
        <v>181061.4649450478</v>
      </c>
      <c r="F61" s="41">
        <v>15399.690370786971</v>
      </c>
      <c r="G61" s="41">
        <v>273721.46677562234</v>
      </c>
      <c r="H61" s="41">
        <v>146194.47547433327</v>
      </c>
      <c r="I61" s="41">
        <v>713899.34794786142</v>
      </c>
      <c r="J61" s="41">
        <v>202546.18966618241</v>
      </c>
      <c r="K61" s="41">
        <v>106654.82323451305</v>
      </c>
      <c r="L61" s="41">
        <v>177228.18150186425</v>
      </c>
      <c r="M61" s="41">
        <v>297597.78413490974</v>
      </c>
      <c r="N61" s="41">
        <v>80752.930733880668</v>
      </c>
      <c r="O61" s="42">
        <v>1218604.1453251941</v>
      </c>
      <c r="P61" s="41">
        <v>844963.31804241473</v>
      </c>
      <c r="Q61" s="41">
        <v>534862.9210908321</v>
      </c>
      <c r="R61" s="41">
        <v>287231.54408829339</v>
      </c>
      <c r="S61" s="41">
        <v>347589.86603548127</v>
      </c>
      <c r="T61" s="41">
        <v>121566.77989367818</v>
      </c>
      <c r="U61" s="41">
        <v>192173.97981607044</v>
      </c>
      <c r="V61" s="41">
        <v>258772.98787147441</v>
      </c>
      <c r="W61" s="41">
        <v>286287.77695763676</v>
      </c>
      <c r="X61" s="41">
        <v>35167.140545916744</v>
      </c>
      <c r="Y61" s="41">
        <v>168986.97120667866</v>
      </c>
      <c r="Z61" s="41">
        <v>275733.02101448504</v>
      </c>
      <c r="AA61" s="41">
        <v>13184.213609814135</v>
      </c>
      <c r="AB61" s="42">
        <v>1173669.8081428295</v>
      </c>
      <c r="AC61" s="41">
        <v>37385.506002550886</v>
      </c>
      <c r="AD61" s="41">
        <v>1221252.0583293594</v>
      </c>
      <c r="AE61" s="41">
        <v>1911921.6797790411</v>
      </c>
      <c r="AF61" s="42">
        <v>232289.88231727542</v>
      </c>
      <c r="AG61" s="42">
        <v>270542.38359938818</v>
      </c>
      <c r="AH61" s="41">
        <v>456349.97428622795</v>
      </c>
      <c r="AI61" s="41">
        <v>36109.005278453995</v>
      </c>
      <c r="AJ61" s="42">
        <v>325594.03565783374</v>
      </c>
      <c r="AK61" s="41">
        <v>326484.56011849281</v>
      </c>
      <c r="AL61" s="41">
        <v>56658.457460468577</v>
      </c>
      <c r="AM61" s="42">
        <v>152164.6275237212</v>
      </c>
      <c r="AN61" s="41">
        <v>281033.39422762662</v>
      </c>
      <c r="AO61" s="41">
        <v>510274.20292332023</v>
      </c>
      <c r="AP61" s="41">
        <v>246336.19654013787</v>
      </c>
      <c r="AQ61" s="41">
        <v>230557.01488487178</v>
      </c>
      <c r="AR61" s="41">
        <v>45143.377103614992</v>
      </c>
      <c r="AS61" s="41">
        <v>282173.36809404864</v>
      </c>
      <c r="AT61" s="25">
        <f t="shared" si="1"/>
        <v>10542965.075989997</v>
      </c>
      <c r="AU61" s="43">
        <v>25159601.920806065</v>
      </c>
      <c r="AV61" s="21"/>
    </row>
    <row r="62" spans="1:48" s="12" customFormat="1">
      <c r="A62" s="83"/>
      <c r="B62" s="48"/>
      <c r="C62" s="26"/>
      <c r="D62" s="49">
        <f>D61/$AU$61</f>
        <v>1.6103709586250674E-3</v>
      </c>
      <c r="E62" s="49">
        <f t="shared" ref="E62:AT62" si="27">E61/$AU$61</f>
        <v>7.196515489989396E-3</v>
      </c>
      <c r="F62" s="49">
        <f t="shared" si="27"/>
        <v>6.1208004877263153E-4</v>
      </c>
      <c r="G62" s="49">
        <f t="shared" si="27"/>
        <v>1.0879403721776088E-2</v>
      </c>
      <c r="H62" s="49">
        <f t="shared" si="27"/>
        <v>5.8106831711608213E-3</v>
      </c>
      <c r="I62" s="49">
        <f t="shared" si="27"/>
        <v>2.8374826843245597E-2</v>
      </c>
      <c r="J62" s="49">
        <f t="shared" si="27"/>
        <v>8.050452876946522E-3</v>
      </c>
      <c r="K62" s="49">
        <f t="shared" si="27"/>
        <v>4.2391299977728759E-3</v>
      </c>
      <c r="L62" s="49">
        <f t="shared" si="27"/>
        <v>7.0441568217064305E-3</v>
      </c>
      <c r="M62" s="49">
        <f t="shared" si="27"/>
        <v>1.1828397963991924E-2</v>
      </c>
      <c r="N62" s="49">
        <f t="shared" si="27"/>
        <v>3.2096267257353131E-3</v>
      </c>
      <c r="O62" s="49">
        <f t="shared" si="27"/>
        <v>4.8434953349458736E-2</v>
      </c>
      <c r="P62" s="49">
        <f t="shared" si="27"/>
        <v>3.3584129061424502E-2</v>
      </c>
      <c r="Q62" s="49">
        <f t="shared" si="27"/>
        <v>2.1258799037218477E-2</v>
      </c>
      <c r="R62" s="49">
        <f t="shared" si="27"/>
        <v>1.1416378724607859E-2</v>
      </c>
      <c r="S62" s="49">
        <f t="shared" si="27"/>
        <v>1.3815396091304499E-2</v>
      </c>
      <c r="T62" s="49">
        <f t="shared" si="27"/>
        <v>4.8318244571726281E-3</v>
      </c>
      <c r="U62" s="49">
        <f t="shared" si="27"/>
        <v>7.638196360219421E-3</v>
      </c>
      <c r="V62" s="49">
        <f t="shared" si="27"/>
        <v>1.0285257639846784E-2</v>
      </c>
      <c r="W62" s="49">
        <f t="shared" si="27"/>
        <v>1.1378867513833249E-2</v>
      </c>
      <c r="X62" s="49">
        <f t="shared" si="27"/>
        <v>1.3977622005551214E-3</v>
      </c>
      <c r="Y62" s="49">
        <f t="shared" si="27"/>
        <v>6.7165995606207366E-3</v>
      </c>
      <c r="Z62" s="49">
        <f t="shared" si="27"/>
        <v>1.0959355473206592E-2</v>
      </c>
      <c r="AA62" s="49">
        <f t="shared" si="27"/>
        <v>5.2402314040236365E-4</v>
      </c>
      <c r="AB62" s="49">
        <f t="shared" si="27"/>
        <v>4.6648981642759921E-2</v>
      </c>
      <c r="AC62" s="49">
        <f t="shared" si="27"/>
        <v>1.4859339237650834E-3</v>
      </c>
      <c r="AD62" s="49">
        <f t="shared" si="27"/>
        <v>4.8540197979818941E-2</v>
      </c>
      <c r="AE62" s="49">
        <f t="shared" si="27"/>
        <v>7.5991730147286315E-2</v>
      </c>
      <c r="AF62" s="49">
        <f t="shared" si="27"/>
        <v>9.2326533245019361E-3</v>
      </c>
      <c r="AG62" s="49">
        <f t="shared" si="27"/>
        <v>1.0753047065329742E-2</v>
      </c>
      <c r="AH62" s="49">
        <f t="shared" si="27"/>
        <v>1.8138203288059311E-2</v>
      </c>
      <c r="AI62" s="49">
        <f t="shared" si="27"/>
        <v>1.4351977981254614E-3</v>
      </c>
      <c r="AJ62" s="49">
        <f t="shared" si="27"/>
        <v>1.2941144167649944E-2</v>
      </c>
      <c r="AK62" s="49">
        <f t="shared" si="27"/>
        <v>1.2976539181587849E-2</v>
      </c>
      <c r="AL62" s="49">
        <f t="shared" si="27"/>
        <v>2.2519616025249633E-3</v>
      </c>
      <c r="AM62" s="49">
        <f t="shared" si="27"/>
        <v>6.0479743679047104E-3</v>
      </c>
      <c r="AN62" s="49">
        <f t="shared" si="27"/>
        <v>1.1170025468297347E-2</v>
      </c>
      <c r="AO62" s="49">
        <f t="shared" si="27"/>
        <v>2.0281489529504131E-2</v>
      </c>
      <c r="AP62" s="49">
        <f t="shared" si="27"/>
        <v>9.7909417372946152E-3</v>
      </c>
      <c r="AQ62" s="49">
        <f t="shared" si="27"/>
        <v>9.1637783304595773E-3</v>
      </c>
      <c r="AR62" s="49">
        <f t="shared" si="27"/>
        <v>1.7942802610991663E-3</v>
      </c>
      <c r="AS62" s="49">
        <f t="shared" si="27"/>
        <v>1.1215335162385922E-2</v>
      </c>
      <c r="AT62" s="49">
        <f t="shared" si="27"/>
        <v>0.41904339779205141</v>
      </c>
      <c r="AU62" s="50"/>
      <c r="AV62" s="51"/>
    </row>
    <row r="63" spans="1:48" s="4" customFormat="1">
      <c r="A63" s="83"/>
      <c r="B63" s="40" t="s">
        <v>137</v>
      </c>
      <c r="C63" s="24" t="s">
        <v>138</v>
      </c>
      <c r="D63" s="41">
        <v>91308.56310347002</v>
      </c>
      <c r="E63" s="41">
        <v>874710.41118264303</v>
      </c>
      <c r="F63" s="41">
        <v>109788.34758936371</v>
      </c>
      <c r="G63" s="41">
        <v>418347.78855133447</v>
      </c>
      <c r="H63" s="41">
        <v>454365.99014392711</v>
      </c>
      <c r="I63" s="41">
        <v>1162246.4943419432</v>
      </c>
      <c r="J63" s="41">
        <v>307416.81699412497</v>
      </c>
      <c r="K63" s="41">
        <v>457228.03180671902</v>
      </c>
      <c r="L63" s="41">
        <v>461848.75027159741</v>
      </c>
      <c r="M63" s="41">
        <v>764204.85135187465</v>
      </c>
      <c r="N63" s="41">
        <v>988697.16485779535</v>
      </c>
      <c r="O63" s="42">
        <v>2013987.5540390806</v>
      </c>
      <c r="P63" s="41">
        <v>1615876.5578251651</v>
      </c>
      <c r="Q63" s="41">
        <v>1392736.166317875</v>
      </c>
      <c r="R63" s="41">
        <v>1111788.2354256879</v>
      </c>
      <c r="S63" s="41">
        <v>1023944.1127061753</v>
      </c>
      <c r="T63" s="41">
        <v>447703.215432322</v>
      </c>
      <c r="U63" s="41">
        <v>1061354.8480117454</v>
      </c>
      <c r="V63" s="41">
        <v>813713.49369542405</v>
      </c>
      <c r="W63" s="41">
        <v>1531185.7435864776</v>
      </c>
      <c r="X63" s="41">
        <v>124641.24685658935</v>
      </c>
      <c r="Y63" s="41">
        <v>89366.594161022906</v>
      </c>
      <c r="Z63" s="41">
        <v>300876.53918802564</v>
      </c>
      <c r="AA63" s="41">
        <v>34693.85287380634</v>
      </c>
      <c r="AB63" s="42">
        <v>2827541.1858735685</v>
      </c>
      <c r="AC63" s="41">
        <v>157380.26802740127</v>
      </c>
      <c r="AD63" s="41">
        <v>206954.51018649447</v>
      </c>
      <c r="AE63" s="41">
        <v>64783220.317361727</v>
      </c>
      <c r="AF63" s="42">
        <v>2615788.041036759</v>
      </c>
      <c r="AG63" s="42">
        <v>6574687.097182204</v>
      </c>
      <c r="AH63" s="41">
        <v>862164.28853530355</v>
      </c>
      <c r="AI63" s="41">
        <v>1094751.8594704713</v>
      </c>
      <c r="AJ63" s="42">
        <v>4017805.2082320391</v>
      </c>
      <c r="AK63" s="41">
        <v>13354588.790581588</v>
      </c>
      <c r="AL63" s="41">
        <v>1220663.5062495386</v>
      </c>
      <c r="AM63" s="42">
        <v>1346873.4686860573</v>
      </c>
      <c r="AN63" s="41">
        <v>1579110.8856211572</v>
      </c>
      <c r="AO63" s="41">
        <v>940974.72731585428</v>
      </c>
      <c r="AP63" s="41">
        <v>1080466.6449186222</v>
      </c>
      <c r="AQ63" s="41">
        <v>716308.12694502634</v>
      </c>
      <c r="AR63" s="41">
        <v>738202.82737884775</v>
      </c>
      <c r="AS63" s="41">
        <v>4403171.4752216646</v>
      </c>
      <c r="AT63" s="25">
        <f t="shared" si="1"/>
        <v>1892864526.8546016</v>
      </c>
      <c r="AU63" s="43">
        <v>2019037211.4537401</v>
      </c>
      <c r="AV63" s="21"/>
    </row>
    <row r="64" spans="1:48" s="12" customFormat="1">
      <c r="A64" s="83"/>
      <c r="B64" s="26"/>
      <c r="C64" s="26"/>
      <c r="D64" s="49">
        <f>D63/$AU$63</f>
        <v>4.5223813897776727E-5</v>
      </c>
      <c r="E64" s="49">
        <f t="shared" ref="E64:AT64" si="28">E63/$AU$63</f>
        <v>4.3323144626583533E-4</v>
      </c>
      <c r="F64" s="49">
        <f t="shared" si="28"/>
        <v>5.4376584525806876E-5</v>
      </c>
      <c r="G64" s="49">
        <f t="shared" si="28"/>
        <v>2.0720162371357047E-4</v>
      </c>
      <c r="H64" s="49">
        <f t="shared" si="28"/>
        <v>2.2504091928884069E-4</v>
      </c>
      <c r="I64" s="49">
        <f t="shared" si="28"/>
        <v>5.7564391966065181E-4</v>
      </c>
      <c r="J64" s="49">
        <f t="shared" si="28"/>
        <v>1.5225911402236107E-4</v>
      </c>
      <c r="K64" s="49">
        <f t="shared" si="28"/>
        <v>2.2645844723065173E-4</v>
      </c>
      <c r="L64" s="49">
        <f t="shared" si="28"/>
        <v>2.2874702241820432E-4</v>
      </c>
      <c r="M64" s="49">
        <f t="shared" si="28"/>
        <v>3.7849963686485726E-4</v>
      </c>
      <c r="N64" s="49">
        <f t="shared" si="28"/>
        <v>4.8968744075098892E-4</v>
      </c>
      <c r="O64" s="49">
        <f t="shared" si="28"/>
        <v>9.9749897753938677E-4</v>
      </c>
      <c r="P64" s="49">
        <f t="shared" si="28"/>
        <v>8.0032034509245492E-4</v>
      </c>
      <c r="Q64" s="49">
        <f t="shared" si="28"/>
        <v>6.8980212866660438E-4</v>
      </c>
      <c r="R64" s="49">
        <f t="shared" si="28"/>
        <v>5.5065267203529254E-4</v>
      </c>
      <c r="S64" s="49">
        <f t="shared" si="28"/>
        <v>5.0714474547446239E-4</v>
      </c>
      <c r="T64" s="49">
        <f t="shared" si="28"/>
        <v>2.2174094310523792E-4</v>
      </c>
      <c r="U64" s="49">
        <f t="shared" si="28"/>
        <v>5.2567374290618074E-4</v>
      </c>
      <c r="V64" s="49">
        <f t="shared" si="28"/>
        <v>4.0302055310290042E-4</v>
      </c>
      <c r="W64" s="49">
        <f t="shared" si="28"/>
        <v>7.5837420672598629E-4</v>
      </c>
      <c r="X64" s="49">
        <f t="shared" si="28"/>
        <v>6.1733011234025551E-5</v>
      </c>
      <c r="Y64" s="49">
        <f t="shared" si="28"/>
        <v>4.4261984699468458E-5</v>
      </c>
      <c r="Z64" s="49">
        <f t="shared" si="28"/>
        <v>1.4901980878866E-4</v>
      </c>
      <c r="AA64" s="49">
        <f t="shared" si="28"/>
        <v>1.7183364762666355E-5</v>
      </c>
      <c r="AB64" s="49">
        <f t="shared" si="28"/>
        <v>1.4004403533690655E-3</v>
      </c>
      <c r="AC64" s="49">
        <f t="shared" si="28"/>
        <v>7.7948176058669508E-5</v>
      </c>
      <c r="AD64" s="49">
        <f t="shared" si="28"/>
        <v>1.0250158293887205E-4</v>
      </c>
      <c r="AE64" s="49">
        <f t="shared" si="28"/>
        <v>3.2086194325619558E-2</v>
      </c>
      <c r="AF64" s="49">
        <f t="shared" si="28"/>
        <v>1.2955620759229833E-3</v>
      </c>
      <c r="AG64" s="49">
        <f t="shared" si="28"/>
        <v>3.2563476591143761E-3</v>
      </c>
      <c r="AH64" s="49">
        <f t="shared" si="28"/>
        <v>4.2701753273508567E-4</v>
      </c>
      <c r="AI64" s="49">
        <f t="shared" si="28"/>
        <v>5.4221480082689108E-4</v>
      </c>
      <c r="AJ64" s="49">
        <f t="shared" si="28"/>
        <v>1.9899609504171311E-3</v>
      </c>
      <c r="AK64" s="49">
        <f t="shared" si="28"/>
        <v>6.6143351468822423E-3</v>
      </c>
      <c r="AL64" s="49">
        <f t="shared" si="28"/>
        <v>6.0457702281308662E-4</v>
      </c>
      <c r="AM64" s="49">
        <f t="shared" si="28"/>
        <v>6.6708699624029523E-4</v>
      </c>
      <c r="AN64" s="49">
        <f t="shared" si="28"/>
        <v>7.8211083810791741E-4</v>
      </c>
      <c r="AO64" s="49">
        <f t="shared" si="28"/>
        <v>4.6605120597967433E-4</v>
      </c>
      <c r="AP64" s="49">
        <f t="shared" si="28"/>
        <v>5.3513954016759719E-4</v>
      </c>
      <c r="AQ64" s="49">
        <f t="shared" si="28"/>
        <v>3.547770803239791E-4</v>
      </c>
      <c r="AR64" s="49">
        <f t="shared" si="28"/>
        <v>3.6562120955033293E-4</v>
      </c>
      <c r="AS64" s="49">
        <f t="shared" si="28"/>
        <v>2.1808273023612617E-3</v>
      </c>
      <c r="AT64" s="49">
        <f t="shared" si="28"/>
        <v>0.9375084897477981</v>
      </c>
      <c r="AU64" s="50"/>
      <c r="AV64" s="51"/>
    </row>
    <row r="65" spans="1:48" s="8" customFormat="1">
      <c r="A65" s="83"/>
      <c r="B65" s="56" t="s">
        <v>139</v>
      </c>
      <c r="C65" s="27" t="s">
        <v>140</v>
      </c>
      <c r="D65" s="42">
        <v>12367781.431687759</v>
      </c>
      <c r="E65" s="42">
        <v>5303042.9473174652</v>
      </c>
      <c r="F65" s="42">
        <v>680984.84040095017</v>
      </c>
      <c r="G65" s="42">
        <v>3431754.772893331</v>
      </c>
      <c r="H65" s="42">
        <v>2788152.215298248</v>
      </c>
      <c r="I65" s="42">
        <v>50432136.431799971</v>
      </c>
      <c r="J65" s="42">
        <v>17162810.774825051</v>
      </c>
      <c r="K65" s="42">
        <v>28467964.7707939</v>
      </c>
      <c r="L65" s="42">
        <v>7739927.8609868251</v>
      </c>
      <c r="M65" s="42">
        <v>16246186.579201845</v>
      </c>
      <c r="N65" s="42">
        <v>9541507.4394396357</v>
      </c>
      <c r="O65" s="42">
        <v>56112986.467229128</v>
      </c>
      <c r="P65" s="42">
        <v>20615849.348102018</v>
      </c>
      <c r="Q65" s="42">
        <v>13818334.289540242</v>
      </c>
      <c r="R65" s="42">
        <v>13938185.616722828</v>
      </c>
      <c r="S65" s="42">
        <v>19429815.629833031</v>
      </c>
      <c r="T65" s="42">
        <v>11968316.797690751</v>
      </c>
      <c r="U65" s="42">
        <v>42391031.88205824</v>
      </c>
      <c r="V65" s="42">
        <v>23802958.064586747</v>
      </c>
      <c r="W65" s="42">
        <v>36020030.371514663</v>
      </c>
      <c r="X65" s="42">
        <v>2996185.4414090379</v>
      </c>
      <c r="Y65" s="42">
        <v>1855253.1429172899</v>
      </c>
      <c r="Z65" s="42">
        <v>1600883.9819603853</v>
      </c>
      <c r="AA65" s="42">
        <v>446611.99044450233</v>
      </c>
      <c r="AB65" s="42">
        <v>9103262.9432035666</v>
      </c>
      <c r="AC65" s="42">
        <v>936165.08935402299</v>
      </c>
      <c r="AD65" s="42">
        <v>515233.53153169772</v>
      </c>
      <c r="AE65" s="42">
        <v>52369838.061569244</v>
      </c>
      <c r="AF65" s="42">
        <v>35825461.667988002</v>
      </c>
      <c r="AG65" s="42">
        <v>20010687.20419728</v>
      </c>
      <c r="AH65" s="42">
        <v>14819294.373978671</v>
      </c>
      <c r="AI65" s="42">
        <v>9847740.6210698243</v>
      </c>
      <c r="AJ65" s="42">
        <v>7831423.2985031586</v>
      </c>
      <c r="AK65" s="42">
        <v>2579690.3397851419</v>
      </c>
      <c r="AL65" s="42">
        <v>28756895.579211995</v>
      </c>
      <c r="AM65" s="42">
        <v>10347994.390657851</v>
      </c>
      <c r="AN65" s="42">
        <v>1990264.121768679</v>
      </c>
      <c r="AO65" s="42">
        <v>5845712.6701261774</v>
      </c>
      <c r="AP65" s="42">
        <v>2538693.4686747775</v>
      </c>
      <c r="AQ65" s="42">
        <v>10351298.856460704</v>
      </c>
      <c r="AR65" s="42">
        <v>4364257.5455899248</v>
      </c>
      <c r="AS65" s="42">
        <v>8321016.6196363969</v>
      </c>
      <c r="AT65" s="25">
        <f t="shared" si="1"/>
        <v>426777433.45667362</v>
      </c>
      <c r="AU65" s="43">
        <v>1052291056.9286345</v>
      </c>
      <c r="AV65" s="38"/>
    </row>
    <row r="66" spans="1:48" s="13" customFormat="1">
      <c r="A66" s="83"/>
      <c r="B66" s="28"/>
      <c r="C66" s="28"/>
      <c r="D66" s="54">
        <f>D65/$AU$65</f>
        <v>1.1753194470535666E-2</v>
      </c>
      <c r="E66" s="54">
        <f t="shared" ref="E66:AT66" si="29">E65/$AU$65</f>
        <v>5.0395210644435928E-3</v>
      </c>
      <c r="F66" s="54">
        <f t="shared" si="29"/>
        <v>6.4714494712952216E-4</v>
      </c>
      <c r="G66" s="54">
        <f t="shared" si="29"/>
        <v>3.2612220262611901E-3</v>
      </c>
      <c r="H66" s="54">
        <f t="shared" si="29"/>
        <v>2.6496017398799751E-3</v>
      </c>
      <c r="I66" s="54">
        <f t="shared" si="29"/>
        <v>4.7926033486399032E-2</v>
      </c>
      <c r="J66" s="54">
        <f t="shared" si="29"/>
        <v>1.6309946437175715E-2</v>
      </c>
      <c r="K66" s="54">
        <f t="shared" si="29"/>
        <v>2.7053318170245148E-2</v>
      </c>
      <c r="L66" s="54">
        <f t="shared" si="29"/>
        <v>7.3553108809816109E-3</v>
      </c>
      <c r="M66" s="54">
        <f t="shared" si="29"/>
        <v>1.5438871662199869E-2</v>
      </c>
      <c r="N66" s="54">
        <f t="shared" si="29"/>
        <v>9.0673653231348635E-3</v>
      </c>
      <c r="O66" s="54">
        <f t="shared" si="29"/>
        <v>5.3324587430219568E-2</v>
      </c>
      <c r="P66" s="54">
        <f t="shared" si="29"/>
        <v>1.9591394616879431E-2</v>
      </c>
      <c r="Q66" s="54">
        <f t="shared" si="29"/>
        <v>1.3131665615283653E-2</v>
      </c>
      <c r="R66" s="54">
        <f t="shared" si="29"/>
        <v>1.3245561220870571E-2</v>
      </c>
      <c r="S66" s="54">
        <f t="shared" si="29"/>
        <v>1.8464297973360754E-2</v>
      </c>
      <c r="T66" s="54">
        <f t="shared" si="29"/>
        <v>1.1373580264592549E-2</v>
      </c>
      <c r="U66" s="54">
        <f t="shared" si="29"/>
        <v>4.0284512163190574E-2</v>
      </c>
      <c r="V66" s="54">
        <f t="shared" si="29"/>
        <v>2.2620127680322046E-2</v>
      </c>
      <c r="W66" s="54">
        <f t="shared" si="29"/>
        <v>3.4230102151250642E-2</v>
      </c>
      <c r="X66" s="54">
        <f t="shared" si="29"/>
        <v>2.8472972583784267E-3</v>
      </c>
      <c r="Y66" s="54">
        <f t="shared" si="29"/>
        <v>1.7630608287523548E-3</v>
      </c>
      <c r="Z66" s="54">
        <f t="shared" si="29"/>
        <v>1.5213319275305366E-3</v>
      </c>
      <c r="AA66" s="54">
        <f t="shared" si="29"/>
        <v>4.2441868863548764E-4</v>
      </c>
      <c r="AB66" s="54">
        <f t="shared" si="29"/>
        <v>8.6508983263372374E-3</v>
      </c>
      <c r="AC66" s="54">
        <f t="shared" si="29"/>
        <v>8.8964463129283526E-4</v>
      </c>
      <c r="AD66" s="54">
        <f t="shared" si="29"/>
        <v>4.8963024834168143E-4</v>
      </c>
      <c r="AE66" s="54">
        <f t="shared" si="29"/>
        <v>4.9767445724021697E-2</v>
      </c>
      <c r="AF66" s="54">
        <f t="shared" si="29"/>
        <v>3.4045202068478338E-2</v>
      </c>
      <c r="AG66" s="54">
        <f t="shared" si="29"/>
        <v>1.9016304540877979E-2</v>
      </c>
      <c r="AH66" s="54">
        <f t="shared" si="29"/>
        <v>1.4082885411221073E-2</v>
      </c>
      <c r="AI66" s="54">
        <f t="shared" si="29"/>
        <v>9.358380988063162E-3</v>
      </c>
      <c r="AJ66" s="54">
        <f t="shared" si="29"/>
        <v>7.4422596742017913E-3</v>
      </c>
      <c r="AK66" s="54">
        <f t="shared" si="29"/>
        <v>2.4514988726736793E-3</v>
      </c>
      <c r="AL66" s="54">
        <f t="shared" si="29"/>
        <v>2.7327891261516503E-2</v>
      </c>
      <c r="AM66" s="54">
        <f t="shared" si="29"/>
        <v>9.8337758574713833E-3</v>
      </c>
      <c r="AN66" s="54">
        <f t="shared" si="29"/>
        <v>1.8913627638134124E-3</v>
      </c>
      <c r="AO66" s="54">
        <f t="shared" si="29"/>
        <v>5.555224128948032E-3</v>
      </c>
      <c r="AP66" s="54">
        <f t="shared" si="29"/>
        <v>2.4125392418372985E-3</v>
      </c>
      <c r="AQ66" s="54">
        <f t="shared" si="29"/>
        <v>9.8369161158448574E-3</v>
      </c>
      <c r="AR66" s="54">
        <f t="shared" si="29"/>
        <v>4.1473863308579889E-3</v>
      </c>
      <c r="AS66" s="54">
        <f t="shared" si="29"/>
        <v>7.9075238403368102E-3</v>
      </c>
      <c r="AT66" s="54">
        <f t="shared" si="29"/>
        <v>0.40556976194621153</v>
      </c>
      <c r="AU66" s="50"/>
      <c r="AV66" s="55"/>
    </row>
    <row r="67" spans="1:48" s="8" customFormat="1">
      <c r="A67" s="83"/>
      <c r="B67" s="56" t="s">
        <v>141</v>
      </c>
      <c r="C67" s="27" t="s">
        <v>142</v>
      </c>
      <c r="D67" s="42">
        <v>11667631.419556703</v>
      </c>
      <c r="E67" s="42">
        <v>7602910.3140076473</v>
      </c>
      <c r="F67" s="42">
        <v>493558.41591187392</v>
      </c>
      <c r="G67" s="42">
        <v>6145353.3610415813</v>
      </c>
      <c r="H67" s="42">
        <v>4708715.4325180333</v>
      </c>
      <c r="I67" s="42">
        <v>26575885.047383968</v>
      </c>
      <c r="J67" s="42">
        <v>7004963.8317301776</v>
      </c>
      <c r="K67" s="42">
        <v>7470131.0088274423</v>
      </c>
      <c r="L67" s="42">
        <v>8558248.5135022178</v>
      </c>
      <c r="M67" s="42">
        <v>12060017.143524796</v>
      </c>
      <c r="N67" s="42">
        <v>10225992.841710795</v>
      </c>
      <c r="O67" s="42">
        <v>47226735.827393219</v>
      </c>
      <c r="P67" s="42">
        <v>32170246.806150608</v>
      </c>
      <c r="Q67" s="42">
        <v>28504624.71735758</v>
      </c>
      <c r="R67" s="42">
        <v>14832412.908483049</v>
      </c>
      <c r="S67" s="42">
        <v>16904932.631843422</v>
      </c>
      <c r="T67" s="42">
        <v>10083082.421833757</v>
      </c>
      <c r="U67" s="42">
        <v>21459198.984701402</v>
      </c>
      <c r="V67" s="42">
        <v>16315924.267410543</v>
      </c>
      <c r="W67" s="42">
        <v>13536889.249514611</v>
      </c>
      <c r="X67" s="42">
        <v>2200521.8729409473</v>
      </c>
      <c r="Y67" s="42">
        <v>1053927.5745416333</v>
      </c>
      <c r="Z67" s="42">
        <v>3067101.310361695</v>
      </c>
      <c r="AA67" s="42">
        <v>334523.89570475346</v>
      </c>
      <c r="AB67" s="42">
        <v>8633200.8030582014</v>
      </c>
      <c r="AC67" s="42">
        <v>2540658.9213080942</v>
      </c>
      <c r="AD67" s="42">
        <v>393478.07818736788</v>
      </c>
      <c r="AE67" s="42">
        <v>85367537.370788187</v>
      </c>
      <c r="AF67" s="42">
        <v>37887008.449918576</v>
      </c>
      <c r="AG67" s="57">
        <v>130049810.25063245</v>
      </c>
      <c r="AH67" s="42">
        <v>5037755.7883853465</v>
      </c>
      <c r="AI67" s="42">
        <v>5279616.8781143036</v>
      </c>
      <c r="AJ67" s="42">
        <v>17038206.401755728</v>
      </c>
      <c r="AK67" s="42">
        <v>4262412.0600960422</v>
      </c>
      <c r="AL67" s="42">
        <v>35639797.691964403</v>
      </c>
      <c r="AM67" s="42">
        <v>11966988.371544272</v>
      </c>
      <c r="AN67" s="42">
        <v>3362320.2666251045</v>
      </c>
      <c r="AO67" s="42">
        <v>5251071.3733224533</v>
      </c>
      <c r="AP67" s="42">
        <v>7330236.8752858229</v>
      </c>
      <c r="AQ67" s="42">
        <v>4127899.4875377151</v>
      </c>
      <c r="AR67" s="42">
        <v>4315585.0826698551</v>
      </c>
      <c r="AS67" s="42">
        <v>27816014.082101241</v>
      </c>
      <c r="AT67" s="25">
        <f t="shared" si="1"/>
        <v>88926284.968752384</v>
      </c>
      <c r="AU67" s="43">
        <v>795429413</v>
      </c>
      <c r="AV67" s="38"/>
    </row>
    <row r="68" spans="1:48" s="13" customFormat="1">
      <c r="A68" s="83"/>
      <c r="B68" s="28"/>
      <c r="C68" s="28"/>
      <c r="D68" s="54">
        <f>D67/$AU$67</f>
        <v>1.4668342946423963E-2</v>
      </c>
      <c r="E68" s="54">
        <f t="shared" ref="E68:AT68" si="30">E67/$AU$67</f>
        <v>9.5582463883663888E-3</v>
      </c>
      <c r="F68" s="54">
        <f t="shared" si="30"/>
        <v>6.2049304167719269E-4</v>
      </c>
      <c r="G68" s="54">
        <f t="shared" si="30"/>
        <v>7.7258311807506435E-3</v>
      </c>
      <c r="H68" s="54">
        <f t="shared" si="30"/>
        <v>5.9197150062114097E-3</v>
      </c>
      <c r="I68" s="54">
        <f t="shared" si="30"/>
        <v>3.3410739674752221E-2</v>
      </c>
      <c r="J68" s="54">
        <f t="shared" si="30"/>
        <v>8.8065184883101347E-3</v>
      </c>
      <c r="K68" s="54">
        <f t="shared" si="30"/>
        <v>9.3913185591836326E-3</v>
      </c>
      <c r="L68" s="54">
        <f t="shared" si="30"/>
        <v>1.0759280928805957E-2</v>
      </c>
      <c r="M68" s="54">
        <f t="shared" si="30"/>
        <v>1.5161643442426733E-2</v>
      </c>
      <c r="N68" s="54">
        <f t="shared" si="30"/>
        <v>1.28559400426783E-2</v>
      </c>
      <c r="O68" s="54">
        <f t="shared" si="30"/>
        <v>5.9372629494898022E-2</v>
      </c>
      <c r="P68" s="54">
        <f t="shared" si="30"/>
        <v>4.0443873812534774E-2</v>
      </c>
      <c r="Q68" s="54">
        <f t="shared" si="30"/>
        <v>3.5835517585213535E-2</v>
      </c>
      <c r="R68" s="54">
        <f t="shared" si="30"/>
        <v>1.8647051097270714E-2</v>
      </c>
      <c r="S68" s="54">
        <f t="shared" si="30"/>
        <v>2.1252586785904311E-2</v>
      </c>
      <c r="T68" s="54">
        <f t="shared" si="30"/>
        <v>1.2676275552603632E-2</v>
      </c>
      <c r="U68" s="54">
        <f t="shared" si="30"/>
        <v>2.6978131099989134E-2</v>
      </c>
      <c r="V68" s="54">
        <f t="shared" si="30"/>
        <v>2.0512095731881796E-2</v>
      </c>
      <c r="W68" s="54">
        <f t="shared" si="30"/>
        <v>1.7018341323914069E-2</v>
      </c>
      <c r="X68" s="54">
        <f t="shared" si="30"/>
        <v>2.7664577610244183E-3</v>
      </c>
      <c r="Y68" s="54">
        <f t="shared" si="30"/>
        <v>1.3249793851181529E-3</v>
      </c>
      <c r="Z68" s="54">
        <f t="shared" si="30"/>
        <v>3.8559063321457728E-3</v>
      </c>
      <c r="AA68" s="54">
        <f t="shared" si="30"/>
        <v>4.2055761358268185E-4</v>
      </c>
      <c r="AB68" s="54">
        <f t="shared" si="30"/>
        <v>1.0853509641412018E-2</v>
      </c>
      <c r="AC68" s="54">
        <f t="shared" si="30"/>
        <v>3.1940721323415458E-3</v>
      </c>
      <c r="AD68" s="54">
        <f t="shared" si="30"/>
        <v>4.9467378469617625E-4</v>
      </c>
      <c r="AE68" s="54">
        <f t="shared" si="30"/>
        <v>0.1073225807036987</v>
      </c>
      <c r="AF68" s="54">
        <f t="shared" si="30"/>
        <v>4.7630886953282145E-2</v>
      </c>
      <c r="AG68" s="54">
        <f t="shared" si="30"/>
        <v>0.16349635571073917</v>
      </c>
      <c r="AH68" s="54">
        <f t="shared" si="30"/>
        <v>6.3333788090450538E-3</v>
      </c>
      <c r="AI68" s="54">
        <f t="shared" si="30"/>
        <v>6.6374423573324712E-3</v>
      </c>
      <c r="AJ68" s="54">
        <f t="shared" si="30"/>
        <v>2.1420136247533667E-2</v>
      </c>
      <c r="AK68" s="54">
        <f t="shared" si="30"/>
        <v>5.3586301819292196E-3</v>
      </c>
      <c r="AL68" s="54">
        <f t="shared" si="30"/>
        <v>4.480573273943593E-2</v>
      </c>
      <c r="AM68" s="54">
        <f t="shared" si="30"/>
        <v>1.5044689291046208E-2</v>
      </c>
      <c r="AN68" s="54">
        <f t="shared" si="30"/>
        <v>4.2270504606360393E-3</v>
      </c>
      <c r="AO68" s="54">
        <f t="shared" si="30"/>
        <v>6.601555446029821E-3</v>
      </c>
      <c r="AP68" s="54">
        <f t="shared" si="30"/>
        <v>9.2154460917399129E-3</v>
      </c>
      <c r="AQ68" s="54">
        <f t="shared" si="30"/>
        <v>5.189523319195785E-3</v>
      </c>
      <c r="AR68" s="54">
        <f t="shared" si="30"/>
        <v>5.4254783795251171E-3</v>
      </c>
      <c r="AS68" s="54">
        <f t="shared" si="30"/>
        <v>3.4969808291589084E-2</v>
      </c>
      <c r="AT68" s="54">
        <f t="shared" si="30"/>
        <v>0.11179657618312436</v>
      </c>
      <c r="AU68" s="50"/>
      <c r="AV68" s="55"/>
    </row>
    <row r="69" spans="1:48" s="4" customFormat="1">
      <c r="A69" s="83"/>
      <c r="B69" s="47" t="s">
        <v>143</v>
      </c>
      <c r="C69" s="24" t="s">
        <v>144</v>
      </c>
      <c r="D69" s="41">
        <v>1020861.6716966392</v>
      </c>
      <c r="E69" s="41">
        <v>1584794.0949866839</v>
      </c>
      <c r="F69" s="41">
        <v>121549.79309933467</v>
      </c>
      <c r="G69" s="41">
        <v>1588614.1282280902</v>
      </c>
      <c r="H69" s="41">
        <v>833723.44081429252</v>
      </c>
      <c r="I69" s="41">
        <v>4437267.3006720925</v>
      </c>
      <c r="J69" s="41">
        <v>1024735.4794728154</v>
      </c>
      <c r="K69" s="41">
        <v>1177040.5178118711</v>
      </c>
      <c r="L69" s="41">
        <v>1340132.0196969542</v>
      </c>
      <c r="M69" s="41">
        <v>2038838.6584438309</v>
      </c>
      <c r="N69" s="41">
        <v>758415.86122957338</v>
      </c>
      <c r="O69" s="42">
        <v>10062155.80155463</v>
      </c>
      <c r="P69" s="41">
        <v>5721902.9046783932</v>
      </c>
      <c r="Q69" s="41">
        <v>2976147.0288380431</v>
      </c>
      <c r="R69" s="41">
        <v>3488741.7365934718</v>
      </c>
      <c r="S69" s="41">
        <v>4330129.9702214766</v>
      </c>
      <c r="T69" s="41">
        <v>3292154.2107386678</v>
      </c>
      <c r="U69" s="41">
        <v>3188306.060714988</v>
      </c>
      <c r="V69" s="41">
        <v>4025312.5949839302</v>
      </c>
      <c r="W69" s="41">
        <v>3064198.0937984493</v>
      </c>
      <c r="X69" s="41">
        <v>1057597.354404144</v>
      </c>
      <c r="Y69" s="41">
        <v>227360.47706622753</v>
      </c>
      <c r="Z69" s="41">
        <v>571492.07613356668</v>
      </c>
      <c r="AA69" s="41">
        <v>126196.58034971035</v>
      </c>
      <c r="AB69" s="42">
        <v>1529685.9424580806</v>
      </c>
      <c r="AC69" s="41">
        <v>437729.01622238127</v>
      </c>
      <c r="AD69" s="41">
        <v>225857.34439132331</v>
      </c>
      <c r="AE69" s="41">
        <v>14417412.752246303</v>
      </c>
      <c r="AF69" s="42">
        <v>6876826.2596305031</v>
      </c>
      <c r="AG69" s="42">
        <v>14476965.830741121</v>
      </c>
      <c r="AH69" s="41">
        <v>489903.86419825605</v>
      </c>
      <c r="AI69" s="41">
        <v>2489592.5824559582</v>
      </c>
      <c r="AJ69" s="42">
        <v>27116409.424298164</v>
      </c>
      <c r="AK69" s="41">
        <v>3242441.4016842572</v>
      </c>
      <c r="AL69" s="41">
        <v>28070989.725454953</v>
      </c>
      <c r="AM69" s="42">
        <v>11058436.261406198</v>
      </c>
      <c r="AN69" s="41">
        <v>1184393.7446464691</v>
      </c>
      <c r="AO69" s="41">
        <v>2671203.2923864201</v>
      </c>
      <c r="AP69" s="41">
        <v>4971453.6111871954</v>
      </c>
      <c r="AQ69" s="41">
        <v>1604101.6339322815</v>
      </c>
      <c r="AR69" s="41">
        <v>2831887.5881157112</v>
      </c>
      <c r="AS69" s="41">
        <v>17464495.398696873</v>
      </c>
      <c r="AT69" s="25">
        <f t="shared" si="1"/>
        <v>99467157.064740121</v>
      </c>
      <c r="AU69" s="43">
        <v>298684610.59512043</v>
      </c>
      <c r="AV69" s="21"/>
    </row>
    <row r="70" spans="1:48" s="12" customFormat="1">
      <c r="A70" s="83"/>
      <c r="B70" s="48"/>
      <c r="C70" s="26"/>
      <c r="D70" s="49">
        <f>D69/$AU$69</f>
        <v>3.4178582875850276E-3</v>
      </c>
      <c r="E70" s="49">
        <f t="shared" ref="E70:AT70" si="31">E69/$AU$69</f>
        <v>5.3059114489662782E-3</v>
      </c>
      <c r="F70" s="49">
        <f t="shared" si="31"/>
        <v>4.0695030405868659E-4</v>
      </c>
      <c r="G70" s="49">
        <f t="shared" si="31"/>
        <v>5.3187009704411042E-3</v>
      </c>
      <c r="H70" s="49">
        <f t="shared" si="31"/>
        <v>2.7913170322137544E-3</v>
      </c>
      <c r="I70" s="49">
        <f t="shared" si="31"/>
        <v>1.4856029213661078E-2</v>
      </c>
      <c r="J70" s="49">
        <f t="shared" si="31"/>
        <v>3.4308278469086829E-3</v>
      </c>
      <c r="K70" s="49">
        <f t="shared" si="31"/>
        <v>3.940747116052119E-3</v>
      </c>
      <c r="L70" s="49">
        <f t="shared" si="31"/>
        <v>4.4867796068460974E-3</v>
      </c>
      <c r="M70" s="49">
        <f t="shared" si="31"/>
        <v>6.8260586120640898E-3</v>
      </c>
      <c r="N70" s="49">
        <f t="shared" si="31"/>
        <v>2.5391862664716864E-3</v>
      </c>
      <c r="O70" s="49">
        <f t="shared" si="31"/>
        <v>3.3688229807039859E-2</v>
      </c>
      <c r="P70" s="49">
        <f t="shared" si="31"/>
        <v>1.9157006091735585E-2</v>
      </c>
      <c r="Q70" s="49">
        <f t="shared" si="31"/>
        <v>9.9641793492746631E-3</v>
      </c>
      <c r="R70" s="49">
        <f t="shared" si="31"/>
        <v>1.1680353164638295E-2</v>
      </c>
      <c r="S70" s="49">
        <f t="shared" si="31"/>
        <v>1.4497332023882375E-2</v>
      </c>
      <c r="T70" s="49">
        <f t="shared" si="31"/>
        <v>1.1022175545566764E-2</v>
      </c>
      <c r="U70" s="49">
        <f t="shared" si="31"/>
        <v>1.067449057506639E-2</v>
      </c>
      <c r="V70" s="49">
        <f t="shared" si="31"/>
        <v>1.3476799447295297E-2</v>
      </c>
      <c r="W70" s="49">
        <f t="shared" si="31"/>
        <v>1.0258975471461765E-2</v>
      </c>
      <c r="X70" s="49">
        <f t="shared" si="31"/>
        <v>3.5408498358750788E-3</v>
      </c>
      <c r="Y70" s="49">
        <f t="shared" si="31"/>
        <v>7.6120586398213945E-4</v>
      </c>
      <c r="Z70" s="49">
        <f t="shared" si="31"/>
        <v>1.9133629784101876E-3</v>
      </c>
      <c r="AA70" s="49">
        <f t="shared" si="31"/>
        <v>4.225078088163542E-4</v>
      </c>
      <c r="AB70" s="49">
        <f t="shared" si="31"/>
        <v>5.1214086303617238E-3</v>
      </c>
      <c r="AC70" s="49">
        <f t="shared" si="31"/>
        <v>1.4655224966235083E-3</v>
      </c>
      <c r="AD70" s="49">
        <f t="shared" si="31"/>
        <v>7.561733560403701E-4</v>
      </c>
      <c r="AE70" s="49">
        <f t="shared" si="31"/>
        <v>4.8269687291621843E-2</v>
      </c>
      <c r="AF70" s="49">
        <f t="shared" si="31"/>
        <v>2.3023704655986882E-2</v>
      </c>
      <c r="AG70" s="49">
        <f t="shared" si="31"/>
        <v>4.8469071780752902E-2</v>
      </c>
      <c r="AH70" s="49">
        <f t="shared" si="31"/>
        <v>1.6402045730516104E-3</v>
      </c>
      <c r="AI70" s="49">
        <f t="shared" si="31"/>
        <v>8.3351886710718616E-3</v>
      </c>
      <c r="AJ70" s="49">
        <f t="shared" si="31"/>
        <v>9.0786094972451048E-2</v>
      </c>
      <c r="AK70" s="49">
        <f t="shared" si="31"/>
        <v>1.0855736407790769E-2</v>
      </c>
      <c r="AL70" s="49">
        <f t="shared" si="31"/>
        <v>9.398204236075075E-2</v>
      </c>
      <c r="AM70" s="49">
        <f t="shared" si="31"/>
        <v>3.7023789874451797E-2</v>
      </c>
      <c r="AN70" s="49">
        <f t="shared" si="31"/>
        <v>3.9653658160914247E-3</v>
      </c>
      <c r="AO70" s="49">
        <f t="shared" si="31"/>
        <v>8.9432237136828872E-3</v>
      </c>
      <c r="AP70" s="49">
        <f t="shared" si="31"/>
        <v>1.664449199870632E-2</v>
      </c>
      <c r="AQ70" s="49">
        <f t="shared" si="31"/>
        <v>5.3705533429933179E-3</v>
      </c>
      <c r="AR70" s="49">
        <f t="shared" si="31"/>
        <v>9.4811968466445504E-3</v>
      </c>
      <c r="AS70" s="49">
        <f t="shared" si="31"/>
        <v>5.8471360020522556E-2</v>
      </c>
      <c r="AT70" s="49">
        <f t="shared" si="31"/>
        <v>0.33301734852209053</v>
      </c>
      <c r="AU70" s="50"/>
      <c r="AV70" s="51"/>
    </row>
    <row r="71" spans="1:48" s="4" customFormat="1">
      <c r="A71" s="83"/>
      <c r="B71" s="47" t="s">
        <v>145</v>
      </c>
      <c r="C71" s="24" t="s">
        <v>146</v>
      </c>
      <c r="D71" s="41">
        <v>1032816.971184776</v>
      </c>
      <c r="E71" s="41">
        <v>521409.20830164716</v>
      </c>
      <c r="F71" s="41">
        <v>75354.758588042678</v>
      </c>
      <c r="G71" s="41">
        <v>833763.50106467598</v>
      </c>
      <c r="H71" s="41">
        <v>489031.96269227343</v>
      </c>
      <c r="I71" s="41">
        <v>1186141.6087363602</v>
      </c>
      <c r="J71" s="41">
        <v>603078.89484797709</v>
      </c>
      <c r="K71" s="41">
        <v>1019744.2306013855</v>
      </c>
      <c r="L71" s="41">
        <v>690315.90396347269</v>
      </c>
      <c r="M71" s="41">
        <v>1021341.6153189688</v>
      </c>
      <c r="N71" s="41">
        <v>337892.41966392711</v>
      </c>
      <c r="O71" s="42">
        <v>2783842.627289426</v>
      </c>
      <c r="P71" s="41">
        <v>2456627.305080811</v>
      </c>
      <c r="Q71" s="41">
        <v>1407372.08182676</v>
      </c>
      <c r="R71" s="41">
        <v>1558725.9621358402</v>
      </c>
      <c r="S71" s="41">
        <v>2247693.4484863831</v>
      </c>
      <c r="T71" s="41">
        <v>1180335.311290517</v>
      </c>
      <c r="U71" s="41">
        <v>888877.31326817279</v>
      </c>
      <c r="V71" s="41">
        <v>1395035.6501642917</v>
      </c>
      <c r="W71" s="41">
        <v>6284570.2135569276</v>
      </c>
      <c r="X71" s="41">
        <v>361285.8422259228</v>
      </c>
      <c r="Y71" s="41">
        <v>82168.763237530744</v>
      </c>
      <c r="Z71" s="41">
        <v>269280.84849313926</v>
      </c>
      <c r="AA71" s="41">
        <v>46568.208490547018</v>
      </c>
      <c r="AB71" s="42">
        <v>3253654.9575995905</v>
      </c>
      <c r="AC71" s="41">
        <v>203667.63089456328</v>
      </c>
      <c r="AD71" s="41">
        <v>440259.07943608513</v>
      </c>
      <c r="AE71" s="41">
        <v>32687547.884906676</v>
      </c>
      <c r="AF71" s="42">
        <v>4136502.6226431755</v>
      </c>
      <c r="AG71" s="42">
        <v>8865759.6462219283</v>
      </c>
      <c r="AH71" s="41">
        <v>1144798.1876374891</v>
      </c>
      <c r="AI71" s="41">
        <v>50391245.87828429</v>
      </c>
      <c r="AJ71" s="42">
        <v>20417045.410872176</v>
      </c>
      <c r="AK71" s="41">
        <v>2824488.4154040678</v>
      </c>
      <c r="AL71" s="41">
        <v>4244212.8183398219</v>
      </c>
      <c r="AM71" s="42">
        <v>1687491.7486331007</v>
      </c>
      <c r="AN71" s="41">
        <v>1110202.1981229915</v>
      </c>
      <c r="AO71" s="41">
        <v>947262.03331862635</v>
      </c>
      <c r="AP71" s="41">
        <v>3681377.2391099804</v>
      </c>
      <c r="AQ71" s="41">
        <v>3872474.245957539</v>
      </c>
      <c r="AR71" s="41">
        <v>1270360.4507231619</v>
      </c>
      <c r="AS71" s="41">
        <v>13313958.139196282</v>
      </c>
      <c r="AT71" s="25">
        <f t="shared" si="1"/>
        <v>195766847.50129169</v>
      </c>
      <c r="AU71" s="43">
        <v>379032430.73910308</v>
      </c>
      <c r="AV71" s="21"/>
    </row>
    <row r="72" spans="1:48" s="12" customFormat="1">
      <c r="A72" s="83"/>
      <c r="B72" s="48"/>
      <c r="C72" s="26"/>
      <c r="D72" s="49">
        <f>D71/$AU$71</f>
        <v>2.7248775762295872E-3</v>
      </c>
      <c r="E72" s="49">
        <f t="shared" ref="E72:AT72" si="32">E71/$AU$71</f>
        <v>1.3756321781883234E-3</v>
      </c>
      <c r="F72" s="49">
        <f t="shared" si="32"/>
        <v>1.9880820868310113E-4</v>
      </c>
      <c r="G72" s="49">
        <f t="shared" si="32"/>
        <v>2.1997154687762718E-3</v>
      </c>
      <c r="H72" s="49">
        <f t="shared" si="32"/>
        <v>1.2902113988997571E-3</v>
      </c>
      <c r="I72" s="49">
        <f t="shared" si="32"/>
        <v>3.129393456975214E-3</v>
      </c>
      <c r="J72" s="49">
        <f t="shared" si="32"/>
        <v>1.591101040277713E-3</v>
      </c>
      <c r="K72" s="49">
        <f t="shared" si="32"/>
        <v>2.6903878082751693E-3</v>
      </c>
      <c r="L72" s="49">
        <f t="shared" si="32"/>
        <v>1.8212581509644838E-3</v>
      </c>
      <c r="M72" s="49">
        <f t="shared" si="32"/>
        <v>2.6946021830569484E-3</v>
      </c>
      <c r="N72" s="49">
        <f t="shared" si="32"/>
        <v>8.9146044575934031E-4</v>
      </c>
      <c r="O72" s="49">
        <f t="shared" si="32"/>
        <v>7.3446027345496732E-3</v>
      </c>
      <c r="P72" s="49">
        <f t="shared" si="32"/>
        <v>6.4813116394564279E-3</v>
      </c>
      <c r="Q72" s="49">
        <f t="shared" si="32"/>
        <v>3.713065077524955E-3</v>
      </c>
      <c r="R72" s="49">
        <f t="shared" si="32"/>
        <v>4.1123815159994793E-3</v>
      </c>
      <c r="S72" s="49">
        <f t="shared" si="32"/>
        <v>5.9300821412654348E-3</v>
      </c>
      <c r="T72" s="49">
        <f t="shared" si="32"/>
        <v>3.1140747217563805E-3</v>
      </c>
      <c r="U72" s="49">
        <f t="shared" si="32"/>
        <v>2.3451220560068852E-3</v>
      </c>
      <c r="V72" s="49">
        <f t="shared" si="32"/>
        <v>3.6805179109450068E-3</v>
      </c>
      <c r="W72" s="49">
        <f t="shared" si="32"/>
        <v>1.6580560669445049E-2</v>
      </c>
      <c r="X72" s="49">
        <f t="shared" si="32"/>
        <v>9.5317923461437086E-4</v>
      </c>
      <c r="Y72" s="49">
        <f t="shared" si="32"/>
        <v>2.1678557446206875E-4</v>
      </c>
      <c r="Z72" s="49">
        <f t="shared" si="32"/>
        <v>7.1044276598719754E-4</v>
      </c>
      <c r="AA72" s="49">
        <f t="shared" si="32"/>
        <v>1.2286074940801308E-4</v>
      </c>
      <c r="AB72" s="49">
        <f t="shared" si="32"/>
        <v>8.5841070413290241E-3</v>
      </c>
      <c r="AC72" s="49">
        <f t="shared" si="32"/>
        <v>5.3733563246136182E-4</v>
      </c>
      <c r="AD72" s="49">
        <f t="shared" si="32"/>
        <v>1.1615340633981946E-3</v>
      </c>
      <c r="AE72" s="49">
        <f t="shared" si="32"/>
        <v>8.6239448748928513E-2</v>
      </c>
      <c r="AF72" s="49">
        <f t="shared" si="32"/>
        <v>1.0913321096501179E-2</v>
      </c>
      <c r="AG72" s="49">
        <f t="shared" si="32"/>
        <v>2.3390504155367219E-2</v>
      </c>
      <c r="AH72" s="49">
        <f t="shared" si="32"/>
        <v>3.0203172467463094E-3</v>
      </c>
      <c r="AI72" s="49">
        <f t="shared" si="32"/>
        <v>0.13294705621896974</v>
      </c>
      <c r="AJ72" s="49">
        <f t="shared" si="32"/>
        <v>5.3866222927308582E-2</v>
      </c>
      <c r="AK72" s="49">
        <f t="shared" si="32"/>
        <v>7.4518383819991109E-3</v>
      </c>
      <c r="AL72" s="49">
        <f t="shared" si="32"/>
        <v>1.1197492547177878E-2</v>
      </c>
      <c r="AM72" s="49">
        <f t="shared" si="32"/>
        <v>4.4521038617791539E-3</v>
      </c>
      <c r="AN72" s="49">
        <f t="shared" si="32"/>
        <v>2.9290427628003413E-3</v>
      </c>
      <c r="AO72" s="49">
        <f t="shared" si="32"/>
        <v>2.4991582685193739E-3</v>
      </c>
      <c r="AP72" s="49">
        <f t="shared" si="32"/>
        <v>9.7125653125021347E-3</v>
      </c>
      <c r="AQ72" s="49">
        <f t="shared" si="32"/>
        <v>1.0216735909395189E-2</v>
      </c>
      <c r="AR72" s="49">
        <f t="shared" si="32"/>
        <v>3.3515877473755825E-3</v>
      </c>
      <c r="AS72" s="49">
        <f t="shared" si="32"/>
        <v>3.5126171428746668E-2</v>
      </c>
      <c r="AT72" s="49">
        <f t="shared" si="32"/>
        <v>0.51649102194118746</v>
      </c>
      <c r="AU72" s="50"/>
      <c r="AV72" s="51"/>
    </row>
    <row r="73" spans="1:48" s="8" customFormat="1">
      <c r="A73" s="83"/>
      <c r="B73" s="29" t="s">
        <v>147</v>
      </c>
      <c r="C73" s="29">
        <v>33</v>
      </c>
      <c r="D73" s="42">
        <v>10926573.933880027</v>
      </c>
      <c r="E73" s="42">
        <v>16869605.668080427</v>
      </c>
      <c r="F73" s="42">
        <v>1163527.060211709</v>
      </c>
      <c r="G73" s="42">
        <v>6534339.3873959593</v>
      </c>
      <c r="H73" s="42">
        <v>4427423.3821632518</v>
      </c>
      <c r="I73" s="42">
        <v>10825122.120143969</v>
      </c>
      <c r="J73" s="42">
        <v>4677747.6187622705</v>
      </c>
      <c r="K73" s="42">
        <v>3845564.6527699349</v>
      </c>
      <c r="L73" s="42">
        <v>4876964.5716206729</v>
      </c>
      <c r="M73" s="42">
        <v>8875073.622637935</v>
      </c>
      <c r="N73" s="42">
        <v>8953083.1035669222</v>
      </c>
      <c r="O73" s="42">
        <v>34662674.922330938</v>
      </c>
      <c r="P73" s="42">
        <v>19911001.207459491</v>
      </c>
      <c r="Q73" s="42">
        <v>46253223.550100908</v>
      </c>
      <c r="R73" s="42">
        <v>11083775.206774106</v>
      </c>
      <c r="S73" s="42">
        <v>11688923.638066629</v>
      </c>
      <c r="T73" s="42">
        <v>8120848.682327521</v>
      </c>
      <c r="U73" s="42">
        <v>12693532.701238491</v>
      </c>
      <c r="V73" s="42">
        <v>12126908.460237172</v>
      </c>
      <c r="W73" s="42">
        <v>20467579.060852118</v>
      </c>
      <c r="X73" s="42">
        <v>2146410.3592801229</v>
      </c>
      <c r="Y73" s="42">
        <v>1007449.587669852</v>
      </c>
      <c r="Z73" s="42">
        <v>2395500.899913291</v>
      </c>
      <c r="AA73" s="42">
        <v>261082.80793210471</v>
      </c>
      <c r="AB73" s="42">
        <v>35640378.780734621</v>
      </c>
      <c r="AC73" s="42">
        <v>5131503.9987713611</v>
      </c>
      <c r="AD73" s="42">
        <v>2316335.9876375748</v>
      </c>
      <c r="AE73" s="42">
        <v>72817447.791943341</v>
      </c>
      <c r="AF73" s="42">
        <v>42475513.227415413</v>
      </c>
      <c r="AG73" s="42">
        <v>72242311.390473083</v>
      </c>
      <c r="AH73" s="42">
        <v>3235612.7643740149</v>
      </c>
      <c r="AI73" s="42">
        <v>13112983.829051379</v>
      </c>
      <c r="AJ73" s="57">
        <v>59578886.872113287</v>
      </c>
      <c r="AK73" s="42">
        <v>60591499.735198922</v>
      </c>
      <c r="AL73" s="42">
        <v>43372853.285170883</v>
      </c>
      <c r="AM73" s="42">
        <v>13439226.710669659</v>
      </c>
      <c r="AN73" s="42">
        <v>5251401.397410294</v>
      </c>
      <c r="AO73" s="42">
        <v>3942208.6330600847</v>
      </c>
      <c r="AP73" s="42">
        <v>7907440.0859387526</v>
      </c>
      <c r="AQ73" s="42">
        <v>3526287.4524667766</v>
      </c>
      <c r="AR73" s="42">
        <v>1884149.1515479302</v>
      </c>
      <c r="AS73" s="42">
        <v>11383920.82885395</v>
      </c>
      <c r="AT73" s="25">
        <f t="shared" si="1"/>
        <v>158149070.87175286</v>
      </c>
      <c r="AU73" s="43">
        <v>880792969</v>
      </c>
      <c r="AV73" s="38"/>
    </row>
    <row r="74" spans="1:48" s="13" customFormat="1">
      <c r="A74" s="83"/>
      <c r="B74" s="30"/>
      <c r="C74" s="30"/>
      <c r="D74" s="54">
        <f>D73/$AU$73</f>
        <v>1.2405382783976364E-2</v>
      </c>
      <c r="E74" s="54">
        <f t="shared" ref="E74:AT74" si="33">E73/$AU$73</f>
        <v>1.9152747878123023E-2</v>
      </c>
      <c r="F74" s="54">
        <f t="shared" si="33"/>
        <v>1.320999487010788E-3</v>
      </c>
      <c r="G74" s="54">
        <f t="shared" si="33"/>
        <v>7.418700667893228E-3</v>
      </c>
      <c r="H74" s="54">
        <f t="shared" si="33"/>
        <v>5.0266334291813033E-3</v>
      </c>
      <c r="I74" s="54">
        <f t="shared" si="33"/>
        <v>1.229020042295997E-2</v>
      </c>
      <c r="J74" s="54">
        <f t="shared" si="33"/>
        <v>5.310836693068869E-3</v>
      </c>
      <c r="K74" s="54">
        <f t="shared" si="33"/>
        <v>4.3660256020616973E-3</v>
      </c>
      <c r="L74" s="54">
        <f t="shared" si="33"/>
        <v>5.5370157838086388E-3</v>
      </c>
      <c r="M74" s="54">
        <f t="shared" si="33"/>
        <v>1.0076231231402956E-2</v>
      </c>
      <c r="N74" s="54">
        <f t="shared" si="33"/>
        <v>1.0164798560701184E-2</v>
      </c>
      <c r="O74" s="54">
        <f t="shared" si="33"/>
        <v>3.9353941439479109E-2</v>
      </c>
      <c r="P74" s="54">
        <f t="shared" si="33"/>
        <v>2.2605767652829085E-2</v>
      </c>
      <c r="Q74" s="54">
        <f t="shared" si="33"/>
        <v>5.2513161637307425E-2</v>
      </c>
      <c r="R74" s="54">
        <f t="shared" si="33"/>
        <v>1.2583859768269911E-2</v>
      </c>
      <c r="S74" s="54">
        <f t="shared" si="33"/>
        <v>1.3270909339044269E-2</v>
      </c>
      <c r="T74" s="54">
        <f t="shared" si="33"/>
        <v>9.2199290504639819E-3</v>
      </c>
      <c r="U74" s="54">
        <f t="shared" si="33"/>
        <v>1.4411482775174709E-2</v>
      </c>
      <c r="V74" s="54">
        <f t="shared" si="33"/>
        <v>1.3768171280937156E-2</v>
      </c>
      <c r="W74" s="54">
        <f t="shared" si="33"/>
        <v>2.3237673075535321E-2</v>
      </c>
      <c r="X74" s="54">
        <f t="shared" si="33"/>
        <v>2.4369067815300906E-3</v>
      </c>
      <c r="Y74" s="54">
        <f t="shared" si="33"/>
        <v>1.1437983988605749E-3</v>
      </c>
      <c r="Z74" s="54">
        <f t="shared" si="33"/>
        <v>2.7197093803246414E-3</v>
      </c>
      <c r="AA74" s="54">
        <f t="shared" si="33"/>
        <v>2.9641790650136843E-4</v>
      </c>
      <c r="AB74" s="54">
        <f t="shared" si="33"/>
        <v>4.0463968304831711E-2</v>
      </c>
      <c r="AC74" s="54">
        <f t="shared" si="33"/>
        <v>5.8260047245805857E-3</v>
      </c>
      <c r="AD74" s="54">
        <f t="shared" si="33"/>
        <v>2.6298302429314407E-3</v>
      </c>
      <c r="AE74" s="54">
        <f t="shared" si="33"/>
        <v>8.2672603386714075E-2</v>
      </c>
      <c r="AF74" s="54">
        <f t="shared" si="33"/>
        <v>4.8224173809697402E-2</v>
      </c>
      <c r="AG74" s="54">
        <f t="shared" si="33"/>
        <v>8.201962769127541E-2</v>
      </c>
      <c r="AH74" s="54">
        <f t="shared" si="33"/>
        <v>3.6735224715151137E-3</v>
      </c>
      <c r="AI74" s="54">
        <f t="shared" si="33"/>
        <v>1.4887702661772018E-2</v>
      </c>
      <c r="AJ74" s="54">
        <f t="shared" si="33"/>
        <v>6.7642327957903217E-2</v>
      </c>
      <c r="AK74" s="54">
        <f t="shared" si="33"/>
        <v>6.8791988432867393E-2</v>
      </c>
      <c r="AL74" s="54">
        <f t="shared" si="33"/>
        <v>4.9242960391037004E-2</v>
      </c>
      <c r="AM74" s="54">
        <f t="shared" si="33"/>
        <v>1.5258099444104055E-2</v>
      </c>
      <c r="AN74" s="54">
        <f t="shared" si="33"/>
        <v>5.9621291066530918E-3</v>
      </c>
      <c r="AO74" s="54">
        <f t="shared" si="33"/>
        <v>4.4757494346666206E-3</v>
      </c>
      <c r="AP74" s="54">
        <f t="shared" si="33"/>
        <v>8.9776376109318747E-3</v>
      </c>
      <c r="AQ74" s="54">
        <f t="shared" si="33"/>
        <v>4.0035372403918182E-3</v>
      </c>
      <c r="AR74" s="54">
        <f t="shared" si="33"/>
        <v>2.139150989916599E-3</v>
      </c>
      <c r="AS74" s="54">
        <f t="shared" si="33"/>
        <v>1.2924627272829593E-2</v>
      </c>
      <c r="AT74" s="54">
        <f t="shared" si="33"/>
        <v>0.17955305779893532</v>
      </c>
      <c r="AU74" s="50"/>
      <c r="AV74" s="55"/>
    </row>
    <row r="75" spans="1:48" s="4" customFormat="1">
      <c r="A75" s="83"/>
      <c r="B75" s="58" t="s">
        <v>148</v>
      </c>
      <c r="C75" s="24" t="s">
        <v>149</v>
      </c>
      <c r="D75" s="41">
        <v>18370.077184158883</v>
      </c>
      <c r="E75" s="41">
        <v>119710.40657999103</v>
      </c>
      <c r="F75" s="41">
        <v>18836.290115449257</v>
      </c>
      <c r="G75" s="41">
        <v>24356.31426229795</v>
      </c>
      <c r="H75" s="41">
        <v>62714.679901894604</v>
      </c>
      <c r="I75" s="41">
        <v>346276.86476585321</v>
      </c>
      <c r="J75" s="41">
        <v>161351.11237876886</v>
      </c>
      <c r="K75" s="41">
        <v>377859.39804224932</v>
      </c>
      <c r="L75" s="41">
        <v>304783.76752785698</v>
      </c>
      <c r="M75" s="41">
        <v>577113.90917674545</v>
      </c>
      <c r="N75" s="41">
        <v>166792.89590063013</v>
      </c>
      <c r="O75" s="42">
        <v>923648.48191201594</v>
      </c>
      <c r="P75" s="41">
        <v>781549.00075914687</v>
      </c>
      <c r="Q75" s="41">
        <v>384008.50147271471</v>
      </c>
      <c r="R75" s="41">
        <v>585895.48246892053</v>
      </c>
      <c r="S75" s="41">
        <v>638649.99177007074</v>
      </c>
      <c r="T75" s="41">
        <v>397000.46194089251</v>
      </c>
      <c r="U75" s="41">
        <v>369284.70188664412</v>
      </c>
      <c r="V75" s="41">
        <v>611327.72103492194</v>
      </c>
      <c r="W75" s="41">
        <v>875494.87722070713</v>
      </c>
      <c r="X75" s="41">
        <v>233936.41279684339</v>
      </c>
      <c r="Y75" s="41">
        <v>44775.195196547822</v>
      </c>
      <c r="Z75" s="41">
        <v>136848.31592690275</v>
      </c>
      <c r="AA75" s="41">
        <v>8561.3143718549363</v>
      </c>
      <c r="AB75" s="42">
        <v>58888.560263745159</v>
      </c>
      <c r="AC75" s="41">
        <v>209986.9579888795</v>
      </c>
      <c r="AD75" s="41">
        <v>6097.1422980934722</v>
      </c>
      <c r="AE75" s="41">
        <v>270023.21576616261</v>
      </c>
      <c r="AF75" s="42">
        <v>69045493.244482964</v>
      </c>
      <c r="AG75" s="42">
        <v>3843903.9512677146</v>
      </c>
      <c r="AH75" s="41">
        <v>3271838.9139706357</v>
      </c>
      <c r="AI75" s="41">
        <v>9930395.423888078</v>
      </c>
      <c r="AJ75" s="42">
        <v>49502460.675724186</v>
      </c>
      <c r="AK75" s="41">
        <v>26285826.64161462</v>
      </c>
      <c r="AL75" s="41">
        <v>7540564.7688268004</v>
      </c>
      <c r="AM75" s="42">
        <v>2414593.2986602895</v>
      </c>
      <c r="AN75" s="41">
        <v>428300.09622632922</v>
      </c>
      <c r="AO75" s="41">
        <v>11321923.260964014</v>
      </c>
      <c r="AP75" s="41">
        <v>2675715.4781187782</v>
      </c>
      <c r="AQ75" s="41">
        <v>2192586.5657845894</v>
      </c>
      <c r="AR75" s="41">
        <v>1566161.5319036574</v>
      </c>
      <c r="AS75" s="41">
        <v>5090047.7871788451</v>
      </c>
      <c r="AT75" s="25">
        <f t="shared" si="1"/>
        <v>378320704.6796546</v>
      </c>
      <c r="AU75" s="43">
        <v>582144658.3691771</v>
      </c>
      <c r="AV75" s="21"/>
    </row>
    <row r="76" spans="1:48" s="12" customFormat="1">
      <c r="A76" s="83"/>
      <c r="B76" s="59"/>
      <c r="C76" s="26"/>
      <c r="D76" s="49">
        <f>D75/$AU$75</f>
        <v>3.1555863169166418E-5</v>
      </c>
      <c r="E76" s="49">
        <f t="shared" ref="E76:AT76" si="34">E75/$AU$75</f>
        <v>2.0563687196812618E-4</v>
      </c>
      <c r="F76" s="49">
        <f t="shared" si="34"/>
        <v>3.2356717260306629E-5</v>
      </c>
      <c r="G76" s="49">
        <f t="shared" si="34"/>
        <v>4.1838937989278902E-5</v>
      </c>
      <c r="H76" s="49">
        <f t="shared" si="34"/>
        <v>1.0773040514978496E-4</v>
      </c>
      <c r="I76" s="49">
        <f t="shared" si="34"/>
        <v>5.9482958365694694E-4</v>
      </c>
      <c r="J76" s="49">
        <f t="shared" si="34"/>
        <v>2.7716669741637527E-4</v>
      </c>
      <c r="K76" s="49">
        <f t="shared" si="34"/>
        <v>6.4908162019520457E-4</v>
      </c>
      <c r="L76" s="49">
        <f t="shared" si="34"/>
        <v>5.2355331814205725E-4</v>
      </c>
      <c r="M76" s="49">
        <f t="shared" si="34"/>
        <v>9.9135824898484025E-4</v>
      </c>
      <c r="N76" s="49">
        <f t="shared" si="34"/>
        <v>2.8651451748760277E-4</v>
      </c>
      <c r="O76" s="49">
        <f t="shared" si="34"/>
        <v>1.5866305198084774E-3</v>
      </c>
      <c r="P76" s="49">
        <f t="shared" si="34"/>
        <v>1.3425340068370327E-3</v>
      </c>
      <c r="Q76" s="49">
        <f t="shared" si="34"/>
        <v>6.5964446457084742E-4</v>
      </c>
      <c r="R76" s="49">
        <f t="shared" si="34"/>
        <v>1.0064431134870343E-3</v>
      </c>
      <c r="S76" s="49">
        <f t="shared" si="34"/>
        <v>1.0970640760651965E-3</v>
      </c>
      <c r="T76" s="49">
        <f t="shared" si="34"/>
        <v>6.8196187362270328E-4</v>
      </c>
      <c r="U76" s="49">
        <f t="shared" si="34"/>
        <v>6.3435212636178792E-4</v>
      </c>
      <c r="V76" s="49">
        <f t="shared" si="34"/>
        <v>1.0501302592855501E-3</v>
      </c>
      <c r="W76" s="49">
        <f t="shared" si="34"/>
        <v>1.5039129271980658E-3</v>
      </c>
      <c r="X76" s="49">
        <f t="shared" si="34"/>
        <v>4.0185271724762367E-4</v>
      </c>
      <c r="Y76" s="49">
        <f t="shared" si="34"/>
        <v>7.6914207753758793E-5</v>
      </c>
      <c r="Z76" s="49">
        <f t="shared" si="34"/>
        <v>2.3507613435854637E-4</v>
      </c>
      <c r="AA76" s="49">
        <f t="shared" si="34"/>
        <v>1.4706506791350872E-5</v>
      </c>
      <c r="AB76" s="49">
        <f t="shared" si="34"/>
        <v>1.0115795003378689E-4</v>
      </c>
      <c r="AC76" s="49">
        <f t="shared" si="34"/>
        <v>3.6071267677202087E-4</v>
      </c>
      <c r="AD76" s="49">
        <f t="shared" si="34"/>
        <v>1.0473586264922599E-5</v>
      </c>
      <c r="AE76" s="49">
        <f t="shared" si="34"/>
        <v>4.6384212563696276E-4</v>
      </c>
      <c r="AF76" s="49">
        <f t="shared" si="34"/>
        <v>0.11860538828597576</v>
      </c>
      <c r="AG76" s="49">
        <f t="shared" si="34"/>
        <v>6.6030047617993198E-3</v>
      </c>
      <c r="AH76" s="49">
        <f t="shared" si="34"/>
        <v>5.6203193947297935E-3</v>
      </c>
      <c r="AI76" s="49">
        <f t="shared" si="34"/>
        <v>1.7058295186813423E-2</v>
      </c>
      <c r="AJ76" s="49">
        <f t="shared" si="34"/>
        <v>8.5034638665929918E-2</v>
      </c>
      <c r="AK76" s="49">
        <f t="shared" si="34"/>
        <v>4.5153427526504947E-2</v>
      </c>
      <c r="AL76" s="49">
        <f t="shared" si="34"/>
        <v>1.2953077315784319E-2</v>
      </c>
      <c r="AM76" s="49">
        <f t="shared" si="34"/>
        <v>4.1477547959033806E-3</v>
      </c>
      <c r="AN76" s="49">
        <f t="shared" si="34"/>
        <v>7.357279502077219E-4</v>
      </c>
      <c r="AO76" s="49">
        <f t="shared" si="34"/>
        <v>1.9448642357522108E-2</v>
      </c>
      <c r="AP76" s="49">
        <f t="shared" si="34"/>
        <v>4.5963068451311409E-3</v>
      </c>
      <c r="AQ76" s="49">
        <f t="shared" si="34"/>
        <v>3.7663947169538788E-3</v>
      </c>
      <c r="AR76" s="49">
        <f t="shared" si="34"/>
        <v>2.6903305035746784E-3</v>
      </c>
      <c r="AS76" s="49">
        <f t="shared" si="34"/>
        <v>8.7436133167280612E-3</v>
      </c>
      <c r="AT76" s="49">
        <f t="shared" si="34"/>
        <v>0.64987404632292611</v>
      </c>
      <c r="AU76" s="50"/>
      <c r="AV76" s="51"/>
    </row>
    <row r="77" spans="1:48" s="4" customFormat="1">
      <c r="A77" s="83"/>
      <c r="B77" s="40" t="s">
        <v>150</v>
      </c>
      <c r="C77" s="24" t="s">
        <v>151</v>
      </c>
      <c r="D77" s="41">
        <v>398266.37560466013</v>
      </c>
      <c r="E77" s="41">
        <v>9806803.5139108542</v>
      </c>
      <c r="F77" s="41">
        <v>604562.32298306329</v>
      </c>
      <c r="G77" s="41">
        <v>5529302.6429519076</v>
      </c>
      <c r="H77" s="41">
        <v>3183067.0415138509</v>
      </c>
      <c r="I77" s="41">
        <v>16776565.582535094</v>
      </c>
      <c r="J77" s="41">
        <v>2111986.0496896189</v>
      </c>
      <c r="K77" s="41">
        <v>5102201.2709741751</v>
      </c>
      <c r="L77" s="41">
        <v>3226826.6194054345</v>
      </c>
      <c r="M77" s="41">
        <v>9922016.1130668782</v>
      </c>
      <c r="N77" s="41">
        <v>5712039.6111654937</v>
      </c>
      <c r="O77" s="42">
        <v>35976163.462754503</v>
      </c>
      <c r="P77" s="41">
        <v>12238471.055391179</v>
      </c>
      <c r="Q77" s="41">
        <v>9817580.9606572464</v>
      </c>
      <c r="R77" s="41">
        <v>7876816.0534477588</v>
      </c>
      <c r="S77" s="41">
        <v>11848870.446694974</v>
      </c>
      <c r="T77" s="41">
        <v>7097863.1357687172</v>
      </c>
      <c r="U77" s="41">
        <v>15562718.230877347</v>
      </c>
      <c r="V77" s="41">
        <v>12971157.277699724</v>
      </c>
      <c r="W77" s="41">
        <v>14381365.745581748</v>
      </c>
      <c r="X77" s="41">
        <v>1160021.560193822</v>
      </c>
      <c r="Y77" s="41">
        <v>347462.73848163354</v>
      </c>
      <c r="Z77" s="41">
        <v>1201552.9953901272</v>
      </c>
      <c r="AA77" s="41">
        <v>352778.69200830534</v>
      </c>
      <c r="AB77" s="42">
        <v>3566479.7197327036</v>
      </c>
      <c r="AC77" s="41">
        <v>721515.5629106214</v>
      </c>
      <c r="AD77" s="41">
        <v>135394.16769033557</v>
      </c>
      <c r="AE77" s="41">
        <v>21054352.988037668</v>
      </c>
      <c r="AF77" s="42">
        <v>124317803.54507874</v>
      </c>
      <c r="AG77" s="42">
        <v>12561578.170633428</v>
      </c>
      <c r="AH77" s="41">
        <v>3117739.1855956265</v>
      </c>
      <c r="AI77" s="41">
        <v>19132321.603410602</v>
      </c>
      <c r="AJ77" s="42">
        <v>63870281.600330405</v>
      </c>
      <c r="AK77" s="41">
        <v>30372332.948490188</v>
      </c>
      <c r="AL77" s="57">
        <v>45242669.366384983</v>
      </c>
      <c r="AM77" s="42">
        <v>8646391.8752073534</v>
      </c>
      <c r="AN77" s="41">
        <v>1773332.9432340474</v>
      </c>
      <c r="AO77" s="41">
        <v>4099434.2368352995</v>
      </c>
      <c r="AP77" s="41">
        <v>1638411.4876162775</v>
      </c>
      <c r="AQ77" s="41">
        <v>398326.9207148538</v>
      </c>
      <c r="AR77" s="41">
        <v>2212715.9321134733</v>
      </c>
      <c r="AS77" s="41">
        <v>7598057.7779141031</v>
      </c>
      <c r="AT77" s="25">
        <f t="shared" si="1"/>
        <v>52031011.469321132</v>
      </c>
      <c r="AU77" s="43">
        <v>595696611</v>
      </c>
      <c r="AV77" s="21"/>
    </row>
    <row r="78" spans="1:48" s="12" customFormat="1">
      <c r="A78" s="83"/>
      <c r="B78" s="26"/>
      <c r="C78" s="26"/>
      <c r="D78" s="49">
        <f>D77/$AU$77</f>
        <v>6.6857250528265999E-4</v>
      </c>
      <c r="E78" s="49">
        <f t="shared" ref="E78:AT78" si="35">E77/$AU$77</f>
        <v>1.6462748541490116E-2</v>
      </c>
      <c r="F78" s="49">
        <f t="shared" si="35"/>
        <v>1.0148829317128065E-3</v>
      </c>
      <c r="G78" s="49">
        <f t="shared" si="35"/>
        <v>9.2820783950236501E-3</v>
      </c>
      <c r="H78" s="49">
        <f t="shared" si="35"/>
        <v>5.3434365459464582E-3</v>
      </c>
      <c r="I78" s="49">
        <f t="shared" si="35"/>
        <v>2.8162936086495702E-2</v>
      </c>
      <c r="J78" s="49">
        <f t="shared" si="35"/>
        <v>3.5454055146364074E-3</v>
      </c>
      <c r="K78" s="49">
        <f t="shared" si="35"/>
        <v>8.5651003829098089E-3</v>
      </c>
      <c r="L78" s="49">
        <f t="shared" si="35"/>
        <v>5.4168960504719652E-3</v>
      </c>
      <c r="M78" s="49">
        <f t="shared" si="35"/>
        <v>1.665615672449558E-2</v>
      </c>
      <c r="N78" s="49">
        <f t="shared" si="35"/>
        <v>9.5888402010155024E-3</v>
      </c>
      <c r="O78" s="49">
        <f t="shared" si="35"/>
        <v>6.0393433164511498E-2</v>
      </c>
      <c r="P78" s="49">
        <f t="shared" si="35"/>
        <v>2.05448055761915E-2</v>
      </c>
      <c r="Q78" s="49">
        <f t="shared" si="35"/>
        <v>1.6480840715505173E-2</v>
      </c>
      <c r="R78" s="49">
        <f t="shared" si="35"/>
        <v>1.3222865310959037E-2</v>
      </c>
      <c r="S78" s="49">
        <f t="shared" si="35"/>
        <v>1.9890780353449038E-2</v>
      </c>
      <c r="T78" s="49">
        <f t="shared" si="35"/>
        <v>1.1915231687911546E-2</v>
      </c>
      <c r="U78" s="49">
        <f t="shared" si="35"/>
        <v>2.6125242184527633E-2</v>
      </c>
      <c r="V78" s="49">
        <f t="shared" si="35"/>
        <v>2.1774770979349628E-2</v>
      </c>
      <c r="W78" s="49">
        <f t="shared" si="35"/>
        <v>2.4142097638325741E-2</v>
      </c>
      <c r="X78" s="49">
        <f t="shared" si="35"/>
        <v>1.9473361754509327E-3</v>
      </c>
      <c r="Y78" s="49">
        <f t="shared" si="35"/>
        <v>5.8328809005366922E-4</v>
      </c>
      <c r="Z78" s="49">
        <f t="shared" si="35"/>
        <v>2.0170552815015549E-3</v>
      </c>
      <c r="AA78" s="49">
        <f t="shared" si="35"/>
        <v>5.9221201781909304E-4</v>
      </c>
      <c r="AB78" s="49">
        <f t="shared" si="35"/>
        <v>5.9870740472161314E-3</v>
      </c>
      <c r="AC78" s="49">
        <f t="shared" si="35"/>
        <v>1.2112131403591642E-3</v>
      </c>
      <c r="AD78" s="49">
        <f t="shared" si="35"/>
        <v>2.2728712097765412E-4</v>
      </c>
      <c r="AE78" s="49">
        <f t="shared" si="35"/>
        <v>3.5344087240472263E-2</v>
      </c>
      <c r="AF78" s="49">
        <f t="shared" si="35"/>
        <v>0.20869315226820845</v>
      </c>
      <c r="AG78" s="49">
        <f t="shared" si="35"/>
        <v>2.1087207713917023E-2</v>
      </c>
      <c r="AH78" s="49">
        <f t="shared" si="35"/>
        <v>5.2337702246817493E-3</v>
      </c>
      <c r="AI78" s="49">
        <f t="shared" si="35"/>
        <v>3.2117559929194565E-2</v>
      </c>
      <c r="AJ78" s="49">
        <f t="shared" si="35"/>
        <v>0.1072194812273834</v>
      </c>
      <c r="AK78" s="49">
        <f t="shared" si="35"/>
        <v>5.098624431907367E-2</v>
      </c>
      <c r="AL78" s="49">
        <f t="shared" si="35"/>
        <v>7.5949180389721885E-2</v>
      </c>
      <c r="AM78" s="49">
        <f t="shared" si="35"/>
        <v>1.4514757538560772E-2</v>
      </c>
      <c r="AN78" s="49">
        <f t="shared" si="35"/>
        <v>2.9769062144858289E-3</v>
      </c>
      <c r="AO78" s="49">
        <f t="shared" si="35"/>
        <v>6.881748462448949E-3</v>
      </c>
      <c r="AP78" s="49">
        <f t="shared" si="35"/>
        <v>2.7504126385172224E-3</v>
      </c>
      <c r="AQ78" s="49">
        <f t="shared" si="35"/>
        <v>6.6867414277576578E-4</v>
      </c>
      <c r="AR78" s="49">
        <f t="shared" si="35"/>
        <v>3.7145014614049453E-3</v>
      </c>
      <c r="AS78" s="49">
        <f t="shared" si="35"/>
        <v>1.2754911875626069E-2</v>
      </c>
      <c r="AT78" s="49">
        <f t="shared" si="35"/>
        <v>8.7344816989937735E-2</v>
      </c>
      <c r="AU78" s="50"/>
      <c r="AV78" s="51"/>
    </row>
    <row r="79" spans="1:48" s="8" customFormat="1">
      <c r="A79" s="83"/>
      <c r="B79" s="52" t="s">
        <v>152</v>
      </c>
      <c r="C79" s="27" t="s">
        <v>153</v>
      </c>
      <c r="D79" s="42">
        <v>5505886.6286936579</v>
      </c>
      <c r="E79" s="42">
        <v>2531962.2228846001</v>
      </c>
      <c r="F79" s="42">
        <v>729238.63777254103</v>
      </c>
      <c r="G79" s="42">
        <v>2469920.8293369659</v>
      </c>
      <c r="H79" s="42">
        <v>2214299.9803203768</v>
      </c>
      <c r="I79" s="42">
        <v>2419530.9123512632</v>
      </c>
      <c r="J79" s="42">
        <v>446372.95900988928</v>
      </c>
      <c r="K79" s="42">
        <v>1099234.1007706882</v>
      </c>
      <c r="L79" s="42">
        <v>1151372.7878161101</v>
      </c>
      <c r="M79" s="42">
        <v>1914886.5506236213</v>
      </c>
      <c r="N79" s="42">
        <v>471475.71734229545</v>
      </c>
      <c r="O79" s="42">
        <v>15420196.255844012</v>
      </c>
      <c r="P79" s="42">
        <v>4079897.0109043308</v>
      </c>
      <c r="Q79" s="42">
        <v>6815798.8133369572</v>
      </c>
      <c r="R79" s="42">
        <v>2920498.7238691202</v>
      </c>
      <c r="S79" s="42">
        <v>6644636.0012014937</v>
      </c>
      <c r="T79" s="42">
        <v>4715730.8862124076</v>
      </c>
      <c r="U79" s="42">
        <v>12952343.777003204</v>
      </c>
      <c r="V79" s="42">
        <v>5228973.6213810518</v>
      </c>
      <c r="W79" s="42">
        <v>11332743.802088438</v>
      </c>
      <c r="X79" s="42">
        <v>1162469.1124499044</v>
      </c>
      <c r="Y79" s="42">
        <v>131647.57387225897</v>
      </c>
      <c r="Z79" s="42">
        <v>166302.47607809206</v>
      </c>
      <c r="AA79" s="42">
        <v>40221.136204661962</v>
      </c>
      <c r="AB79" s="42">
        <v>3027236.4771440458</v>
      </c>
      <c r="AC79" s="42">
        <v>86409.437256617195</v>
      </c>
      <c r="AD79" s="42">
        <v>64543.651372399887</v>
      </c>
      <c r="AE79" s="42">
        <v>93945636.345230252</v>
      </c>
      <c r="AF79" s="42">
        <v>3079725.5752094863</v>
      </c>
      <c r="AG79" s="42">
        <v>1141989.5630784438</v>
      </c>
      <c r="AH79" s="42">
        <v>5938.3314946005303</v>
      </c>
      <c r="AI79" s="42">
        <v>2941047.5926120924</v>
      </c>
      <c r="AJ79" s="42">
        <v>844021.70586173167</v>
      </c>
      <c r="AK79" s="42">
        <v>96049.149975082561</v>
      </c>
      <c r="AL79" s="42">
        <v>188084.03907173159</v>
      </c>
      <c r="AM79" s="57">
        <v>46597870.122133292</v>
      </c>
      <c r="AN79" s="42">
        <v>222385.80756905768</v>
      </c>
      <c r="AO79" s="42">
        <v>11045.605959704691</v>
      </c>
      <c r="AP79" s="42">
        <v>1149883.8114761123</v>
      </c>
      <c r="AQ79" s="42">
        <v>153580.51335912637</v>
      </c>
      <c r="AR79" s="42">
        <v>51776.701871339159</v>
      </c>
      <c r="AS79" s="42">
        <v>151411.35402553441</v>
      </c>
      <c r="AT79" s="25">
        <f t="shared" si="1"/>
        <v>7678837.6979314089</v>
      </c>
      <c r="AU79" s="43">
        <v>254003114</v>
      </c>
      <c r="AV79" s="38"/>
    </row>
    <row r="80" spans="1:48" s="13" customFormat="1">
      <c r="A80" s="83"/>
      <c r="B80" s="53"/>
      <c r="C80" s="28"/>
      <c r="D80" s="54">
        <f>D79/$AU$79</f>
        <v>2.1676453260701591E-2</v>
      </c>
      <c r="E80" s="54">
        <f t="shared" ref="E80:AT80" si="36">E79/$AU$79</f>
        <v>9.968232999240316E-3</v>
      </c>
      <c r="F80" s="54">
        <f t="shared" si="36"/>
        <v>2.8709830611468056E-3</v>
      </c>
      <c r="G80" s="54">
        <f t="shared" si="36"/>
        <v>9.7239785388495911E-3</v>
      </c>
      <c r="H80" s="54">
        <f t="shared" si="36"/>
        <v>8.7176095814336229E-3</v>
      </c>
      <c r="I80" s="54">
        <f t="shared" si="36"/>
        <v>9.5255954710510484E-3</v>
      </c>
      <c r="J80" s="54">
        <f t="shared" si="36"/>
        <v>1.7573523095070767E-3</v>
      </c>
      <c r="K80" s="54">
        <f t="shared" si="36"/>
        <v>4.3276402539328242E-3</v>
      </c>
      <c r="L80" s="54">
        <f t="shared" si="36"/>
        <v>4.5329081588193054E-3</v>
      </c>
      <c r="M80" s="54">
        <f t="shared" si="36"/>
        <v>7.5388310027711758E-3</v>
      </c>
      <c r="N80" s="54">
        <f t="shared" si="36"/>
        <v>1.8561808550988687E-3</v>
      </c>
      <c r="O80" s="54">
        <f t="shared" si="36"/>
        <v>6.0708689799149521E-2</v>
      </c>
      <c r="P80" s="54">
        <f t="shared" si="36"/>
        <v>1.6062389734735026E-2</v>
      </c>
      <c r="Q80" s="54">
        <f t="shared" si="36"/>
        <v>2.6833524621028691E-2</v>
      </c>
      <c r="R80" s="54">
        <f t="shared" si="36"/>
        <v>1.1497885509660013E-2</v>
      </c>
      <c r="S80" s="54">
        <f t="shared" si="36"/>
        <v>2.6159663543343384E-2</v>
      </c>
      <c r="T80" s="54">
        <f t="shared" si="36"/>
        <v>1.8565642018910082E-2</v>
      </c>
      <c r="U80" s="54">
        <f t="shared" si="36"/>
        <v>5.0992854272657477E-2</v>
      </c>
      <c r="V80" s="54">
        <f t="shared" si="36"/>
        <v>2.0586257936117475E-2</v>
      </c>
      <c r="W80" s="54">
        <f t="shared" si="36"/>
        <v>4.4616554591092289E-2</v>
      </c>
      <c r="X80" s="54">
        <f t="shared" si="36"/>
        <v>4.5765939406943821E-3</v>
      </c>
      <c r="Y80" s="54">
        <f t="shared" si="36"/>
        <v>5.1829118076189801E-4</v>
      </c>
      <c r="Z80" s="54">
        <f t="shared" si="36"/>
        <v>6.5472613094850508E-4</v>
      </c>
      <c r="AA80" s="54">
        <f t="shared" si="36"/>
        <v>1.5834898860595057E-4</v>
      </c>
      <c r="AB80" s="54">
        <f t="shared" si="36"/>
        <v>1.1918107732899865E-2</v>
      </c>
      <c r="AC80" s="54">
        <f t="shared" si="36"/>
        <v>3.4019046418705401E-4</v>
      </c>
      <c r="AD80" s="54">
        <f t="shared" si="36"/>
        <v>2.5410574837440728E-4</v>
      </c>
      <c r="AE80" s="54">
        <f t="shared" si="36"/>
        <v>0.36986017559308448</v>
      </c>
      <c r="AF80" s="54">
        <f t="shared" si="36"/>
        <v>1.2124755191818186E-2</v>
      </c>
      <c r="AG80" s="54">
        <f t="shared" si="36"/>
        <v>4.4959667820389151E-3</v>
      </c>
      <c r="AH80" s="54">
        <f t="shared" si="36"/>
        <v>2.3378971230252437E-5</v>
      </c>
      <c r="AI80" s="54">
        <f t="shared" si="36"/>
        <v>1.1578785575881137E-2</v>
      </c>
      <c r="AJ80" s="54">
        <f t="shared" si="36"/>
        <v>3.3228793638401285E-3</v>
      </c>
      <c r="AK80" s="54">
        <f t="shared" si="36"/>
        <v>3.7814162378766174E-4</v>
      </c>
      <c r="AL80" s="54">
        <f t="shared" si="36"/>
        <v>7.4047926464291928E-4</v>
      </c>
      <c r="AM80" s="54">
        <f t="shared" si="36"/>
        <v>0.18345393246688027</v>
      </c>
      <c r="AN80" s="54">
        <f t="shared" si="36"/>
        <v>8.7552394168308374E-4</v>
      </c>
      <c r="AO80" s="54">
        <f t="shared" si="36"/>
        <v>4.3486104503839633E-5</v>
      </c>
      <c r="AP80" s="54">
        <f t="shared" si="36"/>
        <v>4.5270461191121948E-3</v>
      </c>
      <c r="AQ80" s="54">
        <f t="shared" si="36"/>
        <v>6.0464027759567695E-4</v>
      </c>
      <c r="AR80" s="54">
        <f t="shared" si="36"/>
        <v>2.0384278387759907E-4</v>
      </c>
      <c r="AS80" s="54">
        <f t="shared" si="36"/>
        <v>5.9610038491707002E-4</v>
      </c>
      <c r="AT80" s="54">
        <f t="shared" si="36"/>
        <v>3.0231273849388354E-2</v>
      </c>
      <c r="AU80" s="50"/>
      <c r="AV80" s="55"/>
    </row>
    <row r="81" spans="1:49" s="4" customFormat="1">
      <c r="A81" s="83"/>
      <c r="B81" s="40" t="s">
        <v>154</v>
      </c>
      <c r="C81" s="24" t="s">
        <v>155</v>
      </c>
      <c r="D81" s="41">
        <v>1249630.1245610835</v>
      </c>
      <c r="E81" s="41">
        <v>171272.83270332377</v>
      </c>
      <c r="F81" s="41">
        <v>43740.612686824119</v>
      </c>
      <c r="G81" s="41">
        <v>321548.33266346675</v>
      </c>
      <c r="H81" s="41">
        <v>357764.21472810302</v>
      </c>
      <c r="I81" s="41">
        <v>469106.80659051077</v>
      </c>
      <c r="J81" s="41">
        <v>751491.92057913169</v>
      </c>
      <c r="K81" s="41">
        <v>89508.517295430429</v>
      </c>
      <c r="L81" s="41">
        <v>83616.227738860063</v>
      </c>
      <c r="M81" s="41">
        <v>777197.75556950457</v>
      </c>
      <c r="N81" s="41">
        <v>330618.10695975728</v>
      </c>
      <c r="O81" s="42">
        <v>2664670.4519361127</v>
      </c>
      <c r="P81" s="41">
        <v>496580.81510035606</v>
      </c>
      <c r="Q81" s="41">
        <v>1135693.339428345</v>
      </c>
      <c r="R81" s="41">
        <v>185217.28633386164</v>
      </c>
      <c r="S81" s="41">
        <v>418298.34735218214</v>
      </c>
      <c r="T81" s="41">
        <v>122242.52918692346</v>
      </c>
      <c r="U81" s="41">
        <v>335109.67340243934</v>
      </c>
      <c r="V81" s="41">
        <v>266282.52846194606</v>
      </c>
      <c r="W81" s="41">
        <v>202297.37838241024</v>
      </c>
      <c r="X81" s="41">
        <v>29582.850899912835</v>
      </c>
      <c r="Y81" s="41">
        <v>49335.708517154577</v>
      </c>
      <c r="Z81" s="41">
        <v>50570.00869906247</v>
      </c>
      <c r="AA81" s="41">
        <v>2117.8687236407532</v>
      </c>
      <c r="AB81" s="42">
        <v>2314395.6795383813</v>
      </c>
      <c r="AC81" s="41">
        <v>108618.87078724569</v>
      </c>
      <c r="AD81" s="41">
        <v>2084470.0567779313</v>
      </c>
      <c r="AE81" s="41">
        <v>427003.518900731</v>
      </c>
      <c r="AF81" s="42">
        <v>717243.06325401028</v>
      </c>
      <c r="AG81" s="42">
        <v>401046.86577637139</v>
      </c>
      <c r="AH81" s="41">
        <v>71442.824755289417</v>
      </c>
      <c r="AI81" s="41">
        <v>180586.91248104221</v>
      </c>
      <c r="AJ81" s="42">
        <v>788640.2318838085</v>
      </c>
      <c r="AK81" s="41">
        <v>202102.70666123385</v>
      </c>
      <c r="AL81" s="41">
        <v>3220073.2863064171</v>
      </c>
      <c r="AM81" s="42">
        <v>105548.22289720413</v>
      </c>
      <c r="AN81" s="57">
        <v>1345643.4434959767</v>
      </c>
      <c r="AO81" s="41">
        <v>175611.46504445377</v>
      </c>
      <c r="AP81" s="41">
        <v>120859.9515479737</v>
      </c>
      <c r="AQ81" s="41">
        <v>134658.51796173374</v>
      </c>
      <c r="AR81" s="41">
        <v>159238.46337866338</v>
      </c>
      <c r="AS81" s="41">
        <v>1022565.7152233662</v>
      </c>
      <c r="AT81" s="25">
        <f t="shared" si="1"/>
        <v>6116964.9648278169</v>
      </c>
      <c r="AU81" s="43">
        <v>30300209</v>
      </c>
      <c r="AV81" s="21"/>
    </row>
    <row r="82" spans="1:49" s="12" customFormat="1">
      <c r="A82" s="83"/>
      <c r="B82" s="26"/>
      <c r="C82" s="26"/>
      <c r="D82" s="49">
        <f>D81/$AU$81</f>
        <v>4.1241633830350261E-2</v>
      </c>
      <c r="E82" s="49">
        <f t="shared" ref="E82:AT82" si="37">E81/$AU$81</f>
        <v>5.6525297466866907E-3</v>
      </c>
      <c r="F82" s="49">
        <f t="shared" si="37"/>
        <v>1.4435746197930224E-3</v>
      </c>
      <c r="G82" s="49">
        <f t="shared" si="37"/>
        <v>1.0612082994657454E-2</v>
      </c>
      <c r="H82" s="49">
        <f t="shared" si="37"/>
        <v>1.1807318382790793E-2</v>
      </c>
      <c r="I82" s="49">
        <f t="shared" si="37"/>
        <v>1.548196603497061E-2</v>
      </c>
      <c r="J82" s="49">
        <f t="shared" si="37"/>
        <v>2.4801542477120592E-2</v>
      </c>
      <c r="K82" s="49">
        <f t="shared" si="37"/>
        <v>2.9540561022344904E-3</v>
      </c>
      <c r="L82" s="49">
        <f t="shared" si="37"/>
        <v>2.7595924417174833E-3</v>
      </c>
      <c r="M82" s="49">
        <f t="shared" si="37"/>
        <v>2.5649914017738445E-2</v>
      </c>
      <c r="N82" s="49">
        <f t="shared" si="37"/>
        <v>1.0911413414995167E-2</v>
      </c>
      <c r="O82" s="49">
        <f t="shared" si="37"/>
        <v>8.7942312607022372E-2</v>
      </c>
      <c r="P82" s="49">
        <f t="shared" si="37"/>
        <v>1.6388692734771435E-2</v>
      </c>
      <c r="Q82" s="49">
        <f t="shared" si="37"/>
        <v>3.7481369829110586E-2</v>
      </c>
      <c r="R82" s="49">
        <f t="shared" si="37"/>
        <v>6.1127395634090059E-3</v>
      </c>
      <c r="S82" s="49">
        <f t="shared" si="37"/>
        <v>1.3805130761711318E-2</v>
      </c>
      <c r="T82" s="49">
        <f t="shared" si="37"/>
        <v>4.0343790759635838E-3</v>
      </c>
      <c r="U82" s="49">
        <f t="shared" si="37"/>
        <v>1.1059648908772852E-2</v>
      </c>
      <c r="V82" s="49">
        <f t="shared" si="37"/>
        <v>8.7881416415954774E-3</v>
      </c>
      <c r="W82" s="49">
        <f t="shared" si="37"/>
        <v>6.6764350827550481E-3</v>
      </c>
      <c r="X82" s="49">
        <f t="shared" si="37"/>
        <v>9.763249784815951E-4</v>
      </c>
      <c r="Y82" s="49">
        <f t="shared" si="37"/>
        <v>1.6282299741613854E-3</v>
      </c>
      <c r="Z82" s="49">
        <f t="shared" si="37"/>
        <v>1.6689656727800943E-3</v>
      </c>
      <c r="AA82" s="49">
        <f t="shared" si="37"/>
        <v>6.9896175423765327E-5</v>
      </c>
      <c r="AB82" s="49">
        <f t="shared" si="37"/>
        <v>7.6382168833831518E-2</v>
      </c>
      <c r="AC82" s="49">
        <f t="shared" si="37"/>
        <v>3.5847564875623691E-3</v>
      </c>
      <c r="AD82" s="49">
        <f t="shared" si="37"/>
        <v>6.8793916793706972E-2</v>
      </c>
      <c r="AE82" s="49">
        <f t="shared" si="37"/>
        <v>1.4092428171064134E-2</v>
      </c>
      <c r="AF82" s="49">
        <f t="shared" si="37"/>
        <v>2.3671224949438806E-2</v>
      </c>
      <c r="AG82" s="49">
        <f t="shared" si="37"/>
        <v>1.3235778861339583E-2</v>
      </c>
      <c r="AH82" s="49">
        <f t="shared" si="37"/>
        <v>2.357832738225978E-3</v>
      </c>
      <c r="AI82" s="49">
        <f t="shared" si="37"/>
        <v>5.9599229985853302E-3</v>
      </c>
      <c r="AJ82" s="49">
        <f t="shared" si="37"/>
        <v>2.602755089523668E-2</v>
      </c>
      <c r="AK82" s="49">
        <f t="shared" si="37"/>
        <v>6.6700103177913346E-3</v>
      </c>
      <c r="AL82" s="49">
        <f t="shared" si="37"/>
        <v>0.10627231271924287</v>
      </c>
      <c r="AM82" s="49">
        <f t="shared" si="37"/>
        <v>3.4834156720570521E-3</v>
      </c>
      <c r="AN82" s="49">
        <f t="shared" si="37"/>
        <v>4.4410368373893949E-2</v>
      </c>
      <c r="AO82" s="49">
        <f t="shared" si="37"/>
        <v>5.7957179451948258E-3</v>
      </c>
      <c r="AP82" s="49">
        <f t="shared" si="37"/>
        <v>3.9887497656525637E-3</v>
      </c>
      <c r="AQ82" s="49">
        <f t="shared" si="37"/>
        <v>4.4441448559557374E-3</v>
      </c>
      <c r="AR82" s="49">
        <f t="shared" si="37"/>
        <v>5.2553585811458718E-3</v>
      </c>
      <c r="AS82" s="49">
        <f t="shared" si="37"/>
        <v>3.3747810624783679E-2</v>
      </c>
      <c r="AT82" s="49">
        <f t="shared" si="37"/>
        <v>0.20187863934627701</v>
      </c>
      <c r="AU82" s="50"/>
      <c r="AV82" s="51"/>
    </row>
    <row r="83" spans="1:49" s="4" customFormat="1">
      <c r="A83" s="83"/>
      <c r="B83" s="47" t="s">
        <v>156</v>
      </c>
      <c r="C83" s="24" t="s">
        <v>157</v>
      </c>
      <c r="D83" s="41">
        <v>821457.66313283867</v>
      </c>
      <c r="E83" s="41">
        <v>2234634.2161021782</v>
      </c>
      <c r="F83" s="41">
        <v>196588.57046507887</v>
      </c>
      <c r="G83" s="41">
        <v>384443.65531727002</v>
      </c>
      <c r="H83" s="41">
        <v>814344.73377410858</v>
      </c>
      <c r="I83" s="41">
        <v>2096603.9961315976</v>
      </c>
      <c r="J83" s="41">
        <v>431940.79463205242</v>
      </c>
      <c r="K83" s="41">
        <v>620759.6544881321</v>
      </c>
      <c r="L83" s="41">
        <v>621523.62339380919</v>
      </c>
      <c r="M83" s="41">
        <v>1456225.0805855601</v>
      </c>
      <c r="N83" s="41">
        <v>1062660.6845809713</v>
      </c>
      <c r="O83" s="42">
        <v>4599435.3990620906</v>
      </c>
      <c r="P83" s="41">
        <v>3186712.5063066212</v>
      </c>
      <c r="Q83" s="41">
        <v>2848776.2643932388</v>
      </c>
      <c r="R83" s="41">
        <v>2413659.7347208252</v>
      </c>
      <c r="S83" s="41">
        <v>2727257.4994863109</v>
      </c>
      <c r="T83" s="41">
        <v>1575159.4976892243</v>
      </c>
      <c r="U83" s="41">
        <v>4859155.2037194921</v>
      </c>
      <c r="V83" s="41">
        <v>2687278.1921223416</v>
      </c>
      <c r="W83" s="41">
        <v>2174836.5625159731</v>
      </c>
      <c r="X83" s="41">
        <v>313778.05601523834</v>
      </c>
      <c r="Y83" s="41">
        <v>112534.60671020535</v>
      </c>
      <c r="Z83" s="41">
        <v>293223.38966548559</v>
      </c>
      <c r="AA83" s="41">
        <v>40630.507336802875</v>
      </c>
      <c r="AB83" s="42">
        <v>1482109.2853992227</v>
      </c>
      <c r="AC83" s="41">
        <v>285012.35677438998</v>
      </c>
      <c r="AD83" s="41">
        <v>236625.94078954987</v>
      </c>
      <c r="AE83" s="41">
        <v>11623867.683045719</v>
      </c>
      <c r="AF83" s="42">
        <v>8512170.6221977044</v>
      </c>
      <c r="AG83" s="42">
        <v>14444500.13458721</v>
      </c>
      <c r="AH83" s="41">
        <v>966532.45556158898</v>
      </c>
      <c r="AI83" s="41">
        <v>961236.29058757657</v>
      </c>
      <c r="AJ83" s="42">
        <v>2928580.6714841975</v>
      </c>
      <c r="AK83" s="41">
        <v>1175953.8662627665</v>
      </c>
      <c r="AL83" s="41">
        <v>4590682.6181493504</v>
      </c>
      <c r="AM83" s="42">
        <v>3881663.8344256384</v>
      </c>
      <c r="AN83" s="41">
        <v>3610753.2429984822</v>
      </c>
      <c r="AO83" s="41">
        <v>3549429.7703796495</v>
      </c>
      <c r="AP83" s="41">
        <v>2813098.1710089697</v>
      </c>
      <c r="AQ83" s="41">
        <v>2131878.7916369839</v>
      </c>
      <c r="AR83" s="41">
        <v>1233194.2313960188</v>
      </c>
      <c r="AS83" s="41">
        <v>7658997.0656073401</v>
      </c>
      <c r="AT83" s="25">
        <f t="shared" si="1"/>
        <v>91010829.875360176</v>
      </c>
      <c r="AU83" s="43">
        <v>201670737</v>
      </c>
      <c r="AV83" s="21"/>
    </row>
    <row r="84" spans="1:49" s="12" customFormat="1">
      <c r="A84" s="83"/>
      <c r="B84" s="48"/>
      <c r="C84" s="26"/>
      <c r="D84" s="49">
        <f>D83/$AU$83</f>
        <v>4.0732615715726702E-3</v>
      </c>
      <c r="E84" s="49">
        <f t="shared" ref="E84:AT84" si="38">E83/$AU$83</f>
        <v>1.108060717853269E-2</v>
      </c>
      <c r="F84" s="49">
        <f t="shared" si="38"/>
        <v>9.7479968283687519E-4</v>
      </c>
      <c r="G84" s="49">
        <f t="shared" si="38"/>
        <v>1.9062936995032156E-3</v>
      </c>
      <c r="H84" s="49">
        <f t="shared" si="38"/>
        <v>4.0379915593510649E-3</v>
      </c>
      <c r="I84" s="49">
        <f t="shared" si="38"/>
        <v>1.0396173621022655E-2</v>
      </c>
      <c r="J84" s="49">
        <f t="shared" si="38"/>
        <v>2.1418119507940927E-3</v>
      </c>
      <c r="K84" s="49">
        <f t="shared" si="38"/>
        <v>3.0780849206106294E-3</v>
      </c>
      <c r="L84" s="49">
        <f t="shared" si="38"/>
        <v>3.0818731197169631E-3</v>
      </c>
      <c r="M84" s="49">
        <f t="shared" si="38"/>
        <v>7.2208050719106565E-3</v>
      </c>
      <c r="N84" s="49">
        <f t="shared" si="38"/>
        <v>5.2692854718975482E-3</v>
      </c>
      <c r="O84" s="49">
        <f t="shared" si="38"/>
        <v>2.2806657363790419E-2</v>
      </c>
      <c r="P84" s="49">
        <f t="shared" si="38"/>
        <v>1.580156126620701E-2</v>
      </c>
      <c r="Q84" s="49">
        <f t="shared" si="38"/>
        <v>1.4125878185258175E-2</v>
      </c>
      <c r="R84" s="49">
        <f t="shared" si="38"/>
        <v>1.1968319105814669E-2</v>
      </c>
      <c r="S84" s="49">
        <f t="shared" si="38"/>
        <v>1.3523317959046835E-2</v>
      </c>
      <c r="T84" s="49">
        <f t="shared" si="38"/>
        <v>7.8105506089821263E-3</v>
      </c>
      <c r="U84" s="49">
        <f t="shared" si="38"/>
        <v>2.4094498170646801E-2</v>
      </c>
      <c r="V84" s="49">
        <f t="shared" si="38"/>
        <v>1.3325077460902727E-2</v>
      </c>
      <c r="W84" s="49">
        <f t="shared" si="38"/>
        <v>1.0784095872649948E-2</v>
      </c>
      <c r="X84" s="49">
        <f t="shared" si="38"/>
        <v>1.5558928413855022E-3</v>
      </c>
      <c r="Y84" s="49">
        <f t="shared" si="38"/>
        <v>5.5801158058050508E-4</v>
      </c>
      <c r="Z84" s="49">
        <f t="shared" si="38"/>
        <v>1.4539709331527141E-3</v>
      </c>
      <c r="AA84" s="49">
        <f t="shared" si="38"/>
        <v>2.0146952374554408E-4</v>
      </c>
      <c r="AB84" s="49">
        <f t="shared" si="38"/>
        <v>7.3491539102136707E-3</v>
      </c>
      <c r="AC84" s="49">
        <f t="shared" si="38"/>
        <v>1.4132558893479423E-3</v>
      </c>
      <c r="AD84" s="49">
        <f t="shared" si="38"/>
        <v>1.1733280906765858E-3</v>
      </c>
      <c r="AE84" s="49">
        <f t="shared" si="38"/>
        <v>5.7637849972481225E-2</v>
      </c>
      <c r="AF84" s="49">
        <f t="shared" si="38"/>
        <v>4.2208258614127567E-2</v>
      </c>
      <c r="AG84" s="49">
        <f t="shared" si="38"/>
        <v>7.1624174877623473E-2</v>
      </c>
      <c r="AH84" s="49">
        <f t="shared" si="38"/>
        <v>4.7926261883080683E-3</v>
      </c>
      <c r="AI84" s="49">
        <f t="shared" si="38"/>
        <v>4.7663647432774374E-3</v>
      </c>
      <c r="AJ84" s="49">
        <f t="shared" si="38"/>
        <v>1.4521594531011197E-2</v>
      </c>
      <c r="AK84" s="49">
        <f t="shared" si="38"/>
        <v>5.8310585053436212E-3</v>
      </c>
      <c r="AL84" s="49">
        <f t="shared" si="38"/>
        <v>2.276325602037816E-2</v>
      </c>
      <c r="AM84" s="49">
        <f t="shared" si="38"/>
        <v>1.9247531358134711E-2</v>
      </c>
      <c r="AN84" s="49">
        <f t="shared" si="38"/>
        <v>1.7904200166623491E-2</v>
      </c>
      <c r="AO84" s="49">
        <f t="shared" si="38"/>
        <v>1.7600122968656824E-2</v>
      </c>
      <c r="AP84" s="49">
        <f t="shared" si="38"/>
        <v>1.3948965590426585E-2</v>
      </c>
      <c r="AQ84" s="49">
        <f t="shared" si="38"/>
        <v>1.0571086432024018E-2</v>
      </c>
      <c r="AR84" s="49">
        <f t="shared" si="38"/>
        <v>6.1148892979749399E-3</v>
      </c>
      <c r="AS84" s="49">
        <f t="shared" si="38"/>
        <v>3.7977731323545171E-2</v>
      </c>
      <c r="AT84" s="49">
        <f t="shared" si="38"/>
        <v>0.45128426279991318</v>
      </c>
      <c r="AU84" s="50"/>
      <c r="AV84" s="51"/>
    </row>
    <row r="85" spans="1:49" s="4" customFormat="1">
      <c r="A85" s="83"/>
      <c r="B85" s="47" t="s">
        <v>158</v>
      </c>
      <c r="C85" s="24" t="s">
        <v>159</v>
      </c>
      <c r="D85" s="41">
        <v>157780.88481753829</v>
      </c>
      <c r="E85" s="41">
        <v>349486.46281939367</v>
      </c>
      <c r="F85" s="41">
        <v>13063.427576119022</v>
      </c>
      <c r="G85" s="41">
        <v>130728.90074042304</v>
      </c>
      <c r="H85" s="41">
        <v>50786.428863055029</v>
      </c>
      <c r="I85" s="41">
        <v>247605.04787807129</v>
      </c>
      <c r="J85" s="41">
        <v>53182.436352497709</v>
      </c>
      <c r="K85" s="41">
        <v>99867.79216631173</v>
      </c>
      <c r="L85" s="41">
        <v>82283.726597944857</v>
      </c>
      <c r="M85" s="41">
        <v>145800.22336008807</v>
      </c>
      <c r="N85" s="41">
        <v>85895.979394873735</v>
      </c>
      <c r="O85" s="42">
        <v>476022.53471378039</v>
      </c>
      <c r="P85" s="41">
        <v>336015.09192038205</v>
      </c>
      <c r="Q85" s="41">
        <v>168512.34890019172</v>
      </c>
      <c r="R85" s="41">
        <v>246416.62184821826</v>
      </c>
      <c r="S85" s="41">
        <v>271013.58363928786</v>
      </c>
      <c r="T85" s="41">
        <v>171862.66065800827</v>
      </c>
      <c r="U85" s="41">
        <v>259734.33122263354</v>
      </c>
      <c r="V85" s="41">
        <v>174409.52786116672</v>
      </c>
      <c r="W85" s="41">
        <v>184343.57872924692</v>
      </c>
      <c r="X85" s="41">
        <v>51868.032163083597</v>
      </c>
      <c r="Y85" s="41">
        <v>23443.347644024609</v>
      </c>
      <c r="Z85" s="41">
        <v>32326.64679855002</v>
      </c>
      <c r="AA85" s="41">
        <v>18858.477126195699</v>
      </c>
      <c r="AB85" s="42">
        <v>104126.03836198784</v>
      </c>
      <c r="AC85" s="41">
        <v>38318.483561149194</v>
      </c>
      <c r="AD85" s="41">
        <v>36122.304567199717</v>
      </c>
      <c r="AE85" s="41">
        <v>1529473.4816324208</v>
      </c>
      <c r="AF85" s="42">
        <v>871151.61973094882</v>
      </c>
      <c r="AG85" s="42">
        <v>685447.46769122942</v>
      </c>
      <c r="AH85" s="41">
        <v>101864.73217914993</v>
      </c>
      <c r="AI85" s="41">
        <v>292467.1262967154</v>
      </c>
      <c r="AJ85" s="42">
        <v>3360687.2779821204</v>
      </c>
      <c r="AK85" s="41">
        <v>271733.42856634303</v>
      </c>
      <c r="AL85" s="41">
        <v>345309.89535671711</v>
      </c>
      <c r="AM85" s="42">
        <v>583533.95413993229</v>
      </c>
      <c r="AN85" s="41">
        <v>279331.86933951662</v>
      </c>
      <c r="AO85" s="41">
        <v>195061.72628056665</v>
      </c>
      <c r="AP85" s="41">
        <v>4103675.7567018187</v>
      </c>
      <c r="AQ85" s="41">
        <v>802475.46284772037</v>
      </c>
      <c r="AR85" s="41">
        <v>170443.30770266653</v>
      </c>
      <c r="AS85" s="41">
        <v>3954044.6949815187</v>
      </c>
      <c r="AT85" s="25">
        <f t="shared" si="1"/>
        <v>91841219.278289199</v>
      </c>
      <c r="AU85" s="43">
        <v>113397796</v>
      </c>
      <c r="AV85" s="21"/>
    </row>
    <row r="86" spans="1:49" s="12" customFormat="1">
      <c r="A86" s="83"/>
      <c r="B86" s="48"/>
      <c r="C86" s="26"/>
      <c r="D86" s="49">
        <f>D85/$AU$85</f>
        <v>1.3913928699067334E-3</v>
      </c>
      <c r="E86" s="49">
        <f t="shared" ref="E86:AT86" si="39">E85/$AU$85</f>
        <v>3.0819511061695912E-3</v>
      </c>
      <c r="F86" s="49">
        <f t="shared" si="39"/>
        <v>1.152000130242304E-4</v>
      </c>
      <c r="G86" s="49">
        <f t="shared" si="39"/>
        <v>1.1528345819033646E-3</v>
      </c>
      <c r="H86" s="49">
        <f t="shared" si="39"/>
        <v>4.4786081083141184E-4</v>
      </c>
      <c r="I86" s="49">
        <f t="shared" si="39"/>
        <v>2.1835084685250081E-3</v>
      </c>
      <c r="J86" s="49">
        <f t="shared" si="39"/>
        <v>4.6899003533100155E-4</v>
      </c>
      <c r="K86" s="49">
        <f t="shared" si="39"/>
        <v>8.8068547792861625E-4</v>
      </c>
      <c r="L86" s="49">
        <f t="shared" si="39"/>
        <v>7.2562015753767253E-4</v>
      </c>
      <c r="M86" s="49">
        <f t="shared" si="39"/>
        <v>1.285741244566059E-3</v>
      </c>
      <c r="N86" s="49">
        <f t="shared" si="39"/>
        <v>7.5747485775538121E-4</v>
      </c>
      <c r="O86" s="49">
        <f t="shared" si="39"/>
        <v>4.1978111701022865E-3</v>
      </c>
      <c r="P86" s="49">
        <f t="shared" si="39"/>
        <v>2.9631536394268375E-3</v>
      </c>
      <c r="Q86" s="49">
        <f t="shared" si="39"/>
        <v>1.4860284312773744E-3</v>
      </c>
      <c r="R86" s="49">
        <f t="shared" si="39"/>
        <v>2.1730283174835096E-3</v>
      </c>
      <c r="S86" s="49">
        <f t="shared" si="39"/>
        <v>2.3899369582040895E-3</v>
      </c>
      <c r="T86" s="49">
        <f t="shared" si="39"/>
        <v>1.5155732008936777E-3</v>
      </c>
      <c r="U86" s="49">
        <f t="shared" si="39"/>
        <v>2.2904707179902646E-3</v>
      </c>
      <c r="V86" s="49">
        <f t="shared" si="39"/>
        <v>1.5380327838220658E-3</v>
      </c>
      <c r="W86" s="49">
        <f t="shared" si="39"/>
        <v>1.6256363459590248E-3</v>
      </c>
      <c r="X86" s="49">
        <f t="shared" si="39"/>
        <v>4.5739894418303858E-4</v>
      </c>
      <c r="Y86" s="49">
        <f t="shared" si="39"/>
        <v>2.0673547873915123E-4</v>
      </c>
      <c r="Z86" s="49">
        <f t="shared" si="39"/>
        <v>2.8507297265768745E-4</v>
      </c>
      <c r="AA86" s="49">
        <f t="shared" si="39"/>
        <v>1.6630373597557134E-4</v>
      </c>
      <c r="AB86" s="49">
        <f t="shared" si="39"/>
        <v>9.182368796831628E-4</v>
      </c>
      <c r="AC86" s="49">
        <f t="shared" si="39"/>
        <v>3.379120663081423E-4</v>
      </c>
      <c r="AD86" s="49">
        <f t="shared" si="39"/>
        <v>3.1854503210273783E-4</v>
      </c>
      <c r="AE86" s="49">
        <f t="shared" si="39"/>
        <v>1.3487682614505319E-2</v>
      </c>
      <c r="AF86" s="49">
        <f t="shared" si="39"/>
        <v>7.6822623583526154E-3</v>
      </c>
      <c r="AG86" s="49">
        <f t="shared" si="39"/>
        <v>6.0446277782262138E-3</v>
      </c>
      <c r="AH86" s="49">
        <f t="shared" si="39"/>
        <v>8.9829552048039741E-4</v>
      </c>
      <c r="AI86" s="49">
        <f t="shared" si="39"/>
        <v>2.579125314717011E-3</v>
      </c>
      <c r="AJ86" s="49">
        <f t="shared" si="39"/>
        <v>2.9636266281419795E-2</v>
      </c>
      <c r="AK86" s="49">
        <f t="shared" si="39"/>
        <v>2.3962849204436304E-3</v>
      </c>
      <c r="AL86" s="49">
        <f t="shared" si="39"/>
        <v>3.0451199894283407E-3</v>
      </c>
      <c r="AM86" s="49">
        <f t="shared" si="39"/>
        <v>5.145902078554792E-3</v>
      </c>
      <c r="AN86" s="49">
        <f t="shared" si="39"/>
        <v>2.4632918733227993E-3</v>
      </c>
      <c r="AO86" s="49">
        <f t="shared" si="39"/>
        <v>1.720154475317727E-3</v>
      </c>
      <c r="AP86" s="49">
        <f t="shared" si="39"/>
        <v>3.6188320244793987E-2</v>
      </c>
      <c r="AQ86" s="49">
        <f t="shared" si="39"/>
        <v>7.0766407386588038E-3</v>
      </c>
      <c r="AR86" s="49">
        <f t="shared" si="39"/>
        <v>1.50305661763185E-3</v>
      </c>
      <c r="AS86" s="49">
        <f t="shared" si="39"/>
        <v>3.4868796700259663E-2</v>
      </c>
      <c r="AT86" s="49">
        <f t="shared" si="39"/>
        <v>0.80990303619559945</v>
      </c>
      <c r="AU86" s="50"/>
      <c r="AV86" s="51"/>
    </row>
    <row r="87" spans="1:49" s="4" customFormat="1">
      <c r="A87" s="83"/>
      <c r="B87" s="58" t="s">
        <v>160</v>
      </c>
      <c r="C87" s="24" t="s">
        <v>161</v>
      </c>
      <c r="D87" s="41">
        <v>139004.20757477416</v>
      </c>
      <c r="E87" s="41">
        <v>271165.8466329379</v>
      </c>
      <c r="F87" s="41">
        <v>10112.722463967984</v>
      </c>
      <c r="G87" s="41">
        <v>130595.98056864104</v>
      </c>
      <c r="H87" s="41">
        <v>127471.58741963861</v>
      </c>
      <c r="I87" s="41">
        <v>100516.29202929545</v>
      </c>
      <c r="J87" s="41">
        <v>59306.74363406653</v>
      </c>
      <c r="K87" s="41">
        <v>118952.50191109694</v>
      </c>
      <c r="L87" s="41">
        <v>90169.253975550993</v>
      </c>
      <c r="M87" s="41">
        <v>163409.35170193377</v>
      </c>
      <c r="N87" s="41">
        <v>1103081.6934555303</v>
      </c>
      <c r="O87" s="42">
        <v>299710.61038126767</v>
      </c>
      <c r="P87" s="41">
        <v>492907.13626898837</v>
      </c>
      <c r="Q87" s="41">
        <v>568807.44760566344</v>
      </c>
      <c r="R87" s="41">
        <v>464903.52199667698</v>
      </c>
      <c r="S87" s="41">
        <v>634468.22367748024</v>
      </c>
      <c r="T87" s="41">
        <v>321688.49788761279</v>
      </c>
      <c r="U87" s="41">
        <v>487144.64415199921</v>
      </c>
      <c r="V87" s="41">
        <v>412519.64782209205</v>
      </c>
      <c r="W87" s="41">
        <v>164191.18943725663</v>
      </c>
      <c r="X87" s="41">
        <v>69927.697198589129</v>
      </c>
      <c r="Y87" s="41">
        <v>8107.0969522783098</v>
      </c>
      <c r="Z87" s="41">
        <v>27961.795082064422</v>
      </c>
      <c r="AA87" s="41">
        <v>0</v>
      </c>
      <c r="AB87" s="42">
        <v>419131.24865062267</v>
      </c>
      <c r="AC87" s="41">
        <v>84839.604909007685</v>
      </c>
      <c r="AD87" s="41">
        <v>2196.8380075341611</v>
      </c>
      <c r="AE87" s="41">
        <v>1134989.842885863</v>
      </c>
      <c r="AF87" s="42">
        <v>561303.29801384266</v>
      </c>
      <c r="AG87" s="42">
        <v>519016.97871843207</v>
      </c>
      <c r="AH87" s="41">
        <v>28939.972346397335</v>
      </c>
      <c r="AI87" s="41">
        <v>2640.596260186303</v>
      </c>
      <c r="AJ87" s="42">
        <v>408575.41579847387</v>
      </c>
      <c r="AK87" s="41">
        <v>3042.3811195915582</v>
      </c>
      <c r="AL87" s="41">
        <v>9991.9702581469592</v>
      </c>
      <c r="AM87" s="42">
        <v>45018.878639383816</v>
      </c>
      <c r="AN87" s="41">
        <v>33945.981764534823</v>
      </c>
      <c r="AO87" s="41">
        <v>85571.411579352425</v>
      </c>
      <c r="AP87" s="41">
        <v>184379.77503733811</v>
      </c>
      <c r="AQ87" s="41">
        <v>3015824.7289560791</v>
      </c>
      <c r="AR87" s="41">
        <v>74249.072086410219</v>
      </c>
      <c r="AS87" s="41">
        <v>2536818.2011053776</v>
      </c>
      <c r="AT87" s="25">
        <f t="shared" si="1"/>
        <v>139107636.11403403</v>
      </c>
      <c r="AU87" s="43">
        <v>154524236</v>
      </c>
      <c r="AV87" s="21"/>
    </row>
    <row r="88" spans="1:49" s="12" customFormat="1">
      <c r="A88" s="83"/>
      <c r="B88" s="59"/>
      <c r="C88" s="26"/>
      <c r="D88" s="49">
        <f>D87/$AU$87</f>
        <v>8.9956249694561933E-4</v>
      </c>
      <c r="E88" s="49">
        <f t="shared" ref="E88:AS88" si="40">E87/$AU$87</f>
        <v>1.7548434708516397E-3</v>
      </c>
      <c r="F88" s="49">
        <f t="shared" si="40"/>
        <v>6.5444248266453069E-5</v>
      </c>
      <c r="G88" s="49">
        <f t="shared" si="40"/>
        <v>8.4514885139856666E-4</v>
      </c>
      <c r="H88" s="49">
        <f t="shared" si="40"/>
        <v>8.2492941378877686E-4</v>
      </c>
      <c r="I88" s="49">
        <f t="shared" si="40"/>
        <v>6.5048884648292614E-4</v>
      </c>
      <c r="J88" s="49">
        <f t="shared" si="40"/>
        <v>3.8380221232135086E-4</v>
      </c>
      <c r="K88" s="49">
        <f t="shared" si="40"/>
        <v>7.6979835002126754E-4</v>
      </c>
      <c r="L88" s="49">
        <f t="shared" si="40"/>
        <v>5.8352823032595995E-4</v>
      </c>
      <c r="M88" s="49">
        <f t="shared" si="40"/>
        <v>1.0574998196524574E-3</v>
      </c>
      <c r="N88" s="49">
        <f t="shared" si="40"/>
        <v>7.1385675283683675E-3</v>
      </c>
      <c r="O88" s="49">
        <f t="shared" si="40"/>
        <v>1.9395702456750387E-3</v>
      </c>
      <c r="P88" s="49">
        <f t="shared" si="40"/>
        <v>3.1898370704061488E-3</v>
      </c>
      <c r="Q88" s="49">
        <f t="shared" si="40"/>
        <v>3.6810241702516068E-3</v>
      </c>
      <c r="R88" s="49">
        <f t="shared" si="40"/>
        <v>3.0086123318330271E-3</v>
      </c>
      <c r="S88" s="49">
        <f t="shared" si="40"/>
        <v>4.1059463557385281E-3</v>
      </c>
      <c r="T88" s="49">
        <f t="shared" si="40"/>
        <v>2.0817996336031895E-3</v>
      </c>
      <c r="U88" s="49">
        <f t="shared" si="40"/>
        <v>3.1525452366708302E-3</v>
      </c>
      <c r="V88" s="49">
        <f t="shared" si="40"/>
        <v>2.6696113082357647E-3</v>
      </c>
      <c r="W88" s="49">
        <f t="shared" si="40"/>
        <v>1.0625594643759095E-3</v>
      </c>
      <c r="X88" s="49">
        <f t="shared" si="40"/>
        <v>4.5253546633674429E-4</v>
      </c>
      <c r="Y88" s="49">
        <f t="shared" si="40"/>
        <v>5.2464889405946066E-5</v>
      </c>
      <c r="Z88" s="49">
        <f t="shared" si="40"/>
        <v>1.8095410665589325E-4</v>
      </c>
      <c r="AA88" s="49">
        <f t="shared" si="40"/>
        <v>0</v>
      </c>
      <c r="AB88" s="49">
        <f t="shared" si="40"/>
        <v>2.7123981292528289E-3</v>
      </c>
      <c r="AC88" s="49">
        <f t="shared" si="40"/>
        <v>5.4903753032636046E-4</v>
      </c>
      <c r="AD88" s="49">
        <f t="shared" si="40"/>
        <v>1.4216786080949535E-5</v>
      </c>
      <c r="AE88" s="49">
        <f t="shared" si="40"/>
        <v>7.3450603754213872E-3</v>
      </c>
      <c r="AF88" s="49">
        <f t="shared" si="40"/>
        <v>3.6324612406680506E-3</v>
      </c>
      <c r="AG88" s="49">
        <f t="shared" si="40"/>
        <v>3.3588063086649532E-3</v>
      </c>
      <c r="AH88" s="49">
        <f t="shared" si="40"/>
        <v>1.8728435807569588E-4</v>
      </c>
      <c r="AI88" s="49">
        <f t="shared" si="40"/>
        <v>1.7088557293927036E-5</v>
      </c>
      <c r="AJ88" s="49">
        <f t="shared" si="40"/>
        <v>2.6440863024132593E-3</v>
      </c>
      <c r="AK88" s="49">
        <f t="shared" si="40"/>
        <v>1.9688698668547748E-5</v>
      </c>
      <c r="AL88" s="49">
        <f t="shared" si="40"/>
        <v>6.4662803174428629E-5</v>
      </c>
      <c r="AM88" s="49">
        <f t="shared" si="40"/>
        <v>2.9133862625526144E-4</v>
      </c>
      <c r="AN88" s="49">
        <f t="shared" si="40"/>
        <v>2.1968063161648523E-4</v>
      </c>
      <c r="AO88" s="49">
        <f t="shared" si="40"/>
        <v>5.5377340017621847E-4</v>
      </c>
      <c r="AP88" s="49">
        <f t="shared" si="40"/>
        <v>1.1932094266257243E-3</v>
      </c>
      <c r="AQ88" s="49">
        <f t="shared" si="40"/>
        <v>1.9516839604086955E-2</v>
      </c>
      <c r="AR88" s="49">
        <f t="shared" si="40"/>
        <v>4.8050114343493807E-4</v>
      </c>
      <c r="AS88" s="49">
        <f t="shared" si="40"/>
        <v>1.6416959997817931E-2</v>
      </c>
      <c r="AT88" s="49">
        <f>AT87/$AU$87</f>
        <v>0.90023183233233406</v>
      </c>
      <c r="AU88" s="50"/>
      <c r="AV88" s="51"/>
    </row>
    <row r="89" spans="1:49" s="4" customFormat="1">
      <c r="A89" s="83"/>
      <c r="B89" s="47" t="s">
        <v>162</v>
      </c>
      <c r="C89" s="24" t="s">
        <v>163</v>
      </c>
      <c r="D89" s="41">
        <v>48944.222096802579</v>
      </c>
      <c r="E89" s="41">
        <v>503386.36583324696</v>
      </c>
      <c r="F89" s="41">
        <v>53428.262838488656</v>
      </c>
      <c r="G89" s="41">
        <v>517219.82604951441</v>
      </c>
      <c r="H89" s="41">
        <v>188027.67008821917</v>
      </c>
      <c r="I89" s="41">
        <v>949053.4411197484</v>
      </c>
      <c r="J89" s="41">
        <v>393546.74223384919</v>
      </c>
      <c r="K89" s="41">
        <v>469958.54647099099</v>
      </c>
      <c r="L89" s="41">
        <v>401039.49060326186</v>
      </c>
      <c r="M89" s="41">
        <v>614703.81105451158</v>
      </c>
      <c r="N89" s="41">
        <v>261140.76370659549</v>
      </c>
      <c r="O89" s="42">
        <v>2364890.5542669222</v>
      </c>
      <c r="P89" s="41">
        <v>1684586.1124003481</v>
      </c>
      <c r="Q89" s="41">
        <v>1251913.1329263044</v>
      </c>
      <c r="R89" s="41">
        <v>926584.47889869346</v>
      </c>
      <c r="S89" s="41">
        <v>1427113.474535339</v>
      </c>
      <c r="T89" s="41">
        <v>654686.2445657308</v>
      </c>
      <c r="U89" s="41">
        <v>727667.66584976239</v>
      </c>
      <c r="V89" s="41">
        <v>1088736.8624858917</v>
      </c>
      <c r="W89" s="41">
        <v>966429.3084992338</v>
      </c>
      <c r="X89" s="41">
        <v>178435.18377391956</v>
      </c>
      <c r="Y89" s="41">
        <v>79313.704394919303</v>
      </c>
      <c r="Z89" s="41">
        <v>163858.23759772305</v>
      </c>
      <c r="AA89" s="41">
        <v>24429.23878488638</v>
      </c>
      <c r="AB89" s="42">
        <v>1438977.3790968067</v>
      </c>
      <c r="AC89" s="41">
        <v>202896.87252520124</v>
      </c>
      <c r="AD89" s="41">
        <v>155035.01008852062</v>
      </c>
      <c r="AE89" s="41">
        <v>3775972.5336307832</v>
      </c>
      <c r="AF89" s="42">
        <v>1369222.592431318</v>
      </c>
      <c r="AG89" s="42">
        <v>2096391.6561639123</v>
      </c>
      <c r="AH89" s="41">
        <v>693113.61757172167</v>
      </c>
      <c r="AI89" s="41">
        <v>1189654.0213581829</v>
      </c>
      <c r="AJ89" s="42">
        <v>8684753.7571045235</v>
      </c>
      <c r="AK89" s="41">
        <v>1525094.7336326514</v>
      </c>
      <c r="AL89" s="41">
        <v>1390067.7760067182</v>
      </c>
      <c r="AM89" s="42">
        <v>992848.65038647933</v>
      </c>
      <c r="AN89" s="41">
        <v>357041.44293644984</v>
      </c>
      <c r="AO89" s="41">
        <v>690709.16362926492</v>
      </c>
      <c r="AP89" s="41">
        <v>1064534.5012654129</v>
      </c>
      <c r="AQ89" s="41">
        <v>588614.73945997283</v>
      </c>
      <c r="AR89" s="41">
        <v>4336086.8617659118</v>
      </c>
      <c r="AS89" s="41">
        <v>5291261.8316498352</v>
      </c>
      <c r="AT89" s="25">
        <f t="shared" si="1"/>
        <v>23804938.518221423</v>
      </c>
      <c r="AU89" s="43">
        <v>75586309</v>
      </c>
      <c r="AV89" s="21"/>
      <c r="AW89" s="11"/>
    </row>
    <row r="90" spans="1:49" s="12" customFormat="1">
      <c r="A90" s="83"/>
      <c r="B90" s="48"/>
      <c r="C90" s="26"/>
      <c r="D90" s="49">
        <f>D89/$AU$89</f>
        <v>6.4752761107573836E-4</v>
      </c>
      <c r="E90" s="49">
        <f t="shared" ref="E90:AT90" si="41">E89/$AU$89</f>
        <v>6.6597558803042885E-3</v>
      </c>
      <c r="F90" s="49">
        <f t="shared" si="41"/>
        <v>7.0685106265062708E-4</v>
      </c>
      <c r="G90" s="49">
        <f t="shared" si="41"/>
        <v>6.8427713020027797E-3</v>
      </c>
      <c r="H90" s="49">
        <f t="shared" si="41"/>
        <v>2.4875889903318228E-3</v>
      </c>
      <c r="I90" s="49">
        <f t="shared" si="41"/>
        <v>1.2555890791277405E-2</v>
      </c>
      <c r="J90" s="49">
        <f t="shared" si="41"/>
        <v>5.2065876405454486E-3</v>
      </c>
      <c r="K90" s="49">
        <f t="shared" si="41"/>
        <v>6.2175088675250831E-3</v>
      </c>
      <c r="L90" s="49">
        <f t="shared" si="41"/>
        <v>5.3057160206521244E-3</v>
      </c>
      <c r="M90" s="49">
        <f t="shared" si="41"/>
        <v>8.1324755658397294E-3</v>
      </c>
      <c r="N90" s="49">
        <f t="shared" si="41"/>
        <v>3.4548685755590408E-3</v>
      </c>
      <c r="O90" s="49">
        <f t="shared" si="41"/>
        <v>3.1287287149673125E-2</v>
      </c>
      <c r="P90" s="49">
        <f t="shared" si="41"/>
        <v>2.2286921198921728E-2</v>
      </c>
      <c r="Q90" s="49">
        <f t="shared" si="41"/>
        <v>1.6562696994852657E-2</v>
      </c>
      <c r="R90" s="49">
        <f t="shared" si="41"/>
        <v>1.2258628462711328E-2</v>
      </c>
      <c r="S90" s="49">
        <f t="shared" si="41"/>
        <v>1.8880581594946502E-2</v>
      </c>
      <c r="T90" s="49">
        <f t="shared" si="41"/>
        <v>8.6614395282316372E-3</v>
      </c>
      <c r="U90" s="49">
        <f t="shared" si="41"/>
        <v>9.6269771004397417E-3</v>
      </c>
      <c r="V90" s="49">
        <f t="shared" si="41"/>
        <v>1.4403889763765177E-2</v>
      </c>
      <c r="W90" s="49">
        <f t="shared" si="41"/>
        <v>1.2785771937868191E-2</v>
      </c>
      <c r="X90" s="49">
        <f t="shared" si="41"/>
        <v>2.3606812680047593E-3</v>
      </c>
      <c r="Y90" s="49">
        <f t="shared" si="41"/>
        <v>1.0493131023889433E-3</v>
      </c>
      <c r="Z90" s="49">
        <f t="shared" si="41"/>
        <v>2.1678295946124721E-3</v>
      </c>
      <c r="AA90" s="49">
        <f t="shared" si="41"/>
        <v>3.2319660938710977E-4</v>
      </c>
      <c r="AB90" s="49">
        <f t="shared" si="41"/>
        <v>1.9037539974293582E-2</v>
      </c>
      <c r="AC90" s="49">
        <f t="shared" si="41"/>
        <v>2.6843071874987469E-3</v>
      </c>
      <c r="AD90" s="49">
        <f t="shared" si="41"/>
        <v>2.0510990963789571E-3</v>
      </c>
      <c r="AE90" s="49">
        <f t="shared" si="41"/>
        <v>4.995577352018582E-2</v>
      </c>
      <c r="AF90" s="49">
        <f t="shared" si="41"/>
        <v>1.8114690484904057E-2</v>
      </c>
      <c r="AG90" s="49">
        <f t="shared" si="41"/>
        <v>2.7735071124638619E-2</v>
      </c>
      <c r="AH90" s="49">
        <f t="shared" si="41"/>
        <v>9.169830181438304E-3</v>
      </c>
      <c r="AI90" s="49">
        <f t="shared" si="41"/>
        <v>1.5739014605914717E-2</v>
      </c>
      <c r="AJ90" s="49">
        <f t="shared" si="41"/>
        <v>0.11489850307553083</v>
      </c>
      <c r="AK90" s="49">
        <f t="shared" si="41"/>
        <v>2.0176864749840494E-2</v>
      </c>
      <c r="AL90" s="49">
        <f t="shared" si="41"/>
        <v>1.8390470369531051E-2</v>
      </c>
      <c r="AM90" s="49">
        <f t="shared" si="41"/>
        <v>1.3135297430470899E-2</v>
      </c>
      <c r="AN90" s="49">
        <f t="shared" si="41"/>
        <v>4.7236258478562543E-3</v>
      </c>
      <c r="AO90" s="49">
        <f t="shared" si="41"/>
        <v>9.138019474257764E-3</v>
      </c>
      <c r="AP90" s="49">
        <f t="shared" si="41"/>
        <v>1.408369472394019E-2</v>
      </c>
      <c r="AQ90" s="49">
        <f t="shared" si="41"/>
        <v>7.7873195191998706E-3</v>
      </c>
      <c r="AR90" s="49">
        <f t="shared" si="41"/>
        <v>5.7366035187217723E-2</v>
      </c>
      <c r="AS90" s="49">
        <f t="shared" si="41"/>
        <v>7.0002913247818932E-2</v>
      </c>
      <c r="AT90" s="49">
        <f t="shared" si="41"/>
        <v>0.31493717358551565</v>
      </c>
      <c r="AU90" s="50"/>
      <c r="AV90" s="51"/>
    </row>
    <row r="91" spans="1:49" s="4" customFormat="1">
      <c r="A91" s="83"/>
      <c r="B91" s="24" t="s">
        <v>164</v>
      </c>
      <c r="C91" s="24" t="s">
        <v>165</v>
      </c>
      <c r="D91" s="41">
        <v>613157.45378515415</v>
      </c>
      <c r="E91" s="41">
        <v>164766.54856035166</v>
      </c>
      <c r="F91" s="41">
        <v>55282.118023643648</v>
      </c>
      <c r="G91" s="41">
        <v>251793.1238402754</v>
      </c>
      <c r="H91" s="41">
        <v>96993.418086948921</v>
      </c>
      <c r="I91" s="41">
        <v>580704.42347414349</v>
      </c>
      <c r="J91" s="41">
        <v>139341.38513337815</v>
      </c>
      <c r="K91" s="41">
        <v>169317.79060498849</v>
      </c>
      <c r="L91" s="41">
        <v>222061.119756884</v>
      </c>
      <c r="M91" s="41">
        <v>269406.24979822536</v>
      </c>
      <c r="N91" s="41">
        <v>108794.54354166312</v>
      </c>
      <c r="O91" s="42">
        <v>1175363.8717069025</v>
      </c>
      <c r="P91" s="41">
        <v>635111.66577229649</v>
      </c>
      <c r="Q91" s="41">
        <v>904851.21592098195</v>
      </c>
      <c r="R91" s="41">
        <v>452543.07960014232</v>
      </c>
      <c r="S91" s="41">
        <v>596417.28341679508</v>
      </c>
      <c r="T91" s="41">
        <v>346019.64480958012</v>
      </c>
      <c r="U91" s="41">
        <v>2320376.1788059538</v>
      </c>
      <c r="V91" s="41">
        <v>619924.29324814619</v>
      </c>
      <c r="W91" s="41">
        <v>1475580.5455315723</v>
      </c>
      <c r="X91" s="41">
        <v>93031.994055915464</v>
      </c>
      <c r="Y91" s="41">
        <v>43915.415082534499</v>
      </c>
      <c r="Z91" s="41">
        <v>37305.521380214639</v>
      </c>
      <c r="AA91" s="41">
        <v>82908.44203997482</v>
      </c>
      <c r="AB91" s="42">
        <v>260662.89426566364</v>
      </c>
      <c r="AC91" s="41">
        <v>46996.503332266482</v>
      </c>
      <c r="AD91" s="41">
        <v>25207.941024778291</v>
      </c>
      <c r="AE91" s="41">
        <v>1573344.9212615378</v>
      </c>
      <c r="AF91" s="42">
        <v>842749.22980532167</v>
      </c>
      <c r="AG91" s="42">
        <v>746325.09439163271</v>
      </c>
      <c r="AH91" s="41">
        <v>92384.373243538372</v>
      </c>
      <c r="AI91" s="41">
        <v>1129518.3575321652</v>
      </c>
      <c r="AJ91" s="42">
        <v>1133344.7319459871</v>
      </c>
      <c r="AK91" s="41">
        <v>1522438.2399187204</v>
      </c>
      <c r="AL91" s="41">
        <v>9100792.6113640778</v>
      </c>
      <c r="AM91" s="42">
        <v>544997.51725646376</v>
      </c>
      <c r="AN91" s="41">
        <v>206516.89100871052</v>
      </c>
      <c r="AO91" s="41">
        <v>451848.05184595258</v>
      </c>
      <c r="AP91" s="41">
        <v>561515.12680375506</v>
      </c>
      <c r="AQ91" s="41">
        <v>282151.36137223156</v>
      </c>
      <c r="AR91" s="41">
        <v>160076.20375742254</v>
      </c>
      <c r="AS91" s="41">
        <v>4037344.0858550156</v>
      </c>
      <c r="AT91" s="25">
        <f t="shared" si="1"/>
        <v>2818160.5380380824</v>
      </c>
      <c r="AU91" s="43">
        <v>36991342</v>
      </c>
      <c r="AV91" s="21"/>
      <c r="AW91" s="11"/>
    </row>
    <row r="92" spans="1:49" s="12" customFormat="1">
      <c r="A92" s="31"/>
      <c r="B92" s="26"/>
      <c r="C92" s="26"/>
      <c r="D92" s="49">
        <f>D91/$AU$91</f>
        <v>1.6575701789493177E-2</v>
      </c>
      <c r="E92" s="49">
        <f t="shared" ref="E92:AT92" si="42">E91/$AU$91</f>
        <v>4.4541922420752306E-3</v>
      </c>
      <c r="F92" s="49">
        <f t="shared" si="42"/>
        <v>1.4944610018107385E-3</v>
      </c>
      <c r="G92" s="49">
        <f t="shared" si="42"/>
        <v>6.8068123573423048E-3</v>
      </c>
      <c r="H92" s="49">
        <f t="shared" si="42"/>
        <v>2.6220572934863764E-3</v>
      </c>
      <c r="I92" s="49">
        <f t="shared" si="42"/>
        <v>1.5698387570641355E-2</v>
      </c>
      <c r="J92" s="49">
        <f t="shared" si="42"/>
        <v>3.7668648283530276E-3</v>
      </c>
      <c r="K92" s="49">
        <f t="shared" si="42"/>
        <v>4.5772275740898639E-3</v>
      </c>
      <c r="L92" s="49">
        <f t="shared" si="42"/>
        <v>6.0030566005657218E-3</v>
      </c>
      <c r="M92" s="49">
        <f t="shared" si="42"/>
        <v>7.2829542058307955E-3</v>
      </c>
      <c r="N92" s="49">
        <f t="shared" si="42"/>
        <v>2.9410812817135187E-3</v>
      </c>
      <c r="O92" s="49">
        <f t="shared" si="42"/>
        <v>3.1774026249355929E-2</v>
      </c>
      <c r="P92" s="49">
        <f t="shared" si="42"/>
        <v>1.7169197748281111E-2</v>
      </c>
      <c r="Q92" s="49">
        <f t="shared" si="42"/>
        <v>2.4461162180084785E-2</v>
      </c>
      <c r="R92" s="49">
        <f t="shared" si="42"/>
        <v>1.2233756742324794E-2</v>
      </c>
      <c r="S92" s="49">
        <f t="shared" si="42"/>
        <v>1.6123158857464407E-2</v>
      </c>
      <c r="T92" s="49">
        <f t="shared" si="42"/>
        <v>9.3540711447986976E-3</v>
      </c>
      <c r="U92" s="49">
        <f t="shared" si="42"/>
        <v>6.2727547943677034E-2</v>
      </c>
      <c r="V92" s="49">
        <f t="shared" si="42"/>
        <v>1.6758632148250966E-2</v>
      </c>
      <c r="W92" s="49">
        <f t="shared" si="42"/>
        <v>3.9889889518784485E-2</v>
      </c>
      <c r="X92" s="49">
        <f t="shared" si="42"/>
        <v>2.5149667199399111E-3</v>
      </c>
      <c r="Y92" s="49">
        <f t="shared" si="42"/>
        <v>1.1871809106718675E-3</v>
      </c>
      <c r="Z92" s="49">
        <f t="shared" si="42"/>
        <v>1.0084933220377524E-3</v>
      </c>
      <c r="AA92" s="49">
        <f t="shared" si="42"/>
        <v>2.2412931663840373E-3</v>
      </c>
      <c r="AB92" s="49">
        <f t="shared" si="42"/>
        <v>7.0465919907870232E-3</v>
      </c>
      <c r="AC92" s="49">
        <f t="shared" si="42"/>
        <v>1.270473056432137E-3</v>
      </c>
      <c r="AD92" s="49">
        <f t="shared" si="42"/>
        <v>6.8145516388073437E-4</v>
      </c>
      <c r="AE92" s="49">
        <f t="shared" si="42"/>
        <v>4.2532788382252738E-2</v>
      </c>
      <c r="AF92" s="49">
        <f t="shared" si="42"/>
        <v>2.2782337277877662E-2</v>
      </c>
      <c r="AG92" s="49">
        <f t="shared" si="42"/>
        <v>2.0175669603758432E-2</v>
      </c>
      <c r="AH92" s="49">
        <f t="shared" si="42"/>
        <v>2.4974593580178403E-3</v>
      </c>
      <c r="AI92" s="49">
        <f t="shared" si="42"/>
        <v>3.0534668288924614E-2</v>
      </c>
      <c r="AJ92" s="49">
        <f t="shared" si="42"/>
        <v>3.0638108018519229E-2</v>
      </c>
      <c r="AK92" s="49">
        <f t="shared" si="42"/>
        <v>4.1156610104027054E-2</v>
      </c>
      <c r="AL92" s="49">
        <f t="shared" si="42"/>
        <v>0.24602493771012898</v>
      </c>
      <c r="AM92" s="49">
        <f t="shared" si="42"/>
        <v>1.4733110176334337E-2</v>
      </c>
      <c r="AN92" s="49">
        <f t="shared" si="42"/>
        <v>5.5828439803214088E-3</v>
      </c>
      <c r="AO92" s="49">
        <f t="shared" si="42"/>
        <v>1.2214967811818035E-2</v>
      </c>
      <c r="AP92" s="49">
        <f t="shared" si="42"/>
        <v>1.5179636543160695E-2</v>
      </c>
      <c r="AQ92" s="49">
        <f t="shared" si="42"/>
        <v>7.6274973038888824E-3</v>
      </c>
      <c r="AR92" s="49">
        <f t="shared" si="42"/>
        <v>4.3273964961158358E-3</v>
      </c>
      <c r="AS92" s="49">
        <f t="shared" si="42"/>
        <v>0.10914294717545028</v>
      </c>
      <c r="AT92" s="49">
        <f t="shared" si="42"/>
        <v>7.6184328160845916E-2</v>
      </c>
      <c r="AU92" s="50"/>
      <c r="AV92" s="51"/>
    </row>
    <row r="93" spans="1:49" s="4" customFormat="1">
      <c r="A93" s="32"/>
      <c r="B93" s="60" t="s">
        <v>175</v>
      </c>
      <c r="C93" s="7" t="s">
        <v>168</v>
      </c>
      <c r="D93" s="33">
        <v>618206504</v>
      </c>
      <c r="E93" s="33">
        <v>72400939</v>
      </c>
      <c r="F93" s="33">
        <v>45679854</v>
      </c>
      <c r="G93" s="33">
        <v>37430492</v>
      </c>
      <c r="H93" s="33">
        <v>26808373</v>
      </c>
      <c r="I93" s="33">
        <v>260110765</v>
      </c>
      <c r="J93" s="33">
        <v>78237585</v>
      </c>
      <c r="K93" s="33">
        <v>100419483</v>
      </c>
      <c r="L93" s="33">
        <v>56270236</v>
      </c>
      <c r="M93" s="33">
        <v>81268984</v>
      </c>
      <c r="N93" s="33">
        <v>82142216</v>
      </c>
      <c r="O93" s="33">
        <v>276552567</v>
      </c>
      <c r="P93" s="33">
        <v>130669617</v>
      </c>
      <c r="Q93" s="33">
        <v>154242957</v>
      </c>
      <c r="R93" s="33">
        <v>82300784</v>
      </c>
      <c r="S93" s="33">
        <v>104317623</v>
      </c>
      <c r="T93" s="33">
        <v>76747167</v>
      </c>
      <c r="U93" s="33">
        <v>172741748</v>
      </c>
      <c r="V93" s="33">
        <v>120277041</v>
      </c>
      <c r="W93" s="33">
        <v>151529402</v>
      </c>
      <c r="X93" s="33">
        <v>18509027</v>
      </c>
      <c r="Y93" s="33">
        <v>8804314</v>
      </c>
      <c r="Z93" s="33">
        <v>7831278</v>
      </c>
      <c r="AA93" s="33">
        <v>4868512</v>
      </c>
      <c r="AB93" s="33">
        <v>132755513</v>
      </c>
      <c r="AC93" s="33">
        <v>10978905</v>
      </c>
      <c r="AD93" s="33">
        <v>9075443</v>
      </c>
      <c r="AE93" s="33">
        <v>465358447</v>
      </c>
      <c r="AF93" s="33">
        <v>661867360</v>
      </c>
      <c r="AG93" s="33">
        <v>286080198</v>
      </c>
      <c r="AH93" s="33">
        <v>121536951</v>
      </c>
      <c r="AI93" s="33">
        <v>183537199</v>
      </c>
      <c r="AJ93" s="33">
        <v>577106301</v>
      </c>
      <c r="AK93" s="33">
        <v>417010340</v>
      </c>
      <c r="AL93" s="33">
        <v>163472909</v>
      </c>
      <c r="AM93" s="33">
        <v>41414270</v>
      </c>
      <c r="AN93" s="33">
        <v>-18201026</v>
      </c>
      <c r="AO93" s="33">
        <v>108544503</v>
      </c>
      <c r="AP93" s="33">
        <v>46522914</v>
      </c>
      <c r="AQ93" s="33">
        <v>-34324449</v>
      </c>
      <c r="AR93" s="33">
        <v>27741333</v>
      </c>
      <c r="AS93" s="33">
        <v>-136837587</v>
      </c>
      <c r="AT93" s="34">
        <v>970534166</v>
      </c>
      <c r="AU93" s="84">
        <v>6802541161.3069</v>
      </c>
      <c r="AV93" s="85" t="s">
        <v>183</v>
      </c>
    </row>
    <row r="94" spans="1:49" s="4" customFormat="1">
      <c r="A94" s="32"/>
      <c r="B94" s="60"/>
      <c r="C94" s="7"/>
      <c r="D94" s="33">
        <f>D93/D95</f>
        <v>0.58336246686433191</v>
      </c>
      <c r="E94" s="33">
        <f t="shared" ref="E94:AS94" si="43">E93/E95</f>
        <v>0.31850857198393057</v>
      </c>
      <c r="F94" s="33">
        <f t="shared" si="43"/>
        <v>0.54100021998929959</v>
      </c>
      <c r="G94" s="33">
        <f t="shared" si="43"/>
        <v>0.27005422037395876</v>
      </c>
      <c r="H94" s="33">
        <f t="shared" si="43"/>
        <v>0.30463993068015283</v>
      </c>
      <c r="I94" s="33">
        <f t="shared" si="43"/>
        <v>0.22731860343411567</v>
      </c>
      <c r="J94" s="33">
        <f t="shared" si="43"/>
        <v>0.17910899370966005</v>
      </c>
      <c r="K94" s="33">
        <f t="shared" si="43"/>
        <v>0.25222025038542023</v>
      </c>
      <c r="L94" s="33">
        <f t="shared" si="43"/>
        <v>0.21840424159363678</v>
      </c>
      <c r="M94" s="33">
        <f t="shared" si="43"/>
        <v>0.20732414571371091</v>
      </c>
      <c r="N94" s="33">
        <f t="shared" si="43"/>
        <v>0.21372427574513755</v>
      </c>
      <c r="O94" s="33">
        <f t="shared" si="43"/>
        <v>0.17704410277210869</v>
      </c>
      <c r="P94" s="33">
        <f t="shared" si="43"/>
        <v>0.20325120377694261</v>
      </c>
      <c r="Q94" s="33">
        <f t="shared" si="43"/>
        <v>0.13726978647700699</v>
      </c>
      <c r="R94" s="33">
        <f t="shared" si="43"/>
        <v>0.19219889087957506</v>
      </c>
      <c r="S94" s="33">
        <f t="shared" si="43"/>
        <v>0.19910323402190055</v>
      </c>
      <c r="T94" s="33">
        <f t="shared" si="43"/>
        <v>0.22634029670359301</v>
      </c>
      <c r="U94" s="33">
        <f t="shared" si="43"/>
        <v>0.20903575257773332</v>
      </c>
      <c r="V94" s="33">
        <f t="shared" si="43"/>
        <v>0.18686952937568985</v>
      </c>
      <c r="W94" s="33">
        <f t="shared" si="43"/>
        <v>0.18305950396276885</v>
      </c>
      <c r="X94" s="33">
        <f t="shared" si="43"/>
        <v>0.24119037132538523</v>
      </c>
      <c r="Y94" s="33">
        <f t="shared" si="43"/>
        <v>0.23996768346938377</v>
      </c>
      <c r="Z94" s="33">
        <f t="shared" si="43"/>
        <v>0.17732953510017416</v>
      </c>
      <c r="AA94" s="33">
        <f t="shared" si="43"/>
        <v>0.33152439560020508</v>
      </c>
      <c r="AB94" s="33">
        <f t="shared" si="43"/>
        <v>0.22503153370265722</v>
      </c>
      <c r="AC94" s="33">
        <f t="shared" si="43"/>
        <v>0.18894916781103033</v>
      </c>
      <c r="AD94" s="33">
        <f t="shared" si="43"/>
        <v>0.3607148873022713</v>
      </c>
      <c r="AE94" s="33">
        <f t="shared" si="43"/>
        <v>0.23048532462138954</v>
      </c>
      <c r="AF94" s="33">
        <f t="shared" si="43"/>
        <v>0.62897746359921791</v>
      </c>
      <c r="AG94" s="33">
        <f t="shared" si="43"/>
        <v>0.3596550408175565</v>
      </c>
      <c r="AH94" s="33">
        <f t="shared" si="43"/>
        <v>0.40690730798983143</v>
      </c>
      <c r="AI94" s="33">
        <f t="shared" si="43"/>
        <v>0.48422558068652444</v>
      </c>
      <c r="AJ94" s="33">
        <f t="shared" si="43"/>
        <v>0.65521220231266397</v>
      </c>
      <c r="AK94" s="33">
        <f t="shared" si="43"/>
        <v>0.71633456438932053</v>
      </c>
      <c r="AL94" s="33">
        <f t="shared" si="43"/>
        <v>0.27442309722994213</v>
      </c>
      <c r="AM94" s="33">
        <f t="shared" si="43"/>
        <v>0.16304630816455265</v>
      </c>
      <c r="AN94" s="33">
        <f t="shared" si="43"/>
        <v>-0.60068978402096174</v>
      </c>
      <c r="AO94" s="33">
        <f t="shared" si="43"/>
        <v>0.53822634168287886</v>
      </c>
      <c r="AP94" s="33">
        <f t="shared" si="43"/>
        <v>0.41026294726222018</v>
      </c>
      <c r="AQ94" s="33">
        <f t="shared" si="43"/>
        <v>-0.22212987353000083</v>
      </c>
      <c r="AR94" s="33">
        <f t="shared" si="43"/>
        <v>0.36701531490312617</v>
      </c>
      <c r="AS94" s="33">
        <f t="shared" si="43"/>
        <v>-3.699178769994341</v>
      </c>
      <c r="AT94" s="34">
        <f>AT93/AU93</f>
        <v>0.14267229598262976</v>
      </c>
      <c r="AU94" s="84"/>
      <c r="AV94" s="85"/>
    </row>
    <row r="95" spans="1:49" s="4" customFormat="1">
      <c r="A95" s="32"/>
      <c r="B95" s="61" t="s">
        <v>181</v>
      </c>
      <c r="C95" s="7" t="s">
        <v>169</v>
      </c>
      <c r="D95" s="21">
        <v>1059729652</v>
      </c>
      <c r="E95" s="21">
        <v>227312372</v>
      </c>
      <c r="F95" s="21">
        <v>84435925</v>
      </c>
      <c r="G95" s="21">
        <v>138603618</v>
      </c>
      <c r="H95" s="21">
        <v>88000194</v>
      </c>
      <c r="I95" s="21">
        <v>1144256392</v>
      </c>
      <c r="J95" s="21">
        <v>436815502</v>
      </c>
      <c r="K95" s="21">
        <v>398142032</v>
      </c>
      <c r="L95" s="21">
        <v>257642597</v>
      </c>
      <c r="M95" s="21">
        <v>391989962</v>
      </c>
      <c r="N95" s="21">
        <v>384337323</v>
      </c>
      <c r="O95" s="21">
        <v>1562054667</v>
      </c>
      <c r="P95" s="21">
        <v>642897137</v>
      </c>
      <c r="Q95" s="21">
        <v>1123648262</v>
      </c>
      <c r="R95" s="21">
        <v>428206342</v>
      </c>
      <c r="S95" s="21">
        <v>523937361</v>
      </c>
      <c r="T95" s="21">
        <v>339078671</v>
      </c>
      <c r="U95" s="21">
        <v>826374177</v>
      </c>
      <c r="V95" s="21">
        <v>643641804</v>
      </c>
      <c r="W95" s="21">
        <v>827760366</v>
      </c>
      <c r="X95" s="21">
        <v>76740323</v>
      </c>
      <c r="Y95" s="21">
        <v>36689582</v>
      </c>
      <c r="Z95" s="21">
        <v>44162288</v>
      </c>
      <c r="AA95" s="21">
        <v>14685230</v>
      </c>
      <c r="AB95" s="21">
        <v>589941822</v>
      </c>
      <c r="AC95" s="21">
        <v>58105072</v>
      </c>
      <c r="AD95" s="21">
        <v>25159602</v>
      </c>
      <c r="AE95" s="21">
        <v>2019037211</v>
      </c>
      <c r="AF95" s="21">
        <v>1052291057</v>
      </c>
      <c r="AG95" s="21">
        <v>795429413</v>
      </c>
      <c r="AH95" s="21">
        <v>298684611</v>
      </c>
      <c r="AI95" s="21">
        <v>379032431</v>
      </c>
      <c r="AJ95" s="21">
        <v>880792969</v>
      </c>
      <c r="AK95" s="21">
        <v>582144658</v>
      </c>
      <c r="AL95" s="21">
        <v>595696611</v>
      </c>
      <c r="AM95" s="21">
        <v>254003114</v>
      </c>
      <c r="AN95" s="21">
        <v>30300209</v>
      </c>
      <c r="AO95" s="21">
        <v>201670737</v>
      </c>
      <c r="AP95" s="21">
        <v>113397796</v>
      </c>
      <c r="AQ95" s="21">
        <v>154524236</v>
      </c>
      <c r="AR95" s="21">
        <v>75586309</v>
      </c>
      <c r="AS95" s="21">
        <v>36991342</v>
      </c>
      <c r="AT95" s="35">
        <v>6802541161.3069</v>
      </c>
      <c r="AU95" s="62">
        <f>SUM(D95:AT95)</f>
        <v>26646472140.3069</v>
      </c>
      <c r="AV95" s="21" t="s">
        <v>184</v>
      </c>
    </row>
    <row r="96" spans="1:49" s="4" customFormat="1" ht="21.6">
      <c r="A96" s="76" t="s">
        <v>176</v>
      </c>
      <c r="B96" s="63" t="s">
        <v>177</v>
      </c>
      <c r="C96" s="23" t="s">
        <v>166</v>
      </c>
      <c r="D96" s="64">
        <v>635107176.68381417</v>
      </c>
      <c r="E96" s="64">
        <v>39220077.866639793</v>
      </c>
      <c r="F96" s="64">
        <v>12305257.910012603</v>
      </c>
      <c r="G96" s="64">
        <v>12028783.051152358</v>
      </c>
      <c r="H96" s="64">
        <v>11551970.261881564</v>
      </c>
      <c r="I96" s="64">
        <v>73436221.725038126</v>
      </c>
      <c r="J96" s="64">
        <v>35385225.531211302</v>
      </c>
      <c r="K96" s="64">
        <v>57479635.35757795</v>
      </c>
      <c r="L96" s="64">
        <v>25426388.874052886</v>
      </c>
      <c r="M96" s="64">
        <v>35791531.848237693</v>
      </c>
      <c r="N96" s="64">
        <v>10936831.807344198</v>
      </c>
      <c r="O96" s="64">
        <v>95236394.107599884</v>
      </c>
      <c r="P96" s="64">
        <v>47371541.845445089</v>
      </c>
      <c r="Q96" s="64">
        <v>57678397.785001755</v>
      </c>
      <c r="R96" s="64">
        <v>33218701.193156987</v>
      </c>
      <c r="S96" s="64">
        <v>43232901.491209731</v>
      </c>
      <c r="T96" s="64">
        <v>32927696.371642202</v>
      </c>
      <c r="U96" s="64">
        <v>62892046.610722914</v>
      </c>
      <c r="V96" s="64">
        <v>48291620.161316909</v>
      </c>
      <c r="W96" s="64">
        <v>83164566.211830616</v>
      </c>
      <c r="X96" s="64">
        <v>8199379.2591311615</v>
      </c>
      <c r="Y96" s="64">
        <v>4294767.0543882027</v>
      </c>
      <c r="Z96" s="64">
        <v>2125490.1216806127</v>
      </c>
      <c r="AA96" s="64">
        <v>2966425.462880942</v>
      </c>
      <c r="AB96" s="64">
        <v>35015481.313812681</v>
      </c>
      <c r="AC96" s="64">
        <v>4097727.2456985652</v>
      </c>
      <c r="AD96" s="64">
        <v>4252619.1187145701</v>
      </c>
      <c r="AE96" s="64">
        <v>290762918.31683296</v>
      </c>
      <c r="AF96" s="64">
        <v>278575568.81775469</v>
      </c>
      <c r="AG96" s="64">
        <v>188486867.36565483</v>
      </c>
      <c r="AH96" s="64">
        <v>85710053.790383816</v>
      </c>
      <c r="AI96" s="64">
        <v>68614895.783579171</v>
      </c>
      <c r="AJ96" s="64">
        <v>174313912.05665836</v>
      </c>
      <c r="AK96" s="64">
        <v>61432554.180414602</v>
      </c>
      <c r="AL96" s="64">
        <v>95077638.612948358</v>
      </c>
      <c r="AM96" s="64">
        <v>72868463.541861862</v>
      </c>
      <c r="AN96" s="64">
        <v>27084227.36371047</v>
      </c>
      <c r="AO96" s="64">
        <v>79147869.321399987</v>
      </c>
      <c r="AP96" s="64">
        <v>203832946.68712699</v>
      </c>
      <c r="AQ96" s="64">
        <v>131061827.19635339</v>
      </c>
      <c r="AR96" s="64">
        <v>29595586.985865358</v>
      </c>
      <c r="AS96" s="64">
        <v>240899665.68526408</v>
      </c>
      <c r="AT96" s="36">
        <v>37120000.100000001</v>
      </c>
      <c r="AU96" s="65">
        <f>SUM(D96:AS96)/SUM(D93:AS93)</f>
        <v>0.60718374597878144</v>
      </c>
      <c r="AV96" s="85" t="s">
        <v>185</v>
      </c>
    </row>
    <row r="97" spans="1:49" s="4" customFormat="1">
      <c r="A97" s="76"/>
      <c r="B97" s="63"/>
      <c r="C97" s="23"/>
      <c r="D97" s="66">
        <f>D96/D95</f>
        <v>0.59931056518536874</v>
      </c>
      <c r="E97" s="66">
        <f t="shared" ref="E97:AS97" si="44">E96/E95</f>
        <v>0.17253824559377609</v>
      </c>
      <c r="F97" s="66">
        <f t="shared" si="44"/>
        <v>0.14573486238248237</v>
      </c>
      <c r="G97" s="66">
        <f t="shared" si="44"/>
        <v>8.6785491062378747E-2</v>
      </c>
      <c r="H97" s="66">
        <f t="shared" si="44"/>
        <v>0.13127209994425199</v>
      </c>
      <c r="I97" s="66">
        <f t="shared" si="44"/>
        <v>6.4178117979906482E-2</v>
      </c>
      <c r="J97" s="66">
        <f t="shared" si="44"/>
        <v>8.1007256769040442E-2</v>
      </c>
      <c r="K97" s="66">
        <f t="shared" si="44"/>
        <v>0.14436967398000811</v>
      </c>
      <c r="L97" s="66">
        <f t="shared" si="44"/>
        <v>9.8688606504198861E-2</v>
      </c>
      <c r="M97" s="66">
        <f t="shared" si="44"/>
        <v>9.1307266302491932E-2</v>
      </c>
      <c r="N97" s="66">
        <f t="shared" si="44"/>
        <v>2.8456335497097165E-2</v>
      </c>
      <c r="O97" s="66">
        <f t="shared" si="44"/>
        <v>6.0968669099466209E-2</v>
      </c>
      <c r="P97" s="66">
        <f t="shared" si="44"/>
        <v>7.368448095211394E-2</v>
      </c>
      <c r="Q97" s="66">
        <f t="shared" si="44"/>
        <v>5.1331363857884699E-2</v>
      </c>
      <c r="R97" s="66">
        <f t="shared" si="44"/>
        <v>7.7576387677969025E-2</v>
      </c>
      <c r="S97" s="66">
        <f t="shared" si="44"/>
        <v>8.2515401094310839E-2</v>
      </c>
      <c r="T97" s="66">
        <f t="shared" si="44"/>
        <v>9.710931175509474E-2</v>
      </c>
      <c r="U97" s="66">
        <f t="shared" si="44"/>
        <v>7.610601633153756E-2</v>
      </c>
      <c r="V97" s="66">
        <f t="shared" si="44"/>
        <v>7.5028719174550243E-2</v>
      </c>
      <c r="W97" s="66">
        <f t="shared" si="44"/>
        <v>0.10046937450473513</v>
      </c>
      <c r="X97" s="66">
        <f t="shared" si="44"/>
        <v>0.10684577466700475</v>
      </c>
      <c r="Y97" s="66">
        <f t="shared" si="44"/>
        <v>0.11705685429690103</v>
      </c>
      <c r="Z97" s="66">
        <f t="shared" si="44"/>
        <v>4.8129076140271822E-2</v>
      </c>
      <c r="AA97" s="66">
        <f t="shared" si="44"/>
        <v>0.2020006130568566</v>
      </c>
      <c r="AB97" s="66">
        <f t="shared" si="44"/>
        <v>5.9354126132479347E-2</v>
      </c>
      <c r="AC97" s="66">
        <f t="shared" si="44"/>
        <v>7.0522711781487252E-2</v>
      </c>
      <c r="AD97" s="66">
        <f t="shared" si="44"/>
        <v>0.1690256912138185</v>
      </c>
      <c r="AE97" s="66">
        <f t="shared" si="44"/>
        <v>0.1440106783236661</v>
      </c>
      <c r="AF97" s="66">
        <f t="shared" si="44"/>
        <v>0.26473243021940335</v>
      </c>
      <c r="AG97" s="66">
        <f t="shared" si="44"/>
        <v>0.23696240582148906</v>
      </c>
      <c r="AH97" s="66">
        <f t="shared" si="44"/>
        <v>0.28695838564774206</v>
      </c>
      <c r="AI97" s="66">
        <f t="shared" si="44"/>
        <v>0.18102645096239581</v>
      </c>
      <c r="AJ97" s="66">
        <f t="shared" si="44"/>
        <v>0.19790565796019469</v>
      </c>
      <c r="AK97" s="66">
        <f t="shared" si="44"/>
        <v>0.10552798747904099</v>
      </c>
      <c r="AL97" s="66">
        <f t="shared" si="44"/>
        <v>0.15960748618888543</v>
      </c>
      <c r="AM97" s="66">
        <f t="shared" si="44"/>
        <v>0.28688019762569472</v>
      </c>
      <c r="AN97" s="66">
        <f t="shared" si="44"/>
        <v>0.89386272430366642</v>
      </c>
      <c r="AO97" s="66">
        <f t="shared" si="44"/>
        <v>0.39246085227228572</v>
      </c>
      <c r="AP97" s="66">
        <f t="shared" si="44"/>
        <v>1.7975036012792258</v>
      </c>
      <c r="AQ97" s="66">
        <f t="shared" si="44"/>
        <v>0.84816356701710782</v>
      </c>
      <c r="AR97" s="66">
        <f t="shared" si="44"/>
        <v>0.39154692665129814</v>
      </c>
      <c r="AS97" s="66">
        <f t="shared" si="44"/>
        <v>6.5123256594817267</v>
      </c>
      <c r="AT97" s="21">
        <f>AT96/AT95</f>
        <v>5.4567843427600123E-3</v>
      </c>
      <c r="AU97" s="65">
        <f>AT96/SUM(D96:AT96)</f>
        <v>1.0373873499822382E-2</v>
      </c>
      <c r="AV97" s="85"/>
    </row>
    <row r="98" spans="1:49" s="4" customFormat="1">
      <c r="A98" s="76"/>
      <c r="B98" s="67" t="s">
        <v>172</v>
      </c>
      <c r="C98" s="23" t="s">
        <v>167</v>
      </c>
      <c r="D98" s="68">
        <v>-16900673.394136999</v>
      </c>
      <c r="E98" s="68">
        <v>33180860.781182244</v>
      </c>
      <c r="F98" s="68">
        <v>33374596.533301115</v>
      </c>
      <c r="G98" s="68">
        <v>25401709.489679795</v>
      </c>
      <c r="H98" s="68">
        <v>15256402.890494559</v>
      </c>
      <c r="I98" s="68">
        <v>186674542.93853423</v>
      </c>
      <c r="J98" s="68">
        <v>42852359.892107479</v>
      </c>
      <c r="K98" s="68">
        <v>42939847.896715544</v>
      </c>
      <c r="L98" s="68">
        <v>30843846.660623573</v>
      </c>
      <c r="M98" s="68">
        <v>45477451.963121563</v>
      </c>
      <c r="N98" s="68">
        <v>71205384.330060571</v>
      </c>
      <c r="O98" s="68">
        <v>181316173.97900176</v>
      </c>
      <c r="P98" s="68">
        <v>83298074.24570407</v>
      </c>
      <c r="Q98" s="68">
        <v>96564559.6947079</v>
      </c>
      <c r="R98" s="68">
        <v>49082082.012013525</v>
      </c>
      <c r="S98" s="68">
        <v>61084722.853104465</v>
      </c>
      <c r="T98" s="68">
        <v>43819471.214047357</v>
      </c>
      <c r="U98" s="68">
        <v>109849700.95324981</v>
      </c>
      <c r="V98" s="68">
        <v>71985420.750525475</v>
      </c>
      <c r="W98" s="68">
        <v>68364837.092348844</v>
      </c>
      <c r="X98" s="68">
        <v>10309647.288647931</v>
      </c>
      <c r="Y98" s="68">
        <v>4509546.8623059224</v>
      </c>
      <c r="Z98" s="68">
        <v>5705787.7637141012</v>
      </c>
      <c r="AA98" s="68">
        <v>1902087.5861503375</v>
      </c>
      <c r="AB98" s="68">
        <v>97740032.301514953</v>
      </c>
      <c r="AC98" s="68">
        <v>6881177.4028127044</v>
      </c>
      <c r="AD98" s="68">
        <v>4822823.8640184179</v>
      </c>
      <c r="AE98" s="68">
        <v>174595528.6831671</v>
      </c>
      <c r="AF98" s="68">
        <v>383291789.89811808</v>
      </c>
      <c r="AG98" s="68">
        <v>97593331.156971872</v>
      </c>
      <c r="AH98" s="68">
        <v>35826896.405076951</v>
      </c>
      <c r="AI98" s="68">
        <v>114922302.94055291</v>
      </c>
      <c r="AJ98" s="68">
        <v>402792389.11260498</v>
      </c>
      <c r="AK98" s="68">
        <v>355577787.02117747</v>
      </c>
      <c r="AL98" s="68">
        <v>68395270.162257522</v>
      </c>
      <c r="AM98" s="68">
        <v>-31454194.27534622</v>
      </c>
      <c r="AN98" s="68">
        <v>-45285252.41121605</v>
      </c>
      <c r="AO98" s="68">
        <v>29396633.380162649</v>
      </c>
      <c r="AP98" s="68">
        <v>-157310032.76620984</v>
      </c>
      <c r="AQ98" s="68">
        <v>-165386276.30870178</v>
      </c>
      <c r="AR98" s="68">
        <v>-1854253.9758365005</v>
      </c>
      <c r="AS98" s="68">
        <v>-377737252.5384354</v>
      </c>
      <c r="AT98" s="21">
        <f>AT93-AT96</f>
        <v>933414165.89999998</v>
      </c>
      <c r="AU98" s="86">
        <f>SUM(D98:AT98)</f>
        <v>3224321308.2298946</v>
      </c>
      <c r="AV98" s="21" t="s">
        <v>186</v>
      </c>
      <c r="AW98" s="11"/>
    </row>
    <row r="99" spans="1:49" s="4" customFormat="1">
      <c r="A99" s="37"/>
      <c r="B99" s="67"/>
      <c r="C99" s="23"/>
      <c r="D99" s="68">
        <f>D98/D95</f>
        <v>-1.5948098991323684E-2</v>
      </c>
      <c r="E99" s="68">
        <f t="shared" ref="E99:AS99" si="45">E98/E95</f>
        <v>0.14597032484084169</v>
      </c>
      <c r="F99" s="68">
        <f t="shared" si="45"/>
        <v>0.39526536285711461</v>
      </c>
      <c r="G99" s="68">
        <f t="shared" si="45"/>
        <v>0.18326873321358605</v>
      </c>
      <c r="H99" s="68">
        <f t="shared" si="45"/>
        <v>0.17336783246744386</v>
      </c>
      <c r="I99" s="68">
        <f t="shared" si="45"/>
        <v>0.16314048516019497</v>
      </c>
      <c r="J99" s="68">
        <f t="shared" si="45"/>
        <v>9.8101737909721612E-2</v>
      </c>
      <c r="K99" s="68">
        <f t="shared" si="45"/>
        <v>0.10785057704411261</v>
      </c>
      <c r="L99" s="68">
        <f t="shared" si="45"/>
        <v>0.11971563328335637</v>
      </c>
      <c r="M99" s="68">
        <f t="shared" si="45"/>
        <v>0.11601687892998026</v>
      </c>
      <c r="N99" s="68">
        <f t="shared" si="45"/>
        <v>0.18526794060555127</v>
      </c>
      <c r="O99" s="68">
        <f t="shared" si="45"/>
        <v>0.11607543436826578</v>
      </c>
      <c r="P99" s="68">
        <f t="shared" si="45"/>
        <v>0.12956672141114867</v>
      </c>
      <c r="Q99" s="68">
        <f t="shared" si="45"/>
        <v>8.5938423046043835E-2</v>
      </c>
      <c r="R99" s="68">
        <f t="shared" si="45"/>
        <v>0.11462250134542268</v>
      </c>
      <c r="S99" s="68">
        <f t="shared" si="45"/>
        <v>0.11658783549338156</v>
      </c>
      <c r="T99" s="68">
        <f t="shared" si="45"/>
        <v>0.12923098667579525</v>
      </c>
      <c r="U99" s="68">
        <f t="shared" si="45"/>
        <v>0.13292973571855671</v>
      </c>
      <c r="V99" s="68">
        <f t="shared" si="45"/>
        <v>0.11184081006417271</v>
      </c>
      <c r="W99" s="68">
        <f t="shared" si="45"/>
        <v>8.2590131033585687E-2</v>
      </c>
      <c r="X99" s="68">
        <f t="shared" si="45"/>
        <v>0.13434459076550839</v>
      </c>
      <c r="Y99" s="68">
        <f t="shared" si="45"/>
        <v>0.12291082690192334</v>
      </c>
      <c r="Z99" s="68">
        <f t="shared" si="45"/>
        <v>0.1292004563648084</v>
      </c>
      <c r="AA99" s="68">
        <f t="shared" si="45"/>
        <v>0.1295238539777952</v>
      </c>
      <c r="AB99" s="68">
        <f t="shared" si="45"/>
        <v>0.1656774086132089</v>
      </c>
      <c r="AC99" s="68">
        <f t="shared" si="45"/>
        <v>0.11842644998035119</v>
      </c>
      <c r="AD99" s="68">
        <f t="shared" si="45"/>
        <v>0.19168919540215373</v>
      </c>
      <c r="AE99" s="68">
        <f t="shared" si="45"/>
        <v>8.6474646297723487E-2</v>
      </c>
      <c r="AF99" s="68">
        <f t="shared" si="45"/>
        <v>0.36424503215949888</v>
      </c>
      <c r="AG99" s="68">
        <f t="shared" si="45"/>
        <v>0.12269263565310461</v>
      </c>
      <c r="AH99" s="68">
        <f t="shared" si="45"/>
        <v>0.11994891964848149</v>
      </c>
      <c r="AI99" s="68">
        <f t="shared" si="45"/>
        <v>0.30319912899630719</v>
      </c>
      <c r="AJ99" s="68">
        <f t="shared" si="45"/>
        <v>0.45730654454464087</v>
      </c>
      <c r="AK99" s="68">
        <f t="shared" si="45"/>
        <v>0.61080657897435775</v>
      </c>
      <c r="AL99" s="68">
        <f t="shared" si="45"/>
        <v>0.11481561066369324</v>
      </c>
      <c r="AM99" s="68">
        <f>AM98/AM95</f>
        <v>-0.12383389234884033</v>
      </c>
      <c r="AN99" s="68">
        <f t="shared" si="45"/>
        <v>-1.4945524768893854</v>
      </c>
      <c r="AO99" s="68">
        <f t="shared" si="45"/>
        <v>0.14576548793076829</v>
      </c>
      <c r="AP99" s="68">
        <f t="shared" si="45"/>
        <v>-1.3872406547143989</v>
      </c>
      <c r="AQ99" s="68">
        <f t="shared" si="45"/>
        <v>-1.0702934412741687</v>
      </c>
      <c r="AR99" s="68">
        <f t="shared" si="45"/>
        <v>-2.4531611615491115E-2</v>
      </c>
      <c r="AS99" s="68">
        <f t="shared" si="45"/>
        <v>-10.211504425506796</v>
      </c>
      <c r="AT99" s="21">
        <f>AT98/AU93</f>
        <v>0.13721551163986975</v>
      </c>
      <c r="AU99" s="86"/>
      <c r="AV99" s="21"/>
      <c r="AW99" s="11"/>
    </row>
    <row r="100" spans="1:49">
      <c r="A100" s="21"/>
      <c r="B100" s="61" t="s">
        <v>180</v>
      </c>
      <c r="C100" s="21"/>
      <c r="D100" s="21">
        <v>1076630325.0838499</v>
      </c>
      <c r="E100" s="21">
        <v>194131511.68481237</v>
      </c>
      <c r="F100" s="21">
        <v>51061328.882062927</v>
      </c>
      <c r="G100" s="21">
        <v>113201908.40987121</v>
      </c>
      <c r="H100" s="21">
        <v>72743790.762787253</v>
      </c>
      <c r="I100" s="21">
        <v>957581848.82869613</v>
      </c>
      <c r="J100" s="21">
        <v>393963141.93317407</v>
      </c>
      <c r="K100" s="21">
        <v>355202183.93944705</v>
      </c>
      <c r="L100" s="21">
        <v>226798749.93920219</v>
      </c>
      <c r="M100" s="21">
        <v>346512509.89315647</v>
      </c>
      <c r="N100" s="21">
        <v>313131938.91297156</v>
      </c>
      <c r="O100" s="20">
        <v>1380738493.3002937</v>
      </c>
      <c r="P100" s="21">
        <v>559599063.17582643</v>
      </c>
      <c r="Q100" s="21">
        <v>1027083702.6706356</v>
      </c>
      <c r="R100" s="21">
        <v>379124260.16457415</v>
      </c>
      <c r="S100" s="21">
        <v>462852637.97658253</v>
      </c>
      <c r="T100" s="21">
        <v>295259199.78122854</v>
      </c>
      <c r="U100" s="21">
        <v>716524475.80423558</v>
      </c>
      <c r="V100" s="21">
        <v>571656383.10688674</v>
      </c>
      <c r="W100" s="21">
        <v>759395528.5311532</v>
      </c>
      <c r="X100" s="21">
        <v>66430676.07914599</v>
      </c>
      <c r="Y100" s="21">
        <v>32180034.911408905</v>
      </c>
      <c r="Z100" s="21">
        <v>38456500.44187288</v>
      </c>
      <c r="AA100" s="21">
        <v>12783141.923523821</v>
      </c>
      <c r="AB100" s="20">
        <v>492201789.2876755</v>
      </c>
      <c r="AC100" s="20">
        <v>51223894.206129134</v>
      </c>
      <c r="AD100" s="20">
        <v>20336778.056787644</v>
      </c>
      <c r="AE100" s="20">
        <v>1844441682.7705727</v>
      </c>
      <c r="AF100" s="20">
        <v>668999267.03051639</v>
      </c>
      <c r="AG100" s="20">
        <v>697836081.89776969</v>
      </c>
      <c r="AH100" s="20">
        <v>262857714.19004351</v>
      </c>
      <c r="AI100" s="20">
        <v>264110127.79855019</v>
      </c>
      <c r="AJ100" s="20">
        <v>478000579.91324639</v>
      </c>
      <c r="AK100" s="20">
        <v>226566871.34799969</v>
      </c>
      <c r="AL100" s="20">
        <v>527301340.56427085</v>
      </c>
      <c r="AM100" s="20">
        <v>285457308.39388371</v>
      </c>
      <c r="AN100" s="21">
        <v>75585461.33172527</v>
      </c>
      <c r="AO100" s="21">
        <v>172274103.63892612</v>
      </c>
      <c r="AP100" s="21">
        <v>270707828.9825632</v>
      </c>
      <c r="AQ100" s="21">
        <v>319910512.20105672</v>
      </c>
      <c r="AR100" s="21">
        <v>77440562.767527819</v>
      </c>
      <c r="AS100" s="21">
        <v>414728594.65098059</v>
      </c>
      <c r="AT100" s="35">
        <f>AU93-AT98</f>
        <v>5869126995.4069004</v>
      </c>
      <c r="AU100" s="21">
        <f>SUM(D100:AT100)</f>
        <v>23422150830.574524</v>
      </c>
      <c r="AV100" s="20" t="s">
        <v>187</v>
      </c>
    </row>
    <row r="101" spans="1:49">
      <c r="A101" s="21"/>
      <c r="B101" s="21"/>
      <c r="C101" s="21"/>
      <c r="D101" s="69">
        <f>D100/D95</f>
        <v>1.0159480986985254</v>
      </c>
      <c r="E101" s="69">
        <f t="shared" ref="E101:F101" si="46">E100/E95</f>
        <v>0.854029677209177</v>
      </c>
      <c r="F101" s="69">
        <f t="shared" si="46"/>
        <v>0.60473464206216643</v>
      </c>
      <c r="G101" s="69">
        <f t="shared" ref="G101:AS101" si="47">G100/G95</f>
        <v>0.81673126606169255</v>
      </c>
      <c r="H101" s="69">
        <f t="shared" si="47"/>
        <v>0.8266321635925854</v>
      </c>
      <c r="I101" s="69">
        <f>I100/I95</f>
        <v>0.83685951463638064</v>
      </c>
      <c r="J101" s="69">
        <f t="shared" si="47"/>
        <v>0.90189826169029619</v>
      </c>
      <c r="K101" s="69">
        <f t="shared" si="47"/>
        <v>0.89214942254438245</v>
      </c>
      <c r="L101" s="69">
        <f t="shared" si="47"/>
        <v>0.88028436516342901</v>
      </c>
      <c r="M101" s="69">
        <f t="shared" si="47"/>
        <v>0.8839831207033727</v>
      </c>
      <c r="N101" s="69">
        <f t="shared" si="47"/>
        <v>0.81473206002678944</v>
      </c>
      <c r="O101" s="69">
        <f t="shared" si="47"/>
        <v>0.88392456581053425</v>
      </c>
      <c r="P101" s="69">
        <f t="shared" si="47"/>
        <v>0.87043327924452463</v>
      </c>
      <c r="Q101" s="69">
        <f t="shared" si="47"/>
        <v>0.91406157727909665</v>
      </c>
      <c r="R101" s="69">
        <f t="shared" si="47"/>
        <v>0.8853774990669665</v>
      </c>
      <c r="S101" s="69">
        <f t="shared" si="47"/>
        <v>0.88341216418155477</v>
      </c>
      <c r="T101" s="69">
        <f t="shared" si="47"/>
        <v>0.87076901331027257</v>
      </c>
      <c r="U101" s="69">
        <f t="shared" si="47"/>
        <v>0.86707026398797504</v>
      </c>
      <c r="V101" s="69">
        <f t="shared" si="47"/>
        <v>0.88815918971429453</v>
      </c>
      <c r="W101" s="69">
        <f t="shared" si="47"/>
        <v>0.91740986851157502</v>
      </c>
      <c r="X101" s="69">
        <f t="shared" si="47"/>
        <v>0.86565541402719914</v>
      </c>
      <c r="Y101" s="69">
        <f t="shared" si="47"/>
        <v>0.87708916693051731</v>
      </c>
      <c r="Z101" s="69">
        <f t="shared" si="47"/>
        <v>0.8707995482904527</v>
      </c>
      <c r="AA101" s="69">
        <f t="shared" si="47"/>
        <v>0.87047611263315727</v>
      </c>
      <c r="AB101" s="69">
        <f t="shared" si="47"/>
        <v>0.83432259069043502</v>
      </c>
      <c r="AC101" s="69">
        <f t="shared" si="47"/>
        <v>0.88157354328945903</v>
      </c>
      <c r="AD101" s="69">
        <f t="shared" si="47"/>
        <v>0.80831080145018364</v>
      </c>
      <c r="AE101" s="69">
        <f t="shared" si="47"/>
        <v>0.91352535392700729</v>
      </c>
      <c r="AF101" s="69">
        <f t="shared" si="47"/>
        <v>0.63575496777268192</v>
      </c>
      <c r="AG101" s="69">
        <f t="shared" si="47"/>
        <v>0.87730736441571555</v>
      </c>
      <c r="AH101" s="69">
        <f t="shared" si="47"/>
        <v>0.88005107899597645</v>
      </c>
      <c r="AI101" s="69">
        <f t="shared" si="47"/>
        <v>0.69680087031536941</v>
      </c>
      <c r="AJ101" s="69">
        <f t="shared" si="47"/>
        <v>0.54269345548470926</v>
      </c>
      <c r="AK101" s="69">
        <f t="shared" si="47"/>
        <v>0.38919342165980969</v>
      </c>
      <c r="AL101" s="69">
        <f t="shared" si="47"/>
        <v>0.88518438887722806</v>
      </c>
      <c r="AM101" s="69">
        <f t="shared" si="47"/>
        <v>1.1238338928155176</v>
      </c>
      <c r="AN101" s="69">
        <f t="shared" si="47"/>
        <v>2.4945524742659453</v>
      </c>
      <c r="AO101" s="69">
        <f t="shared" si="47"/>
        <v>0.8542345121638848</v>
      </c>
      <c r="AP101" s="69">
        <f t="shared" si="47"/>
        <v>2.3872406566223137</v>
      </c>
      <c r="AQ101" s="69">
        <f t="shared" si="47"/>
        <v>2.0702934405775459</v>
      </c>
      <c r="AR101" s="69">
        <f t="shared" si="47"/>
        <v>1.0245316088595862</v>
      </c>
      <c r="AS101" s="69">
        <f t="shared" si="47"/>
        <v>11.211504428549269</v>
      </c>
      <c r="AT101" s="21">
        <f>AT100/AT95</f>
        <v>0.86278448836013033</v>
      </c>
      <c r="AU101" s="21">
        <f>AU100/AU95</f>
        <v>0.87899631543137402</v>
      </c>
      <c r="AV101" s="20" t="s">
        <v>188</v>
      </c>
    </row>
    <row r="102" spans="1:49">
      <c r="A102" s="21"/>
      <c r="B102" s="61" t="s">
        <v>182</v>
      </c>
      <c r="C102" s="21"/>
      <c r="D102" s="21">
        <f>D99/D101</f>
        <v>-1.5697749729296117E-2</v>
      </c>
      <c r="E102" s="21">
        <f>E99/E101</f>
        <v>0.17091949932916589</v>
      </c>
      <c r="F102" s="21">
        <f t="shared" ref="F102:AS102" si="48">F99/F101</f>
        <v>0.65361786040443426</v>
      </c>
      <c r="G102" s="21">
        <f t="shared" si="48"/>
        <v>0.22439294395733672</v>
      </c>
      <c r="H102" s="21">
        <f t="shared" si="48"/>
        <v>0.20972790571561897</v>
      </c>
      <c r="I102" s="21">
        <f t="shared" si="48"/>
        <v>0.19494369402142755</v>
      </c>
      <c r="J102" s="21">
        <f t="shared" si="48"/>
        <v>0.10877251024507338</v>
      </c>
      <c r="K102" s="21">
        <f t="shared" si="48"/>
        <v>0.12088846814082568</v>
      </c>
      <c r="L102" s="21">
        <f t="shared" si="48"/>
        <v>0.13599654614009937</v>
      </c>
      <c r="M102" s="21">
        <f t="shared" si="48"/>
        <v>0.13124331925893257</v>
      </c>
      <c r="N102" s="21">
        <f t="shared" si="48"/>
        <v>0.22739738583438021</v>
      </c>
      <c r="O102" s="21">
        <f t="shared" si="48"/>
        <v>0.13131825820660142</v>
      </c>
      <c r="P102" s="21">
        <f t="shared" si="48"/>
        <v>0.14885313383652282</v>
      </c>
      <c r="Q102" s="21">
        <f t="shared" si="48"/>
        <v>9.4018198754025159E-2</v>
      </c>
      <c r="R102" s="21">
        <f t="shared" si="48"/>
        <v>0.12946172843359449</v>
      </c>
      <c r="S102" s="21">
        <f t="shared" si="48"/>
        <v>0.13197445113447745</v>
      </c>
      <c r="T102" s="21">
        <f t="shared" si="48"/>
        <v>0.14841018077172624</v>
      </c>
      <c r="U102" s="21">
        <f t="shared" si="48"/>
        <v>0.1533090699099332</v>
      </c>
      <c r="V102" s="21">
        <f t="shared" si="48"/>
        <v>0.12592428402407227</v>
      </c>
      <c r="W102" s="21">
        <f t="shared" si="48"/>
        <v>9.0025335314499771E-2</v>
      </c>
      <c r="X102" s="21">
        <f t="shared" si="48"/>
        <v>0.15519407444182778</v>
      </c>
      <c r="Y102" s="21">
        <f t="shared" si="48"/>
        <v>0.14013492759472229</v>
      </c>
      <c r="Z102" s="21">
        <f t="shared" si="48"/>
        <v>0.14836991661106599</v>
      </c>
      <c r="AA102" s="21">
        <f t="shared" si="48"/>
        <v>0.1487965632807435</v>
      </c>
      <c r="AB102" s="21">
        <f t="shared" si="48"/>
        <v>0.19857715763887476</v>
      </c>
      <c r="AC102" s="21">
        <f t="shared" si="48"/>
        <v>0.1343353040501428</v>
      </c>
      <c r="AD102" s="21">
        <f t="shared" si="48"/>
        <v>0.23714788303984774</v>
      </c>
      <c r="AE102" s="21">
        <f t="shared" si="48"/>
        <v>9.4660368128800729E-2</v>
      </c>
      <c r="AF102" s="21">
        <f t="shared" si="48"/>
        <v>0.5729330490890272</v>
      </c>
      <c r="AG102" s="21">
        <f t="shared" si="48"/>
        <v>0.13985136866463851</v>
      </c>
      <c r="AH102" s="21">
        <f t="shared" si="48"/>
        <v>0.13629767920440206</v>
      </c>
      <c r="AI102" s="21">
        <f t="shared" si="48"/>
        <v>0.43513023865639033</v>
      </c>
      <c r="AJ102" s="21">
        <f t="shared" si="48"/>
        <v>0.84266087958660807</v>
      </c>
      <c r="AK102" s="21">
        <f t="shared" si="48"/>
        <v>1.5694165034173111</v>
      </c>
      <c r="AL102" s="21">
        <f t="shared" si="48"/>
        <v>0.12970812873160345</v>
      </c>
      <c r="AM102" s="21">
        <f t="shared" si="48"/>
        <v>-0.11018878603011506</v>
      </c>
      <c r="AN102" s="21">
        <f t="shared" si="48"/>
        <v>-0.59912649355238645</v>
      </c>
      <c r="AO102" s="21">
        <f t="shared" si="48"/>
        <v>0.17063872491117896</v>
      </c>
      <c r="AP102" s="21">
        <f t="shared" si="48"/>
        <v>-0.58110632912778637</v>
      </c>
      <c r="AQ102" s="21">
        <f t="shared" si="48"/>
        <v>-0.51697668567002319</v>
      </c>
      <c r="AR102" s="21">
        <f t="shared" si="48"/>
        <v>-2.3944221343055912E-2</v>
      </c>
      <c r="AS102" s="21">
        <f t="shared" si="48"/>
        <v>-0.9108059039341726</v>
      </c>
      <c r="AT102" s="21">
        <f>AT98/AT100</f>
        <v>0.15903799093638241</v>
      </c>
      <c r="AU102" s="21">
        <f>AU98/AU100</f>
        <v>0.13766119651236167</v>
      </c>
      <c r="AV102" s="20" t="s">
        <v>189</v>
      </c>
    </row>
    <row r="103" spans="1:49">
      <c r="O103" s="1"/>
      <c r="AB103" s="1"/>
      <c r="AF103" s="1"/>
      <c r="AG103" s="1"/>
      <c r="AJ103" s="1"/>
      <c r="AM103" s="1"/>
    </row>
    <row r="104" spans="1:49"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9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9"/>
      <c r="AC104" s="15"/>
      <c r="AD104" s="15"/>
      <c r="AE104" s="15"/>
      <c r="AF104" s="19"/>
      <c r="AG104" s="19"/>
      <c r="AH104" s="15"/>
      <c r="AI104" s="15"/>
      <c r="AJ104" s="19"/>
      <c r="AK104" s="15"/>
      <c r="AL104" s="15"/>
      <c r="AM104" s="19"/>
      <c r="AN104" s="15"/>
      <c r="AO104" s="15"/>
      <c r="AP104" s="15"/>
      <c r="AQ104" s="15"/>
      <c r="AR104" s="15"/>
      <c r="AS104" s="15"/>
    </row>
    <row r="105" spans="1:49">
      <c r="D105" s="18"/>
      <c r="O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</row>
    <row r="106" spans="1:49">
      <c r="O106" s="1"/>
      <c r="AB106" s="1"/>
      <c r="AF106" s="1"/>
      <c r="AG106" s="1"/>
      <c r="AJ106" s="1"/>
      <c r="AM106" s="1"/>
    </row>
    <row r="107" spans="1:49">
      <c r="O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T107" s="14"/>
    </row>
    <row r="108" spans="1:49">
      <c r="D108" s="18"/>
      <c r="O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T108" s="14"/>
    </row>
    <row r="109" spans="1:49">
      <c r="D109" s="18"/>
      <c r="O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</row>
    <row r="110" spans="1:49">
      <c r="O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</row>
    <row r="111" spans="1:49">
      <c r="O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</row>
    <row r="112" spans="1:49">
      <c r="O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</row>
    <row r="113" spans="15:39">
      <c r="O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</row>
    <row r="114" spans="15:39">
      <c r="O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</row>
    <row r="115" spans="15:39">
      <c r="O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</row>
    <row r="116" spans="15:39">
      <c r="O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</row>
    <row r="117" spans="15:39">
      <c r="O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</row>
    <row r="118" spans="15:39">
      <c r="O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</row>
    <row r="119" spans="15:39">
      <c r="O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</row>
    <row r="120" spans="15:39">
      <c r="O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</row>
    <row r="121" spans="15:39">
      <c r="O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</row>
    <row r="122" spans="15:39">
      <c r="O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</row>
    <row r="123" spans="15:39">
      <c r="O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</row>
    <row r="124" spans="15:39">
      <c r="O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</row>
    <row r="125" spans="15:39">
      <c r="O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</row>
    <row r="126" spans="15:39">
      <c r="O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</row>
    <row r="127" spans="15:39">
      <c r="O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</row>
    <row r="128" spans="15:39">
      <c r="O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</row>
    <row r="129" spans="15:39">
      <c r="O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</row>
    <row r="130" spans="15:39">
      <c r="O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</row>
    <row r="131" spans="15:39">
      <c r="O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</row>
    <row r="132" spans="15:39">
      <c r="O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</row>
    <row r="133" spans="15:39">
      <c r="O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</row>
    <row r="134" spans="15:39">
      <c r="O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</row>
    <row r="135" spans="15:39">
      <c r="O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</row>
    <row r="136" spans="15:39">
      <c r="O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</row>
    <row r="137" spans="15:39">
      <c r="O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</row>
    <row r="138" spans="15:39">
      <c r="O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</row>
    <row r="139" spans="15:39">
      <c r="O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</row>
    <row r="140" spans="15:39">
      <c r="O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</row>
    <row r="141" spans="15:39">
      <c r="O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</row>
    <row r="142" spans="15:39">
      <c r="O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</row>
    <row r="143" spans="15:39">
      <c r="O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</row>
    <row r="144" spans="15:39">
      <c r="O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</row>
    <row r="145" spans="15:39">
      <c r="O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</row>
    <row r="146" spans="15:39">
      <c r="O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</row>
    <row r="147" spans="15:39">
      <c r="O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</row>
    <row r="148" spans="15:39">
      <c r="O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</row>
    <row r="149" spans="15:39">
      <c r="O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</row>
    <row r="150" spans="15:39">
      <c r="O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</row>
    <row r="151" spans="15:39">
      <c r="O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</row>
    <row r="152" spans="15:39">
      <c r="O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</row>
    <row r="153" spans="15:39">
      <c r="O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</row>
    <row r="154" spans="15:39">
      <c r="O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</row>
    <row r="155" spans="15:39">
      <c r="O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</row>
    <row r="156" spans="15:39">
      <c r="O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</row>
    <row r="157" spans="15:39">
      <c r="O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</row>
    <row r="158" spans="15:39">
      <c r="O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</row>
    <row r="159" spans="15:39">
      <c r="O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</row>
    <row r="160" spans="15:39">
      <c r="O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</row>
    <row r="161" spans="15:39">
      <c r="O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</row>
    <row r="162" spans="15:39">
      <c r="O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</row>
    <row r="163" spans="15:39">
      <c r="O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</row>
    <row r="164" spans="15:39">
      <c r="O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</row>
    <row r="165" spans="15:39"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</row>
    <row r="166" spans="15:39"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</row>
    <row r="167" spans="15:39"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</row>
    <row r="168" spans="15:39"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</row>
    <row r="169" spans="15:39"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</row>
    <row r="170" spans="15:39"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</row>
    <row r="171" spans="15:39"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</row>
    <row r="172" spans="15:39"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</row>
    <row r="173" spans="15:39"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</row>
    <row r="174" spans="15:39"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</row>
    <row r="175" spans="15:39"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</row>
    <row r="176" spans="15:39"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</row>
    <row r="177" spans="28:39"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</row>
    <row r="178" spans="28:39"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</row>
    <row r="179" spans="28:39"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</row>
    <row r="180" spans="28:39"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</row>
    <row r="181" spans="28:39"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</row>
    <row r="182" spans="28:39"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</row>
    <row r="183" spans="28:39"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</row>
    <row r="184" spans="28:39"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</row>
    <row r="185" spans="28:39"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</row>
    <row r="186" spans="28:39"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</row>
    <row r="187" spans="28:39"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</row>
    <row r="188" spans="28:39"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</row>
    <row r="189" spans="28:39"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</row>
    <row r="190" spans="28:39"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</row>
    <row r="191" spans="28:39"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</row>
    <row r="192" spans="28:39"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</row>
    <row r="193" spans="28:39"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</row>
    <row r="194" spans="28:39"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</row>
    <row r="195" spans="28:39"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</row>
    <row r="196" spans="28:39"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</row>
    <row r="197" spans="28:39"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</row>
    <row r="198" spans="28:39"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</row>
    <row r="199" spans="28:39"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</row>
    <row r="200" spans="28:39"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</row>
    <row r="201" spans="28:39"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</row>
    <row r="202" spans="28:39"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</row>
    <row r="203" spans="28:39"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</row>
    <row r="204" spans="28:39"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</row>
    <row r="205" spans="28:39"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</row>
    <row r="206" spans="28:39"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</row>
    <row r="207" spans="28:39"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</row>
    <row r="208" spans="28:39"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</row>
    <row r="209" spans="28:39"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</row>
    <row r="210" spans="28:39"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</row>
    <row r="211" spans="28:39"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</row>
    <row r="212" spans="28:39"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</row>
    <row r="213" spans="28:39"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</row>
    <row r="214" spans="28:39"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</row>
    <row r="215" spans="28:39"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</row>
    <row r="216" spans="28:39"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</row>
    <row r="217" spans="28:39"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</row>
    <row r="218" spans="28:39"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</row>
    <row r="219" spans="28:39"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</row>
    <row r="220" spans="28:39"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</row>
    <row r="221" spans="28:39"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</row>
    <row r="222" spans="28:39"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</row>
    <row r="223" spans="28:39"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</row>
    <row r="224" spans="28:39"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</row>
    <row r="225" spans="28:39"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</row>
    <row r="226" spans="28:39"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</row>
    <row r="227" spans="28:39"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</row>
    <row r="228" spans="28:39"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</row>
    <row r="229" spans="28:39"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</row>
    <row r="230" spans="28:39"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</row>
    <row r="231" spans="28:39"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</row>
    <row r="232" spans="28:39"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</row>
    <row r="233" spans="28:39"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</row>
    <row r="234" spans="28:39"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</row>
    <row r="235" spans="28:39"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</row>
    <row r="236" spans="28:39"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</row>
    <row r="237" spans="28:39"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</row>
    <row r="238" spans="28:39"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</row>
    <row r="239" spans="28:39"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</row>
    <row r="240" spans="28:39"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</row>
    <row r="241" spans="28:39"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</row>
    <row r="242" spans="28:39"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</row>
    <row r="243" spans="28:39"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</row>
    <row r="244" spans="28:39"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</row>
    <row r="245" spans="28:39"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</row>
    <row r="246" spans="28:39"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</row>
    <row r="247" spans="28:39"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</row>
    <row r="248" spans="28:39"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</row>
    <row r="249" spans="28:39"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</row>
    <row r="250" spans="28:39"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</row>
    <row r="251" spans="28:39"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</row>
    <row r="252" spans="28:39"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</row>
    <row r="253" spans="28:39"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</row>
    <row r="254" spans="28:39"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</row>
    <row r="255" spans="28:39"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</row>
    <row r="256" spans="28:39"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</row>
    <row r="257" spans="28:39"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</row>
    <row r="258" spans="28:39"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</row>
    <row r="259" spans="28:39"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</row>
    <row r="260" spans="28:39"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</row>
    <row r="261" spans="28:39"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</row>
    <row r="262" spans="28:39"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</row>
    <row r="263" spans="28:39"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</row>
    <row r="264" spans="28:39"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</row>
    <row r="265" spans="28:39"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</row>
    <row r="266" spans="28:39"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</row>
    <row r="267" spans="28:39"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</row>
    <row r="268" spans="28:39"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</row>
    <row r="269" spans="28:39"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</row>
    <row r="270" spans="28:39"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</row>
    <row r="271" spans="28:39"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</row>
    <row r="272" spans="28:39"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</row>
    <row r="273" spans="28:39"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</row>
    <row r="274" spans="28:39"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</row>
    <row r="275" spans="28:39"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</row>
    <row r="276" spans="28:39"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</row>
    <row r="277" spans="28:39"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</row>
    <row r="278" spans="28:39"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</row>
    <row r="279" spans="28:39"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</row>
    <row r="280" spans="28:39"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</row>
    <row r="281" spans="28:39"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</row>
    <row r="282" spans="28:39"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</row>
    <row r="283" spans="28:39"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</row>
    <row r="284" spans="28:39"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</row>
    <row r="285" spans="28:39"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</row>
    <row r="286" spans="28:39"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</row>
    <row r="287" spans="28:39"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</row>
    <row r="288" spans="28:39"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</row>
    <row r="289" spans="28:39"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</row>
    <row r="290" spans="28:39"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</row>
    <row r="291" spans="28:39"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</row>
    <row r="292" spans="28:39"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</row>
    <row r="293" spans="28:39"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</row>
    <row r="294" spans="28:39"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</row>
    <row r="295" spans="28:39"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</row>
    <row r="296" spans="28:39"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</row>
    <row r="297" spans="28:39"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</row>
    <row r="298" spans="28:39"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</row>
    <row r="299" spans="28:39"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</row>
    <row r="300" spans="28:39"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</row>
    <row r="301" spans="28:39"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</row>
    <row r="302" spans="28:39"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</row>
    <row r="303" spans="28:39"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</row>
    <row r="304" spans="28:39"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</row>
    <row r="305" spans="28:39"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</row>
    <row r="306" spans="28:39"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</row>
    <row r="307" spans="28:39"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</row>
    <row r="308" spans="28:39"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</row>
    <row r="309" spans="28:39"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</row>
    <row r="310" spans="28:39"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</row>
    <row r="311" spans="28:39"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</row>
    <row r="312" spans="28:39"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</row>
    <row r="313" spans="28:39"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</row>
    <row r="314" spans="28:39"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</row>
    <row r="315" spans="28:39"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</row>
    <row r="316" spans="28:39"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</row>
    <row r="317" spans="28:39"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</row>
    <row r="318" spans="28:39"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</row>
    <row r="319" spans="28:39"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</row>
    <row r="320" spans="28:39"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</row>
    <row r="321" spans="28:39"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</row>
    <row r="322" spans="28:39"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</row>
    <row r="323" spans="28:39"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</row>
    <row r="324" spans="28:39"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</row>
    <row r="325" spans="28:39"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</row>
    <row r="326" spans="28:39"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</row>
    <row r="327" spans="28:39"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</row>
    <row r="328" spans="28:39"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</row>
    <row r="329" spans="28:39"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</row>
    <row r="330" spans="28:39"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</row>
    <row r="331" spans="28:39"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</row>
    <row r="332" spans="28:39"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</row>
    <row r="333" spans="28:39"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</row>
    <row r="334" spans="28:39"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</row>
    <row r="335" spans="28:39"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</row>
    <row r="336" spans="28:39"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</row>
    <row r="337" spans="28:39"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</row>
    <row r="338" spans="28:39"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</row>
    <row r="339" spans="28:39"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</row>
    <row r="340" spans="28:39"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</row>
    <row r="341" spans="28:39"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</row>
    <row r="342" spans="28:39"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</row>
    <row r="343" spans="28:39"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</row>
    <row r="344" spans="28:39"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</row>
    <row r="345" spans="28:39"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</row>
    <row r="346" spans="28:39"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</row>
    <row r="347" spans="28:39"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</row>
    <row r="348" spans="28:39"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</row>
    <row r="349" spans="28:39"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</row>
    <row r="350" spans="28:39"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</row>
    <row r="351" spans="28:39"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</row>
    <row r="352" spans="28:39"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</row>
    <row r="353" spans="28:39"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</row>
    <row r="354" spans="28:39"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</row>
    <row r="355" spans="28:39"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</row>
    <row r="356" spans="28:39"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</row>
    <row r="357" spans="28:39"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</row>
    <row r="358" spans="28:39"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</row>
    <row r="359" spans="28:39"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</row>
    <row r="360" spans="28:39"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</row>
    <row r="361" spans="28:39"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</row>
    <row r="362" spans="28:39"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</row>
    <row r="363" spans="28:39"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</row>
    <row r="364" spans="28:39"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</row>
    <row r="365" spans="28:39"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</row>
    <row r="366" spans="28:39"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</row>
    <row r="367" spans="28:39"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</row>
    <row r="368" spans="28:39"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</row>
    <row r="369" spans="28:39"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</row>
    <row r="370" spans="28:39"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</row>
    <row r="371" spans="28:39"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</row>
    <row r="372" spans="28:39"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</row>
    <row r="373" spans="28:39"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</row>
    <row r="374" spans="28:39"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</row>
    <row r="375" spans="28:39"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</row>
    <row r="376" spans="28:39"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</row>
    <row r="377" spans="28:39"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</row>
    <row r="378" spans="28:39"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</row>
    <row r="379" spans="28:39"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</row>
    <row r="380" spans="28:39"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</row>
    <row r="381" spans="28:39"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</row>
    <row r="382" spans="28:39"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</row>
    <row r="383" spans="28:39"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</row>
    <row r="384" spans="28:39"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</row>
    <row r="385" spans="28:39"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</row>
    <row r="386" spans="28:39"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</row>
    <row r="387" spans="28:39"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</row>
    <row r="388" spans="28:39"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</row>
    <row r="389" spans="28:39"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</row>
    <row r="390" spans="28:39"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</row>
    <row r="391" spans="28:39"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</row>
    <row r="392" spans="28:39"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</row>
    <row r="393" spans="28:39"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</row>
    <row r="394" spans="28:39"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</row>
    <row r="395" spans="28:39"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</row>
    <row r="396" spans="28:39"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</row>
    <row r="397" spans="28:39"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</row>
    <row r="398" spans="28:39"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</row>
    <row r="399" spans="28:39"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</row>
    <row r="400" spans="28:39"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</row>
    <row r="401" spans="28:39"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</row>
    <row r="402" spans="28:39"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</row>
    <row r="403" spans="28:39"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</row>
    <row r="404" spans="28:39"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</row>
    <row r="405" spans="28:39"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</row>
    <row r="406" spans="28:39"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</row>
    <row r="407" spans="28:39"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</row>
    <row r="408" spans="28:39"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</row>
    <row r="409" spans="28:39"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</row>
    <row r="410" spans="28:39"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</row>
    <row r="411" spans="28:39"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</row>
    <row r="412" spans="28:39"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</row>
    <row r="413" spans="28:39"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</row>
    <row r="414" spans="28:39"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</row>
    <row r="415" spans="28:39"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</row>
    <row r="416" spans="28:39"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</row>
    <row r="417" spans="28:39"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</row>
    <row r="418" spans="28:39"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</row>
    <row r="419" spans="28:39"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</row>
    <row r="420" spans="28:39"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</row>
    <row r="421" spans="28:39"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</row>
    <row r="422" spans="28:39"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</row>
    <row r="423" spans="28:39"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</row>
    <row r="424" spans="28:39"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</row>
    <row r="425" spans="28:39"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</row>
    <row r="426" spans="28:39"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</row>
    <row r="427" spans="28:39"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</row>
    <row r="428" spans="28:39"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</row>
    <row r="429" spans="28:39"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</row>
    <row r="430" spans="28:39"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</row>
    <row r="431" spans="28:39"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</row>
    <row r="432" spans="28:39"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</row>
    <row r="433" spans="28:39"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</row>
    <row r="434" spans="28:39"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</row>
    <row r="435" spans="28:39"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</row>
    <row r="436" spans="28:39"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</row>
    <row r="437" spans="28:39"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</row>
    <row r="438" spans="28:39"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</row>
    <row r="439" spans="28:39"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</row>
    <row r="440" spans="28:39"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</row>
    <row r="441" spans="28:39"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</row>
    <row r="442" spans="28:39"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</row>
    <row r="443" spans="28:39"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</row>
    <row r="444" spans="28:39"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</row>
    <row r="445" spans="28:39"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</row>
    <row r="446" spans="28:39"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</row>
    <row r="447" spans="28:39"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</row>
    <row r="448" spans="28:39"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</row>
    <row r="449" spans="28:39"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</row>
    <row r="450" spans="28:39"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</row>
    <row r="451" spans="28:39"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</row>
    <row r="452" spans="28:39"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</row>
    <row r="453" spans="28:39"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</row>
    <row r="454" spans="28:39"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</row>
    <row r="455" spans="28:39"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</row>
    <row r="456" spans="28:39"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</row>
    <row r="457" spans="28:39"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</row>
    <row r="458" spans="28:39"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</row>
    <row r="459" spans="28:39"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</row>
    <row r="460" spans="28:39"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</row>
    <row r="461" spans="28:39"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</row>
    <row r="462" spans="28:39"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</row>
    <row r="463" spans="28:39"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</row>
    <row r="464" spans="28:39"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</row>
    <row r="465" spans="28:39"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</row>
    <row r="466" spans="28:39"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</row>
    <row r="467" spans="28:39"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</row>
    <row r="468" spans="28:39"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</row>
    <row r="469" spans="28:39"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</row>
    <row r="470" spans="28:39"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</row>
    <row r="471" spans="28:39"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</row>
    <row r="472" spans="28:39"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</row>
    <row r="473" spans="28:39"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</row>
    <row r="474" spans="28:39"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</row>
    <row r="475" spans="28:39"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</row>
    <row r="476" spans="28:39"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</row>
    <row r="477" spans="28:39"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</row>
    <row r="478" spans="28:39"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</row>
    <row r="479" spans="28:39"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</row>
    <row r="480" spans="28:39"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</row>
    <row r="481" spans="28:39"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</row>
    <row r="482" spans="28:39"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</row>
    <row r="483" spans="28:39"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</row>
    <row r="484" spans="28:39"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</row>
    <row r="485" spans="28:39"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</row>
    <row r="486" spans="28:39"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</row>
    <row r="487" spans="28:39"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</row>
    <row r="488" spans="28:39"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</row>
    <row r="489" spans="28:39"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</row>
    <row r="490" spans="28:39"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</row>
    <row r="491" spans="28:39"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</row>
    <row r="492" spans="28:39"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</row>
    <row r="493" spans="28:39"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</row>
    <row r="494" spans="28:39"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</row>
    <row r="495" spans="28:39"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</row>
    <row r="496" spans="28:39"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</row>
    <row r="497" spans="28:39"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</row>
    <row r="498" spans="28:39"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</row>
    <row r="499" spans="28:39"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</row>
    <row r="500" spans="28:39"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</row>
    <row r="501" spans="28:39"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</row>
    <row r="502" spans="28:39"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</row>
    <row r="503" spans="28:39"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</row>
    <row r="504" spans="28:39"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</row>
    <row r="505" spans="28:39"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</row>
    <row r="506" spans="28:39"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</row>
    <row r="507" spans="28:39"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</row>
    <row r="508" spans="28:39"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</row>
    <row r="509" spans="28:39"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</row>
    <row r="510" spans="28:39"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</row>
    <row r="511" spans="28:39"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</row>
    <row r="512" spans="28:39"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</row>
    <row r="513" spans="28:39"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</row>
    <row r="514" spans="28:39"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</row>
    <row r="515" spans="28:39"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</row>
    <row r="516" spans="28:39"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</row>
    <row r="517" spans="28:39"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</row>
    <row r="518" spans="28:39"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</row>
    <row r="519" spans="28:39"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</row>
    <row r="520" spans="28:39"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</row>
    <row r="521" spans="28:39"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</row>
    <row r="522" spans="28:39"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</row>
    <row r="523" spans="28:39"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</row>
    <row r="524" spans="28:39"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</row>
    <row r="525" spans="28:39"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</row>
    <row r="526" spans="28:39"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</row>
    <row r="527" spans="28:39"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</row>
    <row r="528" spans="28:39"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</row>
    <row r="529" spans="28:39"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</row>
    <row r="530" spans="28:39"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</row>
    <row r="531" spans="28:39"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</row>
    <row r="532" spans="28:39"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</row>
    <row r="533" spans="28:39"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</row>
    <row r="534" spans="28:39"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</row>
    <row r="535" spans="28:39"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</row>
    <row r="536" spans="28:39"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</row>
    <row r="537" spans="28:39"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</row>
    <row r="538" spans="28:39"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</row>
    <row r="539" spans="28:39"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</row>
    <row r="540" spans="28:39"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</row>
    <row r="541" spans="28:39"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</row>
    <row r="542" spans="28:39"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</row>
    <row r="543" spans="28:39"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</row>
    <row r="544" spans="28:39"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</row>
    <row r="545" spans="28:39"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</row>
    <row r="546" spans="28:39"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</row>
    <row r="547" spans="28:39"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</row>
    <row r="548" spans="28:39"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</row>
    <row r="549" spans="28:39"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</row>
    <row r="550" spans="28:39"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</row>
    <row r="551" spans="28:39"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</row>
    <row r="552" spans="28:39"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</row>
    <row r="553" spans="28:39"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</row>
    <row r="554" spans="28:39"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</row>
    <row r="555" spans="28:39"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</row>
    <row r="556" spans="28:39"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</row>
    <row r="557" spans="28:39"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</row>
    <row r="558" spans="28:39"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</row>
    <row r="559" spans="28:39"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</row>
    <row r="560" spans="28:39"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</row>
    <row r="561" spans="28:39"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</row>
    <row r="562" spans="28:39"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</row>
    <row r="563" spans="28:39"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</row>
    <row r="564" spans="28:39"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</row>
    <row r="565" spans="28:39"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</row>
    <row r="566" spans="28:39"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</row>
    <row r="567" spans="28:39"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</row>
    <row r="568" spans="28:39"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</row>
    <row r="569" spans="28:39"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</row>
    <row r="570" spans="28:39"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</row>
    <row r="571" spans="28:39"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</row>
    <row r="572" spans="28:39"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</row>
    <row r="573" spans="28:39"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</row>
    <row r="574" spans="28:39"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</row>
    <row r="575" spans="28:39"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</row>
    <row r="576" spans="28:39"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</row>
    <row r="577" spans="28:39"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</row>
    <row r="578" spans="28:39"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</row>
    <row r="579" spans="28:39"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</row>
    <row r="580" spans="28:39"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</row>
    <row r="581" spans="28:39"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</row>
    <row r="582" spans="28:39"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</row>
    <row r="583" spans="28:39"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</row>
    <row r="584" spans="28:39"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</row>
    <row r="585" spans="28:39"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</row>
    <row r="586" spans="28:39"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</row>
    <row r="587" spans="28:39"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</row>
    <row r="588" spans="28:39"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</row>
    <row r="589" spans="28:39"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</row>
    <row r="590" spans="28:39"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</row>
    <row r="591" spans="28:39"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</row>
    <row r="592" spans="28:39"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</row>
    <row r="593" spans="28:39"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</row>
    <row r="594" spans="28:39"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</row>
    <row r="595" spans="28:39"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</row>
    <row r="596" spans="28:39"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</row>
    <row r="597" spans="28:39"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</row>
    <row r="598" spans="28:39"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</row>
    <row r="599" spans="28:39"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</row>
    <row r="600" spans="28:39"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</row>
    <row r="601" spans="28:39"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</row>
    <row r="602" spans="28:39"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</row>
    <row r="603" spans="28:39"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</row>
    <row r="604" spans="28:39"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</row>
    <row r="605" spans="28:39"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</row>
    <row r="606" spans="28:39"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</row>
    <row r="607" spans="28:39"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</row>
    <row r="608" spans="28:39"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</row>
    <row r="609" spans="28:39"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</row>
    <row r="610" spans="28:39"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</row>
    <row r="611" spans="28:39"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</row>
    <row r="612" spans="28:39"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</row>
    <row r="613" spans="28:39"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</row>
    <row r="614" spans="28:39"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</row>
    <row r="615" spans="28:39"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</row>
    <row r="616" spans="28:39"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</row>
    <row r="617" spans="28:39"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</row>
    <row r="618" spans="28:39"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</row>
    <row r="619" spans="28:39"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</row>
    <row r="620" spans="28:39"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</row>
    <row r="621" spans="28:39"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</row>
    <row r="622" spans="28:39"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</row>
    <row r="623" spans="28:39"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</row>
    <row r="624" spans="28:39"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</row>
    <row r="625" spans="28:39"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</row>
    <row r="626" spans="28:39"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</row>
    <row r="627" spans="28:39"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</row>
    <row r="628" spans="28:39"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</row>
    <row r="629" spans="28:39"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</row>
    <row r="630" spans="28:39"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</row>
    <row r="631" spans="28:39"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</row>
    <row r="632" spans="28:39"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</row>
    <row r="633" spans="28:39"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</row>
    <row r="634" spans="28:39"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</row>
    <row r="635" spans="28:39"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</row>
    <row r="636" spans="28:39"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</row>
    <row r="637" spans="28:39"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</row>
    <row r="638" spans="28:39"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</row>
    <row r="639" spans="28:39"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</row>
    <row r="640" spans="28:39"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</row>
    <row r="641" spans="28:39"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</row>
    <row r="642" spans="28:39"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</row>
    <row r="643" spans="28:39"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</row>
    <row r="644" spans="28:39"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</row>
    <row r="645" spans="28:39"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</row>
    <row r="646" spans="28:39"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</row>
    <row r="647" spans="28:39"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</row>
    <row r="648" spans="28:39"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</row>
    <row r="649" spans="28:39"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</row>
    <row r="650" spans="28:39"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</row>
    <row r="651" spans="28:39"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</row>
    <row r="652" spans="28:39"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</row>
    <row r="653" spans="28:39"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</row>
    <row r="654" spans="28:39"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</row>
    <row r="655" spans="28:39"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</row>
    <row r="656" spans="28:39"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</row>
    <row r="657" spans="28:39"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</row>
    <row r="658" spans="28:39"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</row>
    <row r="659" spans="28:39"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</row>
    <row r="660" spans="28:39"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</row>
    <row r="661" spans="28:39"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</row>
    <row r="662" spans="28:39"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</row>
    <row r="663" spans="28:39"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</row>
    <row r="664" spans="28:39"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</row>
    <row r="665" spans="28:39"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</row>
    <row r="666" spans="28:39"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</row>
    <row r="667" spans="28:39"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</row>
    <row r="668" spans="28:39"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</row>
    <row r="669" spans="28:39"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</row>
    <row r="670" spans="28:39"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</row>
    <row r="671" spans="28:39"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</row>
    <row r="672" spans="28:39"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</row>
    <row r="673" spans="28:39"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</row>
    <row r="674" spans="28:39"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</row>
    <row r="675" spans="28:39"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</row>
    <row r="676" spans="28:39"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</row>
    <row r="677" spans="28:39"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</row>
    <row r="678" spans="28:39"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</row>
    <row r="679" spans="28:39"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</row>
    <row r="680" spans="28:39"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</row>
    <row r="681" spans="28:39"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</row>
    <row r="682" spans="28:39"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</row>
    <row r="683" spans="28:39"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</row>
    <row r="684" spans="28:39"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</row>
    <row r="685" spans="28:39"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</row>
    <row r="686" spans="28:39"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</row>
    <row r="687" spans="28:39"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</row>
    <row r="688" spans="28:39"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</row>
    <row r="689" spans="28:39"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</row>
    <row r="690" spans="28:39"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</row>
    <row r="691" spans="28:39"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</row>
    <row r="692" spans="28:39"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</row>
    <row r="693" spans="28:39"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</row>
    <row r="694" spans="28:39"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</row>
    <row r="695" spans="28:39"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</row>
    <row r="696" spans="28:39"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</row>
    <row r="697" spans="28:39"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</row>
    <row r="698" spans="28:39"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</row>
    <row r="699" spans="28:39"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</row>
    <row r="700" spans="28:39"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</row>
    <row r="701" spans="28:39"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</row>
    <row r="702" spans="28:39"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</row>
    <row r="703" spans="28:39"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</row>
    <row r="704" spans="28:39"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</row>
    <row r="705" spans="28:39"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</row>
    <row r="706" spans="28:39"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</row>
    <row r="707" spans="28:39"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</row>
    <row r="708" spans="28:39"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</row>
    <row r="709" spans="28:39"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</row>
    <row r="710" spans="28:39"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</row>
    <row r="711" spans="28:39"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</row>
    <row r="712" spans="28:39"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</row>
    <row r="713" spans="28:39"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</row>
    <row r="714" spans="28:39"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</row>
    <row r="715" spans="28:39"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</row>
    <row r="716" spans="28:39"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</row>
    <row r="717" spans="28:39"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</row>
    <row r="718" spans="28:39"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</row>
    <row r="719" spans="28:39"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</row>
    <row r="720" spans="28:39"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</row>
    <row r="721" spans="28:39"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</row>
    <row r="722" spans="28:39"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</row>
    <row r="723" spans="28:39"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</row>
    <row r="724" spans="28:39"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</row>
    <row r="725" spans="28:39"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</row>
    <row r="726" spans="28:39"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</row>
    <row r="727" spans="28:39"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</row>
    <row r="728" spans="28:39"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</row>
    <row r="729" spans="28:39"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</row>
    <row r="730" spans="28:39"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</row>
    <row r="731" spans="28:39"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</row>
    <row r="732" spans="28:39"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</row>
    <row r="733" spans="28:39"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</row>
    <row r="734" spans="28:39"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</row>
    <row r="735" spans="28:39"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</row>
    <row r="736" spans="28:39"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</row>
    <row r="737" spans="28:39"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</row>
    <row r="738" spans="28:39"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</row>
    <row r="739" spans="28:39"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</row>
    <row r="740" spans="28:39"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</row>
    <row r="741" spans="28:39"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</row>
    <row r="742" spans="28:39"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</row>
    <row r="743" spans="28:39"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</row>
    <row r="744" spans="28:39"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</row>
    <row r="745" spans="28:39"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</row>
    <row r="746" spans="28:39"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</row>
    <row r="747" spans="28:39"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</row>
    <row r="748" spans="28:39"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</row>
    <row r="749" spans="28:39"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</row>
    <row r="750" spans="28:39"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</row>
    <row r="751" spans="28:39"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</row>
    <row r="752" spans="28:39"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</row>
    <row r="753" spans="28:39"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</row>
    <row r="754" spans="28:39"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</row>
    <row r="755" spans="28:39"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</row>
    <row r="756" spans="28:39"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</row>
    <row r="757" spans="28:39"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</row>
    <row r="758" spans="28:39"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</row>
    <row r="759" spans="28:39"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</row>
    <row r="760" spans="28:39"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</row>
    <row r="761" spans="28:39"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</row>
    <row r="762" spans="28:39"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</row>
    <row r="763" spans="28:39"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</row>
    <row r="764" spans="28:39"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</row>
    <row r="765" spans="28:39"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</row>
    <row r="766" spans="28:39"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</row>
    <row r="767" spans="28:39"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</row>
    <row r="768" spans="28:39"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</row>
    <row r="769" spans="28:39"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</row>
    <row r="770" spans="28:39"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</row>
    <row r="771" spans="28:39"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</row>
    <row r="772" spans="28:39"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</row>
    <row r="773" spans="28:39"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</row>
    <row r="774" spans="28:39"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</row>
    <row r="775" spans="28:39"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</row>
    <row r="776" spans="28:39"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</row>
    <row r="777" spans="28:39"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</row>
    <row r="778" spans="28:39"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</row>
    <row r="779" spans="28:39"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</row>
    <row r="780" spans="28:39"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</row>
    <row r="781" spans="28:39"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</row>
    <row r="782" spans="28:39"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</row>
    <row r="783" spans="28:39"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</row>
    <row r="784" spans="28:39"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</row>
    <row r="785" spans="28:39"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</row>
    <row r="786" spans="28:39"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</row>
    <row r="787" spans="28:39"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</row>
    <row r="788" spans="28:39"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</row>
    <row r="789" spans="28:39"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</row>
    <row r="790" spans="28:39"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</row>
    <row r="791" spans="28:39"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</row>
    <row r="792" spans="28:39"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</row>
    <row r="793" spans="28:39"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</row>
    <row r="794" spans="28:39"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</row>
    <row r="795" spans="28:39"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</row>
    <row r="796" spans="28:39"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</row>
    <row r="797" spans="28:39"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</row>
    <row r="798" spans="28:39"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</row>
    <row r="799" spans="28:39"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</row>
    <row r="800" spans="28:39"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</row>
    <row r="801" spans="28:39"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</row>
    <row r="802" spans="28:39"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</row>
    <row r="803" spans="28:39"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</row>
    <row r="804" spans="28:39"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</row>
    <row r="805" spans="28:39"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</row>
    <row r="806" spans="28:39"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</row>
    <row r="807" spans="28:39"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</row>
    <row r="808" spans="28:39"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</row>
    <row r="809" spans="28:39"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</row>
    <row r="810" spans="28:39"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</row>
    <row r="811" spans="28:39"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</row>
    <row r="812" spans="28:39"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</row>
    <row r="813" spans="28:39"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</row>
    <row r="814" spans="28:39"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</row>
    <row r="815" spans="28:39"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</row>
    <row r="816" spans="28:39"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</row>
    <row r="817" spans="28:39"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</row>
    <row r="818" spans="28:39"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</row>
    <row r="819" spans="28:39"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</row>
    <row r="820" spans="28:39"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</row>
    <row r="821" spans="28:39"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</row>
    <row r="822" spans="28:39"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</row>
    <row r="823" spans="28:39"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</row>
    <row r="824" spans="28:39"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</row>
    <row r="825" spans="28:39"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</row>
    <row r="826" spans="28:39"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</row>
    <row r="827" spans="28:39"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</row>
    <row r="828" spans="28:39"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</row>
    <row r="829" spans="28:39"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</row>
    <row r="830" spans="28:39"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</row>
    <row r="831" spans="28:39"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</row>
    <row r="832" spans="28:39"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</row>
    <row r="833" spans="28:39"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</row>
    <row r="834" spans="28:39"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</row>
    <row r="835" spans="28:39"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</row>
    <row r="836" spans="28:39"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</row>
    <row r="837" spans="28:39"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</row>
    <row r="838" spans="28:39"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</row>
    <row r="839" spans="28:39"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</row>
    <row r="840" spans="28:39"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</row>
    <row r="841" spans="28:39"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</row>
    <row r="842" spans="28:39"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</row>
    <row r="843" spans="28:39"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</row>
    <row r="844" spans="28:39"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</row>
    <row r="845" spans="28:39"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</row>
    <row r="846" spans="28:39"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</row>
    <row r="847" spans="28:39"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</row>
    <row r="848" spans="28:39"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</row>
    <row r="849" spans="28:39"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</row>
    <row r="850" spans="28:39"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</row>
    <row r="851" spans="28:39"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</row>
    <row r="852" spans="28:39"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</row>
    <row r="853" spans="28:39"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</row>
    <row r="854" spans="28:39"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</row>
    <row r="855" spans="28:39"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</row>
    <row r="856" spans="28:39"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</row>
    <row r="857" spans="28:39"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</row>
    <row r="858" spans="28:39"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</row>
    <row r="859" spans="28:39"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</row>
    <row r="860" spans="28:39"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</row>
    <row r="861" spans="28:39"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</row>
    <row r="862" spans="28:39"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</row>
    <row r="863" spans="28:39"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</row>
    <row r="864" spans="28:39"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</row>
    <row r="865" spans="28:39"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</row>
    <row r="866" spans="28:39"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</row>
    <row r="867" spans="28:39"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</row>
    <row r="868" spans="28:39"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</row>
    <row r="869" spans="28:39"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</row>
    <row r="870" spans="28:39"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</row>
    <row r="871" spans="28:39"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</row>
    <row r="872" spans="28:39"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</row>
    <row r="873" spans="28:39"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</row>
    <row r="874" spans="28:39"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</row>
    <row r="875" spans="28:39"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</row>
    <row r="876" spans="28:39"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</row>
    <row r="877" spans="28:39"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</row>
    <row r="878" spans="28:39"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</row>
    <row r="879" spans="28:39"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</row>
    <row r="880" spans="28:39"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</row>
    <row r="881" spans="28:39"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</row>
    <row r="882" spans="28:39"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</row>
    <row r="883" spans="28:39"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</row>
    <row r="884" spans="28:39"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</row>
    <row r="885" spans="28:39"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</row>
    <row r="886" spans="28:39"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</row>
    <row r="887" spans="28:39"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</row>
    <row r="888" spans="28:39"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</row>
    <row r="889" spans="28:39"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</row>
    <row r="890" spans="28:39"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</row>
    <row r="891" spans="28:39"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</row>
    <row r="892" spans="28:39"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</row>
    <row r="893" spans="28:39"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</row>
    <row r="894" spans="28:39"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</row>
    <row r="895" spans="28:39"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</row>
    <row r="896" spans="28:39"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</row>
    <row r="897" spans="28:39"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</row>
    <row r="898" spans="28:39"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</row>
    <row r="899" spans="28:39"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</row>
    <row r="900" spans="28:39"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</row>
    <row r="901" spans="28:39"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</row>
    <row r="902" spans="28:39"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</row>
    <row r="903" spans="28:39"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</row>
    <row r="904" spans="28:39"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</row>
    <row r="905" spans="28:39"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</row>
    <row r="906" spans="28:39"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</row>
    <row r="907" spans="28:39"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</row>
    <row r="908" spans="28:39"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</row>
    <row r="909" spans="28:39"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</row>
    <row r="910" spans="28:39"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</row>
    <row r="911" spans="28:39"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</row>
    <row r="912" spans="28:39"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</row>
    <row r="913" spans="28:39"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</row>
    <row r="914" spans="28:39"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</row>
    <row r="915" spans="28:39"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</row>
    <row r="916" spans="28:39"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</row>
    <row r="917" spans="28:39"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</row>
    <row r="918" spans="28:39"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</row>
    <row r="919" spans="28:39"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</row>
    <row r="920" spans="28:39"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</row>
    <row r="921" spans="28:39"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</row>
    <row r="922" spans="28:39"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</row>
    <row r="923" spans="28:39"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</row>
    <row r="924" spans="28:39"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</row>
    <row r="925" spans="28:39"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</row>
    <row r="926" spans="28:39"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</row>
    <row r="927" spans="28:39"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</row>
    <row r="928" spans="28:39"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</row>
    <row r="929" spans="28:39"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</row>
    <row r="930" spans="28:39"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</row>
    <row r="931" spans="28:39"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</row>
    <row r="932" spans="28:39"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</row>
    <row r="933" spans="28:39"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</row>
    <row r="934" spans="28:39"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</row>
    <row r="935" spans="28:39"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</row>
    <row r="936" spans="28:39"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</row>
    <row r="937" spans="28:39"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</row>
    <row r="938" spans="28:39"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</row>
    <row r="939" spans="28:39"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</row>
    <row r="940" spans="28:39"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</row>
    <row r="941" spans="28:39"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</row>
    <row r="942" spans="28:39"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</row>
    <row r="943" spans="28:39"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</row>
    <row r="944" spans="28:39"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</row>
    <row r="945" spans="28:39"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</row>
    <row r="946" spans="28:39"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</row>
    <row r="947" spans="28:39"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</row>
    <row r="948" spans="28:39"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</row>
    <row r="949" spans="28:39"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</row>
    <row r="950" spans="28:39"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</row>
    <row r="951" spans="28:39"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</row>
    <row r="952" spans="28:39"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</row>
    <row r="953" spans="28:39"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</row>
    <row r="954" spans="28:39"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</row>
    <row r="955" spans="28:39"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</row>
    <row r="956" spans="28:39"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</row>
    <row r="957" spans="28:39"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</row>
    <row r="958" spans="28:39"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</row>
    <row r="959" spans="28:39"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</row>
    <row r="960" spans="28:39"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</row>
    <row r="961" spans="28:39"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</row>
    <row r="962" spans="28:39"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</row>
    <row r="963" spans="28:39"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</row>
    <row r="964" spans="28:39"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</row>
    <row r="965" spans="28:39"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</row>
    <row r="966" spans="28:39"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</row>
    <row r="967" spans="28:39"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</row>
    <row r="968" spans="28:39"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</row>
    <row r="969" spans="28:39"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</row>
    <row r="970" spans="28:39"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</row>
    <row r="971" spans="28:39"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</row>
    <row r="972" spans="28:39"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</row>
    <row r="973" spans="28:39"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</row>
    <row r="974" spans="28:39"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</row>
    <row r="975" spans="28:39"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</row>
    <row r="976" spans="28:39"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</row>
    <row r="977" spans="28:39"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</row>
    <row r="978" spans="28:39"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</row>
    <row r="979" spans="28:39"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</row>
    <row r="980" spans="28:39"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</row>
    <row r="981" spans="28:39"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</row>
    <row r="982" spans="28:39"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</row>
    <row r="983" spans="28:39"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</row>
    <row r="984" spans="28:39"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</row>
    <row r="985" spans="28:39"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</row>
    <row r="986" spans="28:39"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</row>
    <row r="987" spans="28:39"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</row>
    <row r="988" spans="28:39"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</row>
    <row r="989" spans="28:39"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</row>
    <row r="990" spans="28:39"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</row>
    <row r="991" spans="28:39"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</row>
    <row r="992" spans="28:39"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</row>
    <row r="993" spans="28:39"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</row>
    <row r="994" spans="28:39"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</row>
    <row r="995" spans="28:39"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</row>
    <row r="996" spans="28:39"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</row>
    <row r="997" spans="28:39"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</row>
    <row r="998" spans="28:39"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</row>
    <row r="999" spans="28:39"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</row>
    <row r="1000" spans="28:39"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</row>
    <row r="1001" spans="28:39"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</row>
    <row r="1002" spans="28:39"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</row>
    <row r="1003" spans="28:39"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</row>
    <row r="1004" spans="28:39"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</row>
    <row r="1005" spans="28:39"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</row>
    <row r="1006" spans="28:39"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</row>
    <row r="1007" spans="28:39"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</row>
    <row r="1008" spans="28:39"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</row>
    <row r="1009" spans="28:39"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</row>
    <row r="1010" spans="28:39"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</row>
    <row r="1011" spans="28:39"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</row>
    <row r="1012" spans="28:39"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</row>
    <row r="1013" spans="28:39"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</row>
    <row r="1014" spans="28:39"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</row>
    <row r="1015" spans="28:39"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</row>
    <row r="1016" spans="28:39"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</row>
    <row r="1017" spans="28:39"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</row>
    <row r="1018" spans="28:39"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</row>
    <row r="1019" spans="28:39"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</row>
    <row r="1020" spans="28:39"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</row>
    <row r="1021" spans="28:39"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</row>
    <row r="1022" spans="28:39"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</row>
    <row r="1023" spans="28:39"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</row>
    <row r="1024" spans="28:39"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</row>
    <row r="1025" spans="28:39"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</row>
    <row r="1026" spans="28:39"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</row>
    <row r="1027" spans="28:39"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</row>
    <row r="1028" spans="28:39"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</row>
    <row r="1029" spans="28:39"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</row>
    <row r="1030" spans="28:39"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</row>
    <row r="1031" spans="28:39"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</row>
    <row r="1032" spans="28:39"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</row>
    <row r="1033" spans="28:39"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</row>
    <row r="1034" spans="28:39"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</row>
    <row r="1035" spans="28:39"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</row>
    <row r="1036" spans="28:39"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</row>
    <row r="1037" spans="28:39"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</row>
    <row r="1038" spans="28:39"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</row>
    <row r="1039" spans="28:39"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</row>
    <row r="1040" spans="28:39"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</row>
    <row r="1041" spans="28:39"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</row>
    <row r="1042" spans="28:39"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</row>
    <row r="1043" spans="28:39"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</row>
    <row r="1044" spans="28:39"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</row>
    <row r="1045" spans="28:39"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</row>
    <row r="1046" spans="28:39"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</row>
    <row r="1047" spans="28:39"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</row>
    <row r="1048" spans="28:39"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</row>
    <row r="1049" spans="28:39"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</row>
    <row r="1050" spans="28:39"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</row>
    <row r="1051" spans="28:39"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</row>
    <row r="1052" spans="28:39"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</row>
    <row r="1053" spans="28:39"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</row>
    <row r="1054" spans="28:39"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</row>
    <row r="1055" spans="28:39"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</row>
    <row r="1056" spans="28:39"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</row>
    <row r="1057" spans="28:39"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</row>
    <row r="1058" spans="28:39"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</row>
    <row r="1059" spans="28:39"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</row>
    <row r="1060" spans="28:39">
      <c r="AB1060" s="5"/>
      <c r="AC1060" s="5"/>
      <c r="AD1060" s="5"/>
      <c r="AE1060" s="5"/>
      <c r="AF1060" s="5"/>
      <c r="AG1060" s="5"/>
      <c r="AH1060" s="5"/>
      <c r="AI1060" s="5"/>
      <c r="AJ1060" s="5"/>
      <c r="AK1060" s="5"/>
      <c r="AL1060" s="5"/>
      <c r="AM1060" s="5"/>
    </row>
    <row r="1061" spans="28:39"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</row>
    <row r="1062" spans="28:39"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</row>
    <row r="1063" spans="28:39"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</row>
    <row r="1064" spans="28:39"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</row>
    <row r="1065" spans="28:39"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</row>
    <row r="1066" spans="28:39"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</row>
    <row r="1067" spans="28:39"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</row>
    <row r="1068" spans="28:39"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</row>
    <row r="1069" spans="28:39"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</row>
    <row r="1070" spans="28:39"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</row>
    <row r="1071" spans="28:39"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</row>
    <row r="1072" spans="28:39"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</row>
    <row r="1073" spans="28:39"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</row>
    <row r="1074" spans="28:39"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</row>
    <row r="1075" spans="28:39"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</row>
    <row r="1076" spans="28:39"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</row>
    <row r="1077" spans="28:39"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</row>
    <row r="1078" spans="28:39"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</row>
    <row r="1079" spans="28:39"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</row>
    <row r="1080" spans="28:39"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</row>
    <row r="1081" spans="28:39"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</row>
    <row r="1082" spans="28:39"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</row>
    <row r="1083" spans="28:39"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</row>
    <row r="1084" spans="28:39"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</row>
    <row r="1085" spans="28:39"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</row>
    <row r="1086" spans="28:39"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</row>
    <row r="1087" spans="28:39"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</row>
    <row r="1088" spans="28:39"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</row>
    <row r="1089" spans="28:39"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</row>
    <row r="1090" spans="28:39"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</row>
    <row r="1091" spans="28:39"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</row>
    <row r="1092" spans="28:39"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</row>
    <row r="1093" spans="28:39">
      <c r="AB1093" s="5"/>
      <c r="AC1093" s="5"/>
      <c r="AD1093" s="5"/>
      <c r="AE1093" s="5"/>
      <c r="AF1093" s="5"/>
      <c r="AG1093" s="5"/>
      <c r="AH1093" s="5"/>
      <c r="AI1093" s="5"/>
      <c r="AJ1093" s="5"/>
      <c r="AK1093" s="5"/>
      <c r="AL1093" s="5"/>
      <c r="AM1093" s="5"/>
    </row>
    <row r="1094" spans="28:39">
      <c r="AB1094" s="5"/>
      <c r="AC1094" s="5"/>
      <c r="AD1094" s="5"/>
      <c r="AE1094" s="5"/>
      <c r="AF1094" s="5"/>
      <c r="AG1094" s="5"/>
      <c r="AH1094" s="5"/>
      <c r="AI1094" s="5"/>
      <c r="AJ1094" s="5"/>
      <c r="AK1094" s="5"/>
      <c r="AL1094" s="5"/>
      <c r="AM1094" s="5"/>
    </row>
    <row r="1095" spans="28:39">
      <c r="AB1095" s="5"/>
      <c r="AC1095" s="5"/>
      <c r="AD1095" s="5"/>
      <c r="AE1095" s="5"/>
      <c r="AF1095" s="5"/>
      <c r="AG1095" s="5"/>
      <c r="AH1095" s="5"/>
      <c r="AI1095" s="5"/>
      <c r="AJ1095" s="5"/>
      <c r="AK1095" s="5"/>
      <c r="AL1095" s="5"/>
      <c r="AM1095" s="5"/>
    </row>
    <row r="1096" spans="28:39">
      <c r="AB1096" s="5"/>
      <c r="AC1096" s="5"/>
      <c r="AD1096" s="5"/>
      <c r="AE1096" s="5"/>
      <c r="AF1096" s="5"/>
      <c r="AG1096" s="5"/>
      <c r="AH1096" s="5"/>
      <c r="AI1096" s="5"/>
      <c r="AJ1096" s="5"/>
      <c r="AK1096" s="5"/>
      <c r="AL1096" s="5"/>
      <c r="AM1096" s="5"/>
    </row>
    <row r="1097" spans="28:39">
      <c r="AB1097" s="5"/>
      <c r="AC1097" s="5"/>
      <c r="AD1097" s="5"/>
      <c r="AE1097" s="5"/>
      <c r="AF1097" s="5"/>
      <c r="AG1097" s="5"/>
      <c r="AH1097" s="5"/>
      <c r="AI1097" s="5"/>
      <c r="AJ1097" s="5"/>
      <c r="AK1097" s="5"/>
      <c r="AL1097" s="5"/>
      <c r="AM1097" s="5"/>
    </row>
    <row r="1098" spans="28:39">
      <c r="AB1098" s="5"/>
      <c r="AC1098" s="5"/>
      <c r="AD1098" s="5"/>
      <c r="AE1098" s="5"/>
      <c r="AF1098" s="5"/>
      <c r="AG1098" s="5"/>
      <c r="AH1098" s="5"/>
      <c r="AI1098" s="5"/>
      <c r="AJ1098" s="5"/>
      <c r="AK1098" s="5"/>
      <c r="AL1098" s="5"/>
      <c r="AM1098" s="5"/>
    </row>
    <row r="1099" spans="28:39">
      <c r="AB1099" s="5"/>
      <c r="AC1099" s="5"/>
      <c r="AD1099" s="5"/>
      <c r="AE1099" s="5"/>
      <c r="AF1099" s="5"/>
      <c r="AG1099" s="5"/>
      <c r="AH1099" s="5"/>
      <c r="AI1099" s="5"/>
      <c r="AJ1099" s="5"/>
      <c r="AK1099" s="5"/>
      <c r="AL1099" s="5"/>
      <c r="AM1099" s="5"/>
    </row>
    <row r="1100" spans="28:39">
      <c r="AB1100" s="5"/>
      <c r="AC1100" s="5"/>
      <c r="AD1100" s="5"/>
      <c r="AE1100" s="5"/>
      <c r="AF1100" s="5"/>
      <c r="AG1100" s="5"/>
      <c r="AH1100" s="5"/>
      <c r="AI1100" s="5"/>
      <c r="AJ1100" s="5"/>
      <c r="AK1100" s="5"/>
      <c r="AL1100" s="5"/>
      <c r="AM1100" s="5"/>
    </row>
    <row r="1101" spans="28:39">
      <c r="AB1101" s="5"/>
      <c r="AC1101" s="5"/>
      <c r="AD1101" s="5"/>
      <c r="AE1101" s="5"/>
      <c r="AF1101" s="5"/>
      <c r="AG1101" s="5"/>
      <c r="AH1101" s="5"/>
      <c r="AI1101" s="5"/>
      <c r="AJ1101" s="5"/>
      <c r="AK1101" s="5"/>
      <c r="AL1101" s="5"/>
      <c r="AM1101" s="5"/>
    </row>
    <row r="1102" spans="28:39">
      <c r="AB1102" s="5"/>
      <c r="AC1102" s="5"/>
      <c r="AD1102" s="5"/>
      <c r="AE1102" s="5"/>
      <c r="AF1102" s="5"/>
      <c r="AG1102" s="5"/>
      <c r="AH1102" s="5"/>
      <c r="AI1102" s="5"/>
      <c r="AJ1102" s="5"/>
      <c r="AK1102" s="5"/>
      <c r="AL1102" s="5"/>
      <c r="AM1102" s="5"/>
    </row>
    <row r="1103" spans="28:39">
      <c r="AB1103" s="5"/>
      <c r="AC1103" s="5"/>
      <c r="AD1103" s="5"/>
      <c r="AE1103" s="5"/>
      <c r="AF1103" s="5"/>
      <c r="AG1103" s="5"/>
      <c r="AH1103" s="5"/>
      <c r="AI1103" s="5"/>
      <c r="AJ1103" s="5"/>
      <c r="AK1103" s="5"/>
      <c r="AL1103" s="5"/>
      <c r="AM1103" s="5"/>
    </row>
    <row r="1104" spans="28:39">
      <c r="AB1104" s="5"/>
      <c r="AC1104" s="5"/>
      <c r="AD1104" s="5"/>
      <c r="AE1104" s="5"/>
      <c r="AF1104" s="5"/>
      <c r="AG1104" s="5"/>
      <c r="AH1104" s="5"/>
      <c r="AI1104" s="5"/>
      <c r="AJ1104" s="5"/>
      <c r="AK1104" s="5"/>
      <c r="AL1104" s="5"/>
      <c r="AM1104" s="5"/>
    </row>
    <row r="1105" spans="28:39">
      <c r="AB1105" s="5"/>
      <c r="AC1105" s="5"/>
      <c r="AD1105" s="5"/>
      <c r="AE1105" s="5"/>
      <c r="AF1105" s="5"/>
      <c r="AG1105" s="5"/>
      <c r="AH1105" s="5"/>
      <c r="AI1105" s="5"/>
      <c r="AJ1105" s="5"/>
      <c r="AK1105" s="5"/>
      <c r="AL1105" s="5"/>
      <c r="AM1105" s="5"/>
    </row>
    <row r="1106" spans="28:39">
      <c r="AB1106" s="5"/>
      <c r="AC1106" s="5"/>
      <c r="AD1106" s="5"/>
      <c r="AE1106" s="5"/>
      <c r="AF1106" s="5"/>
      <c r="AG1106" s="5"/>
      <c r="AH1106" s="5"/>
      <c r="AI1106" s="5"/>
      <c r="AJ1106" s="5"/>
      <c r="AK1106" s="5"/>
      <c r="AL1106" s="5"/>
      <c r="AM1106" s="5"/>
    </row>
    <row r="1107" spans="28:39">
      <c r="AB1107" s="5"/>
      <c r="AC1107" s="5"/>
      <c r="AD1107" s="5"/>
      <c r="AE1107" s="5"/>
      <c r="AF1107" s="5"/>
      <c r="AG1107" s="5"/>
      <c r="AH1107" s="5"/>
      <c r="AI1107" s="5"/>
      <c r="AJ1107" s="5"/>
      <c r="AK1107" s="5"/>
      <c r="AL1107" s="5"/>
      <c r="AM1107" s="5"/>
    </row>
    <row r="1108" spans="28:39">
      <c r="AB1108" s="5"/>
      <c r="AC1108" s="5"/>
      <c r="AD1108" s="5"/>
      <c r="AE1108" s="5"/>
      <c r="AF1108" s="5"/>
      <c r="AG1108" s="5"/>
      <c r="AH1108" s="5"/>
      <c r="AI1108" s="5"/>
      <c r="AJ1108" s="5"/>
      <c r="AK1108" s="5"/>
      <c r="AL1108" s="5"/>
      <c r="AM1108" s="5"/>
    </row>
    <row r="1109" spans="28:39">
      <c r="AB1109" s="5"/>
      <c r="AC1109" s="5"/>
      <c r="AD1109" s="5"/>
      <c r="AE1109" s="5"/>
      <c r="AF1109" s="5"/>
      <c r="AG1109" s="5"/>
      <c r="AH1109" s="5"/>
      <c r="AI1109" s="5"/>
      <c r="AJ1109" s="5"/>
      <c r="AK1109" s="5"/>
      <c r="AL1109" s="5"/>
      <c r="AM1109" s="5"/>
    </row>
    <row r="1110" spans="28:39">
      <c r="AB1110" s="5"/>
      <c r="AC1110" s="5"/>
      <c r="AD1110" s="5"/>
      <c r="AE1110" s="5"/>
      <c r="AF1110" s="5"/>
      <c r="AG1110" s="5"/>
      <c r="AH1110" s="5"/>
      <c r="AI1110" s="5"/>
      <c r="AJ1110" s="5"/>
      <c r="AK1110" s="5"/>
      <c r="AL1110" s="5"/>
      <c r="AM1110" s="5"/>
    </row>
    <row r="1111" spans="28:39">
      <c r="AB1111" s="5"/>
      <c r="AC1111" s="5"/>
      <c r="AD1111" s="5"/>
      <c r="AE1111" s="5"/>
      <c r="AF1111" s="5"/>
      <c r="AG1111" s="5"/>
      <c r="AH1111" s="5"/>
      <c r="AI1111" s="5"/>
      <c r="AJ1111" s="5"/>
      <c r="AK1111" s="5"/>
      <c r="AL1111" s="5"/>
      <c r="AM1111" s="5"/>
    </row>
    <row r="1112" spans="28:39">
      <c r="AB1112" s="5"/>
      <c r="AC1112" s="5"/>
      <c r="AD1112" s="5"/>
      <c r="AE1112" s="5"/>
      <c r="AF1112" s="5"/>
      <c r="AG1112" s="5"/>
      <c r="AH1112" s="5"/>
      <c r="AI1112" s="5"/>
      <c r="AJ1112" s="5"/>
      <c r="AK1112" s="5"/>
      <c r="AL1112" s="5"/>
      <c r="AM1112" s="5"/>
    </row>
    <row r="1113" spans="28:39">
      <c r="AB1113" s="5"/>
      <c r="AC1113" s="5"/>
      <c r="AD1113" s="5"/>
      <c r="AE1113" s="5"/>
      <c r="AF1113" s="5"/>
      <c r="AG1113" s="5"/>
      <c r="AH1113" s="5"/>
      <c r="AI1113" s="5"/>
      <c r="AJ1113" s="5"/>
      <c r="AK1113" s="5"/>
      <c r="AL1113" s="5"/>
      <c r="AM1113" s="5"/>
    </row>
    <row r="1114" spans="28:39">
      <c r="AB1114" s="5"/>
      <c r="AC1114" s="5"/>
      <c r="AD1114" s="5"/>
      <c r="AE1114" s="5"/>
      <c r="AF1114" s="5"/>
      <c r="AG1114" s="5"/>
      <c r="AH1114" s="5"/>
      <c r="AI1114" s="5"/>
      <c r="AJ1114" s="5"/>
      <c r="AK1114" s="5"/>
      <c r="AL1114" s="5"/>
      <c r="AM1114" s="5"/>
    </row>
    <row r="1115" spans="28:39">
      <c r="AB1115" s="5"/>
      <c r="AC1115" s="5"/>
      <c r="AD1115" s="5"/>
      <c r="AE1115" s="5"/>
      <c r="AF1115" s="5"/>
      <c r="AG1115" s="5"/>
      <c r="AH1115" s="5"/>
      <c r="AI1115" s="5"/>
      <c r="AJ1115" s="5"/>
      <c r="AK1115" s="5"/>
      <c r="AL1115" s="5"/>
      <c r="AM1115" s="5"/>
    </row>
    <row r="1116" spans="28:39">
      <c r="AB1116" s="5"/>
      <c r="AC1116" s="5"/>
      <c r="AD1116" s="5"/>
      <c r="AE1116" s="5"/>
      <c r="AF1116" s="5"/>
      <c r="AG1116" s="5"/>
      <c r="AH1116" s="5"/>
      <c r="AI1116" s="5"/>
      <c r="AJ1116" s="5"/>
      <c r="AK1116" s="5"/>
      <c r="AL1116" s="5"/>
      <c r="AM1116" s="5"/>
    </row>
    <row r="1117" spans="28:39">
      <c r="AB1117" s="5"/>
      <c r="AC1117" s="5"/>
      <c r="AD1117" s="5"/>
      <c r="AE1117" s="5"/>
      <c r="AF1117" s="5"/>
      <c r="AG1117" s="5"/>
      <c r="AH1117" s="5"/>
      <c r="AI1117" s="5"/>
      <c r="AJ1117" s="5"/>
      <c r="AK1117" s="5"/>
      <c r="AL1117" s="5"/>
      <c r="AM1117" s="5"/>
    </row>
    <row r="1118" spans="28:39">
      <c r="AB1118" s="5"/>
      <c r="AC1118" s="5"/>
      <c r="AD1118" s="5"/>
      <c r="AE1118" s="5"/>
      <c r="AF1118" s="5"/>
      <c r="AG1118" s="5"/>
      <c r="AH1118" s="5"/>
      <c r="AI1118" s="5"/>
      <c r="AJ1118" s="5"/>
      <c r="AK1118" s="5"/>
      <c r="AL1118" s="5"/>
      <c r="AM1118" s="5"/>
    </row>
    <row r="1119" spans="28:39">
      <c r="AB1119" s="5"/>
      <c r="AC1119" s="5"/>
      <c r="AD1119" s="5"/>
      <c r="AE1119" s="5"/>
      <c r="AF1119" s="5"/>
      <c r="AG1119" s="5"/>
      <c r="AH1119" s="5"/>
      <c r="AI1119" s="5"/>
      <c r="AJ1119" s="5"/>
      <c r="AK1119" s="5"/>
      <c r="AL1119" s="5"/>
      <c r="AM1119" s="5"/>
    </row>
    <row r="1120" spans="28:39">
      <c r="AB1120" s="5"/>
      <c r="AC1120" s="5"/>
      <c r="AD1120" s="5"/>
      <c r="AE1120" s="5"/>
      <c r="AF1120" s="5"/>
      <c r="AG1120" s="5"/>
      <c r="AH1120" s="5"/>
      <c r="AI1120" s="5"/>
      <c r="AJ1120" s="5"/>
      <c r="AK1120" s="5"/>
      <c r="AL1120" s="5"/>
      <c r="AM1120" s="5"/>
    </row>
    <row r="1121" spans="28:39">
      <c r="AB1121" s="5"/>
      <c r="AC1121" s="5"/>
      <c r="AD1121" s="5"/>
      <c r="AE1121" s="5"/>
      <c r="AF1121" s="5"/>
      <c r="AG1121" s="5"/>
      <c r="AH1121" s="5"/>
      <c r="AI1121" s="5"/>
      <c r="AJ1121" s="5"/>
      <c r="AK1121" s="5"/>
      <c r="AL1121" s="5"/>
      <c r="AM1121" s="5"/>
    </row>
    <row r="1122" spans="28:39">
      <c r="AB1122" s="5"/>
      <c r="AC1122" s="5"/>
      <c r="AD1122" s="5"/>
      <c r="AE1122" s="5"/>
      <c r="AF1122" s="5"/>
      <c r="AG1122" s="5"/>
      <c r="AH1122" s="5"/>
      <c r="AI1122" s="5"/>
      <c r="AJ1122" s="5"/>
      <c r="AK1122" s="5"/>
      <c r="AL1122" s="5"/>
      <c r="AM1122" s="5"/>
    </row>
    <row r="1123" spans="28:39">
      <c r="AB1123" s="5"/>
      <c r="AC1123" s="5"/>
      <c r="AD1123" s="5"/>
      <c r="AE1123" s="5"/>
      <c r="AF1123" s="5"/>
      <c r="AG1123" s="5"/>
      <c r="AH1123" s="5"/>
      <c r="AI1123" s="5"/>
      <c r="AJ1123" s="5"/>
      <c r="AK1123" s="5"/>
      <c r="AL1123" s="5"/>
      <c r="AM1123" s="5"/>
    </row>
    <row r="1124" spans="28:39">
      <c r="AB1124" s="5"/>
      <c r="AC1124" s="5"/>
      <c r="AD1124" s="5"/>
      <c r="AE1124" s="5"/>
      <c r="AF1124" s="5"/>
      <c r="AG1124" s="5"/>
      <c r="AH1124" s="5"/>
      <c r="AI1124" s="5"/>
      <c r="AJ1124" s="5"/>
      <c r="AK1124" s="5"/>
      <c r="AL1124" s="5"/>
      <c r="AM1124" s="5"/>
    </row>
    <row r="1125" spans="28:39">
      <c r="AB1125" s="5"/>
      <c r="AC1125" s="5"/>
      <c r="AD1125" s="5"/>
      <c r="AE1125" s="5"/>
      <c r="AF1125" s="5"/>
      <c r="AG1125" s="5"/>
      <c r="AH1125" s="5"/>
      <c r="AI1125" s="5"/>
      <c r="AJ1125" s="5"/>
      <c r="AK1125" s="5"/>
      <c r="AL1125" s="5"/>
      <c r="AM1125" s="5"/>
    </row>
    <row r="1126" spans="28:39">
      <c r="AB1126" s="5"/>
      <c r="AC1126" s="5"/>
      <c r="AD1126" s="5"/>
      <c r="AE1126" s="5"/>
      <c r="AF1126" s="5"/>
      <c r="AG1126" s="5"/>
      <c r="AH1126" s="5"/>
      <c r="AI1126" s="5"/>
      <c r="AJ1126" s="5"/>
      <c r="AK1126" s="5"/>
      <c r="AL1126" s="5"/>
      <c r="AM1126" s="5"/>
    </row>
    <row r="1127" spans="28:39">
      <c r="AB1127" s="5"/>
      <c r="AC1127" s="5"/>
      <c r="AD1127" s="5"/>
      <c r="AE1127" s="5"/>
      <c r="AF1127" s="5"/>
      <c r="AG1127" s="5"/>
      <c r="AH1127" s="5"/>
      <c r="AI1127" s="5"/>
      <c r="AJ1127" s="5"/>
      <c r="AK1127" s="5"/>
      <c r="AL1127" s="5"/>
      <c r="AM1127" s="5"/>
    </row>
    <row r="1128" spans="28:39">
      <c r="AB1128" s="5"/>
      <c r="AC1128" s="5"/>
      <c r="AD1128" s="5"/>
      <c r="AE1128" s="5"/>
      <c r="AF1128" s="5"/>
      <c r="AG1128" s="5"/>
      <c r="AH1128" s="5"/>
      <c r="AI1128" s="5"/>
      <c r="AJ1128" s="5"/>
      <c r="AK1128" s="5"/>
      <c r="AL1128" s="5"/>
      <c r="AM1128" s="5"/>
    </row>
    <row r="1129" spans="28:39">
      <c r="AB1129" s="5"/>
      <c r="AC1129" s="5"/>
      <c r="AD1129" s="5"/>
      <c r="AE1129" s="5"/>
      <c r="AF1129" s="5"/>
      <c r="AG1129" s="5"/>
      <c r="AH1129" s="5"/>
      <c r="AI1129" s="5"/>
      <c r="AJ1129" s="5"/>
      <c r="AK1129" s="5"/>
      <c r="AL1129" s="5"/>
      <c r="AM1129" s="5"/>
    </row>
    <row r="1130" spans="28:39">
      <c r="AB1130" s="5"/>
      <c r="AC1130" s="5"/>
      <c r="AD1130" s="5"/>
      <c r="AE1130" s="5"/>
      <c r="AF1130" s="5"/>
      <c r="AG1130" s="5"/>
      <c r="AH1130" s="5"/>
      <c r="AI1130" s="5"/>
      <c r="AJ1130" s="5"/>
      <c r="AK1130" s="5"/>
      <c r="AL1130" s="5"/>
      <c r="AM1130" s="5"/>
    </row>
    <row r="1131" spans="28:39">
      <c r="AB1131" s="5"/>
      <c r="AC1131" s="5"/>
      <c r="AD1131" s="5"/>
      <c r="AE1131" s="5"/>
      <c r="AF1131" s="5"/>
      <c r="AG1131" s="5"/>
      <c r="AH1131" s="5"/>
      <c r="AI1131" s="5"/>
      <c r="AJ1131" s="5"/>
      <c r="AK1131" s="5"/>
      <c r="AL1131" s="5"/>
      <c r="AM1131" s="5"/>
    </row>
    <row r="1132" spans="28:39">
      <c r="AB1132" s="5"/>
      <c r="AC1132" s="5"/>
      <c r="AD1132" s="5"/>
      <c r="AE1132" s="5"/>
      <c r="AF1132" s="5"/>
      <c r="AG1132" s="5"/>
      <c r="AH1132" s="5"/>
      <c r="AI1132" s="5"/>
      <c r="AJ1132" s="5"/>
      <c r="AK1132" s="5"/>
      <c r="AL1132" s="5"/>
      <c r="AM1132" s="5"/>
    </row>
    <row r="1133" spans="28:39">
      <c r="AB1133" s="5"/>
      <c r="AC1133" s="5"/>
      <c r="AD1133" s="5"/>
      <c r="AE1133" s="5"/>
      <c r="AF1133" s="5"/>
      <c r="AG1133" s="5"/>
      <c r="AH1133" s="5"/>
      <c r="AI1133" s="5"/>
      <c r="AJ1133" s="5"/>
      <c r="AK1133" s="5"/>
      <c r="AL1133" s="5"/>
      <c r="AM1133" s="5"/>
    </row>
    <row r="1134" spans="28:39">
      <c r="AB1134" s="5"/>
      <c r="AC1134" s="5"/>
      <c r="AD1134" s="5"/>
      <c r="AE1134" s="5"/>
      <c r="AF1134" s="5"/>
      <c r="AG1134" s="5"/>
      <c r="AH1134" s="5"/>
      <c r="AI1134" s="5"/>
      <c r="AJ1134" s="5"/>
      <c r="AK1134" s="5"/>
      <c r="AL1134" s="5"/>
      <c r="AM1134" s="5"/>
    </row>
    <row r="1135" spans="28:39">
      <c r="AB1135" s="5"/>
      <c r="AC1135" s="5"/>
      <c r="AD1135" s="5"/>
      <c r="AE1135" s="5"/>
      <c r="AF1135" s="5"/>
      <c r="AG1135" s="5"/>
      <c r="AH1135" s="5"/>
      <c r="AI1135" s="5"/>
      <c r="AJ1135" s="5"/>
      <c r="AK1135" s="5"/>
      <c r="AL1135" s="5"/>
      <c r="AM1135" s="5"/>
    </row>
    <row r="1136" spans="28:39">
      <c r="AB1136" s="5"/>
      <c r="AC1136" s="5"/>
      <c r="AD1136" s="5"/>
      <c r="AE1136" s="5"/>
      <c r="AF1136" s="5"/>
      <c r="AG1136" s="5"/>
      <c r="AH1136" s="5"/>
      <c r="AI1136" s="5"/>
      <c r="AJ1136" s="5"/>
      <c r="AK1136" s="5"/>
      <c r="AL1136" s="5"/>
      <c r="AM1136" s="5"/>
    </row>
    <row r="1137" spans="28:39">
      <c r="AB1137" s="5"/>
      <c r="AC1137" s="5"/>
      <c r="AD1137" s="5"/>
      <c r="AE1137" s="5"/>
      <c r="AF1137" s="5"/>
      <c r="AG1137" s="5"/>
      <c r="AH1137" s="5"/>
      <c r="AI1137" s="5"/>
      <c r="AJ1137" s="5"/>
      <c r="AK1137" s="5"/>
      <c r="AL1137" s="5"/>
      <c r="AM1137" s="5"/>
    </row>
    <row r="1138" spans="28:39">
      <c r="AB1138" s="5"/>
      <c r="AC1138" s="5"/>
      <c r="AD1138" s="5"/>
      <c r="AE1138" s="5"/>
      <c r="AF1138" s="5"/>
      <c r="AG1138" s="5"/>
      <c r="AH1138" s="5"/>
      <c r="AI1138" s="5"/>
      <c r="AJ1138" s="5"/>
      <c r="AK1138" s="5"/>
      <c r="AL1138" s="5"/>
      <c r="AM1138" s="5"/>
    </row>
    <row r="1139" spans="28:39">
      <c r="AB1139" s="5"/>
      <c r="AC1139" s="5"/>
      <c r="AD1139" s="5"/>
      <c r="AE1139" s="5"/>
      <c r="AF1139" s="5"/>
      <c r="AG1139" s="5"/>
      <c r="AH1139" s="5"/>
      <c r="AI1139" s="5"/>
      <c r="AJ1139" s="5"/>
      <c r="AK1139" s="5"/>
      <c r="AL1139" s="5"/>
      <c r="AM1139" s="5"/>
    </row>
    <row r="1140" spans="28:39">
      <c r="AB1140" s="5"/>
      <c r="AC1140" s="5"/>
      <c r="AD1140" s="5"/>
      <c r="AE1140" s="5"/>
      <c r="AF1140" s="5"/>
      <c r="AG1140" s="5"/>
      <c r="AH1140" s="5"/>
      <c r="AI1140" s="5"/>
      <c r="AJ1140" s="5"/>
      <c r="AK1140" s="5"/>
      <c r="AL1140" s="5"/>
      <c r="AM1140" s="5"/>
    </row>
    <row r="1141" spans="28:39">
      <c r="AB1141" s="5"/>
      <c r="AC1141" s="5"/>
      <c r="AD1141" s="5"/>
      <c r="AE1141" s="5"/>
      <c r="AF1141" s="5"/>
      <c r="AG1141" s="5"/>
      <c r="AH1141" s="5"/>
      <c r="AI1141" s="5"/>
      <c r="AJ1141" s="5"/>
      <c r="AK1141" s="5"/>
      <c r="AL1141" s="5"/>
      <c r="AM1141" s="5"/>
    </row>
    <row r="1142" spans="28:39">
      <c r="AB1142" s="5"/>
      <c r="AC1142" s="5"/>
      <c r="AD1142" s="5"/>
      <c r="AE1142" s="5"/>
      <c r="AF1142" s="5"/>
      <c r="AG1142" s="5"/>
      <c r="AH1142" s="5"/>
      <c r="AI1142" s="5"/>
      <c r="AJ1142" s="5"/>
      <c r="AK1142" s="5"/>
      <c r="AL1142" s="5"/>
      <c r="AM1142" s="5"/>
    </row>
    <row r="1143" spans="28:39">
      <c r="AB1143" s="5"/>
      <c r="AC1143" s="5"/>
      <c r="AD1143" s="5"/>
      <c r="AE1143" s="5"/>
      <c r="AF1143" s="5"/>
      <c r="AG1143" s="5"/>
      <c r="AH1143" s="5"/>
      <c r="AI1143" s="5"/>
      <c r="AJ1143" s="5"/>
      <c r="AK1143" s="5"/>
      <c r="AL1143" s="5"/>
      <c r="AM1143" s="5"/>
    </row>
    <row r="1144" spans="28:39">
      <c r="AB1144" s="5"/>
      <c r="AC1144" s="5"/>
      <c r="AD1144" s="5"/>
      <c r="AE1144" s="5"/>
      <c r="AF1144" s="5"/>
      <c r="AG1144" s="5"/>
      <c r="AH1144" s="5"/>
      <c r="AI1144" s="5"/>
      <c r="AJ1144" s="5"/>
      <c r="AK1144" s="5"/>
      <c r="AL1144" s="5"/>
      <c r="AM1144" s="5"/>
    </row>
    <row r="1145" spans="28:39">
      <c r="AB1145" s="5"/>
      <c r="AC1145" s="5"/>
      <c r="AD1145" s="5"/>
      <c r="AE1145" s="5"/>
      <c r="AF1145" s="5"/>
      <c r="AG1145" s="5"/>
      <c r="AH1145" s="5"/>
      <c r="AI1145" s="5"/>
      <c r="AJ1145" s="5"/>
      <c r="AK1145" s="5"/>
      <c r="AL1145" s="5"/>
      <c r="AM1145" s="5"/>
    </row>
    <row r="1146" spans="28:39">
      <c r="AB1146" s="5"/>
      <c r="AC1146" s="5"/>
      <c r="AD1146" s="5"/>
      <c r="AE1146" s="5"/>
      <c r="AF1146" s="5"/>
      <c r="AG1146" s="5"/>
      <c r="AH1146" s="5"/>
      <c r="AI1146" s="5"/>
      <c r="AJ1146" s="5"/>
      <c r="AK1146" s="5"/>
      <c r="AL1146" s="5"/>
      <c r="AM1146" s="5"/>
    </row>
    <row r="1147" spans="28:39">
      <c r="AB1147" s="5"/>
      <c r="AC1147" s="5"/>
      <c r="AD1147" s="5"/>
      <c r="AE1147" s="5"/>
      <c r="AF1147" s="5"/>
      <c r="AG1147" s="5"/>
      <c r="AH1147" s="5"/>
      <c r="AI1147" s="5"/>
      <c r="AJ1147" s="5"/>
      <c r="AK1147" s="5"/>
      <c r="AL1147" s="5"/>
      <c r="AM1147" s="5"/>
    </row>
    <row r="1148" spans="28:39">
      <c r="AB1148" s="5"/>
      <c r="AC1148" s="5"/>
      <c r="AD1148" s="5"/>
      <c r="AE1148" s="5"/>
      <c r="AF1148" s="5"/>
      <c r="AG1148" s="5"/>
      <c r="AH1148" s="5"/>
      <c r="AI1148" s="5"/>
      <c r="AJ1148" s="5"/>
      <c r="AK1148" s="5"/>
      <c r="AL1148" s="5"/>
      <c r="AM1148" s="5"/>
    </row>
    <row r="1149" spans="28:39">
      <c r="AB1149" s="5"/>
      <c r="AC1149" s="5"/>
      <c r="AD1149" s="5"/>
      <c r="AE1149" s="5"/>
      <c r="AF1149" s="5"/>
      <c r="AG1149" s="5"/>
      <c r="AH1149" s="5"/>
      <c r="AI1149" s="5"/>
      <c r="AJ1149" s="5"/>
      <c r="AK1149" s="5"/>
      <c r="AL1149" s="5"/>
      <c r="AM1149" s="5"/>
    </row>
    <row r="1150" spans="28:39">
      <c r="AB1150" s="5"/>
      <c r="AC1150" s="5"/>
      <c r="AD1150" s="5"/>
      <c r="AE1150" s="5"/>
      <c r="AF1150" s="5"/>
      <c r="AG1150" s="5"/>
      <c r="AH1150" s="5"/>
      <c r="AI1150" s="5"/>
      <c r="AJ1150" s="5"/>
      <c r="AK1150" s="5"/>
      <c r="AL1150" s="5"/>
      <c r="AM1150" s="5"/>
    </row>
    <row r="1151" spans="28:39">
      <c r="AB1151" s="5"/>
      <c r="AC1151" s="5"/>
      <c r="AD1151" s="5"/>
      <c r="AE1151" s="5"/>
      <c r="AF1151" s="5"/>
      <c r="AG1151" s="5"/>
      <c r="AH1151" s="5"/>
      <c r="AI1151" s="5"/>
      <c r="AJ1151" s="5"/>
      <c r="AK1151" s="5"/>
      <c r="AL1151" s="5"/>
      <c r="AM1151" s="5"/>
    </row>
    <row r="1152" spans="28:39">
      <c r="AB1152" s="5"/>
      <c r="AC1152" s="5"/>
      <c r="AD1152" s="5"/>
      <c r="AE1152" s="5"/>
      <c r="AF1152" s="5"/>
      <c r="AG1152" s="5"/>
      <c r="AH1152" s="5"/>
      <c r="AI1152" s="5"/>
      <c r="AJ1152" s="5"/>
      <c r="AK1152" s="5"/>
      <c r="AL1152" s="5"/>
      <c r="AM1152" s="5"/>
    </row>
    <row r="1153" spans="28:39">
      <c r="AB1153" s="5"/>
      <c r="AC1153" s="5"/>
      <c r="AD1153" s="5"/>
      <c r="AE1153" s="5"/>
      <c r="AF1153" s="5"/>
      <c r="AG1153" s="5"/>
      <c r="AH1153" s="5"/>
      <c r="AI1153" s="5"/>
      <c r="AJ1153" s="5"/>
      <c r="AK1153" s="5"/>
      <c r="AL1153" s="5"/>
      <c r="AM1153" s="5"/>
    </row>
    <row r="1154" spans="28:39">
      <c r="AB1154" s="5"/>
      <c r="AC1154" s="5"/>
      <c r="AD1154" s="5"/>
      <c r="AE1154" s="5"/>
      <c r="AF1154" s="5"/>
      <c r="AG1154" s="5"/>
      <c r="AH1154" s="5"/>
      <c r="AI1154" s="5"/>
      <c r="AJ1154" s="5"/>
      <c r="AK1154" s="5"/>
      <c r="AL1154" s="5"/>
      <c r="AM1154" s="5"/>
    </row>
    <row r="1155" spans="28:39">
      <c r="AB1155" s="5"/>
      <c r="AC1155" s="5"/>
      <c r="AD1155" s="5"/>
      <c r="AE1155" s="5"/>
      <c r="AF1155" s="5"/>
      <c r="AG1155" s="5"/>
      <c r="AH1155" s="5"/>
      <c r="AI1155" s="5"/>
      <c r="AJ1155" s="5"/>
      <c r="AK1155" s="5"/>
      <c r="AL1155" s="5"/>
      <c r="AM1155" s="5"/>
    </row>
    <row r="1156" spans="28:39">
      <c r="AB1156" s="5"/>
      <c r="AC1156" s="5"/>
      <c r="AD1156" s="5"/>
      <c r="AE1156" s="5"/>
      <c r="AF1156" s="5"/>
      <c r="AG1156" s="5"/>
      <c r="AH1156" s="5"/>
      <c r="AI1156" s="5"/>
      <c r="AJ1156" s="5"/>
      <c r="AK1156" s="5"/>
      <c r="AL1156" s="5"/>
      <c r="AM1156" s="5"/>
    </row>
    <row r="1157" spans="28:39">
      <c r="AB1157" s="5"/>
      <c r="AC1157" s="5"/>
      <c r="AD1157" s="5"/>
      <c r="AE1157" s="5"/>
      <c r="AF1157" s="5"/>
      <c r="AG1157" s="5"/>
      <c r="AH1157" s="5"/>
      <c r="AI1157" s="5"/>
      <c r="AJ1157" s="5"/>
      <c r="AK1157" s="5"/>
      <c r="AL1157" s="5"/>
      <c r="AM1157" s="5"/>
    </row>
    <row r="1158" spans="28:39">
      <c r="AB1158" s="5"/>
      <c r="AC1158" s="5"/>
      <c r="AD1158" s="5"/>
      <c r="AE1158" s="5"/>
      <c r="AF1158" s="5"/>
      <c r="AG1158" s="5"/>
      <c r="AH1158" s="5"/>
      <c r="AI1158" s="5"/>
      <c r="AJ1158" s="5"/>
      <c r="AK1158" s="5"/>
      <c r="AL1158" s="5"/>
      <c r="AM1158" s="5"/>
    </row>
    <row r="1159" spans="28:39">
      <c r="AB1159" s="5"/>
      <c r="AC1159" s="5"/>
      <c r="AD1159" s="5"/>
      <c r="AE1159" s="5"/>
      <c r="AF1159" s="5"/>
      <c r="AG1159" s="5"/>
      <c r="AH1159" s="5"/>
      <c r="AI1159" s="5"/>
      <c r="AJ1159" s="5"/>
      <c r="AK1159" s="5"/>
      <c r="AL1159" s="5"/>
      <c r="AM1159" s="5"/>
    </row>
    <row r="1160" spans="28:39">
      <c r="AB1160" s="5"/>
      <c r="AC1160" s="5"/>
      <c r="AD1160" s="5"/>
      <c r="AE1160" s="5"/>
      <c r="AF1160" s="5"/>
      <c r="AG1160" s="5"/>
      <c r="AH1160" s="5"/>
      <c r="AI1160" s="5"/>
      <c r="AJ1160" s="5"/>
      <c r="AK1160" s="5"/>
      <c r="AL1160" s="5"/>
      <c r="AM1160" s="5"/>
    </row>
    <row r="1161" spans="28:39">
      <c r="AB1161" s="5"/>
      <c r="AC1161" s="5"/>
      <c r="AD1161" s="5"/>
      <c r="AE1161" s="5"/>
      <c r="AF1161" s="5"/>
      <c r="AG1161" s="5"/>
      <c r="AH1161" s="5"/>
      <c r="AI1161" s="5"/>
      <c r="AJ1161" s="5"/>
      <c r="AK1161" s="5"/>
      <c r="AL1161" s="5"/>
      <c r="AM1161" s="5"/>
    </row>
    <row r="1162" spans="28:39">
      <c r="AB1162" s="5"/>
      <c r="AC1162" s="5"/>
      <c r="AD1162" s="5"/>
      <c r="AE1162" s="5"/>
      <c r="AF1162" s="5"/>
      <c r="AG1162" s="5"/>
      <c r="AH1162" s="5"/>
      <c r="AI1162" s="5"/>
      <c r="AJ1162" s="5"/>
      <c r="AK1162" s="5"/>
      <c r="AL1162" s="5"/>
      <c r="AM1162" s="5"/>
    </row>
    <row r="1163" spans="28:39">
      <c r="AB1163" s="5"/>
      <c r="AC1163" s="5"/>
      <c r="AD1163" s="5"/>
      <c r="AE1163" s="5"/>
      <c r="AF1163" s="5"/>
      <c r="AG1163" s="5"/>
      <c r="AH1163" s="5"/>
      <c r="AI1163" s="5"/>
      <c r="AJ1163" s="5"/>
      <c r="AK1163" s="5"/>
      <c r="AL1163" s="5"/>
      <c r="AM1163" s="5"/>
    </row>
    <row r="1164" spans="28:39">
      <c r="AB1164" s="5"/>
      <c r="AC1164" s="5"/>
      <c r="AD1164" s="5"/>
      <c r="AE1164" s="5"/>
      <c r="AF1164" s="5"/>
      <c r="AG1164" s="5"/>
      <c r="AH1164" s="5"/>
      <c r="AI1164" s="5"/>
      <c r="AJ1164" s="5"/>
      <c r="AK1164" s="5"/>
      <c r="AL1164" s="5"/>
      <c r="AM1164" s="5"/>
    </row>
    <row r="1165" spans="28:39">
      <c r="AB1165" s="5"/>
      <c r="AC1165" s="5"/>
      <c r="AD1165" s="5"/>
      <c r="AE1165" s="5"/>
      <c r="AF1165" s="5"/>
      <c r="AG1165" s="5"/>
      <c r="AH1165" s="5"/>
      <c r="AI1165" s="5"/>
      <c r="AJ1165" s="5"/>
      <c r="AK1165" s="5"/>
      <c r="AL1165" s="5"/>
      <c r="AM1165" s="5"/>
    </row>
    <row r="1166" spans="28:39">
      <c r="AB1166" s="5"/>
      <c r="AC1166" s="5"/>
      <c r="AD1166" s="5"/>
      <c r="AE1166" s="5"/>
      <c r="AF1166" s="5"/>
      <c r="AG1166" s="5"/>
      <c r="AH1166" s="5"/>
      <c r="AI1166" s="5"/>
      <c r="AJ1166" s="5"/>
      <c r="AK1166" s="5"/>
      <c r="AL1166" s="5"/>
      <c r="AM1166" s="5"/>
    </row>
    <row r="1167" spans="28:39">
      <c r="AB1167" s="5"/>
      <c r="AC1167" s="5"/>
      <c r="AD1167" s="5"/>
      <c r="AE1167" s="5"/>
      <c r="AF1167" s="5"/>
      <c r="AG1167" s="5"/>
      <c r="AH1167" s="5"/>
      <c r="AI1167" s="5"/>
      <c r="AJ1167" s="5"/>
      <c r="AK1167" s="5"/>
      <c r="AL1167" s="5"/>
      <c r="AM1167" s="5"/>
    </row>
    <row r="1168" spans="28:39">
      <c r="AB1168" s="5"/>
      <c r="AC1168" s="5"/>
      <c r="AD1168" s="5"/>
      <c r="AE1168" s="5"/>
      <c r="AF1168" s="5"/>
      <c r="AG1168" s="5"/>
      <c r="AH1168" s="5"/>
      <c r="AI1168" s="5"/>
      <c r="AJ1168" s="5"/>
      <c r="AK1168" s="5"/>
      <c r="AL1168" s="5"/>
      <c r="AM1168" s="5"/>
    </row>
    <row r="1169" spans="28:39">
      <c r="AB1169" s="5"/>
      <c r="AC1169" s="5"/>
      <c r="AD1169" s="5"/>
      <c r="AE1169" s="5"/>
      <c r="AF1169" s="5"/>
      <c r="AG1169" s="5"/>
      <c r="AH1169" s="5"/>
      <c r="AI1169" s="5"/>
      <c r="AJ1169" s="5"/>
      <c r="AK1169" s="5"/>
      <c r="AL1169" s="5"/>
      <c r="AM1169" s="5"/>
    </row>
    <row r="1170" spans="28:39">
      <c r="AB1170" s="5"/>
      <c r="AC1170" s="5"/>
      <c r="AD1170" s="5"/>
      <c r="AE1170" s="5"/>
      <c r="AF1170" s="5"/>
      <c r="AG1170" s="5"/>
      <c r="AH1170" s="5"/>
      <c r="AI1170" s="5"/>
      <c r="AJ1170" s="5"/>
      <c r="AK1170" s="5"/>
      <c r="AL1170" s="5"/>
      <c r="AM1170" s="5"/>
    </row>
    <row r="1171" spans="28:39">
      <c r="AB1171" s="5"/>
      <c r="AC1171" s="5"/>
      <c r="AD1171" s="5"/>
      <c r="AE1171" s="5"/>
      <c r="AF1171" s="5"/>
      <c r="AG1171" s="5"/>
      <c r="AH1171" s="5"/>
      <c r="AI1171" s="5"/>
      <c r="AJ1171" s="5"/>
      <c r="AK1171" s="5"/>
      <c r="AL1171" s="5"/>
      <c r="AM1171" s="5"/>
    </row>
    <row r="1172" spans="28:39">
      <c r="AB1172" s="5"/>
      <c r="AC1172" s="5"/>
      <c r="AD1172" s="5"/>
      <c r="AE1172" s="5"/>
      <c r="AF1172" s="5"/>
      <c r="AG1172" s="5"/>
      <c r="AH1172" s="5"/>
      <c r="AI1172" s="5"/>
      <c r="AJ1172" s="5"/>
      <c r="AK1172" s="5"/>
      <c r="AL1172" s="5"/>
      <c r="AM1172" s="5"/>
    </row>
    <row r="1173" spans="28:39">
      <c r="AB1173" s="5"/>
      <c r="AC1173" s="5"/>
      <c r="AD1173" s="5"/>
      <c r="AE1173" s="5"/>
      <c r="AF1173" s="5"/>
      <c r="AG1173" s="5"/>
      <c r="AH1173" s="5"/>
      <c r="AI1173" s="5"/>
      <c r="AJ1173" s="5"/>
      <c r="AK1173" s="5"/>
      <c r="AL1173" s="5"/>
      <c r="AM1173" s="5"/>
    </row>
    <row r="1174" spans="28:39">
      <c r="AB1174" s="5"/>
      <c r="AC1174" s="5"/>
      <c r="AD1174" s="5"/>
      <c r="AE1174" s="5"/>
      <c r="AF1174" s="5"/>
      <c r="AG1174" s="5"/>
      <c r="AH1174" s="5"/>
      <c r="AI1174" s="5"/>
      <c r="AJ1174" s="5"/>
      <c r="AK1174" s="5"/>
      <c r="AL1174" s="5"/>
      <c r="AM1174" s="5"/>
    </row>
    <row r="1175" spans="28:39">
      <c r="AB1175" s="5"/>
      <c r="AC1175" s="5"/>
      <c r="AD1175" s="5"/>
      <c r="AE1175" s="5"/>
      <c r="AF1175" s="5"/>
      <c r="AG1175" s="5"/>
      <c r="AH1175" s="5"/>
      <c r="AI1175" s="5"/>
      <c r="AJ1175" s="5"/>
      <c r="AK1175" s="5"/>
      <c r="AL1175" s="5"/>
      <c r="AM1175" s="5"/>
    </row>
    <row r="1176" spans="28:39">
      <c r="AB1176" s="5"/>
      <c r="AC1176" s="5"/>
      <c r="AD1176" s="5"/>
      <c r="AE1176" s="5"/>
      <c r="AF1176" s="5"/>
      <c r="AG1176" s="5"/>
      <c r="AH1176" s="5"/>
      <c r="AI1176" s="5"/>
      <c r="AJ1176" s="5"/>
      <c r="AK1176" s="5"/>
      <c r="AL1176" s="5"/>
      <c r="AM1176" s="5"/>
    </row>
    <row r="1177" spans="28:39">
      <c r="AB1177" s="5"/>
      <c r="AC1177" s="5"/>
      <c r="AD1177" s="5"/>
      <c r="AE1177" s="5"/>
      <c r="AF1177" s="5"/>
      <c r="AG1177" s="5"/>
      <c r="AH1177" s="5"/>
      <c r="AI1177" s="5"/>
      <c r="AJ1177" s="5"/>
      <c r="AK1177" s="5"/>
      <c r="AL1177" s="5"/>
      <c r="AM1177" s="5"/>
    </row>
    <row r="1178" spans="28:39">
      <c r="AB1178" s="5"/>
      <c r="AC1178" s="5"/>
      <c r="AD1178" s="5"/>
      <c r="AE1178" s="5"/>
      <c r="AF1178" s="5"/>
      <c r="AG1178" s="5"/>
      <c r="AH1178" s="5"/>
      <c r="AI1178" s="5"/>
      <c r="AJ1178" s="5"/>
      <c r="AK1178" s="5"/>
      <c r="AL1178" s="5"/>
      <c r="AM1178" s="5"/>
    </row>
    <row r="1179" spans="28:39">
      <c r="AB1179" s="5"/>
      <c r="AC1179" s="5"/>
      <c r="AD1179" s="5"/>
      <c r="AE1179" s="5"/>
      <c r="AF1179" s="5"/>
      <c r="AG1179" s="5"/>
      <c r="AH1179" s="5"/>
      <c r="AI1179" s="5"/>
      <c r="AJ1179" s="5"/>
      <c r="AK1179" s="5"/>
      <c r="AL1179" s="5"/>
      <c r="AM1179" s="5"/>
    </row>
    <row r="1180" spans="28:39">
      <c r="AB1180" s="5"/>
      <c r="AC1180" s="5"/>
      <c r="AD1180" s="5"/>
      <c r="AE1180" s="5"/>
      <c r="AF1180" s="5"/>
      <c r="AG1180" s="5"/>
      <c r="AH1180" s="5"/>
      <c r="AI1180" s="5"/>
      <c r="AJ1180" s="5"/>
      <c r="AK1180" s="5"/>
      <c r="AL1180" s="5"/>
      <c r="AM1180" s="5"/>
    </row>
    <row r="1181" spans="28:39">
      <c r="AB1181" s="5"/>
      <c r="AC1181" s="5"/>
      <c r="AD1181" s="5"/>
      <c r="AE1181" s="5"/>
      <c r="AF1181" s="5"/>
      <c r="AG1181" s="5"/>
      <c r="AH1181" s="5"/>
      <c r="AI1181" s="5"/>
      <c r="AJ1181" s="5"/>
      <c r="AK1181" s="5"/>
      <c r="AL1181" s="5"/>
      <c r="AM1181" s="5"/>
    </row>
    <row r="1182" spans="28:39">
      <c r="AB1182" s="5"/>
      <c r="AC1182" s="5"/>
      <c r="AD1182" s="5"/>
      <c r="AE1182" s="5"/>
      <c r="AF1182" s="5"/>
      <c r="AG1182" s="5"/>
      <c r="AH1182" s="5"/>
      <c r="AI1182" s="5"/>
      <c r="AJ1182" s="5"/>
      <c r="AK1182" s="5"/>
      <c r="AL1182" s="5"/>
      <c r="AM1182" s="5"/>
    </row>
    <row r="1183" spans="28:39">
      <c r="AB1183" s="5"/>
      <c r="AC1183" s="5"/>
      <c r="AD1183" s="5"/>
      <c r="AE1183" s="5"/>
      <c r="AF1183" s="5"/>
      <c r="AG1183" s="5"/>
      <c r="AH1183" s="5"/>
      <c r="AI1183" s="5"/>
      <c r="AJ1183" s="5"/>
      <c r="AK1183" s="5"/>
      <c r="AL1183" s="5"/>
      <c r="AM1183" s="5"/>
    </row>
    <row r="1184" spans="28:39">
      <c r="AB1184" s="5"/>
      <c r="AC1184" s="5"/>
      <c r="AD1184" s="5"/>
      <c r="AE1184" s="5"/>
      <c r="AF1184" s="5"/>
      <c r="AG1184" s="5"/>
      <c r="AH1184" s="5"/>
      <c r="AI1184" s="5"/>
      <c r="AJ1184" s="5"/>
      <c r="AK1184" s="5"/>
      <c r="AL1184" s="5"/>
      <c r="AM1184" s="5"/>
    </row>
    <row r="1185" spans="28:39">
      <c r="AB1185" s="5"/>
      <c r="AC1185" s="5"/>
      <c r="AD1185" s="5"/>
      <c r="AE1185" s="5"/>
      <c r="AF1185" s="5"/>
      <c r="AG1185" s="5"/>
      <c r="AH1185" s="5"/>
      <c r="AI1185" s="5"/>
      <c r="AJ1185" s="5"/>
      <c r="AK1185" s="5"/>
      <c r="AL1185" s="5"/>
      <c r="AM1185" s="5"/>
    </row>
    <row r="1186" spans="28:39">
      <c r="AB1186" s="5"/>
      <c r="AC1186" s="5"/>
      <c r="AD1186" s="5"/>
      <c r="AE1186" s="5"/>
      <c r="AF1186" s="5"/>
      <c r="AG1186" s="5"/>
      <c r="AH1186" s="5"/>
      <c r="AI1186" s="5"/>
      <c r="AJ1186" s="5"/>
      <c r="AK1186" s="5"/>
      <c r="AL1186" s="5"/>
      <c r="AM1186" s="5"/>
    </row>
    <row r="1187" spans="28:39">
      <c r="AB1187" s="5"/>
      <c r="AC1187" s="5"/>
      <c r="AD1187" s="5"/>
      <c r="AE1187" s="5"/>
      <c r="AF1187" s="5"/>
      <c r="AG1187" s="5"/>
      <c r="AH1187" s="5"/>
      <c r="AI1187" s="5"/>
      <c r="AJ1187" s="5"/>
      <c r="AK1187" s="5"/>
      <c r="AL1187" s="5"/>
      <c r="AM1187" s="5"/>
    </row>
    <row r="1188" spans="28:39">
      <c r="AB1188" s="5"/>
      <c r="AC1188" s="5"/>
      <c r="AD1188" s="5"/>
      <c r="AE1188" s="5"/>
      <c r="AF1188" s="5"/>
      <c r="AG1188" s="5"/>
      <c r="AH1188" s="5"/>
      <c r="AI1188" s="5"/>
      <c r="AJ1188" s="5"/>
      <c r="AK1188" s="5"/>
      <c r="AL1188" s="5"/>
      <c r="AM1188" s="5"/>
    </row>
    <row r="1189" spans="28:39">
      <c r="AB1189" s="5"/>
      <c r="AC1189" s="5"/>
      <c r="AD1189" s="5"/>
      <c r="AE1189" s="5"/>
      <c r="AF1189" s="5"/>
      <c r="AG1189" s="5"/>
      <c r="AH1189" s="5"/>
      <c r="AI1189" s="5"/>
      <c r="AJ1189" s="5"/>
      <c r="AK1189" s="5"/>
      <c r="AL1189" s="5"/>
      <c r="AM1189" s="5"/>
    </row>
    <row r="1190" spans="28:39">
      <c r="AB1190" s="5"/>
      <c r="AC1190" s="5"/>
      <c r="AD1190" s="5"/>
      <c r="AE1190" s="5"/>
      <c r="AF1190" s="5"/>
      <c r="AG1190" s="5"/>
      <c r="AH1190" s="5"/>
      <c r="AI1190" s="5"/>
      <c r="AJ1190" s="5"/>
      <c r="AK1190" s="5"/>
      <c r="AL1190" s="5"/>
      <c r="AM1190" s="5"/>
    </row>
    <row r="1191" spans="28:39">
      <c r="AB1191" s="5"/>
      <c r="AC1191" s="5"/>
      <c r="AD1191" s="5"/>
      <c r="AE1191" s="5"/>
      <c r="AF1191" s="5"/>
      <c r="AG1191" s="5"/>
      <c r="AH1191" s="5"/>
      <c r="AI1191" s="5"/>
      <c r="AJ1191" s="5"/>
      <c r="AK1191" s="5"/>
      <c r="AL1191" s="5"/>
      <c r="AM1191" s="5"/>
    </row>
    <row r="1192" spans="28:39">
      <c r="AB1192" s="5"/>
      <c r="AC1192" s="5"/>
      <c r="AD1192" s="5"/>
      <c r="AE1192" s="5"/>
      <c r="AF1192" s="5"/>
      <c r="AG1192" s="5"/>
      <c r="AH1192" s="5"/>
      <c r="AI1192" s="5"/>
      <c r="AJ1192" s="5"/>
      <c r="AK1192" s="5"/>
      <c r="AL1192" s="5"/>
      <c r="AM1192" s="5"/>
    </row>
    <row r="1193" spans="28:39">
      <c r="AB1193" s="5"/>
      <c r="AC1193" s="5"/>
      <c r="AD1193" s="5"/>
      <c r="AE1193" s="5"/>
      <c r="AF1193" s="5"/>
      <c r="AG1193" s="5"/>
      <c r="AH1193" s="5"/>
      <c r="AI1193" s="5"/>
      <c r="AJ1193" s="5"/>
      <c r="AK1193" s="5"/>
      <c r="AL1193" s="5"/>
      <c r="AM1193" s="5"/>
    </row>
    <row r="1194" spans="28:39">
      <c r="AB1194" s="5"/>
      <c r="AC1194" s="5"/>
      <c r="AD1194" s="5"/>
      <c r="AE1194" s="5"/>
      <c r="AF1194" s="5"/>
      <c r="AG1194" s="5"/>
      <c r="AH1194" s="5"/>
      <c r="AI1194" s="5"/>
      <c r="AJ1194" s="5"/>
      <c r="AK1194" s="5"/>
      <c r="AL1194" s="5"/>
      <c r="AM1194" s="5"/>
    </row>
    <row r="1195" spans="28:39">
      <c r="AB1195" s="5"/>
      <c r="AC1195" s="5"/>
      <c r="AD1195" s="5"/>
      <c r="AE1195" s="5"/>
      <c r="AF1195" s="5"/>
      <c r="AG1195" s="5"/>
      <c r="AH1195" s="5"/>
      <c r="AI1195" s="5"/>
      <c r="AJ1195" s="5"/>
      <c r="AK1195" s="5"/>
      <c r="AL1195" s="5"/>
      <c r="AM1195" s="5"/>
    </row>
    <row r="1196" spans="28:39">
      <c r="AB1196" s="5"/>
      <c r="AC1196" s="5"/>
      <c r="AD1196" s="5"/>
      <c r="AE1196" s="5"/>
      <c r="AF1196" s="5"/>
      <c r="AG1196" s="5"/>
      <c r="AH1196" s="5"/>
      <c r="AI1196" s="5"/>
      <c r="AJ1196" s="5"/>
      <c r="AK1196" s="5"/>
      <c r="AL1196" s="5"/>
      <c r="AM1196" s="5"/>
    </row>
    <row r="1197" spans="28:39">
      <c r="AB1197" s="5"/>
      <c r="AC1197" s="5"/>
      <c r="AD1197" s="5"/>
      <c r="AE1197" s="5"/>
      <c r="AF1197" s="5"/>
      <c r="AG1197" s="5"/>
      <c r="AH1197" s="5"/>
      <c r="AI1197" s="5"/>
      <c r="AJ1197" s="5"/>
      <c r="AK1197" s="5"/>
      <c r="AL1197" s="5"/>
      <c r="AM1197" s="5"/>
    </row>
    <row r="1198" spans="28:39">
      <c r="AB1198" s="5"/>
      <c r="AC1198" s="5"/>
      <c r="AD1198" s="5"/>
      <c r="AE1198" s="5"/>
      <c r="AF1198" s="5"/>
      <c r="AG1198" s="5"/>
      <c r="AH1198" s="5"/>
      <c r="AI1198" s="5"/>
      <c r="AJ1198" s="5"/>
      <c r="AK1198" s="5"/>
      <c r="AL1198" s="5"/>
      <c r="AM1198" s="5"/>
    </row>
    <row r="1199" spans="28:39">
      <c r="AB1199" s="5"/>
      <c r="AC1199" s="5"/>
      <c r="AD1199" s="5"/>
      <c r="AE1199" s="5"/>
      <c r="AF1199" s="5"/>
      <c r="AG1199" s="5"/>
      <c r="AH1199" s="5"/>
      <c r="AI1199" s="5"/>
      <c r="AJ1199" s="5"/>
      <c r="AK1199" s="5"/>
      <c r="AL1199" s="5"/>
      <c r="AM1199" s="5"/>
    </row>
    <row r="1200" spans="28:39">
      <c r="AB1200" s="5"/>
      <c r="AC1200" s="5"/>
      <c r="AD1200" s="5"/>
      <c r="AE1200" s="5"/>
      <c r="AF1200" s="5"/>
      <c r="AG1200" s="5"/>
      <c r="AH1200" s="5"/>
      <c r="AI1200" s="5"/>
      <c r="AJ1200" s="5"/>
      <c r="AK1200" s="5"/>
      <c r="AL1200" s="5"/>
      <c r="AM1200" s="5"/>
    </row>
    <row r="1201" spans="28:39">
      <c r="AB1201" s="5"/>
      <c r="AC1201" s="5"/>
      <c r="AD1201" s="5"/>
      <c r="AE1201" s="5"/>
      <c r="AF1201" s="5"/>
      <c r="AG1201" s="5"/>
      <c r="AH1201" s="5"/>
      <c r="AI1201" s="5"/>
      <c r="AJ1201" s="5"/>
      <c r="AK1201" s="5"/>
      <c r="AL1201" s="5"/>
      <c r="AM1201" s="5"/>
    </row>
    <row r="1202" spans="28:39">
      <c r="AB1202" s="5"/>
      <c r="AC1202" s="5"/>
      <c r="AD1202" s="5"/>
      <c r="AE1202" s="5"/>
      <c r="AF1202" s="5"/>
      <c r="AG1202" s="5"/>
      <c r="AH1202" s="5"/>
      <c r="AI1202" s="5"/>
      <c r="AJ1202" s="5"/>
      <c r="AK1202" s="5"/>
      <c r="AL1202" s="5"/>
      <c r="AM1202" s="5"/>
    </row>
    <row r="1203" spans="28:39">
      <c r="AB1203" s="5"/>
      <c r="AC1203" s="5"/>
      <c r="AD1203" s="5"/>
      <c r="AE1203" s="5"/>
      <c r="AF1203" s="5"/>
      <c r="AG1203" s="5"/>
      <c r="AH1203" s="5"/>
      <c r="AI1203" s="5"/>
      <c r="AJ1203" s="5"/>
      <c r="AK1203" s="5"/>
      <c r="AL1203" s="5"/>
      <c r="AM1203" s="5"/>
    </row>
    <row r="1204" spans="28:39">
      <c r="AB1204" s="5"/>
      <c r="AC1204" s="5"/>
      <c r="AD1204" s="5"/>
      <c r="AE1204" s="5"/>
      <c r="AF1204" s="5"/>
      <c r="AG1204" s="5"/>
      <c r="AH1204" s="5"/>
      <c r="AI1204" s="5"/>
      <c r="AJ1204" s="5"/>
      <c r="AK1204" s="5"/>
      <c r="AL1204" s="5"/>
      <c r="AM1204" s="5"/>
    </row>
    <row r="1205" spans="28:39">
      <c r="AB1205" s="5"/>
      <c r="AC1205" s="5"/>
      <c r="AD1205" s="5"/>
      <c r="AE1205" s="5"/>
      <c r="AF1205" s="5"/>
      <c r="AG1205" s="5"/>
      <c r="AH1205" s="5"/>
      <c r="AI1205" s="5"/>
      <c r="AJ1205" s="5"/>
      <c r="AK1205" s="5"/>
      <c r="AL1205" s="5"/>
      <c r="AM1205" s="5"/>
    </row>
    <row r="1206" spans="28:39">
      <c r="AB1206" s="5"/>
      <c r="AC1206" s="5"/>
      <c r="AD1206" s="5"/>
      <c r="AE1206" s="5"/>
      <c r="AF1206" s="5"/>
      <c r="AG1206" s="5"/>
      <c r="AH1206" s="5"/>
      <c r="AI1206" s="5"/>
      <c r="AJ1206" s="5"/>
      <c r="AK1206" s="5"/>
      <c r="AL1206" s="5"/>
      <c r="AM1206" s="5"/>
    </row>
    <row r="1207" spans="28:39">
      <c r="AB1207" s="5"/>
      <c r="AC1207" s="5"/>
      <c r="AD1207" s="5"/>
      <c r="AE1207" s="5"/>
      <c r="AF1207" s="5"/>
      <c r="AG1207" s="5"/>
      <c r="AH1207" s="5"/>
      <c r="AI1207" s="5"/>
      <c r="AJ1207" s="5"/>
      <c r="AK1207" s="5"/>
      <c r="AL1207" s="5"/>
      <c r="AM1207" s="5"/>
    </row>
    <row r="1208" spans="28:39">
      <c r="AB1208" s="5"/>
      <c r="AC1208" s="5"/>
      <c r="AD1208" s="5"/>
      <c r="AE1208" s="5"/>
      <c r="AF1208" s="5"/>
      <c r="AG1208" s="5"/>
      <c r="AH1208" s="5"/>
      <c r="AI1208" s="5"/>
      <c r="AJ1208" s="5"/>
      <c r="AK1208" s="5"/>
      <c r="AL1208" s="5"/>
      <c r="AM1208" s="5"/>
    </row>
    <row r="1209" spans="28:39">
      <c r="AB1209" s="5"/>
      <c r="AC1209" s="5"/>
      <c r="AD1209" s="5"/>
      <c r="AE1209" s="5"/>
      <c r="AF1209" s="5"/>
      <c r="AG1209" s="5"/>
      <c r="AH1209" s="5"/>
      <c r="AI1209" s="5"/>
      <c r="AJ1209" s="5"/>
      <c r="AK1209" s="5"/>
      <c r="AL1209" s="5"/>
      <c r="AM1209" s="5"/>
    </row>
    <row r="1210" spans="28:39">
      <c r="AB1210" s="5"/>
      <c r="AC1210" s="5"/>
      <c r="AD1210" s="5"/>
      <c r="AE1210" s="5"/>
      <c r="AF1210" s="5"/>
      <c r="AG1210" s="5"/>
      <c r="AH1210" s="5"/>
      <c r="AI1210" s="5"/>
      <c r="AJ1210" s="5"/>
      <c r="AK1210" s="5"/>
      <c r="AL1210" s="5"/>
      <c r="AM1210" s="5"/>
    </row>
    <row r="1211" spans="28:39">
      <c r="AB1211" s="5"/>
      <c r="AC1211" s="5"/>
      <c r="AD1211" s="5"/>
      <c r="AE1211" s="5"/>
      <c r="AF1211" s="5"/>
      <c r="AG1211" s="5"/>
      <c r="AH1211" s="5"/>
      <c r="AI1211" s="5"/>
      <c r="AJ1211" s="5"/>
      <c r="AK1211" s="5"/>
      <c r="AL1211" s="5"/>
      <c r="AM1211" s="5"/>
    </row>
    <row r="1212" spans="28:39">
      <c r="AB1212" s="5"/>
      <c r="AC1212" s="5"/>
      <c r="AD1212" s="5"/>
      <c r="AE1212" s="5"/>
      <c r="AF1212" s="5"/>
      <c r="AG1212" s="5"/>
      <c r="AH1212" s="5"/>
      <c r="AI1212" s="5"/>
      <c r="AJ1212" s="5"/>
      <c r="AK1212" s="5"/>
      <c r="AL1212" s="5"/>
      <c r="AM1212" s="5"/>
    </row>
    <row r="1213" spans="28:39">
      <c r="AB1213" s="5"/>
      <c r="AC1213" s="5"/>
      <c r="AD1213" s="5"/>
      <c r="AE1213" s="5"/>
      <c r="AF1213" s="5"/>
      <c r="AG1213" s="5"/>
      <c r="AH1213" s="5"/>
      <c r="AI1213" s="5"/>
      <c r="AJ1213" s="5"/>
      <c r="AK1213" s="5"/>
      <c r="AL1213" s="5"/>
      <c r="AM1213" s="5"/>
    </row>
    <row r="1214" spans="28:39">
      <c r="AB1214" s="5"/>
      <c r="AC1214" s="5"/>
      <c r="AD1214" s="5"/>
      <c r="AE1214" s="5"/>
      <c r="AF1214" s="5"/>
      <c r="AG1214" s="5"/>
      <c r="AH1214" s="5"/>
      <c r="AI1214" s="5"/>
      <c r="AJ1214" s="5"/>
      <c r="AK1214" s="5"/>
      <c r="AL1214" s="5"/>
      <c r="AM1214" s="5"/>
    </row>
    <row r="1215" spans="28:39">
      <c r="AB1215" s="5"/>
      <c r="AC1215" s="5"/>
      <c r="AD1215" s="5"/>
      <c r="AE1215" s="5"/>
      <c r="AF1215" s="5"/>
      <c r="AG1215" s="5"/>
      <c r="AH1215" s="5"/>
      <c r="AI1215" s="5"/>
      <c r="AJ1215" s="5"/>
      <c r="AK1215" s="5"/>
      <c r="AL1215" s="5"/>
      <c r="AM1215" s="5"/>
    </row>
    <row r="1216" spans="28:39">
      <c r="AB1216" s="5"/>
      <c r="AC1216" s="5"/>
      <c r="AD1216" s="5"/>
      <c r="AE1216" s="5"/>
      <c r="AF1216" s="5"/>
      <c r="AG1216" s="5"/>
      <c r="AH1216" s="5"/>
      <c r="AI1216" s="5"/>
      <c r="AJ1216" s="5"/>
      <c r="AK1216" s="5"/>
      <c r="AL1216" s="5"/>
      <c r="AM1216" s="5"/>
    </row>
    <row r="1217" spans="28:39">
      <c r="AB1217" s="5"/>
      <c r="AC1217" s="5"/>
      <c r="AD1217" s="5"/>
      <c r="AE1217" s="5"/>
      <c r="AF1217" s="5"/>
      <c r="AG1217" s="5"/>
      <c r="AH1217" s="5"/>
      <c r="AI1217" s="5"/>
      <c r="AJ1217" s="5"/>
      <c r="AK1217" s="5"/>
      <c r="AL1217" s="5"/>
      <c r="AM1217" s="5"/>
    </row>
    <row r="1218" spans="28:39">
      <c r="AB1218" s="5"/>
      <c r="AC1218" s="5"/>
      <c r="AD1218" s="5"/>
      <c r="AE1218" s="5"/>
      <c r="AF1218" s="5"/>
      <c r="AG1218" s="5"/>
      <c r="AH1218" s="5"/>
      <c r="AI1218" s="5"/>
      <c r="AJ1218" s="5"/>
      <c r="AK1218" s="5"/>
      <c r="AL1218" s="5"/>
      <c r="AM1218" s="5"/>
    </row>
    <row r="1219" spans="28:39">
      <c r="AB1219" s="5"/>
      <c r="AC1219" s="5"/>
      <c r="AD1219" s="5"/>
      <c r="AE1219" s="5"/>
      <c r="AF1219" s="5"/>
      <c r="AG1219" s="5"/>
      <c r="AH1219" s="5"/>
      <c r="AI1219" s="5"/>
      <c r="AJ1219" s="5"/>
      <c r="AK1219" s="5"/>
      <c r="AL1219" s="5"/>
      <c r="AM1219" s="5"/>
    </row>
    <row r="1220" spans="28:39">
      <c r="AB1220" s="5"/>
      <c r="AC1220" s="5"/>
      <c r="AD1220" s="5"/>
      <c r="AE1220" s="5"/>
      <c r="AF1220" s="5"/>
      <c r="AG1220" s="5"/>
      <c r="AH1220" s="5"/>
      <c r="AI1220" s="5"/>
      <c r="AJ1220" s="5"/>
      <c r="AK1220" s="5"/>
      <c r="AL1220" s="5"/>
      <c r="AM1220" s="5"/>
    </row>
    <row r="1221" spans="28:39">
      <c r="AB1221" s="5"/>
      <c r="AC1221" s="5"/>
      <c r="AD1221" s="5"/>
      <c r="AE1221" s="5"/>
      <c r="AF1221" s="5"/>
      <c r="AG1221" s="5"/>
      <c r="AH1221" s="5"/>
      <c r="AI1221" s="5"/>
      <c r="AJ1221" s="5"/>
      <c r="AK1221" s="5"/>
      <c r="AL1221" s="5"/>
      <c r="AM1221" s="5"/>
    </row>
    <row r="1222" spans="28:39">
      <c r="AB1222" s="5"/>
      <c r="AC1222" s="5"/>
      <c r="AD1222" s="5"/>
      <c r="AE1222" s="5"/>
      <c r="AF1222" s="5"/>
      <c r="AG1222" s="5"/>
      <c r="AH1222" s="5"/>
      <c r="AI1222" s="5"/>
      <c r="AJ1222" s="5"/>
      <c r="AK1222" s="5"/>
      <c r="AL1222" s="5"/>
      <c r="AM1222" s="5"/>
    </row>
    <row r="1223" spans="28:39">
      <c r="AB1223" s="5"/>
      <c r="AC1223" s="5"/>
      <c r="AD1223" s="5"/>
      <c r="AE1223" s="5"/>
      <c r="AF1223" s="5"/>
      <c r="AG1223" s="5"/>
      <c r="AH1223" s="5"/>
      <c r="AI1223" s="5"/>
      <c r="AJ1223" s="5"/>
      <c r="AK1223" s="5"/>
      <c r="AL1223" s="5"/>
      <c r="AM1223" s="5"/>
    </row>
    <row r="1224" spans="28:39">
      <c r="AB1224" s="5"/>
      <c r="AC1224" s="5"/>
      <c r="AD1224" s="5"/>
      <c r="AE1224" s="5"/>
      <c r="AF1224" s="5"/>
      <c r="AG1224" s="5"/>
      <c r="AH1224" s="5"/>
      <c r="AI1224" s="5"/>
      <c r="AJ1224" s="5"/>
      <c r="AK1224" s="5"/>
      <c r="AL1224" s="5"/>
      <c r="AM1224" s="5"/>
    </row>
    <row r="1225" spans="28:39">
      <c r="AB1225" s="5"/>
      <c r="AC1225" s="5"/>
      <c r="AD1225" s="5"/>
      <c r="AE1225" s="5"/>
      <c r="AF1225" s="5"/>
      <c r="AG1225" s="5"/>
      <c r="AH1225" s="5"/>
      <c r="AI1225" s="5"/>
      <c r="AJ1225" s="5"/>
      <c r="AK1225" s="5"/>
      <c r="AL1225" s="5"/>
      <c r="AM1225" s="5"/>
    </row>
    <row r="1226" spans="28:39">
      <c r="AB1226" s="5"/>
      <c r="AC1226" s="5"/>
      <c r="AD1226" s="5"/>
      <c r="AE1226" s="5"/>
      <c r="AF1226" s="5"/>
      <c r="AG1226" s="5"/>
      <c r="AH1226" s="5"/>
      <c r="AI1226" s="5"/>
      <c r="AJ1226" s="5"/>
      <c r="AK1226" s="5"/>
      <c r="AL1226" s="5"/>
      <c r="AM1226" s="5"/>
    </row>
    <row r="1227" spans="28:39">
      <c r="AB1227" s="5"/>
      <c r="AC1227" s="5"/>
      <c r="AD1227" s="5"/>
      <c r="AE1227" s="5"/>
      <c r="AF1227" s="5"/>
      <c r="AG1227" s="5"/>
      <c r="AH1227" s="5"/>
      <c r="AI1227" s="5"/>
      <c r="AJ1227" s="5"/>
      <c r="AK1227" s="5"/>
      <c r="AL1227" s="5"/>
      <c r="AM1227" s="5"/>
    </row>
    <row r="1228" spans="28:39">
      <c r="AB1228" s="5"/>
      <c r="AC1228" s="5"/>
      <c r="AD1228" s="5"/>
      <c r="AE1228" s="5"/>
      <c r="AF1228" s="5"/>
      <c r="AG1228" s="5"/>
      <c r="AH1228" s="5"/>
      <c r="AI1228" s="5"/>
      <c r="AJ1228" s="5"/>
      <c r="AK1228" s="5"/>
      <c r="AL1228" s="5"/>
      <c r="AM1228" s="5"/>
    </row>
    <row r="1229" spans="28:39">
      <c r="AB1229" s="5"/>
      <c r="AC1229" s="5"/>
      <c r="AD1229" s="5"/>
      <c r="AE1229" s="5"/>
      <c r="AF1229" s="5"/>
      <c r="AG1229" s="5"/>
      <c r="AH1229" s="5"/>
      <c r="AI1229" s="5"/>
      <c r="AJ1229" s="5"/>
      <c r="AK1229" s="5"/>
      <c r="AL1229" s="5"/>
      <c r="AM1229" s="5"/>
    </row>
    <row r="1230" spans="28:39">
      <c r="AB1230" s="5"/>
      <c r="AC1230" s="5"/>
      <c r="AD1230" s="5"/>
      <c r="AE1230" s="5"/>
      <c r="AF1230" s="5"/>
      <c r="AG1230" s="5"/>
      <c r="AH1230" s="5"/>
      <c r="AI1230" s="5"/>
      <c r="AJ1230" s="5"/>
      <c r="AK1230" s="5"/>
      <c r="AL1230" s="5"/>
      <c r="AM1230" s="5"/>
    </row>
    <row r="1231" spans="28:39">
      <c r="AB1231" s="5"/>
      <c r="AC1231" s="5"/>
      <c r="AD1231" s="5"/>
      <c r="AE1231" s="5"/>
      <c r="AF1231" s="5"/>
      <c r="AG1231" s="5"/>
      <c r="AH1231" s="5"/>
      <c r="AI1231" s="5"/>
      <c r="AJ1231" s="5"/>
      <c r="AK1231" s="5"/>
      <c r="AL1231" s="5"/>
      <c r="AM1231" s="5"/>
    </row>
    <row r="1232" spans="28:39">
      <c r="AB1232" s="5"/>
      <c r="AC1232" s="5"/>
      <c r="AD1232" s="5"/>
      <c r="AE1232" s="5"/>
      <c r="AF1232" s="5"/>
      <c r="AG1232" s="5"/>
      <c r="AH1232" s="5"/>
      <c r="AI1232" s="5"/>
      <c r="AJ1232" s="5"/>
      <c r="AK1232" s="5"/>
      <c r="AL1232" s="5"/>
      <c r="AM1232" s="5"/>
    </row>
    <row r="1233" spans="28:39">
      <c r="AB1233" s="5"/>
      <c r="AC1233" s="5"/>
      <c r="AD1233" s="5"/>
      <c r="AE1233" s="5"/>
      <c r="AF1233" s="5"/>
      <c r="AG1233" s="5"/>
      <c r="AH1233" s="5"/>
      <c r="AI1233" s="5"/>
      <c r="AJ1233" s="5"/>
      <c r="AK1233" s="5"/>
      <c r="AL1233" s="5"/>
      <c r="AM1233" s="5"/>
    </row>
    <row r="1234" spans="28:39">
      <c r="AB1234" s="5"/>
      <c r="AC1234" s="5"/>
      <c r="AD1234" s="5"/>
      <c r="AE1234" s="5"/>
      <c r="AF1234" s="5"/>
      <c r="AG1234" s="5"/>
      <c r="AH1234" s="5"/>
      <c r="AI1234" s="5"/>
      <c r="AJ1234" s="5"/>
      <c r="AK1234" s="5"/>
      <c r="AL1234" s="5"/>
      <c r="AM1234" s="5"/>
    </row>
    <row r="1235" spans="28:39">
      <c r="AB1235" s="5"/>
      <c r="AC1235" s="5"/>
      <c r="AD1235" s="5"/>
      <c r="AE1235" s="5"/>
      <c r="AF1235" s="5"/>
      <c r="AG1235" s="5"/>
      <c r="AH1235" s="5"/>
      <c r="AI1235" s="5"/>
      <c r="AJ1235" s="5"/>
      <c r="AK1235" s="5"/>
      <c r="AL1235" s="5"/>
      <c r="AM1235" s="5"/>
    </row>
    <row r="1236" spans="28:39">
      <c r="AB1236" s="5"/>
      <c r="AC1236" s="5"/>
      <c r="AD1236" s="5"/>
      <c r="AE1236" s="5"/>
      <c r="AF1236" s="5"/>
      <c r="AG1236" s="5"/>
      <c r="AH1236" s="5"/>
      <c r="AI1236" s="5"/>
      <c r="AJ1236" s="5"/>
      <c r="AK1236" s="5"/>
      <c r="AL1236" s="5"/>
      <c r="AM1236" s="5"/>
    </row>
    <row r="1237" spans="28:39">
      <c r="AB1237" s="5"/>
      <c r="AC1237" s="5"/>
      <c r="AD1237" s="5"/>
      <c r="AE1237" s="5"/>
      <c r="AF1237" s="5"/>
      <c r="AG1237" s="5"/>
      <c r="AH1237" s="5"/>
      <c r="AI1237" s="5"/>
      <c r="AJ1237" s="5"/>
      <c r="AK1237" s="5"/>
      <c r="AL1237" s="5"/>
      <c r="AM1237" s="5"/>
    </row>
    <row r="1238" spans="28:39">
      <c r="AB1238" s="5"/>
      <c r="AC1238" s="5"/>
      <c r="AD1238" s="5"/>
      <c r="AE1238" s="5"/>
      <c r="AF1238" s="5"/>
      <c r="AG1238" s="5"/>
      <c r="AH1238" s="5"/>
      <c r="AI1238" s="5"/>
      <c r="AJ1238" s="5"/>
      <c r="AK1238" s="5"/>
      <c r="AL1238" s="5"/>
      <c r="AM1238" s="5"/>
    </row>
    <row r="1239" spans="28:39">
      <c r="AB1239" s="5"/>
      <c r="AC1239" s="5"/>
      <c r="AD1239" s="5"/>
      <c r="AE1239" s="5"/>
      <c r="AF1239" s="5"/>
      <c r="AG1239" s="5"/>
      <c r="AH1239" s="5"/>
      <c r="AI1239" s="5"/>
      <c r="AJ1239" s="5"/>
      <c r="AK1239" s="5"/>
      <c r="AL1239" s="5"/>
      <c r="AM1239" s="5"/>
    </row>
    <row r="1240" spans="28:39">
      <c r="AB1240" s="5"/>
      <c r="AC1240" s="5"/>
      <c r="AD1240" s="5"/>
      <c r="AE1240" s="5"/>
      <c r="AF1240" s="5"/>
      <c r="AG1240" s="5"/>
      <c r="AH1240" s="5"/>
      <c r="AI1240" s="5"/>
      <c r="AJ1240" s="5"/>
      <c r="AK1240" s="5"/>
      <c r="AL1240" s="5"/>
      <c r="AM1240" s="5"/>
    </row>
    <row r="1241" spans="28:39">
      <c r="AB1241" s="5"/>
      <c r="AC1241" s="5"/>
      <c r="AD1241" s="5"/>
      <c r="AE1241" s="5"/>
      <c r="AF1241" s="5"/>
      <c r="AG1241" s="5"/>
      <c r="AH1241" s="5"/>
      <c r="AI1241" s="5"/>
      <c r="AJ1241" s="5"/>
      <c r="AK1241" s="5"/>
      <c r="AL1241" s="5"/>
      <c r="AM1241" s="5"/>
    </row>
    <row r="1242" spans="28:39">
      <c r="AB1242" s="5"/>
      <c r="AC1242" s="5"/>
      <c r="AD1242" s="5"/>
      <c r="AE1242" s="5"/>
      <c r="AF1242" s="5"/>
      <c r="AG1242" s="5"/>
      <c r="AH1242" s="5"/>
      <c r="AI1242" s="5"/>
      <c r="AJ1242" s="5"/>
      <c r="AK1242" s="5"/>
      <c r="AL1242" s="5"/>
      <c r="AM1242" s="5"/>
    </row>
    <row r="1243" spans="28:39">
      <c r="AB1243" s="5"/>
      <c r="AC1243" s="5"/>
      <c r="AD1243" s="5"/>
      <c r="AE1243" s="5"/>
      <c r="AF1243" s="5"/>
      <c r="AG1243" s="5"/>
      <c r="AH1243" s="5"/>
      <c r="AI1243" s="5"/>
      <c r="AJ1243" s="5"/>
      <c r="AK1243" s="5"/>
      <c r="AL1243" s="5"/>
      <c r="AM1243" s="5"/>
    </row>
    <row r="1244" spans="28:39">
      <c r="AB1244" s="5"/>
      <c r="AC1244" s="5"/>
      <c r="AD1244" s="5"/>
      <c r="AE1244" s="5"/>
      <c r="AF1244" s="5"/>
      <c r="AG1244" s="5"/>
      <c r="AH1244" s="5"/>
      <c r="AI1244" s="5"/>
      <c r="AJ1244" s="5"/>
      <c r="AK1244" s="5"/>
      <c r="AL1244" s="5"/>
      <c r="AM1244" s="5"/>
    </row>
    <row r="1245" spans="28:39">
      <c r="AB1245" s="5"/>
      <c r="AC1245" s="5"/>
      <c r="AD1245" s="5"/>
      <c r="AE1245" s="5"/>
      <c r="AF1245" s="5"/>
      <c r="AG1245" s="5"/>
      <c r="AH1245" s="5"/>
      <c r="AI1245" s="5"/>
      <c r="AJ1245" s="5"/>
      <c r="AK1245" s="5"/>
      <c r="AL1245" s="5"/>
      <c r="AM1245" s="5"/>
    </row>
    <row r="1246" spans="28:39">
      <c r="AB1246" s="5"/>
      <c r="AC1246" s="5"/>
      <c r="AD1246" s="5"/>
      <c r="AE1246" s="5"/>
      <c r="AF1246" s="5"/>
      <c r="AG1246" s="5"/>
      <c r="AH1246" s="5"/>
      <c r="AI1246" s="5"/>
      <c r="AJ1246" s="5"/>
      <c r="AK1246" s="5"/>
      <c r="AL1246" s="5"/>
      <c r="AM1246" s="5"/>
    </row>
    <row r="1247" spans="28:39">
      <c r="AB1247" s="5"/>
      <c r="AC1247" s="5"/>
      <c r="AD1247" s="5"/>
      <c r="AE1247" s="5"/>
      <c r="AF1247" s="5"/>
      <c r="AG1247" s="5"/>
      <c r="AH1247" s="5"/>
      <c r="AI1247" s="5"/>
      <c r="AJ1247" s="5"/>
      <c r="AK1247" s="5"/>
      <c r="AL1247" s="5"/>
      <c r="AM1247" s="5"/>
    </row>
    <row r="1248" spans="28:39">
      <c r="AB1248" s="5"/>
      <c r="AC1248" s="5"/>
      <c r="AD1248" s="5"/>
      <c r="AE1248" s="5"/>
      <c r="AF1248" s="5"/>
      <c r="AG1248" s="5"/>
      <c r="AH1248" s="5"/>
      <c r="AI1248" s="5"/>
      <c r="AJ1248" s="5"/>
      <c r="AK1248" s="5"/>
      <c r="AL1248" s="5"/>
      <c r="AM1248" s="5"/>
    </row>
    <row r="1249" spans="28:39">
      <c r="AB1249" s="5"/>
      <c r="AC1249" s="5"/>
      <c r="AD1249" s="5"/>
      <c r="AE1249" s="5"/>
      <c r="AF1249" s="5"/>
      <c r="AG1249" s="5"/>
      <c r="AH1249" s="5"/>
      <c r="AI1249" s="5"/>
      <c r="AJ1249" s="5"/>
      <c r="AK1249" s="5"/>
      <c r="AL1249" s="5"/>
      <c r="AM1249" s="5"/>
    </row>
    <row r="1250" spans="28:39">
      <c r="AB1250" s="5"/>
      <c r="AC1250" s="5"/>
      <c r="AD1250" s="5"/>
      <c r="AE1250" s="5"/>
      <c r="AF1250" s="5"/>
      <c r="AG1250" s="5"/>
      <c r="AH1250" s="5"/>
      <c r="AI1250" s="5"/>
      <c r="AJ1250" s="5"/>
      <c r="AK1250" s="5"/>
      <c r="AL1250" s="5"/>
      <c r="AM1250" s="5"/>
    </row>
    <row r="1251" spans="28:39">
      <c r="AB1251" s="5"/>
      <c r="AC1251" s="5"/>
      <c r="AD1251" s="5"/>
      <c r="AE1251" s="5"/>
      <c r="AF1251" s="5"/>
      <c r="AG1251" s="5"/>
      <c r="AH1251" s="5"/>
      <c r="AI1251" s="5"/>
      <c r="AJ1251" s="5"/>
      <c r="AK1251" s="5"/>
      <c r="AL1251" s="5"/>
      <c r="AM1251" s="5"/>
    </row>
    <row r="1252" spans="28:39">
      <c r="AB1252" s="5"/>
      <c r="AC1252" s="5"/>
      <c r="AD1252" s="5"/>
      <c r="AE1252" s="5"/>
      <c r="AF1252" s="5"/>
      <c r="AG1252" s="5"/>
      <c r="AH1252" s="5"/>
      <c r="AI1252" s="5"/>
      <c r="AJ1252" s="5"/>
      <c r="AK1252" s="5"/>
      <c r="AL1252" s="5"/>
      <c r="AM1252" s="5"/>
    </row>
    <row r="1253" spans="28:39">
      <c r="AB1253" s="5"/>
      <c r="AC1253" s="5"/>
      <c r="AD1253" s="5"/>
      <c r="AE1253" s="5"/>
      <c r="AF1253" s="5"/>
      <c r="AG1253" s="5"/>
      <c r="AH1253" s="5"/>
      <c r="AI1253" s="5"/>
      <c r="AJ1253" s="5"/>
      <c r="AK1253" s="5"/>
      <c r="AL1253" s="5"/>
      <c r="AM1253" s="5"/>
    </row>
    <row r="1254" spans="28:39">
      <c r="AB1254" s="5"/>
      <c r="AC1254" s="5"/>
      <c r="AD1254" s="5"/>
      <c r="AE1254" s="5"/>
      <c r="AF1254" s="5"/>
      <c r="AG1254" s="5"/>
      <c r="AH1254" s="5"/>
      <c r="AI1254" s="5"/>
      <c r="AJ1254" s="5"/>
      <c r="AK1254" s="5"/>
      <c r="AL1254" s="5"/>
      <c r="AM1254" s="5"/>
    </row>
    <row r="1255" spans="28:39">
      <c r="AB1255" s="5"/>
      <c r="AC1255" s="5"/>
      <c r="AD1255" s="5"/>
      <c r="AE1255" s="5"/>
      <c r="AF1255" s="5"/>
      <c r="AG1255" s="5"/>
      <c r="AH1255" s="5"/>
      <c r="AI1255" s="5"/>
      <c r="AJ1255" s="5"/>
      <c r="AK1255" s="5"/>
      <c r="AL1255" s="5"/>
      <c r="AM1255" s="5"/>
    </row>
    <row r="1256" spans="28:39">
      <c r="AB1256" s="5"/>
      <c r="AC1256" s="5"/>
      <c r="AD1256" s="5"/>
      <c r="AE1256" s="5"/>
      <c r="AF1256" s="5"/>
      <c r="AG1256" s="5"/>
      <c r="AH1256" s="5"/>
      <c r="AI1256" s="5"/>
      <c r="AJ1256" s="5"/>
      <c r="AK1256" s="5"/>
      <c r="AL1256" s="5"/>
      <c r="AM1256" s="5"/>
    </row>
    <row r="1257" spans="28:39">
      <c r="AB1257" s="5"/>
      <c r="AC1257" s="5"/>
      <c r="AD1257" s="5"/>
      <c r="AE1257" s="5"/>
      <c r="AF1257" s="5"/>
      <c r="AG1257" s="5"/>
      <c r="AH1257" s="5"/>
      <c r="AI1257" s="5"/>
      <c r="AJ1257" s="5"/>
      <c r="AK1257" s="5"/>
      <c r="AL1257" s="5"/>
      <c r="AM1257" s="5"/>
    </row>
    <row r="1258" spans="28:39">
      <c r="AB1258" s="5"/>
      <c r="AC1258" s="5"/>
      <c r="AD1258" s="5"/>
      <c r="AE1258" s="5"/>
      <c r="AF1258" s="5"/>
      <c r="AG1258" s="5"/>
      <c r="AH1258" s="5"/>
      <c r="AI1258" s="5"/>
      <c r="AJ1258" s="5"/>
      <c r="AK1258" s="5"/>
      <c r="AL1258" s="5"/>
      <c r="AM1258" s="5"/>
    </row>
    <row r="1259" spans="28:39">
      <c r="AB1259" s="5"/>
      <c r="AC1259" s="5"/>
      <c r="AD1259" s="5"/>
      <c r="AE1259" s="5"/>
      <c r="AF1259" s="5"/>
      <c r="AG1259" s="5"/>
      <c r="AH1259" s="5"/>
      <c r="AI1259" s="5"/>
      <c r="AJ1259" s="5"/>
      <c r="AK1259" s="5"/>
      <c r="AL1259" s="5"/>
      <c r="AM1259" s="5"/>
    </row>
    <row r="1260" spans="28:39">
      <c r="AB1260" s="5"/>
      <c r="AC1260" s="5"/>
      <c r="AD1260" s="5"/>
      <c r="AE1260" s="5"/>
      <c r="AF1260" s="5"/>
      <c r="AG1260" s="5"/>
      <c r="AH1260" s="5"/>
      <c r="AI1260" s="5"/>
      <c r="AJ1260" s="5"/>
      <c r="AK1260" s="5"/>
      <c r="AL1260" s="5"/>
      <c r="AM1260" s="5"/>
    </row>
    <row r="1261" spans="28:39">
      <c r="AB1261" s="5"/>
      <c r="AC1261" s="5"/>
      <c r="AD1261" s="5"/>
      <c r="AE1261" s="5"/>
      <c r="AF1261" s="5"/>
      <c r="AG1261" s="5"/>
      <c r="AH1261" s="5"/>
      <c r="AI1261" s="5"/>
      <c r="AJ1261" s="5"/>
      <c r="AK1261" s="5"/>
      <c r="AL1261" s="5"/>
      <c r="AM1261" s="5"/>
    </row>
    <row r="1262" spans="28:39">
      <c r="AB1262" s="5"/>
      <c r="AC1262" s="5"/>
      <c r="AD1262" s="5"/>
      <c r="AE1262" s="5"/>
      <c r="AF1262" s="5"/>
      <c r="AG1262" s="5"/>
      <c r="AH1262" s="5"/>
      <c r="AI1262" s="5"/>
      <c r="AJ1262" s="5"/>
      <c r="AK1262" s="5"/>
      <c r="AL1262" s="5"/>
      <c r="AM1262" s="5"/>
    </row>
    <row r="1263" spans="28:39">
      <c r="AB1263" s="5"/>
      <c r="AC1263" s="5"/>
      <c r="AD1263" s="5"/>
      <c r="AE1263" s="5"/>
      <c r="AF1263" s="5"/>
      <c r="AG1263" s="5"/>
      <c r="AH1263" s="5"/>
      <c r="AI1263" s="5"/>
      <c r="AJ1263" s="5"/>
      <c r="AK1263" s="5"/>
      <c r="AL1263" s="5"/>
      <c r="AM1263" s="5"/>
    </row>
    <row r="1264" spans="28:39">
      <c r="AB1264" s="5"/>
      <c r="AC1264" s="5"/>
      <c r="AD1264" s="5"/>
      <c r="AE1264" s="5"/>
      <c r="AF1264" s="5"/>
      <c r="AG1264" s="5"/>
      <c r="AH1264" s="5"/>
      <c r="AI1264" s="5"/>
      <c r="AJ1264" s="5"/>
      <c r="AK1264" s="5"/>
      <c r="AL1264" s="5"/>
      <c r="AM1264" s="5"/>
    </row>
    <row r="1265" spans="28:39">
      <c r="AB1265" s="5"/>
      <c r="AC1265" s="5"/>
      <c r="AD1265" s="5"/>
      <c r="AE1265" s="5"/>
      <c r="AF1265" s="5"/>
      <c r="AG1265" s="5"/>
      <c r="AH1265" s="5"/>
      <c r="AI1265" s="5"/>
      <c r="AJ1265" s="5"/>
      <c r="AK1265" s="5"/>
      <c r="AL1265" s="5"/>
      <c r="AM1265" s="5"/>
    </row>
    <row r="1266" spans="28:39">
      <c r="AB1266" s="5"/>
      <c r="AC1266" s="5"/>
      <c r="AD1266" s="5"/>
      <c r="AE1266" s="5"/>
      <c r="AF1266" s="5"/>
      <c r="AG1266" s="5"/>
      <c r="AH1266" s="5"/>
      <c r="AI1266" s="5"/>
      <c r="AJ1266" s="5"/>
      <c r="AK1266" s="5"/>
      <c r="AL1266" s="5"/>
      <c r="AM1266" s="5"/>
    </row>
    <row r="1267" spans="28:39">
      <c r="AB1267" s="5"/>
      <c r="AC1267" s="5"/>
      <c r="AD1267" s="5"/>
      <c r="AE1267" s="5"/>
      <c r="AF1267" s="5"/>
      <c r="AG1267" s="5"/>
      <c r="AH1267" s="5"/>
      <c r="AI1267" s="5"/>
      <c r="AJ1267" s="5"/>
      <c r="AK1267" s="5"/>
      <c r="AL1267" s="5"/>
      <c r="AM1267" s="5"/>
    </row>
    <row r="1268" spans="28:39">
      <c r="AB1268" s="5"/>
      <c r="AC1268" s="5"/>
      <c r="AD1268" s="5"/>
      <c r="AE1268" s="5"/>
      <c r="AF1268" s="5"/>
      <c r="AG1268" s="5"/>
      <c r="AH1268" s="5"/>
      <c r="AI1268" s="5"/>
      <c r="AJ1268" s="5"/>
      <c r="AK1268" s="5"/>
      <c r="AL1268" s="5"/>
      <c r="AM1268" s="5"/>
    </row>
    <row r="1269" spans="28:39">
      <c r="AB1269" s="5"/>
      <c r="AC1269" s="5"/>
      <c r="AD1269" s="5"/>
      <c r="AE1269" s="5"/>
      <c r="AF1269" s="5"/>
      <c r="AG1269" s="5"/>
      <c r="AH1269" s="5"/>
      <c r="AI1269" s="5"/>
      <c r="AJ1269" s="5"/>
      <c r="AK1269" s="5"/>
      <c r="AL1269" s="5"/>
      <c r="AM1269" s="5"/>
    </row>
    <row r="1270" spans="28:39">
      <c r="AB1270" s="5"/>
      <c r="AC1270" s="5"/>
      <c r="AD1270" s="5"/>
      <c r="AE1270" s="5"/>
      <c r="AF1270" s="5"/>
      <c r="AG1270" s="5"/>
      <c r="AH1270" s="5"/>
      <c r="AI1270" s="5"/>
      <c r="AJ1270" s="5"/>
      <c r="AK1270" s="5"/>
      <c r="AL1270" s="5"/>
      <c r="AM1270" s="5"/>
    </row>
    <row r="1271" spans="28:39">
      <c r="AB1271" s="5"/>
      <c r="AC1271" s="5"/>
      <c r="AD1271" s="5"/>
      <c r="AE1271" s="5"/>
      <c r="AF1271" s="5"/>
      <c r="AG1271" s="5"/>
      <c r="AH1271" s="5"/>
      <c r="AI1271" s="5"/>
      <c r="AJ1271" s="5"/>
      <c r="AK1271" s="5"/>
      <c r="AL1271" s="5"/>
      <c r="AM1271" s="5"/>
    </row>
    <row r="1272" spans="28:39">
      <c r="AB1272" s="5"/>
      <c r="AC1272" s="5"/>
      <c r="AD1272" s="5"/>
      <c r="AE1272" s="5"/>
      <c r="AF1272" s="5"/>
      <c r="AG1272" s="5"/>
      <c r="AH1272" s="5"/>
      <c r="AI1272" s="5"/>
      <c r="AJ1272" s="5"/>
      <c r="AK1272" s="5"/>
      <c r="AL1272" s="5"/>
      <c r="AM1272" s="5"/>
    </row>
    <row r="1273" spans="28:39">
      <c r="AB1273" s="5"/>
      <c r="AC1273" s="5"/>
      <c r="AD1273" s="5"/>
      <c r="AE1273" s="5"/>
      <c r="AF1273" s="5"/>
      <c r="AG1273" s="5"/>
      <c r="AH1273" s="5"/>
      <c r="AI1273" s="5"/>
      <c r="AJ1273" s="5"/>
      <c r="AK1273" s="5"/>
      <c r="AL1273" s="5"/>
      <c r="AM1273" s="5"/>
    </row>
    <row r="1274" spans="28:39">
      <c r="AB1274" s="5"/>
      <c r="AC1274" s="5"/>
      <c r="AD1274" s="5"/>
      <c r="AE1274" s="5"/>
      <c r="AF1274" s="5"/>
      <c r="AG1274" s="5"/>
      <c r="AH1274" s="5"/>
      <c r="AI1274" s="5"/>
      <c r="AJ1274" s="5"/>
      <c r="AK1274" s="5"/>
      <c r="AL1274" s="5"/>
      <c r="AM1274" s="5"/>
    </row>
    <row r="1275" spans="28:39">
      <c r="AB1275" s="5"/>
      <c r="AC1275" s="5"/>
      <c r="AD1275" s="5"/>
      <c r="AE1275" s="5"/>
      <c r="AF1275" s="5"/>
      <c r="AG1275" s="5"/>
      <c r="AH1275" s="5"/>
      <c r="AI1275" s="5"/>
      <c r="AJ1275" s="5"/>
      <c r="AK1275" s="5"/>
      <c r="AL1275" s="5"/>
      <c r="AM1275" s="5"/>
    </row>
    <row r="1276" spans="28:39">
      <c r="AB1276" s="5"/>
      <c r="AC1276" s="5"/>
      <c r="AD1276" s="5"/>
      <c r="AE1276" s="5"/>
      <c r="AF1276" s="5"/>
      <c r="AG1276" s="5"/>
      <c r="AH1276" s="5"/>
      <c r="AI1276" s="5"/>
      <c r="AJ1276" s="5"/>
      <c r="AK1276" s="5"/>
      <c r="AL1276" s="5"/>
      <c r="AM1276" s="5"/>
    </row>
    <row r="1277" spans="28:39">
      <c r="AB1277" s="5"/>
      <c r="AC1277" s="5"/>
      <c r="AD1277" s="5"/>
      <c r="AE1277" s="5"/>
      <c r="AF1277" s="5"/>
      <c r="AG1277" s="5"/>
      <c r="AH1277" s="5"/>
      <c r="AI1277" s="5"/>
      <c r="AJ1277" s="5"/>
      <c r="AK1277" s="5"/>
      <c r="AL1277" s="5"/>
      <c r="AM1277" s="5"/>
    </row>
    <row r="1278" spans="28:39">
      <c r="AB1278" s="5"/>
      <c r="AC1278" s="5"/>
      <c r="AD1278" s="5"/>
      <c r="AE1278" s="5"/>
      <c r="AF1278" s="5"/>
      <c r="AG1278" s="5"/>
      <c r="AH1278" s="5"/>
      <c r="AI1278" s="5"/>
      <c r="AJ1278" s="5"/>
      <c r="AK1278" s="5"/>
      <c r="AL1278" s="5"/>
      <c r="AM1278" s="5"/>
    </row>
    <row r="1279" spans="28:39">
      <c r="AB1279" s="5"/>
      <c r="AC1279" s="5"/>
      <c r="AD1279" s="5"/>
      <c r="AE1279" s="5"/>
      <c r="AF1279" s="5"/>
      <c r="AG1279" s="5"/>
      <c r="AH1279" s="5"/>
      <c r="AI1279" s="5"/>
      <c r="AJ1279" s="5"/>
      <c r="AK1279" s="5"/>
      <c r="AL1279" s="5"/>
      <c r="AM1279" s="5"/>
    </row>
    <row r="1280" spans="28:39">
      <c r="AB1280" s="5"/>
      <c r="AC1280" s="5"/>
      <c r="AD1280" s="5"/>
      <c r="AE1280" s="5"/>
      <c r="AF1280" s="5"/>
      <c r="AG1280" s="5"/>
      <c r="AH1280" s="5"/>
      <c r="AI1280" s="5"/>
      <c r="AJ1280" s="5"/>
      <c r="AK1280" s="5"/>
      <c r="AL1280" s="5"/>
      <c r="AM1280" s="5"/>
    </row>
    <row r="1281" spans="28:39">
      <c r="AB1281" s="5"/>
      <c r="AC1281" s="5"/>
      <c r="AD1281" s="5"/>
      <c r="AE1281" s="5"/>
      <c r="AF1281" s="5"/>
      <c r="AG1281" s="5"/>
      <c r="AH1281" s="5"/>
      <c r="AI1281" s="5"/>
      <c r="AJ1281" s="5"/>
      <c r="AK1281" s="5"/>
      <c r="AL1281" s="5"/>
      <c r="AM1281" s="5"/>
    </row>
    <row r="1282" spans="28:39">
      <c r="AB1282" s="5"/>
      <c r="AC1282" s="5"/>
      <c r="AD1282" s="5"/>
      <c r="AE1282" s="5"/>
      <c r="AF1282" s="5"/>
      <c r="AG1282" s="5"/>
      <c r="AH1282" s="5"/>
      <c r="AI1282" s="5"/>
      <c r="AJ1282" s="5"/>
      <c r="AK1282" s="5"/>
      <c r="AL1282" s="5"/>
      <c r="AM1282" s="5"/>
    </row>
    <row r="1283" spans="28:39">
      <c r="AB1283" s="5"/>
      <c r="AC1283" s="5"/>
      <c r="AD1283" s="5"/>
      <c r="AE1283" s="5"/>
      <c r="AF1283" s="5"/>
      <c r="AG1283" s="5"/>
      <c r="AH1283" s="5"/>
      <c r="AI1283" s="5"/>
      <c r="AJ1283" s="5"/>
      <c r="AK1283" s="5"/>
      <c r="AL1283" s="5"/>
      <c r="AM1283" s="5"/>
    </row>
    <row r="1284" spans="28:39">
      <c r="AB1284" s="5"/>
      <c r="AC1284" s="5"/>
      <c r="AD1284" s="5"/>
      <c r="AE1284" s="5"/>
      <c r="AF1284" s="5"/>
      <c r="AG1284" s="5"/>
      <c r="AH1284" s="5"/>
      <c r="AI1284" s="5"/>
      <c r="AJ1284" s="5"/>
      <c r="AK1284" s="5"/>
      <c r="AL1284" s="5"/>
      <c r="AM1284" s="5"/>
    </row>
    <row r="1285" spans="28:39">
      <c r="AB1285" s="5"/>
      <c r="AC1285" s="5"/>
      <c r="AD1285" s="5"/>
      <c r="AE1285" s="5"/>
      <c r="AF1285" s="5"/>
      <c r="AG1285" s="5"/>
      <c r="AH1285" s="5"/>
      <c r="AI1285" s="5"/>
      <c r="AJ1285" s="5"/>
      <c r="AK1285" s="5"/>
      <c r="AL1285" s="5"/>
      <c r="AM1285" s="5"/>
    </row>
    <row r="1286" spans="28:39">
      <c r="AB1286" s="5"/>
      <c r="AC1286" s="5"/>
      <c r="AD1286" s="5"/>
      <c r="AE1286" s="5"/>
      <c r="AF1286" s="5"/>
      <c r="AG1286" s="5"/>
      <c r="AH1286" s="5"/>
      <c r="AI1286" s="5"/>
      <c r="AJ1286" s="5"/>
      <c r="AK1286" s="5"/>
      <c r="AL1286" s="5"/>
      <c r="AM1286" s="5"/>
    </row>
    <row r="1287" spans="28:39">
      <c r="AB1287" s="5"/>
      <c r="AC1287" s="5"/>
      <c r="AD1287" s="5"/>
      <c r="AE1287" s="5"/>
      <c r="AF1287" s="5"/>
      <c r="AG1287" s="5"/>
      <c r="AH1287" s="5"/>
      <c r="AI1287" s="5"/>
      <c r="AJ1287" s="5"/>
      <c r="AK1287" s="5"/>
      <c r="AL1287" s="5"/>
      <c r="AM1287" s="5"/>
    </row>
    <row r="1288" spans="28:39">
      <c r="AB1288" s="5"/>
      <c r="AC1288" s="5"/>
      <c r="AD1288" s="5"/>
      <c r="AE1288" s="5"/>
      <c r="AF1288" s="5"/>
      <c r="AG1288" s="5"/>
      <c r="AH1288" s="5"/>
      <c r="AI1288" s="5"/>
      <c r="AJ1288" s="5"/>
      <c r="AK1288" s="5"/>
      <c r="AL1288" s="5"/>
      <c r="AM1288" s="5"/>
    </row>
    <row r="1289" spans="28:39">
      <c r="AB1289" s="5"/>
      <c r="AC1289" s="5"/>
      <c r="AD1289" s="5"/>
      <c r="AE1289" s="5"/>
      <c r="AF1289" s="5"/>
      <c r="AG1289" s="5"/>
      <c r="AH1289" s="5"/>
      <c r="AI1289" s="5"/>
      <c r="AJ1289" s="5"/>
      <c r="AK1289" s="5"/>
      <c r="AL1289" s="5"/>
      <c r="AM1289" s="5"/>
    </row>
    <row r="1290" spans="28:39">
      <c r="AB1290" s="5"/>
      <c r="AC1290" s="5"/>
      <c r="AD1290" s="5"/>
      <c r="AE1290" s="5"/>
      <c r="AF1290" s="5"/>
      <c r="AG1290" s="5"/>
      <c r="AH1290" s="5"/>
      <c r="AI1290" s="5"/>
      <c r="AJ1290" s="5"/>
      <c r="AK1290" s="5"/>
      <c r="AL1290" s="5"/>
      <c r="AM1290" s="5"/>
    </row>
    <row r="1291" spans="28:39">
      <c r="AB1291" s="5"/>
      <c r="AC1291" s="5"/>
      <c r="AD1291" s="5"/>
      <c r="AE1291" s="5"/>
      <c r="AF1291" s="5"/>
      <c r="AG1291" s="5"/>
      <c r="AH1291" s="5"/>
      <c r="AI1291" s="5"/>
      <c r="AJ1291" s="5"/>
      <c r="AK1291" s="5"/>
      <c r="AL1291" s="5"/>
      <c r="AM1291" s="5"/>
    </row>
    <row r="1292" spans="28:39">
      <c r="AB1292" s="5"/>
      <c r="AC1292" s="5"/>
      <c r="AD1292" s="5"/>
      <c r="AE1292" s="5"/>
      <c r="AF1292" s="5"/>
      <c r="AG1292" s="5"/>
      <c r="AH1292" s="5"/>
      <c r="AI1292" s="5"/>
      <c r="AJ1292" s="5"/>
      <c r="AK1292" s="5"/>
      <c r="AL1292" s="5"/>
      <c r="AM1292" s="5"/>
    </row>
    <row r="1293" spans="28:39">
      <c r="AB1293" s="5"/>
      <c r="AC1293" s="5"/>
      <c r="AD1293" s="5"/>
      <c r="AE1293" s="5"/>
      <c r="AF1293" s="5"/>
      <c r="AG1293" s="5"/>
      <c r="AH1293" s="5"/>
      <c r="AI1293" s="5"/>
      <c r="AJ1293" s="5"/>
      <c r="AK1293" s="5"/>
      <c r="AL1293" s="5"/>
      <c r="AM1293" s="5"/>
    </row>
    <row r="1294" spans="28:39">
      <c r="AB1294" s="5"/>
      <c r="AC1294" s="5"/>
      <c r="AD1294" s="5"/>
      <c r="AE1294" s="5"/>
      <c r="AF1294" s="5"/>
      <c r="AG1294" s="5"/>
      <c r="AH1294" s="5"/>
      <c r="AI1294" s="5"/>
      <c r="AJ1294" s="5"/>
      <c r="AK1294" s="5"/>
      <c r="AL1294" s="5"/>
      <c r="AM1294" s="5"/>
    </row>
    <row r="1295" spans="28:39">
      <c r="AB1295" s="5"/>
      <c r="AC1295" s="5"/>
      <c r="AD1295" s="5"/>
      <c r="AE1295" s="5"/>
      <c r="AF1295" s="5"/>
      <c r="AG1295" s="5"/>
      <c r="AH1295" s="5"/>
      <c r="AI1295" s="5"/>
      <c r="AJ1295" s="5"/>
      <c r="AK1295" s="5"/>
      <c r="AL1295" s="5"/>
      <c r="AM1295" s="5"/>
    </row>
    <row r="1296" spans="28:39">
      <c r="AB1296" s="5"/>
      <c r="AC1296" s="5"/>
      <c r="AD1296" s="5"/>
      <c r="AE1296" s="5"/>
      <c r="AF1296" s="5"/>
      <c r="AG1296" s="5"/>
      <c r="AH1296" s="5"/>
      <c r="AI1296" s="5"/>
      <c r="AJ1296" s="5"/>
      <c r="AK1296" s="5"/>
      <c r="AL1296" s="5"/>
      <c r="AM1296" s="5"/>
    </row>
    <row r="1297" spans="28:39">
      <c r="AB1297" s="5"/>
      <c r="AC1297" s="5"/>
      <c r="AD1297" s="5"/>
      <c r="AE1297" s="5"/>
      <c r="AF1297" s="5"/>
      <c r="AG1297" s="5"/>
      <c r="AH1297" s="5"/>
      <c r="AI1297" s="5"/>
      <c r="AJ1297" s="5"/>
      <c r="AK1297" s="5"/>
      <c r="AL1297" s="5"/>
      <c r="AM1297" s="5"/>
    </row>
    <row r="1298" spans="28:39">
      <c r="AB1298" s="5"/>
      <c r="AC1298" s="5"/>
      <c r="AD1298" s="5"/>
      <c r="AE1298" s="5"/>
      <c r="AF1298" s="5"/>
      <c r="AG1298" s="5"/>
      <c r="AH1298" s="5"/>
      <c r="AI1298" s="5"/>
      <c r="AJ1298" s="5"/>
      <c r="AK1298" s="5"/>
      <c r="AL1298" s="5"/>
      <c r="AM1298" s="5"/>
    </row>
    <row r="1299" spans="28:39">
      <c r="AB1299" s="5"/>
      <c r="AC1299" s="5"/>
      <c r="AD1299" s="5"/>
      <c r="AE1299" s="5"/>
      <c r="AF1299" s="5"/>
      <c r="AG1299" s="5"/>
      <c r="AH1299" s="5"/>
      <c r="AI1299" s="5"/>
      <c r="AJ1299" s="5"/>
      <c r="AK1299" s="5"/>
      <c r="AL1299" s="5"/>
      <c r="AM1299" s="5"/>
    </row>
    <row r="1300" spans="28:39">
      <c r="AB1300" s="5"/>
      <c r="AC1300" s="5"/>
      <c r="AD1300" s="5"/>
      <c r="AE1300" s="5"/>
      <c r="AF1300" s="5"/>
      <c r="AG1300" s="5"/>
      <c r="AH1300" s="5"/>
      <c r="AI1300" s="5"/>
      <c r="AJ1300" s="5"/>
      <c r="AK1300" s="5"/>
      <c r="AL1300" s="5"/>
      <c r="AM1300" s="5"/>
    </row>
    <row r="1301" spans="28:39">
      <c r="AB1301" s="5"/>
      <c r="AC1301" s="5"/>
      <c r="AD1301" s="5"/>
      <c r="AE1301" s="5"/>
      <c r="AF1301" s="5"/>
      <c r="AG1301" s="5"/>
      <c r="AH1301" s="5"/>
      <c r="AI1301" s="5"/>
      <c r="AJ1301" s="5"/>
      <c r="AK1301" s="5"/>
      <c r="AL1301" s="5"/>
      <c r="AM1301" s="5"/>
    </row>
    <row r="1302" spans="28:39">
      <c r="AB1302" s="5"/>
      <c r="AC1302" s="5"/>
      <c r="AD1302" s="5"/>
      <c r="AE1302" s="5"/>
      <c r="AF1302" s="5"/>
      <c r="AG1302" s="5"/>
      <c r="AH1302" s="5"/>
      <c r="AI1302" s="5"/>
      <c r="AJ1302" s="5"/>
      <c r="AK1302" s="5"/>
      <c r="AL1302" s="5"/>
      <c r="AM1302" s="5"/>
    </row>
    <row r="1303" spans="28:39">
      <c r="AB1303" s="5"/>
      <c r="AC1303" s="5"/>
      <c r="AD1303" s="5"/>
      <c r="AE1303" s="5"/>
      <c r="AF1303" s="5"/>
      <c r="AG1303" s="5"/>
      <c r="AH1303" s="5"/>
      <c r="AI1303" s="5"/>
      <c r="AJ1303" s="5"/>
      <c r="AK1303" s="5"/>
      <c r="AL1303" s="5"/>
      <c r="AM1303" s="5"/>
    </row>
    <row r="1304" spans="28:39">
      <c r="AB1304" s="5"/>
      <c r="AC1304" s="5"/>
      <c r="AD1304" s="5"/>
      <c r="AE1304" s="5"/>
      <c r="AF1304" s="5"/>
      <c r="AG1304" s="5"/>
      <c r="AH1304" s="5"/>
      <c r="AI1304" s="5"/>
      <c r="AJ1304" s="5"/>
      <c r="AK1304" s="5"/>
      <c r="AL1304" s="5"/>
      <c r="AM1304" s="5"/>
    </row>
    <row r="1305" spans="28:39">
      <c r="AB1305" s="5"/>
      <c r="AC1305" s="5"/>
      <c r="AD1305" s="5"/>
      <c r="AE1305" s="5"/>
      <c r="AF1305" s="5"/>
      <c r="AG1305" s="5"/>
      <c r="AH1305" s="5"/>
      <c r="AI1305" s="5"/>
      <c r="AJ1305" s="5"/>
      <c r="AK1305" s="5"/>
      <c r="AL1305" s="5"/>
      <c r="AM1305" s="5"/>
    </row>
    <row r="1306" spans="28:39">
      <c r="AB1306" s="5"/>
      <c r="AC1306" s="5"/>
      <c r="AD1306" s="5"/>
      <c r="AE1306" s="5"/>
      <c r="AF1306" s="5"/>
      <c r="AG1306" s="5"/>
      <c r="AH1306" s="5"/>
      <c r="AI1306" s="5"/>
      <c r="AJ1306" s="5"/>
      <c r="AK1306" s="5"/>
      <c r="AL1306" s="5"/>
      <c r="AM1306" s="5"/>
    </row>
    <row r="1307" spans="28:39">
      <c r="AB1307" s="5"/>
      <c r="AC1307" s="5"/>
      <c r="AD1307" s="5"/>
      <c r="AE1307" s="5"/>
      <c r="AF1307" s="5"/>
      <c r="AG1307" s="5"/>
      <c r="AH1307" s="5"/>
      <c r="AI1307" s="5"/>
      <c r="AJ1307" s="5"/>
      <c r="AK1307" s="5"/>
      <c r="AL1307" s="5"/>
      <c r="AM1307" s="5"/>
    </row>
    <row r="1308" spans="28:39">
      <c r="AB1308" s="5"/>
      <c r="AC1308" s="5"/>
      <c r="AD1308" s="5"/>
      <c r="AE1308" s="5"/>
      <c r="AF1308" s="5"/>
      <c r="AG1308" s="5"/>
      <c r="AH1308" s="5"/>
      <c r="AI1308" s="5"/>
      <c r="AJ1308" s="5"/>
      <c r="AK1308" s="5"/>
      <c r="AL1308" s="5"/>
      <c r="AM1308" s="5"/>
    </row>
    <row r="1309" spans="28:39">
      <c r="AB1309" s="5"/>
      <c r="AC1309" s="5"/>
      <c r="AD1309" s="5"/>
      <c r="AE1309" s="5"/>
      <c r="AF1309" s="5"/>
      <c r="AG1309" s="5"/>
      <c r="AH1309" s="5"/>
      <c r="AI1309" s="5"/>
      <c r="AJ1309" s="5"/>
      <c r="AK1309" s="5"/>
      <c r="AL1309" s="5"/>
      <c r="AM1309" s="5"/>
    </row>
    <row r="1310" spans="28:39">
      <c r="AB1310" s="5"/>
      <c r="AC1310" s="5"/>
      <c r="AD1310" s="5"/>
      <c r="AE1310" s="5"/>
      <c r="AF1310" s="5"/>
      <c r="AG1310" s="5"/>
      <c r="AH1310" s="5"/>
      <c r="AI1310" s="5"/>
      <c r="AJ1310" s="5"/>
      <c r="AK1310" s="5"/>
      <c r="AL1310" s="5"/>
      <c r="AM1310" s="5"/>
    </row>
    <row r="1311" spans="28:39">
      <c r="AB1311" s="5"/>
      <c r="AC1311" s="5"/>
      <c r="AD1311" s="5"/>
      <c r="AE1311" s="5"/>
      <c r="AF1311" s="5"/>
      <c r="AG1311" s="5"/>
      <c r="AH1311" s="5"/>
      <c r="AI1311" s="5"/>
      <c r="AJ1311" s="5"/>
      <c r="AK1311" s="5"/>
      <c r="AL1311" s="5"/>
      <c r="AM1311" s="5"/>
    </row>
    <row r="1312" spans="28:39">
      <c r="AB1312" s="5"/>
      <c r="AC1312" s="5"/>
      <c r="AD1312" s="5"/>
      <c r="AE1312" s="5"/>
      <c r="AF1312" s="5"/>
      <c r="AG1312" s="5"/>
      <c r="AH1312" s="5"/>
      <c r="AI1312" s="5"/>
      <c r="AJ1312" s="5"/>
      <c r="AK1312" s="5"/>
      <c r="AL1312" s="5"/>
      <c r="AM1312" s="5"/>
    </row>
    <row r="1313" spans="28:39">
      <c r="AB1313" s="5"/>
      <c r="AC1313" s="5"/>
      <c r="AD1313" s="5"/>
      <c r="AE1313" s="5"/>
      <c r="AF1313" s="5"/>
      <c r="AG1313" s="5"/>
      <c r="AH1313" s="5"/>
      <c r="AI1313" s="5"/>
      <c r="AJ1313" s="5"/>
      <c r="AK1313" s="5"/>
      <c r="AL1313" s="5"/>
      <c r="AM1313" s="5"/>
    </row>
    <row r="1314" spans="28:39">
      <c r="AB1314" s="5"/>
      <c r="AC1314" s="5"/>
      <c r="AD1314" s="5"/>
      <c r="AE1314" s="5"/>
      <c r="AF1314" s="5"/>
      <c r="AG1314" s="5"/>
      <c r="AH1314" s="5"/>
      <c r="AI1314" s="5"/>
      <c r="AJ1314" s="5"/>
      <c r="AK1314" s="5"/>
      <c r="AL1314" s="5"/>
      <c r="AM1314" s="5"/>
    </row>
    <row r="1315" spans="28:39">
      <c r="AB1315" s="5"/>
      <c r="AC1315" s="5"/>
      <c r="AD1315" s="5"/>
      <c r="AE1315" s="5"/>
      <c r="AF1315" s="5"/>
      <c r="AG1315" s="5"/>
      <c r="AH1315" s="5"/>
      <c r="AI1315" s="5"/>
      <c r="AJ1315" s="5"/>
      <c r="AK1315" s="5"/>
      <c r="AL1315" s="5"/>
      <c r="AM1315" s="5"/>
    </row>
    <row r="1316" spans="28:39">
      <c r="AB1316" s="5"/>
      <c r="AC1316" s="5"/>
      <c r="AD1316" s="5"/>
      <c r="AE1316" s="5"/>
      <c r="AF1316" s="5"/>
      <c r="AG1316" s="5"/>
      <c r="AH1316" s="5"/>
      <c r="AI1316" s="5"/>
      <c r="AJ1316" s="5"/>
      <c r="AK1316" s="5"/>
      <c r="AL1316" s="5"/>
      <c r="AM1316" s="5"/>
    </row>
    <row r="1317" spans="28:39">
      <c r="AB1317" s="5"/>
      <c r="AC1317" s="5"/>
      <c r="AD1317" s="5"/>
      <c r="AE1317" s="5"/>
      <c r="AF1317" s="5"/>
      <c r="AG1317" s="5"/>
      <c r="AH1317" s="5"/>
      <c r="AI1317" s="5"/>
      <c r="AJ1317" s="5"/>
      <c r="AK1317" s="5"/>
      <c r="AL1317" s="5"/>
      <c r="AM1317" s="5"/>
    </row>
    <row r="1318" spans="28:39">
      <c r="AB1318" s="5"/>
      <c r="AC1318" s="5"/>
      <c r="AD1318" s="5"/>
      <c r="AE1318" s="5"/>
      <c r="AF1318" s="5"/>
      <c r="AG1318" s="5"/>
      <c r="AH1318" s="5"/>
      <c r="AI1318" s="5"/>
      <c r="AJ1318" s="5"/>
      <c r="AK1318" s="5"/>
      <c r="AL1318" s="5"/>
      <c r="AM1318" s="5"/>
    </row>
    <row r="1319" spans="28:39">
      <c r="AB1319" s="5"/>
      <c r="AC1319" s="5"/>
      <c r="AD1319" s="5"/>
      <c r="AE1319" s="5"/>
      <c r="AF1319" s="5"/>
      <c r="AG1319" s="5"/>
      <c r="AH1319" s="5"/>
      <c r="AI1319" s="5"/>
      <c r="AJ1319" s="5"/>
      <c r="AK1319" s="5"/>
      <c r="AL1319" s="5"/>
      <c r="AM1319" s="5"/>
    </row>
    <row r="1320" spans="28:39">
      <c r="AB1320" s="5"/>
      <c r="AC1320" s="5"/>
      <c r="AD1320" s="5"/>
      <c r="AE1320" s="5"/>
      <c r="AF1320" s="5"/>
      <c r="AG1320" s="5"/>
      <c r="AH1320" s="5"/>
      <c r="AI1320" s="5"/>
      <c r="AJ1320" s="5"/>
      <c r="AK1320" s="5"/>
      <c r="AL1320" s="5"/>
      <c r="AM1320" s="5"/>
    </row>
    <row r="1321" spans="28:39">
      <c r="AB1321" s="5"/>
      <c r="AC1321" s="5"/>
      <c r="AD1321" s="5"/>
      <c r="AE1321" s="5"/>
      <c r="AF1321" s="5"/>
      <c r="AG1321" s="5"/>
      <c r="AH1321" s="5"/>
      <c r="AI1321" s="5"/>
      <c r="AJ1321" s="5"/>
      <c r="AK1321" s="5"/>
      <c r="AL1321" s="5"/>
      <c r="AM1321" s="5"/>
    </row>
    <row r="1322" spans="28:39">
      <c r="AB1322" s="5"/>
      <c r="AC1322" s="5"/>
      <c r="AD1322" s="5"/>
      <c r="AE1322" s="5"/>
      <c r="AF1322" s="5"/>
      <c r="AG1322" s="5"/>
      <c r="AH1322" s="5"/>
      <c r="AI1322" s="5"/>
      <c r="AJ1322" s="5"/>
      <c r="AK1322" s="5"/>
      <c r="AL1322" s="5"/>
      <c r="AM1322" s="5"/>
    </row>
    <row r="1323" spans="28:39">
      <c r="AB1323" s="5"/>
      <c r="AC1323" s="5"/>
      <c r="AD1323" s="5"/>
      <c r="AE1323" s="5"/>
      <c r="AF1323" s="5"/>
      <c r="AG1323" s="5"/>
      <c r="AH1323" s="5"/>
      <c r="AI1323" s="5"/>
      <c r="AJ1323" s="5"/>
      <c r="AK1323" s="5"/>
      <c r="AL1323" s="5"/>
      <c r="AM1323" s="5"/>
    </row>
    <row r="1324" spans="28:39">
      <c r="AB1324" s="5"/>
      <c r="AC1324" s="5"/>
      <c r="AD1324" s="5"/>
      <c r="AE1324" s="5"/>
      <c r="AF1324" s="5"/>
      <c r="AG1324" s="5"/>
      <c r="AH1324" s="5"/>
      <c r="AI1324" s="5"/>
      <c r="AJ1324" s="5"/>
      <c r="AK1324" s="5"/>
      <c r="AL1324" s="5"/>
      <c r="AM1324" s="5"/>
    </row>
    <row r="1325" spans="28:39">
      <c r="AB1325" s="5"/>
      <c r="AC1325" s="5"/>
      <c r="AD1325" s="5"/>
      <c r="AE1325" s="5"/>
      <c r="AF1325" s="5"/>
      <c r="AG1325" s="5"/>
      <c r="AH1325" s="5"/>
      <c r="AI1325" s="5"/>
      <c r="AJ1325" s="5"/>
      <c r="AK1325" s="5"/>
      <c r="AL1325" s="5"/>
      <c r="AM1325" s="5"/>
    </row>
    <row r="1326" spans="28:39">
      <c r="AB1326" s="5"/>
      <c r="AC1326" s="5"/>
      <c r="AD1326" s="5"/>
      <c r="AE1326" s="5"/>
      <c r="AF1326" s="5"/>
      <c r="AG1326" s="5"/>
      <c r="AH1326" s="5"/>
      <c r="AI1326" s="5"/>
      <c r="AJ1326" s="5"/>
      <c r="AK1326" s="5"/>
      <c r="AL1326" s="5"/>
      <c r="AM1326" s="5"/>
    </row>
    <row r="1327" spans="28:39">
      <c r="AB1327" s="5"/>
      <c r="AC1327" s="5"/>
      <c r="AD1327" s="5"/>
      <c r="AE1327" s="5"/>
      <c r="AF1327" s="5"/>
      <c r="AG1327" s="5"/>
      <c r="AH1327" s="5"/>
      <c r="AI1327" s="5"/>
      <c r="AJ1327" s="5"/>
      <c r="AK1327" s="5"/>
      <c r="AL1327" s="5"/>
      <c r="AM1327" s="5"/>
    </row>
    <row r="1328" spans="28:39">
      <c r="AB1328" s="5"/>
      <c r="AC1328" s="5"/>
      <c r="AD1328" s="5"/>
      <c r="AE1328" s="5"/>
      <c r="AF1328" s="5"/>
      <c r="AG1328" s="5"/>
      <c r="AH1328" s="5"/>
      <c r="AI1328" s="5"/>
      <c r="AJ1328" s="5"/>
      <c r="AK1328" s="5"/>
      <c r="AL1328" s="5"/>
      <c r="AM1328" s="5"/>
    </row>
    <row r="1329" spans="28:39">
      <c r="AB1329" s="5"/>
      <c r="AC1329" s="5"/>
      <c r="AD1329" s="5"/>
      <c r="AE1329" s="5"/>
      <c r="AF1329" s="5"/>
      <c r="AG1329" s="5"/>
      <c r="AH1329" s="5"/>
      <c r="AI1329" s="5"/>
      <c r="AJ1329" s="5"/>
      <c r="AK1329" s="5"/>
      <c r="AL1329" s="5"/>
      <c r="AM1329" s="5"/>
    </row>
    <row r="1330" spans="28:39">
      <c r="AB1330" s="5"/>
      <c r="AC1330" s="5"/>
      <c r="AD1330" s="5"/>
      <c r="AE1330" s="5"/>
      <c r="AF1330" s="5"/>
      <c r="AG1330" s="5"/>
      <c r="AH1330" s="5"/>
      <c r="AI1330" s="5"/>
      <c r="AJ1330" s="5"/>
      <c r="AK1330" s="5"/>
      <c r="AL1330" s="5"/>
      <c r="AM1330" s="5"/>
    </row>
    <row r="1331" spans="28:39">
      <c r="AB1331" s="5"/>
      <c r="AC1331" s="5"/>
      <c r="AD1331" s="5"/>
      <c r="AE1331" s="5"/>
      <c r="AF1331" s="5"/>
      <c r="AG1331" s="5"/>
      <c r="AH1331" s="5"/>
      <c r="AI1331" s="5"/>
      <c r="AJ1331" s="5"/>
      <c r="AK1331" s="5"/>
      <c r="AL1331" s="5"/>
      <c r="AM1331" s="5"/>
    </row>
    <row r="1332" spans="28:39">
      <c r="AB1332" s="5"/>
      <c r="AC1332" s="5"/>
      <c r="AD1332" s="5"/>
      <c r="AE1332" s="5"/>
      <c r="AF1332" s="5"/>
      <c r="AG1332" s="5"/>
      <c r="AH1332" s="5"/>
      <c r="AI1332" s="5"/>
      <c r="AJ1332" s="5"/>
      <c r="AK1332" s="5"/>
      <c r="AL1332" s="5"/>
      <c r="AM1332" s="5"/>
    </row>
    <row r="1333" spans="28:39">
      <c r="AB1333" s="5"/>
      <c r="AC1333" s="5"/>
      <c r="AD1333" s="5"/>
      <c r="AE1333" s="5"/>
      <c r="AF1333" s="5"/>
      <c r="AG1333" s="5"/>
      <c r="AH1333" s="5"/>
      <c r="AI1333" s="5"/>
      <c r="AJ1333" s="5"/>
      <c r="AK1333" s="5"/>
      <c r="AL1333" s="5"/>
      <c r="AM1333" s="5"/>
    </row>
    <row r="1334" spans="28:39">
      <c r="AB1334" s="5"/>
      <c r="AC1334" s="5"/>
      <c r="AD1334" s="5"/>
      <c r="AE1334" s="5"/>
      <c r="AF1334" s="5"/>
      <c r="AG1334" s="5"/>
      <c r="AH1334" s="5"/>
      <c r="AI1334" s="5"/>
      <c r="AJ1334" s="5"/>
      <c r="AK1334" s="5"/>
      <c r="AL1334" s="5"/>
      <c r="AM1334" s="5"/>
    </row>
    <row r="1335" spans="28:39">
      <c r="AB1335" s="5"/>
      <c r="AC1335" s="5"/>
      <c r="AD1335" s="5"/>
      <c r="AE1335" s="5"/>
      <c r="AF1335" s="5"/>
      <c r="AG1335" s="5"/>
      <c r="AH1335" s="5"/>
      <c r="AI1335" s="5"/>
      <c r="AJ1335" s="5"/>
      <c r="AK1335" s="5"/>
      <c r="AL1335" s="5"/>
      <c r="AM1335" s="5"/>
    </row>
    <row r="1336" spans="28:39">
      <c r="AB1336" s="5"/>
      <c r="AC1336" s="5"/>
      <c r="AD1336" s="5"/>
      <c r="AE1336" s="5"/>
      <c r="AF1336" s="5"/>
      <c r="AG1336" s="5"/>
      <c r="AH1336" s="5"/>
      <c r="AI1336" s="5"/>
      <c r="AJ1336" s="5"/>
      <c r="AK1336" s="5"/>
      <c r="AL1336" s="5"/>
      <c r="AM1336" s="5"/>
    </row>
  </sheetData>
  <mergeCells count="56">
    <mergeCell ref="AU93:AU94"/>
    <mergeCell ref="AV93:AV94"/>
    <mergeCell ref="AV96:AV97"/>
    <mergeCell ref="AU98:AU99"/>
    <mergeCell ref="AT5:AT7"/>
    <mergeCell ref="AU4:AU7"/>
    <mergeCell ref="A8:B8"/>
    <mergeCell ref="A9:A91"/>
    <mergeCell ref="AO5:AO7"/>
    <mergeCell ref="AP5:AP7"/>
    <mergeCell ref="AQ5:AQ7"/>
    <mergeCell ref="AD5:AD7"/>
    <mergeCell ref="AE5:AE7"/>
    <mergeCell ref="AF5:AF7"/>
    <mergeCell ref="AG5:AG7"/>
    <mergeCell ref="AH5:AH7"/>
    <mergeCell ref="D5:D7"/>
    <mergeCell ref="E5:E7"/>
    <mergeCell ref="F5:F7"/>
    <mergeCell ref="G5:G7"/>
    <mergeCell ref="H5:H7"/>
    <mergeCell ref="I5:I7"/>
    <mergeCell ref="AR5:AR7"/>
    <mergeCell ref="AS5:AS7"/>
    <mergeCell ref="AI5:AI7"/>
    <mergeCell ref="AJ5:AJ7"/>
    <mergeCell ref="AK5:AK7"/>
    <mergeCell ref="AL5:AL7"/>
    <mergeCell ref="AM5:AM7"/>
    <mergeCell ref="AN5:AN7"/>
    <mergeCell ref="AA5:AA7"/>
    <mergeCell ref="AC5:AC7"/>
    <mergeCell ref="J5:J7"/>
    <mergeCell ref="K5:K7"/>
    <mergeCell ref="L5:L7"/>
    <mergeCell ref="AB5:AB7"/>
    <mergeCell ref="Q5:Q7"/>
    <mergeCell ref="R5:R7"/>
    <mergeCell ref="S5:S7"/>
    <mergeCell ref="T5:T7"/>
    <mergeCell ref="A1:B1"/>
    <mergeCell ref="A2:F2"/>
    <mergeCell ref="A96:A98"/>
    <mergeCell ref="A4:B7"/>
    <mergeCell ref="C4:C7"/>
    <mergeCell ref="D4:AS4"/>
    <mergeCell ref="M5:M7"/>
    <mergeCell ref="N5:N7"/>
    <mergeCell ref="O5:O7"/>
    <mergeCell ref="P5:P7"/>
    <mergeCell ref="U5:U7"/>
    <mergeCell ref="V5:V7"/>
    <mergeCell ref="W5:W7"/>
    <mergeCell ref="X5:X7"/>
    <mergeCell ref="Y5:Y7"/>
    <mergeCell ref="Z5:Z7"/>
  </mergeCells>
  <phoneticPr fontId="2" type="noConversion"/>
  <pageMargins left="0.7" right="0.7" top="0.75" bottom="0.75" header="0.3" footer="0.3"/>
  <pageSetup paperSize="9" orientation="portrait" horizontalDpi="200" verticalDpi="200" r:id="rId1"/>
  <webPublishItems count="1">
    <webPublishItem id="28155" divId="2015_28155" sourceType="range" sourceRef="A1:AU98" destinationFile="E:\acmr\三经普\quickSearch\trcc\2012\2015.htm"/>
  </webPublishItem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2015年全国投入产出表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2022-03-17T17:51:38Z</dcterms:modified>
</cp:coreProperties>
</file>