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tabRatio="500" firstSheet="4" activeTab="11"/>
  </bookViews>
  <sheets>
    <sheet name="Readme" sheetId="10" state="hidden" r:id="rId1"/>
    <sheet name="Summary (SWJTU)" sheetId="16" state="hidden" r:id="rId2"/>
    <sheet name="Summary(Course WK)" sheetId="18" state="hidden" r:id="rId3"/>
    <sheet name="week1-2" sheetId="27" r:id="rId4"/>
    <sheet name="week3-4" sheetId="28" r:id="rId5"/>
    <sheet name="week5-6" sheetId="29" r:id="rId6"/>
    <sheet name="week7-8" sheetId="30" r:id="rId7"/>
    <sheet name="week9-10" sheetId="31" r:id="rId8"/>
    <sheet name="week11-12" sheetId="32" r:id="rId9"/>
    <sheet name="week13-14" sheetId="33" r:id="rId10"/>
    <sheet name="week15-16" sheetId="34" r:id="rId11"/>
    <sheet name="week17" sheetId="35" r:id="rId12"/>
  </sheets>
  <definedNames>
    <definedName name="_xlnm.Print_Area" localSheetId="0">Readme!$A$1:$O$40</definedName>
    <definedName name="_xlnm.Print_Area" localSheetId="1">'Summary (SWJTU)'!$A$1:$CK$58</definedName>
    <definedName name="_xlnm.Print_Area" localSheetId="2">'Summary(Course WK)'!$A$1:$CA$64</definedName>
    <definedName name="_xlnm.Print_Titles" localSheetId="1">'Summary (SWJTU)'!$A:$G</definedName>
    <definedName name="_xlnm.Print_Titles" localSheetId="2">'Summary(Course WK)'!$A:$G</definedName>
  </definedNames>
  <calcPr calcId="144525" concurrentCalc="0"/>
</workbook>
</file>

<file path=xl/comments1.xml><?xml version="1.0" encoding="utf-8"?>
<comments xmlns="http://schemas.openxmlformats.org/spreadsheetml/2006/main">
  <authors>
    <author>Samuel Adu-Amankwah</author>
    <author>Judith Wang</author>
  </authors>
  <commentList>
    <comment ref="Z15" authorId="0">
      <text>
        <r>
          <rPr>
            <b/>
            <sz val="9"/>
            <rFont val="Tahoma"/>
            <charset val="134"/>
          </rPr>
          <t>Samuel Adu-Amankwah:</t>
        </r>
        <r>
          <rPr>
            <sz val="9"/>
            <rFont val="Tahoma"/>
            <charset val="134"/>
          </rPr>
          <t xml:space="preserve">
Rooms to be booked for the first hour of each practical session for briefing.  Number of sessions may change depending the number of surveying equipment available (levels and total stations).  This goes for all the practicals for this module</t>
        </r>
      </text>
    </comment>
    <comment ref="M24" authorId="0">
      <text>
        <r>
          <rPr>
            <b/>
            <sz val="9"/>
            <rFont val="Tahoma"/>
            <charset val="134"/>
          </rPr>
          <t>Samuel Adu-Amankwah:</t>
        </r>
        <r>
          <rPr>
            <sz val="9"/>
            <rFont val="Tahoma"/>
            <charset val="134"/>
          </rPr>
          <t xml:space="preserve">
Book room for the MCQ test</t>
        </r>
      </text>
    </comment>
    <comment ref="AA31" authorId="0">
      <text>
        <r>
          <rPr>
            <b/>
            <sz val="9"/>
            <rFont val="Tahoma"/>
            <charset val="134"/>
          </rPr>
          <t>Samuel Adu-Amankwah:</t>
        </r>
        <r>
          <rPr>
            <sz val="9"/>
            <rFont val="Tahoma"/>
            <charset val="134"/>
          </rPr>
          <t xml:space="preserve">
Room to be reserved for MCQ test during fieldcourse.</t>
        </r>
      </text>
    </comment>
    <comment ref="P32" authorId="1">
      <text>
        <r>
          <rPr>
            <b/>
            <sz val="9"/>
            <rFont val="Calibri"/>
            <charset val="134"/>
          </rPr>
          <t>Judith Wang:</t>
        </r>
        <r>
          <rPr>
            <sz val="9"/>
            <rFont val="Calibri"/>
            <charset val="134"/>
          </rPr>
          <t xml:space="preserve">
See Daily timetable for this week in the tag 1160_Daily_Wk1</t>
        </r>
      </text>
    </comment>
    <comment ref="AX37" authorId="0">
      <text>
        <r>
          <rPr>
            <b/>
            <sz val="9"/>
            <rFont val="Tahoma"/>
            <charset val="134"/>
          </rPr>
          <t>Samuel Adu-Amankwah:</t>
        </r>
        <r>
          <rPr>
            <sz val="9"/>
            <rFont val="Tahoma"/>
            <charset val="134"/>
          </rPr>
          <t xml:space="preserve">
Book room for MCQ test</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comments2.xml><?xml version="1.0" encoding="utf-8"?>
<comments xmlns="http://schemas.openxmlformats.org/spreadsheetml/2006/main">
  <authors>
    <author>Samuel Adu-Amankwah</author>
    <author>Judith Wang</author>
  </authors>
  <commentList>
    <comment ref="BK15" authorId="0">
      <text>
        <r>
          <rPr>
            <b/>
            <sz val="9"/>
            <rFont val="Tahoma"/>
            <charset val="134"/>
          </rPr>
          <t>Samuel Adu-Amankwah:</t>
        </r>
        <r>
          <rPr>
            <sz val="9"/>
            <rFont val="Tahoma"/>
            <charset val="134"/>
          </rPr>
          <t xml:space="preserve">
Duncan to confirm</t>
        </r>
      </text>
    </comment>
    <comment ref="P32" authorId="1">
      <text>
        <r>
          <rPr>
            <b/>
            <sz val="9"/>
            <rFont val="Calibri"/>
            <charset val="134"/>
          </rPr>
          <t>Judith Wang:</t>
        </r>
        <r>
          <rPr>
            <sz val="9"/>
            <rFont val="Calibri"/>
            <charset val="134"/>
          </rPr>
          <t xml:space="preserve">
See Daily timetable for this week in the tag 1160_Daily_Wk1</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sharedStrings.xml><?xml version="1.0" encoding="utf-8"?>
<sst xmlns="http://schemas.openxmlformats.org/spreadsheetml/2006/main" count="1448" uniqueCount="234">
  <si>
    <t>BEng Civil Engineering with Transport (SWJTU)</t>
  </si>
  <si>
    <t>UoL</t>
  </si>
  <si>
    <t>SWJTU</t>
  </si>
  <si>
    <t>Joint School</t>
  </si>
  <si>
    <t>CIVE1160 Arch &amp; Environment</t>
  </si>
  <si>
    <t>XJCV1160 Arch &amp; Environment</t>
  </si>
  <si>
    <t>Leeds staff visit</t>
  </si>
  <si>
    <t>CIVE1260 Surveying &amp; Tech</t>
  </si>
  <si>
    <t>XJCV1260 Surveying &amp; Tech</t>
  </si>
  <si>
    <t>CIVE1360 Struct Design&amp;Analysis</t>
  </si>
  <si>
    <t>XJCV1360 Struct Design&amp;Analysis</t>
  </si>
  <si>
    <t>CIVE1460 Materials</t>
  </si>
  <si>
    <t>XJCV1460 Materials</t>
  </si>
  <si>
    <t>CIVE1560 Eng Maths</t>
  </si>
  <si>
    <t>XJCV1560 Eng Maths</t>
  </si>
  <si>
    <t>CIVE1665 IDP1</t>
  </si>
  <si>
    <t>XJCV1665 IDP1</t>
  </si>
  <si>
    <t>S+ week no (admin use only)</t>
  </si>
  <si>
    <t>Term week no</t>
  </si>
  <si>
    <t>w/c</t>
  </si>
  <si>
    <t xml:space="preserve"> Chinese Holidays</t>
  </si>
  <si>
    <t>SWJTU Teaching Week</t>
  </si>
  <si>
    <t>Semester /Week</t>
  </si>
  <si>
    <t>Lectures (hr)</t>
  </si>
  <si>
    <t>Tutorials(hr)</t>
  </si>
  <si>
    <t>Workshops / Labs(hr)</t>
  </si>
  <si>
    <t>Remark</t>
  </si>
  <si>
    <t>Tutorials (hr)</t>
  </si>
  <si>
    <t>Workshops /Labs (hr)</t>
  </si>
  <si>
    <t>Louise Flecher</t>
  </si>
  <si>
    <t>Michael Buller</t>
  </si>
  <si>
    <t>Dariusz Wanatowski</t>
  </si>
  <si>
    <t>Sam Adu-Amankwah</t>
  </si>
  <si>
    <t>Duncan Borman</t>
  </si>
  <si>
    <t>Andy Sleigh</t>
  </si>
  <si>
    <t>Amir Khan</t>
  </si>
  <si>
    <t>David Richardson</t>
  </si>
  <si>
    <t>S10</t>
  </si>
  <si>
    <t>Out of term</t>
  </si>
  <si>
    <t>Registration week</t>
  </si>
  <si>
    <t>Legend:</t>
  </si>
  <si>
    <t>S11</t>
  </si>
  <si>
    <t>S1/1</t>
  </si>
  <si>
    <t>X</t>
  </si>
  <si>
    <t>Holidays</t>
  </si>
  <si>
    <t>S12</t>
  </si>
  <si>
    <t>S1/2</t>
  </si>
  <si>
    <t>Teaching</t>
  </si>
  <si>
    <t>S13</t>
  </si>
  <si>
    <t>S1/3</t>
  </si>
  <si>
    <t>Soils</t>
  </si>
  <si>
    <t>Exams</t>
  </si>
  <si>
    <t>S1/4</t>
  </si>
  <si>
    <t>Registration</t>
  </si>
  <si>
    <t>S1/5</t>
  </si>
  <si>
    <t>Revision</t>
  </si>
  <si>
    <t>NationalDay</t>
  </si>
  <si>
    <t>PS1 - Water</t>
  </si>
  <si>
    <t>Survey camp</t>
  </si>
  <si>
    <t>Semester 1 teaching</t>
  </si>
  <si>
    <t>S1/6</t>
  </si>
  <si>
    <t>IndividualPresentation</t>
  </si>
  <si>
    <t xml:space="preserve">Leeds staff teaching </t>
  </si>
  <si>
    <t>S1/7</t>
  </si>
  <si>
    <t>Gantt chart</t>
  </si>
  <si>
    <t>S1/8</t>
  </si>
  <si>
    <t>Class test</t>
  </si>
  <si>
    <t>Requirement</t>
  </si>
  <si>
    <t>S1/9</t>
  </si>
  <si>
    <t>Design Review CW</t>
  </si>
  <si>
    <t>Design 1 Review</t>
  </si>
  <si>
    <t>S1/10</t>
  </si>
  <si>
    <t>S1/11</t>
  </si>
  <si>
    <t>1st three workshops</t>
  </si>
  <si>
    <t>Recap week</t>
  </si>
  <si>
    <t>PS2*(Soils) out</t>
  </si>
  <si>
    <t>Design Criteria</t>
  </si>
  <si>
    <t>S2/1</t>
  </si>
  <si>
    <t>Arch Class test</t>
  </si>
  <si>
    <t>Design 2 Review</t>
  </si>
  <si>
    <t>S2/2</t>
  </si>
  <si>
    <t>Problem sheet 1</t>
  </si>
  <si>
    <t>PS2*(Soils) in</t>
  </si>
  <si>
    <t>Presentation&amp;Report</t>
  </si>
  <si>
    <t>C1</t>
  </si>
  <si>
    <t>S2/3</t>
  </si>
  <si>
    <t>C2</t>
  </si>
  <si>
    <t>Sus Appr &amp; Imp Assmt</t>
  </si>
  <si>
    <t>Timber test</t>
  </si>
  <si>
    <t>PS2 - Soils</t>
  </si>
  <si>
    <t>C3</t>
  </si>
  <si>
    <t>Christmas</t>
  </si>
  <si>
    <t>C4</t>
  </si>
  <si>
    <t>New Year</t>
  </si>
  <si>
    <t>semester exams</t>
  </si>
  <si>
    <t>Semester 1 exams</t>
  </si>
  <si>
    <t>Semester 2 teaching</t>
  </si>
  <si>
    <t>Winter Vacation</t>
  </si>
  <si>
    <t>Design 3 Review</t>
  </si>
  <si>
    <t>CNY</t>
  </si>
  <si>
    <t>Problem sheet 2</t>
  </si>
  <si>
    <t>MCQ Test</t>
  </si>
  <si>
    <t>Design 4 Review</t>
  </si>
  <si>
    <t>S2/4</t>
  </si>
  <si>
    <t>Fieldwork + MCQ</t>
  </si>
  <si>
    <t>Fieldwork + MCQ test</t>
  </si>
  <si>
    <t>S2/5</t>
  </si>
  <si>
    <t>one intensive week</t>
  </si>
  <si>
    <t>S2/6</t>
  </si>
  <si>
    <t>E1</t>
  </si>
  <si>
    <t>S2/7</t>
  </si>
  <si>
    <t>E2</t>
  </si>
  <si>
    <t>S2/8</t>
  </si>
  <si>
    <t>Water</t>
  </si>
  <si>
    <t>E3</t>
  </si>
  <si>
    <t>QingMing</t>
  </si>
  <si>
    <t>S2/9</t>
  </si>
  <si>
    <t>E4</t>
  </si>
  <si>
    <t>S2/10</t>
  </si>
  <si>
    <t>S2/11</t>
  </si>
  <si>
    <t>PS1*(Wat)- out</t>
  </si>
  <si>
    <t>S2/12</t>
  </si>
  <si>
    <t>coursework due</t>
  </si>
  <si>
    <t>MayDay</t>
  </si>
  <si>
    <t>Revision week</t>
  </si>
  <si>
    <t>Semester 2 exams</t>
  </si>
  <si>
    <t>Exam</t>
  </si>
  <si>
    <t>Penultimate week of term</t>
  </si>
  <si>
    <t>Final week of term</t>
  </si>
  <si>
    <t>S1</t>
  </si>
  <si>
    <t>DragonBoat</t>
  </si>
  <si>
    <t>S2</t>
  </si>
  <si>
    <t>S3</t>
  </si>
  <si>
    <t>S4</t>
  </si>
  <si>
    <t>short term 1</t>
  </si>
  <si>
    <t>S5</t>
  </si>
  <si>
    <t>short term 2</t>
  </si>
  <si>
    <t>S6</t>
  </si>
  <si>
    <t>short term 3</t>
  </si>
  <si>
    <t>S7</t>
  </si>
  <si>
    <t>short term 4</t>
  </si>
  <si>
    <t>S8</t>
  </si>
  <si>
    <t>Exams (resits)</t>
  </si>
  <si>
    <t>Summer Vacation</t>
  </si>
  <si>
    <t>S9</t>
  </si>
  <si>
    <t>Leeds staff</t>
  </si>
  <si>
    <t>Sam+Dariusz</t>
  </si>
  <si>
    <t>SWJTU staff</t>
  </si>
  <si>
    <t>Total</t>
  </si>
  <si>
    <t>BEng Civil Engineering with Transport (Coursework)</t>
  </si>
  <si>
    <t>Arch&amp;Env CW1</t>
  </si>
  <si>
    <t>PS1-out</t>
  </si>
  <si>
    <t>MC-out/PS1-in</t>
  </si>
  <si>
    <t>PS1</t>
  </si>
  <si>
    <t>PS2-out</t>
  </si>
  <si>
    <t>MC-in</t>
  </si>
  <si>
    <t>Class Test</t>
  </si>
  <si>
    <t>Arch&amp;Env Cw2</t>
  </si>
  <si>
    <t>PS2</t>
  </si>
  <si>
    <t>PS2-in</t>
  </si>
  <si>
    <t>PS3-out</t>
  </si>
  <si>
    <t>PS3</t>
  </si>
  <si>
    <t>PS3-in</t>
  </si>
  <si>
    <t>MCQ</t>
  </si>
  <si>
    <t>Cw2 - Presenta</t>
  </si>
  <si>
    <t>PS1*(Wat)- in</t>
  </si>
  <si>
    <t>Coursework hand-out</t>
  </si>
  <si>
    <t>Coursework hand-in</t>
  </si>
  <si>
    <t>Leeds staff teaching at SWJTU</t>
  </si>
  <si>
    <t>2019-2020 (1) Timetable for CE Students Year4 (week1)</t>
  </si>
  <si>
    <t>L=Lecture</t>
  </si>
  <si>
    <t>NOTES</t>
  </si>
  <si>
    <t>E=Eg.class</t>
  </si>
  <si>
    <t>Daily Timetable</t>
  </si>
  <si>
    <t>Rooms required</t>
  </si>
  <si>
    <t>Monday</t>
  </si>
  <si>
    <t>Tuesday</t>
  </si>
  <si>
    <t>Wednesday</t>
  </si>
  <si>
    <t>Thursday</t>
  </si>
  <si>
    <t>Friday</t>
  </si>
  <si>
    <t>Session</t>
  </si>
  <si>
    <t>From</t>
  </si>
  <si>
    <t>To</t>
  </si>
  <si>
    <t>Module</t>
  </si>
  <si>
    <t>Teacher</t>
  </si>
  <si>
    <t>Venue</t>
  </si>
  <si>
    <t>XJCV3750</t>
  </si>
  <si>
    <t>L</t>
  </si>
  <si>
    <t>Xia Song</t>
  </si>
  <si>
    <t>X1121</t>
  </si>
  <si>
    <t>Break</t>
  </si>
  <si>
    <t>Lunch</t>
  </si>
  <si>
    <r>
      <rPr>
        <sz val="9"/>
        <color theme="1"/>
        <rFont val="宋体"/>
        <charset val="134"/>
      </rPr>
      <t>形势与政策7</t>
    </r>
    <r>
      <rPr>
        <sz val="9"/>
        <color theme="1"/>
        <rFont val="Times New Roman"/>
        <charset val="134"/>
      </rPr>
      <t xml:space="preserve">
Current Affairs 7</t>
    </r>
  </si>
  <si>
    <t>TBD</t>
  </si>
  <si>
    <t>No classes shall be arranged at this period</t>
  </si>
  <si>
    <t>Physical Education</t>
  </si>
  <si>
    <t>Dinner</t>
  </si>
  <si>
    <t>2019-2020 (1) Timetable for CE Students Year4 (week2)</t>
  </si>
  <si>
    <t>XJCV3165</t>
  </si>
  <si>
    <t>2019-2020 (1) Timetable for CE Students Year4 (week3)</t>
  </si>
  <si>
    <t>XJCV3555</t>
  </si>
  <si>
    <t>Yue Huang</t>
  </si>
  <si>
    <t>X2211</t>
  </si>
  <si>
    <t>2019-2020 (1) Timetable for CE Students Year4 (week4)</t>
  </si>
  <si>
    <t>XJCV3390</t>
  </si>
  <si>
    <t>2019-2020 (1) Timetable for CE Students Year4 (week5)</t>
  </si>
  <si>
    <t>Tanya</t>
  </si>
  <si>
    <t>Guo Rui</t>
  </si>
  <si>
    <t>XJCV3860</t>
  </si>
  <si>
    <t>Zhou Yi</t>
  </si>
  <si>
    <r>
      <rPr>
        <sz val="9"/>
        <color theme="1"/>
        <rFont val="宋体"/>
        <charset val="134"/>
      </rPr>
      <t>形势与政策</t>
    </r>
    <r>
      <rPr>
        <sz val="9"/>
        <color theme="1"/>
        <rFont val="Times New Roman"/>
        <charset val="134"/>
      </rPr>
      <t>7
Current Affairs7</t>
    </r>
  </si>
  <si>
    <t>2019-2020 (1) Timetable for CE Students Year4 (week6)（National Day Holiday)</t>
  </si>
  <si>
    <t>2019-2020 (1) Timetable for CE Students Year4 (week7)</t>
  </si>
  <si>
    <t>W/L</t>
  </si>
  <si>
    <t>T</t>
  </si>
  <si>
    <t>XJCV3550</t>
  </si>
  <si>
    <t>Zhao Pingrui</t>
  </si>
  <si>
    <t>2019-2020 (1) Timetable for CE Students Year4 (week8)</t>
  </si>
  <si>
    <r>
      <t>XJCV3</t>
    </r>
    <r>
      <rPr>
        <sz val="9"/>
        <color theme="1"/>
        <rFont val="宋体"/>
        <charset val="134"/>
      </rPr>
      <t>？</t>
    </r>
  </si>
  <si>
    <t>2019-2020 (1) Timetable for CE Students Year4 (week9)</t>
  </si>
  <si>
    <t>2019-2020 (1) Timetable for CE Students Year4 (week10)</t>
  </si>
  <si>
    <t>2019-2020 (1) Timetable for CE Students Year4 (week11)</t>
  </si>
  <si>
    <t>2019-2020 (1) Timetable for CE Students Year4 (week12)</t>
  </si>
  <si>
    <t>New Staff</t>
  </si>
  <si>
    <t>New staff</t>
  </si>
  <si>
    <t>2019-2020 (1) Timetable for CE Students Year4 (week13)</t>
  </si>
  <si>
    <t>Andy Sleigh/New Staff</t>
  </si>
  <si>
    <t>X9306</t>
  </si>
  <si>
    <t>2019-2020 (1) Timetable for CE Students Year4 (week14)</t>
  </si>
  <si>
    <t>2019-2020 (1) Timetable for CE Students Year4 (week15)</t>
  </si>
  <si>
    <t>XJCV3080</t>
  </si>
  <si>
    <t>Judith</t>
  </si>
  <si>
    <t>2019-2020 (1) Timetable for CE Students Year4 (week16)</t>
  </si>
  <si>
    <t>2019-2020 (1) Timetable for CE Students Year4 (week17)</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</si>
</sst>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
  </numFmts>
  <fonts count="64">
    <font>
      <sz val="11"/>
      <color theme="1"/>
      <name val="宋体"/>
      <charset val="134"/>
      <scheme val="minor"/>
    </font>
    <font>
      <b/>
      <sz val="14"/>
      <color theme="1"/>
      <name val="宋体"/>
      <charset val="134"/>
      <scheme val="minor"/>
    </font>
    <font>
      <sz val="11"/>
      <color theme="0" tint="-0.249977111117893"/>
      <name val="宋体"/>
      <charset val="134"/>
      <scheme val="minor"/>
    </font>
    <font>
      <sz val="9"/>
      <color theme="1"/>
      <name val="宋体"/>
      <charset val="134"/>
      <scheme val="minor"/>
    </font>
    <font>
      <sz val="11"/>
      <name val="宋体"/>
      <charset val="134"/>
      <scheme val="minor"/>
    </font>
    <font>
      <sz val="9"/>
      <color theme="1"/>
      <name val="Times New Roman"/>
      <charset val="134"/>
    </font>
    <font>
      <sz val="9"/>
      <name val="Times New Roman"/>
      <charset val="134"/>
    </font>
    <font>
      <sz val="9"/>
      <color rgb="FFFF0000"/>
      <name val="Times New Roman"/>
      <charset val="134"/>
    </font>
    <font>
      <sz val="9"/>
      <color theme="9" tint="-0.25"/>
      <name val="Times New Roman"/>
      <charset val="134"/>
    </font>
    <font>
      <sz val="9"/>
      <name val="宋体"/>
      <charset val="134"/>
      <scheme val="minor"/>
    </font>
    <font>
      <sz val="9"/>
      <color theme="1"/>
      <name val="宋体"/>
      <charset val="134"/>
    </font>
    <font>
      <sz val="8"/>
      <color theme="1"/>
      <name val="Times New Roman"/>
      <charset val="134"/>
    </font>
    <font>
      <b/>
      <sz val="11"/>
      <name val="Arial"/>
      <charset val="134"/>
    </font>
    <font>
      <b/>
      <sz val="11"/>
      <name val="宋体"/>
      <charset val="134"/>
      <scheme val="minor"/>
    </font>
    <font>
      <b/>
      <sz val="11"/>
      <color theme="0"/>
      <name val="宋体"/>
      <charset val="134"/>
      <scheme val="minor"/>
    </font>
    <font>
      <sz val="10"/>
      <color theme="1"/>
      <name val="宋体"/>
      <charset val="134"/>
      <scheme val="minor"/>
    </font>
    <font>
      <sz val="10"/>
      <color rgb="FF000000"/>
      <name val="Arial"/>
      <charset val="134"/>
    </font>
    <font>
      <b/>
      <sz val="10"/>
      <color rgb="FF000000"/>
      <name val="Arial"/>
      <charset val="134"/>
    </font>
    <font>
      <sz val="12"/>
      <color theme="1"/>
      <name val="宋体"/>
      <charset val="134"/>
      <scheme val="minor"/>
    </font>
    <font>
      <sz val="11"/>
      <color theme="0"/>
      <name val="宋体"/>
      <charset val="134"/>
      <scheme val="minor"/>
    </font>
    <font>
      <sz val="8.8"/>
      <color rgb="FF000000"/>
      <name val="Arial"/>
      <charset val="134"/>
    </font>
    <font>
      <sz val="12"/>
      <name val="宋体"/>
      <charset val="134"/>
      <scheme val="minor"/>
    </font>
    <font>
      <sz val="14"/>
      <color theme="0" tint="-0.0499893185216834"/>
      <name val="宋体"/>
      <charset val="134"/>
      <scheme val="minor"/>
    </font>
    <font>
      <sz val="14"/>
      <color theme="1"/>
      <name val="宋体"/>
      <charset val="134"/>
      <scheme val="minor"/>
    </font>
    <font>
      <sz val="10"/>
      <color theme="0"/>
      <name val="宋体"/>
      <charset val="134"/>
      <scheme val="minor"/>
    </font>
    <font>
      <sz val="14"/>
      <name val="宋体"/>
      <charset val="134"/>
      <scheme val="minor"/>
    </font>
    <font>
      <sz val="14"/>
      <color rgb="FF006100"/>
      <name val="Arial"/>
      <charset val="134"/>
    </font>
    <font>
      <sz val="10"/>
      <color rgb="FF006100"/>
      <name val="Arial"/>
      <charset val="134"/>
    </font>
    <font>
      <sz val="14"/>
      <color theme="5" tint="0.599993896298105"/>
      <name val="宋体"/>
      <charset val="134"/>
      <scheme val="minor"/>
    </font>
    <font>
      <sz val="11"/>
      <color rgb="FF000000"/>
      <name val="宋体"/>
      <charset val="134"/>
      <scheme val="minor"/>
    </font>
    <font>
      <sz val="11"/>
      <color theme="0" tint="-0.0499893185216834"/>
      <name val="宋体"/>
      <charset val="134"/>
      <scheme val="minor"/>
    </font>
    <font>
      <sz val="14"/>
      <color theme="1" tint="0.499984740745262"/>
      <name val="宋体"/>
      <charset val="134"/>
      <scheme val="minor"/>
    </font>
    <font>
      <sz val="14"/>
      <color theme="1"/>
      <name val="Arial"/>
      <charset val="134"/>
    </font>
    <font>
      <sz val="12"/>
      <color rgb="FF006100"/>
      <name val="Arial"/>
      <charset val="134"/>
    </font>
    <font>
      <b/>
      <sz val="14"/>
      <name val="Arial"/>
      <charset val="134"/>
    </font>
    <font>
      <b/>
      <sz val="14"/>
      <name val="宋体"/>
      <charset val="134"/>
      <scheme val="minor"/>
    </font>
    <font>
      <b/>
      <sz val="14"/>
      <color theme="0"/>
      <name val="宋体"/>
      <charset val="134"/>
      <scheme val="minor"/>
    </font>
    <font>
      <sz val="12"/>
      <color rgb="FF000000"/>
      <name val="Arial"/>
      <charset val="134"/>
    </font>
    <font>
      <b/>
      <sz val="12"/>
      <color rgb="FF000000"/>
      <name val="Arial"/>
      <charset val="134"/>
    </font>
    <font>
      <sz val="14"/>
      <name val="Arial"/>
      <charset val="134"/>
    </font>
    <font>
      <sz val="10"/>
      <name val="Arial"/>
      <charset val="134"/>
    </font>
    <font>
      <sz val="11"/>
      <color theme="0"/>
      <name val="宋体"/>
      <charset val="0"/>
      <scheme val="minor"/>
    </font>
    <font>
      <sz val="11"/>
      <color rgb="FFFF0000"/>
      <name val="宋体"/>
      <charset val="0"/>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b/>
      <sz val="13"/>
      <color theme="3"/>
      <name val="宋体"/>
      <charset val="134"/>
      <scheme val="minor"/>
    </font>
    <font>
      <b/>
      <sz val="11"/>
      <color theme="3"/>
      <name val="Arial"/>
      <charset val="134"/>
    </font>
    <font>
      <sz val="11"/>
      <color rgb="FF3F3F76"/>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b/>
      <sz val="18"/>
      <color theme="3"/>
      <name val="宋体"/>
      <charset val="134"/>
      <scheme val="minor"/>
    </font>
    <font>
      <b/>
      <sz val="11"/>
      <color theme="3"/>
      <name val="宋体"/>
      <charset val="134"/>
      <scheme val="minor"/>
    </font>
    <font>
      <sz val="11"/>
      <color rgb="FF9C65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sz val="9"/>
      <name val="Calibri"/>
      <charset val="134"/>
    </font>
    <font>
      <b/>
      <sz val="9"/>
      <name val="Calibri"/>
      <charset val="134"/>
    </font>
    <font>
      <sz val="9"/>
      <name val="Tahoma"/>
      <charset val="134"/>
    </font>
    <font>
      <b/>
      <sz val="9"/>
      <name val="Tahoma"/>
      <charset val="134"/>
    </font>
  </fonts>
  <fills count="47">
    <fill>
      <patternFill patternType="none"/>
    </fill>
    <fill>
      <patternFill patternType="gray125"/>
    </fill>
    <fill>
      <patternFill patternType="solid">
        <fgColor theme="9" tint="0.599993896298105"/>
        <bgColor indexed="64"/>
      </patternFill>
    </fill>
    <fill>
      <patternFill patternType="solid">
        <fgColor theme="3" tint="0.8"/>
        <bgColor indexed="64"/>
      </patternFill>
    </fill>
    <fill>
      <patternFill patternType="solid">
        <fgColor theme="0"/>
        <bgColor indexed="64"/>
      </patternFill>
    </fill>
    <fill>
      <patternFill patternType="solid">
        <fgColor theme="6" tint="0.599993896298105"/>
        <bgColor indexed="64"/>
      </patternFill>
    </fill>
    <fill>
      <patternFill patternType="solid">
        <fgColor theme="3" tint="0.599993896298105"/>
        <bgColor indexed="64"/>
      </patternFill>
    </fill>
    <fill>
      <patternFill patternType="solid">
        <fgColor theme="3"/>
        <bgColor indexed="64"/>
      </patternFill>
    </fill>
    <fill>
      <patternFill patternType="solid">
        <fgColor theme="6" tint="0.399914548173467"/>
        <bgColor indexed="64"/>
      </patternFill>
    </fill>
    <fill>
      <patternFill patternType="solid">
        <fgColor theme="4" tint="0.399914548173467"/>
        <bgColor indexed="64"/>
      </patternFill>
    </fill>
    <fill>
      <patternFill patternType="solid">
        <fgColor rgb="FF92D050"/>
        <bgColor indexed="64"/>
      </patternFill>
    </fill>
    <fill>
      <patternFill patternType="solid">
        <fgColor rgb="FFD9FFFF"/>
        <bgColor indexed="64"/>
      </patternFill>
    </fill>
    <fill>
      <patternFill patternType="solid">
        <fgColor rgb="FFCCFFFF"/>
        <bgColor indexed="64"/>
      </patternFill>
    </fill>
    <fill>
      <patternFill patternType="solid">
        <fgColor rgb="FFDDFFFF"/>
        <bgColor indexed="64"/>
      </patternFill>
    </fill>
    <fill>
      <patternFill patternType="solid">
        <fgColor theme="5" tint="0.399914548173467"/>
        <bgColor indexed="64"/>
      </patternFill>
    </fill>
    <fill>
      <patternFill patternType="solid">
        <fgColor rgb="FFFF0000"/>
        <bgColor indexed="64"/>
      </patternFill>
    </fill>
    <fill>
      <patternFill patternType="solid">
        <fgColor theme="0" tint="-0.349986266670736"/>
        <bgColor indexed="64"/>
      </patternFill>
    </fill>
    <fill>
      <patternFill patternType="solid">
        <fgColor rgb="FFFFFF00"/>
        <bgColor indexed="64"/>
      </patternFill>
    </fill>
    <fill>
      <patternFill patternType="solid">
        <fgColor theme="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s>
  <borders count="105">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bottom/>
      <diagonal/>
    </border>
    <border>
      <left style="medium">
        <color auto="1"/>
      </left>
      <right/>
      <top style="medium">
        <color auto="1"/>
      </top>
      <bottom style="medium">
        <color theme="4" tint="0.399914548173467"/>
      </bottom>
      <diagonal/>
    </border>
    <border>
      <left/>
      <right/>
      <top style="medium">
        <color auto="1"/>
      </top>
      <bottom style="medium">
        <color theme="4" tint="0.399914548173467"/>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top style="thin">
        <color rgb="FF000000"/>
      </top>
      <bottom style="medium">
        <color auto="1"/>
      </bottom>
      <diagonal/>
    </border>
    <border>
      <left style="medium">
        <color auto="1"/>
      </left>
      <right/>
      <top/>
      <bottom style="medium">
        <color auto="1"/>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auto="1"/>
      </right>
      <top/>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rgb="FF000000"/>
      </left>
      <right style="medium">
        <color auto="1"/>
      </right>
      <top/>
      <bottom style="medium">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thin">
        <color auto="1"/>
      </bottom>
      <diagonal/>
    </border>
    <border>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399914548173467"/>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44" fillId="19" borderId="0" applyNumberFormat="0" applyBorder="0" applyAlignment="0" applyProtection="0">
      <alignment vertical="center"/>
    </xf>
    <xf numFmtId="0" fontId="49" fillId="29" borderId="9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4" fillId="5" borderId="0" applyNumberFormat="0" applyBorder="0" applyAlignment="0" applyProtection="0">
      <alignment vertical="center"/>
    </xf>
    <xf numFmtId="0" fontId="45" fillId="20" borderId="0" applyNumberFormat="0" applyBorder="0" applyAlignment="0" applyProtection="0">
      <alignment vertical="center"/>
    </xf>
    <xf numFmtId="43" fontId="0" fillId="0" borderId="0" applyFont="0" applyFill="0" applyBorder="0" applyAlignment="0" applyProtection="0">
      <alignment vertical="center"/>
    </xf>
    <xf numFmtId="0" fontId="41" fillId="37"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41" borderId="102" applyNumberFormat="0" applyFont="0" applyAlignment="0" applyProtection="0">
      <alignment vertical="center"/>
    </xf>
    <xf numFmtId="0" fontId="41" fillId="44" borderId="0" applyNumberFormat="0" applyBorder="0" applyAlignment="0" applyProtection="0">
      <alignment vertical="center"/>
    </xf>
    <xf numFmtId="0" fontId="54"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8" fillId="0" borderId="98" applyNumberFormat="0" applyFill="0" applyAlignment="0" applyProtection="0">
      <alignment vertical="center"/>
    </xf>
    <xf numFmtId="0" fontId="47" fillId="0" borderId="98" applyNumberFormat="0" applyFill="0" applyAlignment="0" applyProtection="0">
      <alignment vertical="center"/>
    </xf>
    <xf numFmtId="0" fontId="41" fillId="28" borderId="0" applyNumberFormat="0" applyBorder="0" applyAlignment="0" applyProtection="0">
      <alignment vertical="center"/>
    </xf>
    <xf numFmtId="0" fontId="48" fillId="0" borderId="99" applyNumberFormat="0" applyFill="0" applyAlignment="0" applyProtection="0"/>
    <xf numFmtId="0" fontId="41" fillId="24" borderId="0" applyNumberFormat="0" applyBorder="0" applyAlignment="0" applyProtection="0">
      <alignment vertical="center"/>
    </xf>
    <xf numFmtId="0" fontId="57" fillId="23" borderId="104" applyNumberFormat="0" applyAlignment="0" applyProtection="0">
      <alignment vertical="center"/>
    </xf>
    <xf numFmtId="0" fontId="46" fillId="23" borderId="97" applyNumberFormat="0" applyAlignment="0" applyProtection="0">
      <alignment vertical="center"/>
    </xf>
    <xf numFmtId="0" fontId="52" fillId="36" borderId="101" applyNumberFormat="0" applyAlignment="0" applyProtection="0">
      <alignment vertical="center"/>
    </xf>
    <xf numFmtId="0" fontId="44" fillId="35" borderId="0" applyNumberFormat="0" applyBorder="0" applyAlignment="0" applyProtection="0">
      <alignment vertical="center"/>
    </xf>
    <xf numFmtId="0" fontId="41" fillId="33" borderId="0" applyNumberFormat="0" applyBorder="0" applyAlignment="0" applyProtection="0">
      <alignment vertical="center"/>
    </xf>
    <xf numFmtId="0" fontId="56" fillId="0" borderId="103" applyNumberFormat="0" applyFill="0" applyAlignment="0" applyProtection="0">
      <alignment vertical="center"/>
    </xf>
    <xf numFmtId="0" fontId="51" fillId="0" borderId="100" applyNumberFormat="0" applyFill="0" applyAlignment="0" applyProtection="0">
      <alignment vertical="center"/>
    </xf>
    <xf numFmtId="0" fontId="27" fillId="32" borderId="0" applyNumberFormat="0" applyBorder="0" applyAlignment="0" applyProtection="0"/>
    <xf numFmtId="0" fontId="55" fillId="43" borderId="0" applyNumberFormat="0" applyBorder="0" applyAlignment="0" applyProtection="0">
      <alignment vertical="center"/>
    </xf>
    <xf numFmtId="0" fontId="44" fillId="40" borderId="0" applyNumberFormat="0" applyBorder="0" applyAlignment="0" applyProtection="0">
      <alignment vertical="center"/>
    </xf>
    <xf numFmtId="0" fontId="41" fillId="18" borderId="0" applyNumberFormat="0" applyBorder="0" applyAlignment="0" applyProtection="0">
      <alignment vertical="center"/>
    </xf>
    <xf numFmtId="0" fontId="44" fillId="27" borderId="0" applyNumberFormat="0" applyBorder="0" applyAlignment="0" applyProtection="0">
      <alignment vertical="center"/>
    </xf>
    <xf numFmtId="0" fontId="44" fillId="46" borderId="0" applyNumberFormat="0" applyBorder="0" applyAlignment="0" applyProtection="0">
      <alignment vertical="center"/>
    </xf>
    <xf numFmtId="0" fontId="44" fillId="22" borderId="0" applyNumberFormat="0" applyBorder="0" applyAlignment="0" applyProtection="0">
      <alignment vertical="center"/>
    </xf>
    <xf numFmtId="0" fontId="44" fillId="42" borderId="0" applyNumberFormat="0" applyBorder="0" applyAlignment="0" applyProtection="0">
      <alignment vertical="center"/>
    </xf>
    <xf numFmtId="0" fontId="41" fillId="39" borderId="0" applyNumberFormat="0" applyBorder="0" applyAlignment="0" applyProtection="0">
      <alignment vertical="center"/>
    </xf>
    <xf numFmtId="0" fontId="41" fillId="31" borderId="0" applyNumberFormat="0" applyBorder="0" applyAlignment="0" applyProtection="0">
      <alignment vertical="center"/>
    </xf>
    <xf numFmtId="0" fontId="44" fillId="34" borderId="0" applyNumberFormat="0" applyBorder="0" applyAlignment="0" applyProtection="0">
      <alignment vertical="center"/>
    </xf>
    <xf numFmtId="0" fontId="18" fillId="0" borderId="0"/>
    <xf numFmtId="0" fontId="44" fillId="26" borderId="0" applyNumberFormat="0" applyBorder="0" applyAlignment="0" applyProtection="0">
      <alignment vertical="center"/>
    </xf>
    <xf numFmtId="0" fontId="41" fillId="25" borderId="0" applyNumberFormat="0" applyBorder="0" applyAlignment="0" applyProtection="0">
      <alignment vertical="center"/>
    </xf>
    <xf numFmtId="0" fontId="44" fillId="45" borderId="0" applyNumberFormat="0" applyBorder="0" applyAlignment="0" applyProtection="0">
      <alignment vertical="center"/>
    </xf>
    <xf numFmtId="0" fontId="41" fillId="38" borderId="0" applyNumberFormat="0" applyBorder="0" applyAlignment="0" applyProtection="0">
      <alignment vertical="center"/>
    </xf>
    <xf numFmtId="0" fontId="41" fillId="30" borderId="0" applyNumberFormat="0" applyBorder="0" applyAlignment="0" applyProtection="0">
      <alignment vertical="center"/>
    </xf>
    <xf numFmtId="0" fontId="44" fillId="2" borderId="0" applyNumberFormat="0" applyBorder="0" applyAlignment="0" applyProtection="0">
      <alignment vertical="center"/>
    </xf>
    <xf numFmtId="0" fontId="41" fillId="21" borderId="0" applyNumberFormat="0" applyBorder="0" applyAlignment="0" applyProtection="0">
      <alignment vertical="center"/>
    </xf>
  </cellStyleXfs>
  <cellXfs count="1242">
    <xf numFmtId="0" fontId="0" fillId="0" borderId="0" xfId="0"/>
    <xf numFmtId="0" fontId="1" fillId="0" borderId="0" xfId="0" applyFont="1" applyAlignment="1">
      <alignment horizontal="center" vertical="center"/>
    </xf>
    <xf numFmtId="0" fontId="0" fillId="0" borderId="0" xfId="0" applyAlignment="1">
      <alignment horizontal="left"/>
    </xf>
    <xf numFmtId="0" fontId="2" fillId="0" borderId="0" xfId="0" applyFont="1"/>
    <xf numFmtId="0" fontId="3" fillId="0" borderId="0" xfId="0" applyFont="1"/>
    <xf numFmtId="0" fontId="0" fillId="0" borderId="0" xfId="0" applyFont="1" applyAlignment="1">
      <alignment horizontal="left"/>
    </xf>
    <xf numFmtId="0" fontId="0" fillId="0" borderId="0" xfId="0" applyAlignment="1">
      <alignment wrapText="1"/>
    </xf>
    <xf numFmtId="0" fontId="4" fillId="0" borderId="0" xfId="0" applyFont="1"/>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2" fontId="4" fillId="0" borderId="11" xfId="0" applyNumberFormat="1" applyFont="1" applyBorder="1" applyAlignment="1">
      <alignment horizontal="center" vertical="center"/>
    </xf>
    <xf numFmtId="0" fontId="0" fillId="0" borderId="12" xfId="0" applyBorder="1"/>
    <xf numFmtId="20" fontId="0" fillId="0" borderId="13" xfId="0" applyNumberFormat="1" applyBorder="1"/>
    <xf numFmtId="20" fontId="0" fillId="0" borderId="14" xfId="0" applyNumberFormat="1" applyBorder="1"/>
    <xf numFmtId="0" fontId="5" fillId="0" borderId="15" xfId="0" applyFont="1" applyFill="1" applyBorder="1" applyAlignment="1">
      <alignment vertical="center"/>
    </xf>
    <xf numFmtId="2" fontId="5" fillId="0" borderId="15" xfId="0" applyNumberFormat="1" applyFont="1" applyFill="1" applyBorder="1" applyAlignment="1">
      <alignment vertical="center"/>
    </xf>
    <xf numFmtId="0" fontId="3" fillId="0" borderId="15" xfId="0" applyFont="1" applyFill="1" applyBorder="1" applyAlignment="1">
      <alignment vertical="center"/>
    </xf>
    <xf numFmtId="0" fontId="0" fillId="0" borderId="16" xfId="0" applyBorder="1"/>
    <xf numFmtId="20" fontId="0" fillId="0" borderId="17" xfId="0" applyNumberFormat="1" applyBorder="1"/>
    <xf numFmtId="20" fontId="0" fillId="0" borderId="18" xfId="0" applyNumberFormat="1" applyBorder="1"/>
    <xf numFmtId="0" fontId="5" fillId="0" borderId="15" xfId="0" applyFont="1" applyFill="1" applyBorder="1" applyAlignment="1">
      <alignment horizontal="center" vertical="center" wrapText="1"/>
    </xf>
    <xf numFmtId="0" fontId="0" fillId="2" borderId="16" xfId="0" applyFill="1" applyBorder="1"/>
    <xf numFmtId="20" fontId="0" fillId="2" borderId="17" xfId="0" applyNumberFormat="1" applyFill="1" applyBorder="1"/>
    <xf numFmtId="20" fontId="0" fillId="2" borderId="18" xfId="0" applyNumberFormat="1" applyFill="1" applyBorder="1"/>
    <xf numFmtId="0" fontId="3" fillId="2" borderId="15" xfId="0" applyFont="1" applyFill="1" applyBorder="1" applyAlignment="1"/>
    <xf numFmtId="2" fontId="3" fillId="2" borderId="15" xfId="0" applyNumberFormat="1" applyFont="1" applyFill="1" applyBorder="1" applyAlignment="1"/>
    <xf numFmtId="0" fontId="5" fillId="0" borderId="15" xfId="0" applyFont="1" applyFill="1" applyBorder="1" applyAlignment="1">
      <alignment horizontal="center" vertical="center"/>
    </xf>
    <xf numFmtId="2" fontId="5" fillId="0" borderId="15" xfId="0" applyNumberFormat="1" applyFont="1" applyFill="1" applyBorder="1" applyAlignment="1">
      <alignment horizontal="center" vertical="center"/>
    </xf>
    <xf numFmtId="0" fontId="0" fillId="0" borderId="15" xfId="0" applyFill="1" applyBorder="1"/>
    <xf numFmtId="0" fontId="5" fillId="0" borderId="15" xfId="0" applyFont="1" applyFill="1" applyBorder="1" applyAlignment="1">
      <alignment vertical="center" wrapText="1"/>
    </xf>
    <xf numFmtId="0" fontId="3" fillId="0" borderId="15" xfId="0" applyFont="1" applyFill="1" applyBorder="1" applyAlignment="1">
      <alignment vertical="center" wrapText="1"/>
    </xf>
    <xf numFmtId="0" fontId="0" fillId="0" borderId="15" xfId="0" applyBorder="1"/>
    <xf numFmtId="0" fontId="3" fillId="2" borderId="17" xfId="0" applyFont="1" applyFill="1" applyBorder="1" applyAlignment="1"/>
    <xf numFmtId="2" fontId="3" fillId="2" borderId="19" xfId="0" applyNumberFormat="1" applyFont="1" applyFill="1" applyBorder="1" applyAlignment="1"/>
    <xf numFmtId="0" fontId="3" fillId="0" borderId="20" xfId="0" applyFont="1" applyFill="1" applyBorder="1" applyAlignment="1">
      <alignment wrapText="1"/>
    </xf>
    <xf numFmtId="0" fontId="3" fillId="0" borderId="20" xfId="0" applyFont="1" applyBorder="1" applyAlignment="1"/>
    <xf numFmtId="0" fontId="0" fillId="0" borderId="21" xfId="0" applyBorder="1"/>
    <xf numFmtId="20" fontId="0" fillId="0" borderId="22" xfId="0" applyNumberFormat="1" applyBorder="1"/>
    <xf numFmtId="20" fontId="0" fillId="0" borderId="23" xfId="0" applyNumberFormat="1" applyBorder="1"/>
    <xf numFmtId="0" fontId="0" fillId="0" borderId="24" xfId="0" applyBorder="1" applyAlignment="1"/>
    <xf numFmtId="2" fontId="3" fillId="0" borderId="0" xfId="0" applyNumberFormat="1" applyFont="1"/>
    <xf numFmtId="2" fontId="3" fillId="0" borderId="15" xfId="0" applyNumberFormat="1" applyFont="1" applyFill="1" applyBorder="1" applyAlignment="1">
      <alignment vertical="center"/>
    </xf>
    <xf numFmtId="0" fontId="5" fillId="0" borderId="25" xfId="0" applyFont="1" applyFill="1" applyBorder="1" applyAlignment="1">
      <alignment horizontal="center" vertical="center"/>
    </xf>
    <xf numFmtId="2" fontId="5" fillId="0" borderId="25" xfId="0" applyNumberFormat="1" applyFont="1" applyFill="1" applyBorder="1" applyAlignment="1">
      <alignment horizontal="center" vertical="center"/>
    </xf>
    <xf numFmtId="0" fontId="5" fillId="0" borderId="26" xfId="0" applyFont="1" applyFill="1" applyBorder="1" applyAlignment="1">
      <alignment horizontal="center" vertical="center"/>
    </xf>
    <xf numFmtId="2" fontId="5" fillId="0" borderId="26" xfId="0" applyNumberFormat="1" applyFont="1" applyFill="1" applyBorder="1" applyAlignment="1">
      <alignment horizontal="center" vertical="center"/>
    </xf>
    <xf numFmtId="0" fontId="3" fillId="2" borderId="20" xfId="0" applyFont="1" applyFill="1" applyBorder="1" applyAlignment="1"/>
    <xf numFmtId="0" fontId="5" fillId="2" borderId="17" xfId="0" applyFont="1" applyFill="1" applyBorder="1" applyAlignment="1">
      <alignment horizontal="left"/>
    </xf>
    <xf numFmtId="0" fontId="5" fillId="0" borderId="20" xfId="0" applyFont="1" applyFill="1" applyBorder="1" applyAlignment="1">
      <alignment horizontal="center" vertical="center"/>
    </xf>
    <xf numFmtId="0" fontId="5" fillId="0" borderId="20"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5" fillId="0" borderId="20" xfId="0" applyFont="1" applyFill="1" applyBorder="1" applyAlignment="1">
      <alignment vertical="center"/>
    </xf>
    <xf numFmtId="0" fontId="5" fillId="2" borderId="20" xfId="0" applyFont="1" applyFill="1" applyBorder="1" applyAlignment="1">
      <alignment horizontal="left"/>
    </xf>
    <xf numFmtId="0" fontId="5" fillId="0" borderId="20" xfId="0" applyFont="1" applyFill="1" applyBorder="1" applyAlignment="1">
      <alignment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7" fillId="0" borderId="15" xfId="0" applyFont="1" applyFill="1" applyBorder="1" applyAlignment="1">
      <alignment horizontal="center" vertical="center" wrapText="1"/>
    </xf>
    <xf numFmtId="0" fontId="3" fillId="0" borderId="15" xfId="0" applyFont="1" applyFill="1" applyBorder="1" applyAlignment="1">
      <alignment wrapText="1"/>
    </xf>
    <xf numFmtId="2" fontId="3" fillId="0" borderId="19" xfId="0" applyNumberFormat="1" applyFont="1" applyFill="1" applyBorder="1" applyAlignment="1"/>
    <xf numFmtId="0" fontId="3" fillId="0" borderId="17" xfId="0" applyFont="1" applyFill="1" applyBorder="1" applyAlignment="1">
      <alignment wrapText="1"/>
    </xf>
    <xf numFmtId="0" fontId="3" fillId="0" borderId="20" xfId="0" applyFont="1" applyBorder="1" applyAlignment="1">
      <alignment horizontal="left"/>
    </xf>
    <xf numFmtId="0" fontId="3" fillId="0" borderId="15" xfId="0" applyFont="1" applyBorder="1" applyAlignment="1"/>
    <xf numFmtId="2" fontId="3" fillId="0" borderId="19" xfId="0" applyNumberFormat="1" applyFont="1" applyBorder="1" applyAlignment="1"/>
    <xf numFmtId="0" fontId="3" fillId="0" borderId="17" xfId="0" applyFont="1" applyBorder="1" applyAlignment="1"/>
    <xf numFmtId="0" fontId="0" fillId="0" borderId="27" xfId="0" applyBorder="1" applyAlignment="1"/>
    <xf numFmtId="2" fontId="0" fillId="0" borderId="28" xfId="0" applyNumberFormat="1" applyBorder="1" applyAlignment="1"/>
    <xf numFmtId="0" fontId="0" fillId="0" borderId="22" xfId="0" applyBorder="1" applyAlignment="1"/>
    <xf numFmtId="0" fontId="0" fillId="0" borderId="24" xfId="0" applyBorder="1"/>
    <xf numFmtId="0" fontId="3" fillId="0" borderId="0" xfId="0" applyFont="1" applyBorder="1"/>
    <xf numFmtId="0" fontId="0" fillId="0" borderId="0" xfId="0" applyBorder="1"/>
    <xf numFmtId="0" fontId="5" fillId="2" borderId="15" xfId="0" applyFont="1" applyFill="1" applyBorder="1" applyAlignment="1">
      <alignment horizontal="left"/>
    </xf>
    <xf numFmtId="2" fontId="5" fillId="2" borderId="19" xfId="0" applyNumberFormat="1" applyFont="1" applyFill="1" applyBorder="1" applyAlignment="1">
      <alignment horizontal="left"/>
    </xf>
    <xf numFmtId="0" fontId="3" fillId="2" borderId="15" xfId="0" applyFont="1" applyFill="1" applyBorder="1" applyAlignment="1">
      <alignment horizontal="left"/>
    </xf>
    <xf numFmtId="2" fontId="3" fillId="2" borderId="19" xfId="0" applyNumberFormat="1" applyFont="1" applyFill="1" applyBorder="1" applyAlignment="1">
      <alignment horizontal="left"/>
    </xf>
    <xf numFmtId="0" fontId="5" fillId="3" borderId="25" xfId="0" applyFont="1" applyFill="1" applyBorder="1" applyAlignment="1">
      <alignment horizontal="center" vertical="center"/>
    </xf>
    <xf numFmtId="0" fontId="5" fillId="0" borderId="25" xfId="0" applyFont="1" applyFill="1" applyBorder="1" applyAlignment="1">
      <alignment horizontal="center" vertical="center"/>
    </xf>
    <xf numFmtId="0" fontId="5" fillId="3" borderId="26" xfId="0" applyFont="1" applyFill="1" applyBorder="1" applyAlignment="1">
      <alignment horizontal="center" vertical="center"/>
    </xf>
    <xf numFmtId="0" fontId="5" fillId="0" borderId="26" xfId="0" applyFont="1" applyFill="1" applyBorder="1" applyAlignment="1">
      <alignment horizontal="center" vertical="center"/>
    </xf>
    <xf numFmtId="0" fontId="8" fillId="0" borderId="29"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31"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8" fillId="0" borderId="33" xfId="0" applyFont="1" applyFill="1" applyBorder="1" applyAlignment="1">
      <alignment horizontal="center" vertical="center" wrapText="1"/>
    </xf>
    <xf numFmtId="0" fontId="3" fillId="0" borderId="15" xfId="0" applyFont="1" applyBorder="1" applyAlignment="1">
      <alignment horizontal="left"/>
    </xf>
    <xf numFmtId="2" fontId="3" fillId="0" borderId="19" xfId="0" applyNumberFormat="1" applyFont="1" applyBorder="1" applyAlignment="1">
      <alignment horizontal="left"/>
    </xf>
    <xf numFmtId="2" fontId="3" fillId="0" borderId="19" xfId="0" applyNumberFormat="1" applyFont="1" applyFill="1" applyBorder="1" applyAlignment="1">
      <alignment horizontal="left"/>
    </xf>
    <xf numFmtId="0" fontId="3" fillId="0" borderId="17" xfId="0" applyFont="1" applyBorder="1" applyAlignment="1">
      <alignment horizontal="left"/>
    </xf>
    <xf numFmtId="0" fontId="0" fillId="0" borderId="27" xfId="0" applyBorder="1"/>
    <xf numFmtId="2" fontId="0" fillId="0" borderId="28" xfId="0" applyNumberFormat="1" applyBorder="1"/>
    <xf numFmtId="0" fontId="0" fillId="0" borderId="22" xfId="0" applyBorder="1"/>
    <xf numFmtId="0" fontId="0" fillId="0" borderId="0" xfId="0" applyAlignment="1">
      <alignment horizontal="center"/>
    </xf>
    <xf numFmtId="0" fontId="2" fillId="0" borderId="0" xfId="0" applyFont="1" applyAlignment="1">
      <alignment horizontal="center"/>
    </xf>
    <xf numFmtId="0" fontId="4" fillId="0" borderId="0" xfId="0" applyFont="1" applyAlignment="1">
      <alignment horizontal="center"/>
    </xf>
    <xf numFmtId="20" fontId="0" fillId="2" borderId="18" xfId="0" applyNumberFormat="1" applyFill="1" applyBorder="1" applyAlignment="1">
      <alignment horizontal="center"/>
    </xf>
    <xf numFmtId="0" fontId="3" fillId="0" borderId="15" xfId="0" applyFont="1" applyFill="1" applyBorder="1" applyAlignment="1">
      <alignment horizontal="center" vertical="center" wrapText="1"/>
    </xf>
    <xf numFmtId="0" fontId="9" fillId="0" borderId="15" xfId="0" applyFont="1" applyFill="1" applyBorder="1" applyAlignment="1">
      <alignment vertical="center" wrapText="1"/>
    </xf>
    <xf numFmtId="0" fontId="9" fillId="0" borderId="15" xfId="0" applyFont="1" applyFill="1" applyBorder="1" applyAlignment="1">
      <alignment horizontal="center" vertical="center" wrapText="1"/>
    </xf>
    <xf numFmtId="0" fontId="3" fillId="2" borderId="15" xfId="0" applyFont="1" applyFill="1" applyBorder="1" applyAlignment="1">
      <alignment horizontal="center"/>
    </xf>
    <xf numFmtId="2" fontId="3" fillId="2" borderId="19" xfId="0" applyNumberFormat="1" applyFont="1" applyFill="1" applyBorder="1" applyAlignment="1">
      <alignment horizontal="center"/>
    </xf>
    <xf numFmtId="0" fontId="5" fillId="0" borderId="25"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2" borderId="20" xfId="0" applyFont="1" applyFill="1" applyBorder="1" applyAlignment="1">
      <alignment horizontal="center"/>
    </xf>
    <xf numFmtId="0" fontId="5" fillId="0" borderId="35" xfId="0" applyFont="1" applyFill="1" applyBorder="1" applyAlignment="1">
      <alignment horizontal="center" vertical="center" wrapText="1"/>
    </xf>
    <xf numFmtId="2" fontId="5" fillId="0" borderId="36" xfId="0" applyNumberFormat="1" applyFont="1" applyFill="1" applyBorder="1" applyAlignment="1">
      <alignment horizontal="center" vertical="center"/>
    </xf>
    <xf numFmtId="0" fontId="5" fillId="0" borderId="37" xfId="0" applyFont="1" applyFill="1" applyBorder="1" applyAlignment="1">
      <alignment horizontal="center" vertical="center" wrapText="1"/>
    </xf>
    <xf numFmtId="2" fontId="5" fillId="0" borderId="38" xfId="0" applyNumberFormat="1" applyFont="1" applyFill="1" applyBorder="1" applyAlignment="1">
      <alignment horizontal="center" vertical="center"/>
    </xf>
    <xf numFmtId="0" fontId="3" fillId="0" borderId="17" xfId="0" applyFont="1" applyFill="1" applyBorder="1" applyAlignment="1"/>
    <xf numFmtId="0" fontId="5" fillId="0" borderId="7" xfId="0" applyFont="1" applyFill="1" applyBorder="1" applyAlignment="1">
      <alignment horizontal="center" vertical="center" wrapText="1"/>
    </xf>
    <xf numFmtId="0" fontId="5" fillId="0" borderId="39" xfId="0" applyFont="1" applyFill="1" applyBorder="1" applyAlignment="1">
      <alignment horizontal="center" vertical="center" wrapText="1"/>
    </xf>
    <xf numFmtId="2" fontId="5" fillId="0" borderId="40" xfId="0" applyNumberFormat="1" applyFont="1" applyFill="1" applyBorder="1" applyAlignment="1">
      <alignment horizontal="center" vertical="center"/>
    </xf>
    <xf numFmtId="0" fontId="0" fillId="0" borderId="22" xfId="0" applyFill="1" applyBorder="1" applyAlignment="1"/>
    <xf numFmtId="0" fontId="5" fillId="0" borderId="41" xfId="0" applyFont="1" applyFill="1" applyBorder="1" applyAlignment="1">
      <alignment horizontal="center"/>
    </xf>
    <xf numFmtId="0" fontId="5" fillId="3" borderId="15" xfId="0" applyFont="1" applyFill="1" applyBorder="1" applyAlignment="1">
      <alignment horizontal="center" vertical="center"/>
    </xf>
    <xf numFmtId="0" fontId="0" fillId="0" borderId="15" xfId="0" applyBorder="1" applyAlignment="1">
      <alignment horizontal="center"/>
    </xf>
    <xf numFmtId="0" fontId="0" fillId="0" borderId="15" xfId="0" applyFill="1" applyBorder="1" applyAlignment="1"/>
    <xf numFmtId="0" fontId="10" fillId="0" borderId="15" xfId="0" applyFont="1" applyFill="1" applyBorder="1" applyAlignment="1">
      <alignment vertical="center" wrapText="1"/>
    </xf>
    <xf numFmtId="0" fontId="3" fillId="0" borderId="15" xfId="0" applyFont="1" applyFill="1" applyBorder="1" applyAlignment="1"/>
    <xf numFmtId="0" fontId="0" fillId="0" borderId="27" xfId="0" applyFill="1" applyBorder="1" applyAlignment="1"/>
    <xf numFmtId="2" fontId="0" fillId="0" borderId="28" xfId="0" applyNumberFormat="1" applyFill="1" applyBorder="1" applyAlignment="1"/>
    <xf numFmtId="0" fontId="5" fillId="0" borderId="26" xfId="0" applyFont="1" applyFill="1" applyBorder="1" applyAlignment="1">
      <alignment horizontal="center"/>
    </xf>
    <xf numFmtId="0" fontId="5" fillId="3" borderId="26" xfId="0" applyFont="1" applyFill="1" applyBorder="1" applyAlignment="1">
      <alignment horizontal="center"/>
    </xf>
    <xf numFmtId="2" fontId="5" fillId="0" borderId="42" xfId="0" applyNumberFormat="1" applyFont="1" applyFill="1" applyBorder="1" applyAlignment="1">
      <alignment horizontal="center"/>
    </xf>
    <xf numFmtId="0" fontId="7" fillId="0" borderId="15" xfId="0" applyFont="1" applyFill="1" applyBorder="1" applyAlignment="1">
      <alignment vertical="center" wrapText="1"/>
    </xf>
    <xf numFmtId="0" fontId="0" fillId="0" borderId="0" xfId="0" applyBorder="1" applyAlignment="1">
      <alignment horizontal="center"/>
    </xf>
    <xf numFmtId="0" fontId="11" fillId="0" borderId="15" xfId="0" applyFont="1" applyFill="1" applyBorder="1" applyAlignment="1">
      <alignment vertical="center"/>
    </xf>
    <xf numFmtId="0" fontId="0" fillId="0" borderId="15" xfId="0" applyFill="1" applyBorder="1" applyAlignment="1">
      <alignment horizontal="center"/>
    </xf>
    <xf numFmtId="2" fontId="3" fillId="0" borderId="19" xfId="0" applyNumberFormat="1" applyFont="1" applyFill="1" applyBorder="1" applyAlignment="1">
      <alignment horizontal="center"/>
    </xf>
    <xf numFmtId="2" fontId="3" fillId="0" borderId="19" xfId="0" applyNumberFormat="1" applyFont="1" applyBorder="1" applyAlignment="1">
      <alignment horizontal="center"/>
    </xf>
    <xf numFmtId="2" fontId="0" fillId="0" borderId="28" xfId="0" applyNumberFormat="1" applyBorder="1" applyAlignment="1">
      <alignment horizontal="center"/>
    </xf>
    <xf numFmtId="0" fontId="0" fillId="0" borderId="15" xfId="0" applyBorder="1"/>
    <xf numFmtId="0" fontId="0" fillId="0" borderId="15" xfId="0" applyBorder="1" applyAlignment="1">
      <alignment horizontal="center"/>
    </xf>
    <xf numFmtId="0" fontId="3" fillId="0" borderId="41" xfId="0" applyFont="1" applyFill="1" applyBorder="1" applyAlignment="1">
      <alignment vertical="center"/>
    </xf>
    <xf numFmtId="0" fontId="3" fillId="0" borderId="20" xfId="0" applyFont="1" applyFill="1" applyBorder="1" applyAlignment="1">
      <alignment vertical="center"/>
    </xf>
    <xf numFmtId="0" fontId="5" fillId="0" borderId="34" xfId="0" applyFont="1" applyFill="1" applyBorder="1" applyAlignment="1">
      <alignment horizontal="center" vertical="center"/>
    </xf>
    <xf numFmtId="2" fontId="5" fillId="0" borderId="34" xfId="0" applyNumberFormat="1" applyFont="1" applyFill="1" applyBorder="1" applyAlignment="1">
      <alignment horizontal="center" vertical="center"/>
    </xf>
    <xf numFmtId="0" fontId="5" fillId="0" borderId="26" xfId="0" applyFont="1" applyFill="1" applyBorder="1" applyAlignment="1">
      <alignment vertical="center"/>
    </xf>
    <xf numFmtId="0" fontId="3" fillId="0" borderId="17" xfId="0" applyFont="1" applyFill="1" applyBorder="1" applyAlignment="1">
      <alignment vertical="center" wrapText="1"/>
    </xf>
    <xf numFmtId="0" fontId="9" fillId="0" borderId="18" xfId="0" applyFont="1" applyFill="1" applyBorder="1" applyAlignment="1">
      <alignment vertical="center" wrapText="1"/>
    </xf>
    <xf numFmtId="0" fontId="5" fillId="0" borderId="0" xfId="0" applyFont="1" applyFill="1" applyAlignment="1">
      <alignment horizontal="center" vertical="center"/>
    </xf>
    <xf numFmtId="0" fontId="5" fillId="0" borderId="13" xfId="0" applyFont="1" applyFill="1" applyBorder="1" applyAlignment="1">
      <alignment horizontal="center" vertical="center" wrapText="1"/>
    </xf>
    <xf numFmtId="2" fontId="3" fillId="0" borderId="15" xfId="0" applyNumberFormat="1" applyFont="1" applyFill="1" applyBorder="1" applyAlignment="1"/>
    <xf numFmtId="2" fontId="3" fillId="0" borderId="15" xfId="0" applyNumberFormat="1" applyFont="1" applyBorder="1" applyAlignment="1"/>
    <xf numFmtId="0" fontId="0" fillId="0" borderId="15" xfId="0" applyBorder="1" applyAlignment="1"/>
    <xf numFmtId="2" fontId="0" fillId="0" borderId="15" xfId="0" applyNumberFormat="1" applyBorder="1" applyAlignment="1"/>
    <xf numFmtId="2" fontId="4" fillId="0" borderId="5" xfId="0" applyNumberFormat="1" applyFont="1" applyBorder="1" applyAlignment="1">
      <alignment horizontal="center" vertical="center"/>
    </xf>
    <xf numFmtId="0" fontId="3" fillId="0" borderId="26" xfId="0" applyFont="1" applyFill="1" applyBorder="1" applyAlignment="1">
      <alignment vertical="center"/>
    </xf>
    <xf numFmtId="2" fontId="3" fillId="0" borderId="14" xfId="0" applyNumberFormat="1" applyFont="1" applyFill="1" applyBorder="1" applyAlignment="1">
      <alignment vertical="center"/>
    </xf>
    <xf numFmtId="2" fontId="3" fillId="0" borderId="18" xfId="0" applyNumberFormat="1" applyFont="1" applyFill="1" applyBorder="1" applyAlignment="1">
      <alignment vertical="center"/>
    </xf>
    <xf numFmtId="2" fontId="5" fillId="0" borderId="26" xfId="0" applyNumberFormat="1" applyFont="1" applyFill="1" applyBorder="1" applyAlignment="1">
      <alignment vertical="center"/>
    </xf>
    <xf numFmtId="0" fontId="10" fillId="0" borderId="25" xfId="0" applyFont="1" applyFill="1" applyBorder="1" applyAlignment="1">
      <alignment horizontal="center" vertical="center" wrapText="1"/>
    </xf>
    <xf numFmtId="0" fontId="5" fillId="2" borderId="15" xfId="0" applyFont="1" applyFill="1" applyBorder="1" applyAlignment="1"/>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8" fillId="0" borderId="43" xfId="0" applyFont="1" applyFill="1" applyBorder="1" applyAlignment="1">
      <alignment horizontal="center" vertical="center" wrapText="1"/>
    </xf>
    <xf numFmtId="0" fontId="8" fillId="0" borderId="44" xfId="0" applyFont="1" applyFill="1" applyBorder="1" applyAlignment="1">
      <alignment horizontal="center" vertical="center" wrapText="1"/>
    </xf>
    <xf numFmtId="0" fontId="8" fillId="0" borderId="45" xfId="0" applyFont="1" applyFill="1" applyBorder="1" applyAlignment="1">
      <alignment horizontal="center" vertical="center" wrapText="1"/>
    </xf>
    <xf numFmtId="2" fontId="5" fillId="2" borderId="15" xfId="0" applyNumberFormat="1" applyFont="1" applyFill="1" applyBorder="1" applyAlignment="1"/>
    <xf numFmtId="0" fontId="0" fillId="0" borderId="20" xfId="0" applyFill="1" applyBorder="1"/>
    <xf numFmtId="2" fontId="5" fillId="0" borderId="18" xfId="0" applyNumberFormat="1" applyFont="1" applyFill="1" applyBorder="1" applyAlignment="1">
      <alignment vertical="center"/>
    </xf>
    <xf numFmtId="0" fontId="5" fillId="4" borderId="15" xfId="0" applyFont="1" applyFill="1" applyBorder="1" applyAlignment="1">
      <alignment vertical="center"/>
    </xf>
    <xf numFmtId="0" fontId="6" fillId="0" borderId="15" xfId="0" applyFont="1" applyFill="1" applyBorder="1" applyAlignment="1">
      <alignment vertical="center" wrapText="1"/>
    </xf>
    <xf numFmtId="0" fontId="3" fillId="0" borderId="26" xfId="0" applyFont="1" applyFill="1" applyBorder="1" applyAlignment="1">
      <alignment horizontal="left"/>
    </xf>
    <xf numFmtId="2" fontId="3" fillId="0" borderId="42" xfId="0" applyNumberFormat="1" applyFont="1" applyFill="1" applyBorder="1" applyAlignment="1">
      <alignment horizontal="left"/>
    </xf>
    <xf numFmtId="0" fontId="5" fillId="0" borderId="15" xfId="0" applyFont="1" applyFill="1" applyBorder="1" applyAlignment="1"/>
    <xf numFmtId="0" fontId="5" fillId="0" borderId="15" xfId="0" applyFont="1" applyFill="1" applyBorder="1" applyAlignment="1">
      <alignment horizontal="left"/>
    </xf>
    <xf numFmtId="0" fontId="3" fillId="0" borderId="15" xfId="0" applyFont="1" applyFill="1" applyBorder="1" applyAlignment="1">
      <alignment horizontal="left"/>
    </xf>
    <xf numFmtId="0" fontId="3" fillId="0" borderId="41" xfId="0" applyFont="1" applyFill="1" applyBorder="1" applyAlignment="1">
      <alignment horizontal="left"/>
    </xf>
    <xf numFmtId="0" fontId="5" fillId="0" borderId="20" xfId="0" applyFont="1" applyFill="1" applyBorder="1" applyAlignment="1">
      <alignment horizontal="left"/>
    </xf>
    <xf numFmtId="0" fontId="3" fillId="0" borderId="13" xfId="0" applyFont="1" applyBorder="1" applyAlignment="1">
      <alignment vertical="center"/>
    </xf>
    <xf numFmtId="0" fontId="3" fillId="0" borderId="26" xfId="0" applyFont="1" applyBorder="1" applyAlignment="1">
      <alignment vertical="center"/>
    </xf>
    <xf numFmtId="2" fontId="3" fillId="0" borderId="42" xfId="0" applyNumberFormat="1" applyFont="1" applyBorder="1" applyAlignment="1">
      <alignment vertical="center"/>
    </xf>
    <xf numFmtId="0" fontId="3" fillId="0" borderId="13" xfId="0" applyFont="1" applyFill="1" applyBorder="1" applyAlignment="1">
      <alignment vertical="center"/>
    </xf>
    <xf numFmtId="0" fontId="3" fillId="0" borderId="17" xfId="0" applyFont="1" applyBorder="1" applyAlignment="1">
      <alignment vertical="center"/>
    </xf>
    <xf numFmtId="0" fontId="3" fillId="0" borderId="15" xfId="0" applyFont="1" applyBorder="1" applyAlignment="1">
      <alignment vertical="center"/>
    </xf>
    <xf numFmtId="2" fontId="3" fillId="0" borderId="19" xfId="0" applyNumberFormat="1" applyFont="1" applyBorder="1" applyAlignment="1">
      <alignment vertical="center"/>
    </xf>
    <xf numFmtId="0" fontId="3" fillId="0" borderId="17" xfId="0" applyFont="1" applyFill="1" applyBorder="1" applyAlignment="1">
      <alignment vertical="center"/>
    </xf>
    <xf numFmtId="2" fontId="3" fillId="0" borderId="42" xfId="0" applyNumberFormat="1" applyFont="1" applyFill="1" applyBorder="1" applyAlignment="1">
      <alignment vertical="center"/>
    </xf>
    <xf numFmtId="2" fontId="3" fillId="0" borderId="19" xfId="0" applyNumberFormat="1" applyFont="1" applyFill="1" applyBorder="1" applyAlignment="1">
      <alignment vertical="center"/>
    </xf>
    <xf numFmtId="2" fontId="5" fillId="0" borderId="19" xfId="0" applyNumberFormat="1" applyFont="1" applyFill="1" applyBorder="1" applyAlignment="1">
      <alignment horizontal="center" vertical="center"/>
    </xf>
    <xf numFmtId="0" fontId="5" fillId="0" borderId="17" xfId="0" applyFont="1" applyFill="1" applyBorder="1" applyAlignment="1">
      <alignment vertical="center"/>
    </xf>
    <xf numFmtId="0" fontId="3" fillId="0" borderId="20" xfId="0" applyFont="1" applyFill="1" applyBorder="1" applyAlignment="1">
      <alignment vertical="center" wrapText="1"/>
    </xf>
    <xf numFmtId="2" fontId="5" fillId="0" borderId="19" xfId="0" applyNumberFormat="1" applyFont="1" applyFill="1" applyBorder="1" applyAlignment="1">
      <alignment vertical="center"/>
    </xf>
    <xf numFmtId="0" fontId="5" fillId="0" borderId="41" xfId="0" applyFont="1" applyFill="1" applyBorder="1" applyAlignment="1">
      <alignment vertical="center"/>
    </xf>
    <xf numFmtId="2" fontId="5" fillId="0" borderId="42" xfId="0" applyNumberFormat="1" applyFont="1" applyFill="1" applyBorder="1" applyAlignment="1">
      <alignment vertical="center"/>
    </xf>
    <xf numFmtId="0" fontId="6" fillId="0" borderId="25"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5" fillId="0" borderId="15" xfId="0" applyFont="1" applyFill="1" applyBorder="1" applyAlignment="1">
      <alignment wrapText="1"/>
    </xf>
    <xf numFmtId="0" fontId="5" fillId="0" borderId="15" xfId="0" applyFont="1" applyBorder="1" applyAlignment="1">
      <alignment vertical="center"/>
    </xf>
    <xf numFmtId="0" fontId="5" fillId="3" borderId="34" xfId="0" applyFont="1" applyFill="1" applyBorder="1" applyAlignment="1">
      <alignment horizontal="center" vertical="center"/>
    </xf>
    <xf numFmtId="0" fontId="5" fillId="0" borderId="18" xfId="0" applyFont="1" applyFill="1" applyBorder="1" applyAlignment="1">
      <alignment horizontal="center" vertical="center" wrapText="1"/>
    </xf>
    <xf numFmtId="2" fontId="3" fillId="0" borderId="18" xfId="0" applyNumberFormat="1" applyFont="1" applyBorder="1" applyAlignment="1">
      <alignment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9" fillId="0" borderId="19" xfId="0" applyFont="1" applyFill="1" applyBorder="1" applyAlignment="1">
      <alignment vertical="center" wrapText="1"/>
    </xf>
    <xf numFmtId="0" fontId="6" fillId="3" borderId="15" xfId="0" applyFont="1" applyFill="1" applyBorder="1" applyAlignment="1">
      <alignment horizontal="center" vertical="center" wrapText="1"/>
    </xf>
    <xf numFmtId="2" fontId="5" fillId="0" borderId="15" xfId="0" applyNumberFormat="1" applyFont="1" applyBorder="1" applyAlignment="1">
      <alignment horizontal="center" vertical="center"/>
    </xf>
    <xf numFmtId="2" fontId="5" fillId="0" borderId="15" xfId="0" applyNumberFormat="1" applyFont="1" applyBorder="1" applyAlignment="1">
      <alignment vertical="center"/>
    </xf>
    <xf numFmtId="0" fontId="6" fillId="3" borderId="25" xfId="0" applyFont="1" applyFill="1" applyBorder="1" applyAlignment="1">
      <alignment horizontal="center" vertical="center" wrapText="1"/>
    </xf>
    <xf numFmtId="2" fontId="5" fillId="0" borderId="46" xfId="0" applyNumberFormat="1" applyFont="1" applyBorder="1" applyAlignment="1">
      <alignment horizontal="center" vertical="center"/>
    </xf>
    <xf numFmtId="0" fontId="0" fillId="0" borderId="0" xfId="0" applyFill="1"/>
    <xf numFmtId="0" fontId="0" fillId="0" borderId="0" xfId="0" applyAlignment="1">
      <alignment horizontal="center" vertical="center"/>
    </xf>
    <xf numFmtId="0" fontId="0" fillId="0" borderId="0" xfId="0" applyFont="1" applyAlignment="1">
      <alignment horizontal="center" vertical="center"/>
    </xf>
    <xf numFmtId="0" fontId="0" fillId="0" borderId="47" xfId="0" applyBorder="1" applyAlignment="1">
      <alignment horizontal="center"/>
    </xf>
    <xf numFmtId="0" fontId="1" fillId="0" borderId="0" xfId="0" applyFont="1" applyAlignment="1">
      <alignment horizontal="left" vertical="center"/>
    </xf>
    <xf numFmtId="0" fontId="12" fillId="5" borderId="48" xfId="22" applyFont="1" applyFill="1" applyBorder="1" applyAlignment="1">
      <alignment horizontal="center" vertical="center"/>
    </xf>
    <xf numFmtId="0" fontId="12" fillId="5" borderId="49" xfId="22" applyFont="1" applyFill="1" applyBorder="1" applyAlignment="1">
      <alignment horizontal="center" vertical="center"/>
    </xf>
    <xf numFmtId="0" fontId="13" fillId="6" borderId="50" xfId="0" applyFont="1" applyFill="1" applyBorder="1" applyAlignment="1">
      <alignment horizontal="center"/>
    </xf>
    <xf numFmtId="0" fontId="13" fillId="6" borderId="51" xfId="0" applyFont="1" applyFill="1" applyBorder="1" applyAlignment="1">
      <alignment horizontal="center"/>
    </xf>
    <xf numFmtId="0" fontId="14" fillId="7" borderId="52" xfId="0" applyFont="1" applyFill="1" applyBorder="1" applyAlignment="1">
      <alignment horizontal="center"/>
    </xf>
    <xf numFmtId="0" fontId="15" fillId="0" borderId="53" xfId="0" applyFont="1" applyBorder="1" applyAlignment="1">
      <alignment horizontal="center"/>
    </xf>
    <xf numFmtId="0" fontId="16" fillId="8" borderId="54" xfId="0" applyFont="1" applyFill="1" applyBorder="1" applyAlignment="1">
      <alignment horizontal="center" vertical="center" wrapText="1"/>
    </xf>
    <xf numFmtId="0" fontId="17" fillId="8" borderId="55" xfId="0" applyFont="1" applyFill="1" applyBorder="1" applyAlignment="1">
      <alignment horizontal="center" vertical="center" wrapText="1"/>
    </xf>
    <xf numFmtId="0" fontId="17" fillId="8" borderId="56" xfId="0" applyFont="1" applyFill="1" applyBorder="1" applyAlignment="1">
      <alignment horizontal="center" vertical="center" wrapText="1"/>
    </xf>
    <xf numFmtId="0" fontId="18" fillId="9" borderId="57" xfId="0" applyFont="1" applyFill="1" applyBorder="1" applyAlignment="1">
      <alignment wrapText="1"/>
    </xf>
    <xf numFmtId="0" fontId="18" fillId="9" borderId="8" xfId="0" applyFont="1" applyFill="1" applyBorder="1" applyAlignment="1">
      <alignment horizontal="center" wrapText="1"/>
    </xf>
    <xf numFmtId="0" fontId="19" fillId="7" borderId="6" xfId="0" applyFont="1" applyFill="1" applyBorder="1" applyAlignment="1">
      <alignment horizontal="center" wrapText="1"/>
    </xf>
    <xf numFmtId="0" fontId="15" fillId="8" borderId="57" xfId="0" applyFont="1" applyFill="1" applyBorder="1" applyAlignment="1">
      <alignment horizontal="center" textRotation="90" wrapText="1"/>
    </xf>
    <xf numFmtId="0" fontId="16" fillId="0" borderId="58" xfId="0" applyFont="1" applyBorder="1" applyAlignment="1">
      <alignment horizontal="center" vertical="center" wrapText="1"/>
    </xf>
    <xf numFmtId="0" fontId="16" fillId="10" borderId="59" xfId="0" applyFont="1" applyFill="1" applyBorder="1" applyAlignment="1">
      <alignment horizontal="center" vertical="center" wrapText="1"/>
    </xf>
    <xf numFmtId="14" fontId="16" fillId="0" borderId="59" xfId="0" applyNumberFormat="1" applyFont="1" applyBorder="1" applyAlignment="1">
      <alignment horizontal="center" vertical="center" wrapText="1"/>
    </xf>
    <xf numFmtId="0" fontId="20" fillId="10" borderId="60" xfId="0" applyFont="1" applyFill="1" applyBorder="1" applyAlignment="1">
      <alignment horizontal="center" vertical="center" wrapText="1"/>
    </xf>
    <xf numFmtId="0" fontId="0" fillId="0" borderId="13" xfId="0" applyBorder="1"/>
    <xf numFmtId="0" fontId="18" fillId="2" borderId="0" xfId="0" applyFont="1" applyFill="1" applyBorder="1" applyAlignment="1">
      <alignment horizontal="center"/>
    </xf>
    <xf numFmtId="0" fontId="18" fillId="0" borderId="47" xfId="0" applyFont="1" applyBorder="1" applyAlignment="1">
      <alignment horizontal="center"/>
    </xf>
    <xf numFmtId="0" fontId="0" fillId="10" borderId="53" xfId="0" applyFill="1" applyBorder="1"/>
    <xf numFmtId="0" fontId="16" fillId="0" borderId="61" xfId="0" applyFont="1" applyBorder="1" applyAlignment="1">
      <alignment horizontal="center" vertical="center" wrapText="1"/>
    </xf>
    <xf numFmtId="0" fontId="16" fillId="10" borderId="62" xfId="0" applyFont="1" applyFill="1" applyBorder="1" applyAlignment="1">
      <alignment horizontal="center" vertical="center" wrapText="1"/>
    </xf>
    <xf numFmtId="14" fontId="16" fillId="0" borderId="62" xfId="0" applyNumberFormat="1" applyFont="1" applyBorder="1" applyAlignment="1">
      <alignment horizontal="center" vertical="center" wrapText="1"/>
    </xf>
    <xf numFmtId="0" fontId="0" fillId="0" borderId="17" xfId="0" applyBorder="1"/>
    <xf numFmtId="0" fontId="18" fillId="11" borderId="18" xfId="0" applyFont="1" applyFill="1" applyBorder="1" applyAlignment="1">
      <alignment horizontal="center"/>
    </xf>
    <xf numFmtId="0" fontId="21" fillId="11" borderId="16" xfId="0" applyFont="1" applyFill="1" applyBorder="1" applyAlignment="1">
      <alignment horizontal="center"/>
    </xf>
    <xf numFmtId="0" fontId="0" fillId="10" borderId="44" xfId="0" applyFill="1" applyBorder="1"/>
    <xf numFmtId="0" fontId="20" fillId="10" borderId="63" xfId="0" applyFont="1" applyFill="1" applyBorder="1" applyAlignment="1">
      <alignment horizontal="center" vertical="center" wrapText="1"/>
    </xf>
    <xf numFmtId="0" fontId="16" fillId="2" borderId="62" xfId="0" applyFont="1" applyFill="1" applyBorder="1" applyAlignment="1">
      <alignment horizontal="center" vertical="center" wrapText="1"/>
    </xf>
    <xf numFmtId="0" fontId="20" fillId="2" borderId="64" xfId="0" applyFont="1" applyFill="1" applyBorder="1" applyAlignment="1">
      <alignment horizontal="center" vertical="center" wrapText="1"/>
    </xf>
    <xf numFmtId="0" fontId="0" fillId="2" borderId="17" xfId="0" applyFill="1" applyBorder="1"/>
    <xf numFmtId="0" fontId="16" fillId="12" borderId="62" xfId="0" applyFont="1" applyFill="1" applyBorder="1" applyAlignment="1">
      <alignment horizontal="center" vertical="center" wrapText="1"/>
    </xf>
    <xf numFmtId="14" fontId="16" fillId="4" borderId="62" xfId="0" applyNumberFormat="1" applyFont="1" applyFill="1" applyBorder="1" applyAlignment="1">
      <alignment horizontal="center" vertical="center" wrapText="1"/>
    </xf>
    <xf numFmtId="0" fontId="20" fillId="13" borderId="65" xfId="0" applyFont="1" applyFill="1" applyBorder="1" applyAlignment="1">
      <alignment horizontal="center" vertical="center" wrapText="1"/>
    </xf>
    <xf numFmtId="0" fontId="18" fillId="11" borderId="23" xfId="0" applyFont="1" applyFill="1" applyBorder="1" applyAlignment="1">
      <alignment horizontal="center"/>
    </xf>
    <xf numFmtId="0" fontId="21" fillId="11" borderId="21" xfId="0" applyFont="1" applyFill="1" applyBorder="1" applyAlignment="1">
      <alignment horizontal="center"/>
    </xf>
    <xf numFmtId="0" fontId="22" fillId="0" borderId="17" xfId="0" applyFont="1" applyBorder="1"/>
    <xf numFmtId="0" fontId="0" fillId="13" borderId="60" xfId="0" applyFill="1" applyBorder="1" applyAlignment="1">
      <alignment horizontal="center" vertical="center" wrapText="1"/>
    </xf>
    <xf numFmtId="0" fontId="0" fillId="10" borderId="66" xfId="0" applyFill="1" applyBorder="1" applyAlignment="1"/>
    <xf numFmtId="0" fontId="18" fillId="10" borderId="67" xfId="0" applyFont="1" applyFill="1" applyBorder="1" applyAlignment="1">
      <alignment horizontal="center"/>
    </xf>
    <xf numFmtId="0" fontId="18" fillId="10" borderId="1" xfId="0" applyFont="1" applyFill="1" applyBorder="1" applyAlignment="1">
      <alignment horizontal="center"/>
    </xf>
    <xf numFmtId="0" fontId="20" fillId="13" borderId="60" xfId="0" applyFont="1" applyFill="1" applyBorder="1" applyAlignment="1">
      <alignment horizontal="center" vertical="center" wrapText="1"/>
    </xf>
    <xf numFmtId="0" fontId="18" fillId="11" borderId="14" xfId="0" applyFont="1" applyFill="1" applyBorder="1" applyAlignment="1">
      <alignment horizontal="center"/>
    </xf>
    <xf numFmtId="0" fontId="21" fillId="11" borderId="12" xfId="0" applyFont="1" applyFill="1" applyBorder="1" applyAlignment="1">
      <alignment horizontal="center"/>
    </xf>
    <xf numFmtId="0" fontId="22" fillId="0" borderId="35" xfId="0" applyFont="1" applyBorder="1"/>
    <xf numFmtId="0" fontId="0" fillId="11" borderId="60" xfId="0" applyFill="1" applyBorder="1" applyAlignment="1">
      <alignment horizontal="center" vertical="center" wrapText="1"/>
    </xf>
    <xf numFmtId="0" fontId="18" fillId="11" borderId="16" xfId="0" applyFont="1" applyFill="1" applyBorder="1" applyAlignment="1">
      <alignment horizontal="center"/>
    </xf>
    <xf numFmtId="0" fontId="23" fillId="0" borderId="35" xfId="0" applyFont="1" applyBorder="1"/>
    <xf numFmtId="0" fontId="0" fillId="13" borderId="63" xfId="0" applyFill="1" applyBorder="1" applyAlignment="1">
      <alignment horizontal="center" vertical="center" wrapText="1"/>
    </xf>
    <xf numFmtId="0" fontId="23" fillId="0" borderId="22" xfId="0" applyFont="1" applyBorder="1"/>
    <xf numFmtId="0" fontId="20" fillId="10" borderId="65" xfId="0" applyFont="1" applyFill="1" applyBorder="1" applyAlignment="1">
      <alignment horizontal="center" vertical="center" wrapText="1"/>
    </xf>
    <xf numFmtId="0" fontId="23" fillId="10" borderId="44" xfId="0" applyFont="1" applyFill="1" applyBorder="1"/>
    <xf numFmtId="0" fontId="21" fillId="14" borderId="47" xfId="0" applyFont="1" applyFill="1" applyBorder="1" applyAlignment="1">
      <alignment horizontal="center"/>
    </xf>
    <xf numFmtId="0" fontId="16" fillId="0" borderId="68" xfId="0" applyFont="1" applyBorder="1" applyAlignment="1">
      <alignment horizontal="center" vertical="center" wrapText="1"/>
    </xf>
    <xf numFmtId="0" fontId="16" fillId="10" borderId="69" xfId="0" applyFont="1" applyFill="1" applyBorder="1" applyAlignment="1">
      <alignment horizontal="center" vertical="center" wrapText="1"/>
    </xf>
    <xf numFmtId="14" fontId="16" fillId="0" borderId="69" xfId="0" applyNumberFormat="1" applyFont="1" applyBorder="1" applyAlignment="1">
      <alignment horizontal="center" vertical="center" wrapText="1"/>
    </xf>
    <xf numFmtId="0" fontId="0" fillId="10" borderId="35" xfId="0" applyFill="1" applyBorder="1" applyAlignment="1">
      <alignment wrapText="1"/>
    </xf>
    <xf numFmtId="0" fontId="18" fillId="15" borderId="46" xfId="0" applyFont="1" applyFill="1" applyBorder="1" applyAlignment="1">
      <alignment horizontal="center"/>
    </xf>
    <xf numFmtId="0" fontId="16" fillId="0" borderId="70" xfId="0" applyFont="1" applyBorder="1" applyAlignment="1">
      <alignment horizontal="center" vertical="center" wrapText="1"/>
    </xf>
    <xf numFmtId="0" fontId="16" fillId="4" borderId="71" xfId="0" applyFont="1" applyFill="1" applyBorder="1" applyAlignment="1">
      <alignment horizontal="center" vertical="center" wrapText="1"/>
    </xf>
    <xf numFmtId="14" fontId="16" fillId="0" borderId="71" xfId="0" applyNumberFormat="1" applyFont="1" applyBorder="1" applyAlignment="1">
      <alignment horizontal="center" vertical="center" wrapText="1"/>
    </xf>
    <xf numFmtId="0" fontId="20" fillId="15" borderId="72" xfId="0" applyFont="1" applyFill="1" applyBorder="1" applyAlignment="1">
      <alignment horizontal="center" vertical="center" wrapText="1"/>
    </xf>
    <xf numFmtId="0" fontId="0" fillId="0" borderId="73" xfId="0" applyBorder="1"/>
    <xf numFmtId="0" fontId="18" fillId="15" borderId="74" xfId="0" applyFont="1" applyFill="1" applyBorder="1" applyAlignment="1">
      <alignment horizontal="center"/>
    </xf>
    <xf numFmtId="0" fontId="21" fillId="0" borderId="52" xfId="0" applyFont="1" applyFill="1" applyBorder="1" applyAlignment="1">
      <alignment horizontal="center"/>
    </xf>
    <xf numFmtId="0" fontId="22" fillId="0" borderId="73" xfId="0" applyFont="1" applyFill="1" applyBorder="1"/>
    <xf numFmtId="0" fontId="16" fillId="0" borderId="54" xfId="0" applyFont="1" applyBorder="1" applyAlignment="1">
      <alignment horizontal="center" vertical="center" wrapText="1"/>
    </xf>
    <xf numFmtId="0" fontId="16" fillId="4" borderId="55" xfId="0" applyFont="1" applyFill="1" applyBorder="1" applyAlignment="1">
      <alignment horizontal="center" vertical="center" wrapText="1"/>
    </xf>
    <xf numFmtId="14" fontId="16" fillId="0" borderId="55" xfId="0" applyNumberFormat="1" applyFont="1" applyBorder="1" applyAlignment="1">
      <alignment horizontal="center" vertical="center" wrapText="1"/>
    </xf>
    <xf numFmtId="0" fontId="20" fillId="15" borderId="75" xfId="0" applyFont="1" applyFill="1" applyBorder="1" applyAlignment="1">
      <alignment horizontal="center" vertical="center" wrapText="1"/>
    </xf>
    <xf numFmtId="0" fontId="18" fillId="15" borderId="23" xfId="0" applyFont="1" applyFill="1" applyBorder="1" applyAlignment="1">
      <alignment horizontal="center"/>
    </xf>
    <xf numFmtId="0" fontId="21" fillId="0" borderId="6" xfId="0" applyFont="1" applyFill="1" applyBorder="1" applyAlignment="1">
      <alignment horizontal="center"/>
    </xf>
    <xf numFmtId="0" fontId="22" fillId="0" borderId="22" xfId="0" applyFont="1" applyFill="1" applyBorder="1"/>
    <xf numFmtId="0" fontId="16" fillId="12" borderId="59" xfId="0" applyFont="1" applyFill="1" applyBorder="1" applyAlignment="1">
      <alignment horizontal="center" vertical="center" wrapText="1"/>
    </xf>
    <xf numFmtId="14" fontId="16" fillId="0" borderId="76" xfId="0" applyNumberFormat="1" applyFont="1" applyBorder="1" applyAlignment="1">
      <alignment horizontal="center" vertical="center" wrapText="1"/>
    </xf>
    <xf numFmtId="0" fontId="20" fillId="12" borderId="38" xfId="0" applyFont="1" applyFill="1" applyBorder="1" applyAlignment="1">
      <alignment horizontal="center" vertical="center" wrapText="1"/>
    </xf>
    <xf numFmtId="0" fontId="18" fillId="10" borderId="14" xfId="0" applyFont="1" applyFill="1" applyBorder="1" applyAlignment="1">
      <alignment horizontal="center"/>
    </xf>
    <xf numFmtId="0" fontId="18" fillId="10" borderId="47" xfId="0" applyFont="1" applyFill="1" applyBorder="1" applyAlignment="1">
      <alignment horizontal="center"/>
    </xf>
    <xf numFmtId="0" fontId="22" fillId="0" borderId="45" xfId="0" applyFont="1" applyBorder="1"/>
    <xf numFmtId="14" fontId="16" fillId="0" borderId="77" xfId="0" applyNumberFormat="1" applyFont="1" applyBorder="1" applyAlignment="1">
      <alignment horizontal="center" vertical="center" wrapText="1"/>
    </xf>
    <xf numFmtId="0" fontId="18" fillId="10" borderId="18" xfId="0" applyFont="1" applyFill="1" applyBorder="1" applyAlignment="1">
      <alignment horizontal="center"/>
    </xf>
    <xf numFmtId="0" fontId="22" fillId="0" borderId="44" xfId="0" applyFont="1" applyBorder="1"/>
    <xf numFmtId="0" fontId="22" fillId="0" borderId="78" xfId="0" applyFont="1" applyBorder="1"/>
    <xf numFmtId="0" fontId="0" fillId="10" borderId="22" xfId="0" applyFill="1" applyBorder="1" applyAlignment="1">
      <alignment wrapText="1"/>
    </xf>
    <xf numFmtId="0" fontId="18" fillId="10" borderId="23" xfId="0" applyFont="1" applyFill="1" applyBorder="1" applyAlignment="1">
      <alignment horizontal="center"/>
    </xf>
    <xf numFmtId="0" fontId="18" fillId="10" borderId="6" xfId="0" applyFont="1" applyFill="1" applyBorder="1" applyAlignment="1">
      <alignment horizontal="center"/>
    </xf>
    <xf numFmtId="0" fontId="0" fillId="10" borderId="13" xfId="0" applyFill="1" applyBorder="1" applyAlignment="1">
      <alignment wrapText="1"/>
    </xf>
    <xf numFmtId="0" fontId="18" fillId="2" borderId="14" xfId="0" applyFont="1" applyFill="1" applyBorder="1" applyAlignment="1">
      <alignment horizontal="center"/>
    </xf>
    <xf numFmtId="0" fontId="18" fillId="2" borderId="47" xfId="0" applyFont="1" applyFill="1" applyBorder="1" applyAlignment="1">
      <alignment horizontal="center"/>
    </xf>
    <xf numFmtId="0" fontId="18" fillId="11" borderId="47" xfId="0" applyFont="1" applyFill="1" applyBorder="1" applyAlignment="1">
      <alignment horizontal="center"/>
    </xf>
    <xf numFmtId="0" fontId="23" fillId="16" borderId="78" xfId="0" applyFont="1" applyFill="1" applyBorder="1"/>
    <xf numFmtId="0" fontId="23" fillId="16" borderId="44" xfId="0" applyFont="1" applyFill="1" applyBorder="1"/>
    <xf numFmtId="0" fontId="20" fillId="12" borderId="42" xfId="0" applyFont="1" applyFill="1" applyBorder="1" applyAlignment="1">
      <alignment horizontal="center" vertical="center" wrapText="1"/>
    </xf>
    <xf numFmtId="0" fontId="22" fillId="0" borderId="78" xfId="0" applyFont="1" applyFill="1" applyBorder="1"/>
    <xf numFmtId="0" fontId="20" fillId="10" borderId="36" xfId="0" applyFont="1" applyFill="1" applyBorder="1" applyAlignment="1">
      <alignment horizontal="center" vertical="center" wrapText="1"/>
    </xf>
    <xf numFmtId="0" fontId="23" fillId="10" borderId="43" xfId="0" applyFont="1" applyFill="1" applyBorder="1" applyAlignment="1">
      <alignment horizontal="center"/>
    </xf>
    <xf numFmtId="0" fontId="20" fillId="10" borderId="38" xfId="0" applyFont="1" applyFill="1" applyBorder="1" applyAlignment="1">
      <alignment horizontal="center" vertical="center" wrapText="1"/>
    </xf>
    <xf numFmtId="0" fontId="23" fillId="10" borderId="44" xfId="0" applyFont="1" applyFill="1" applyBorder="1" applyAlignment="1">
      <alignment horizontal="center"/>
    </xf>
    <xf numFmtId="0" fontId="0" fillId="10" borderId="17" xfId="0" applyFill="1" applyBorder="1"/>
    <xf numFmtId="0" fontId="23" fillId="10" borderId="45" xfId="0" applyFont="1" applyFill="1" applyBorder="1" applyAlignment="1">
      <alignment horizontal="center"/>
    </xf>
    <xf numFmtId="0" fontId="20" fillId="12" borderId="36" xfId="0" applyFont="1" applyFill="1" applyBorder="1" applyAlignment="1">
      <alignment horizontal="center" vertical="center" wrapText="1"/>
    </xf>
    <xf numFmtId="0" fontId="18" fillId="14" borderId="47" xfId="0" applyFont="1" applyFill="1" applyBorder="1" applyAlignment="1">
      <alignment horizontal="center"/>
    </xf>
    <xf numFmtId="0" fontId="16" fillId="14" borderId="62" xfId="0" applyFont="1" applyFill="1" applyBorder="1" applyAlignment="1">
      <alignment horizontal="center" vertical="center" wrapText="1"/>
    </xf>
    <xf numFmtId="0" fontId="20" fillId="14" borderId="63" xfId="0" applyFont="1" applyFill="1" applyBorder="1" applyAlignment="1">
      <alignment horizontal="center" vertical="center" wrapText="1"/>
    </xf>
    <xf numFmtId="0" fontId="16" fillId="8" borderId="62" xfId="0" applyFont="1" applyFill="1" applyBorder="1" applyAlignment="1">
      <alignment horizontal="center" vertical="center" wrapText="1"/>
    </xf>
    <xf numFmtId="0" fontId="20" fillId="15" borderId="65" xfId="0" applyFont="1" applyFill="1" applyBorder="1" applyAlignment="1">
      <alignment horizontal="center" vertical="center" wrapText="1"/>
    </xf>
    <xf numFmtId="0" fontId="18" fillId="15" borderId="47" xfId="0" applyFont="1" applyFill="1" applyBorder="1" applyAlignment="1">
      <alignment horizontal="center"/>
    </xf>
    <xf numFmtId="0" fontId="23" fillId="15" borderId="44" xfId="0" applyFont="1" applyFill="1" applyBorder="1" applyAlignment="1">
      <alignment horizontal="center" vertical="center"/>
    </xf>
    <xf numFmtId="0" fontId="20" fillId="15" borderId="60" xfId="0" applyFont="1" applyFill="1" applyBorder="1" applyAlignment="1">
      <alignment horizontal="center" vertical="center" wrapText="1"/>
    </xf>
    <xf numFmtId="0" fontId="21" fillId="15" borderId="47" xfId="0" applyFont="1" applyFill="1" applyBorder="1" applyAlignment="1">
      <alignment horizontal="center"/>
    </xf>
    <xf numFmtId="0" fontId="20" fillId="15" borderId="63" xfId="0" applyFont="1" applyFill="1" applyBorder="1" applyAlignment="1">
      <alignment horizontal="center" vertical="center" wrapText="1"/>
    </xf>
    <xf numFmtId="0" fontId="20" fillId="12" borderId="64" xfId="0" applyFont="1" applyFill="1" applyBorder="1" applyAlignment="1">
      <alignment horizontal="center" vertical="center" wrapText="1"/>
    </xf>
    <xf numFmtId="0" fontId="18" fillId="0" borderId="16" xfId="0" applyFont="1" applyBorder="1" applyAlignment="1">
      <alignment horizontal="center"/>
    </xf>
    <xf numFmtId="0" fontId="18" fillId="15" borderId="18" xfId="0" applyFont="1" applyFill="1" applyBorder="1" applyAlignment="1">
      <alignment horizontal="center"/>
    </xf>
    <xf numFmtId="0" fontId="18" fillId="0" borderId="18" xfId="0" applyFont="1" applyBorder="1" applyAlignment="1">
      <alignment horizontal="center"/>
    </xf>
    <xf numFmtId="0" fontId="16" fillId="10" borderId="55" xfId="0" applyFont="1" applyFill="1" applyBorder="1" applyAlignment="1">
      <alignment horizontal="center" vertical="center" wrapText="1"/>
    </xf>
    <xf numFmtId="14" fontId="16" fillId="0" borderId="56" xfId="0" applyNumberFormat="1" applyFont="1" applyBorder="1" applyAlignment="1">
      <alignment horizontal="center" vertical="center" wrapText="1"/>
    </xf>
    <xf numFmtId="0" fontId="0" fillId="10" borderId="28" xfId="0" applyFill="1" applyBorder="1" applyAlignment="1">
      <alignment horizontal="center" vertical="center"/>
    </xf>
    <xf numFmtId="0" fontId="18" fillId="0" borderId="79" xfId="0" applyFont="1" applyBorder="1" applyAlignment="1">
      <alignment horizontal="center"/>
    </xf>
    <xf numFmtId="0" fontId="0" fillId="0" borderId="35" xfId="0" applyBorder="1"/>
    <xf numFmtId="0" fontId="0" fillId="0" borderId="1" xfId="0" applyBorder="1" applyAlignment="1">
      <alignment horizontal="center" vertical="center"/>
    </xf>
    <xf numFmtId="0" fontId="0" fillId="0" borderId="2" xfId="0" applyBorder="1"/>
    <xf numFmtId="0" fontId="0" fillId="10" borderId="0" xfId="0" applyFill="1" applyAlignment="1">
      <alignment horizontal="left" vertical="center"/>
    </xf>
    <xf numFmtId="0" fontId="0" fillId="11" borderId="0" xfId="0" applyFill="1" applyAlignment="1">
      <alignment horizontal="left" vertical="center"/>
    </xf>
    <xf numFmtId="0" fontId="0" fillId="15" borderId="0" xfId="0" applyFill="1" applyAlignment="1">
      <alignment horizontal="left" vertical="center"/>
    </xf>
    <xf numFmtId="0" fontId="0" fillId="2" borderId="0" xfId="0" applyFill="1" applyAlignment="1">
      <alignment horizontal="left" vertical="center"/>
    </xf>
    <xf numFmtId="0" fontId="0" fillId="14" borderId="0" xfId="0" applyFill="1" applyAlignment="1">
      <alignment horizontal="left" vertical="center"/>
    </xf>
    <xf numFmtId="0" fontId="0" fillId="16" borderId="0" xfId="0" applyFill="1" applyAlignment="1">
      <alignment horizontal="left" vertical="center"/>
    </xf>
    <xf numFmtId="0" fontId="0" fillId="17" borderId="0" xfId="0" applyFill="1" applyAlignment="1">
      <alignment horizontal="left" vertical="center"/>
    </xf>
    <xf numFmtId="0" fontId="15" fillId="0" borderId="80" xfId="0" applyFont="1" applyBorder="1" applyAlignment="1">
      <alignment horizontal="center"/>
    </xf>
    <xf numFmtId="0" fontId="15" fillId="0" borderId="81" xfId="0" applyFont="1" applyBorder="1" applyAlignment="1">
      <alignment horizontal="center"/>
    </xf>
    <xf numFmtId="0" fontId="0" fillId="0" borderId="73" xfId="0" applyBorder="1" applyAlignment="1">
      <alignment horizontal="center"/>
    </xf>
    <xf numFmtId="0" fontId="15" fillId="8" borderId="6" xfId="0" applyFont="1" applyFill="1" applyBorder="1" applyAlignment="1">
      <alignment horizontal="center" wrapText="1"/>
    </xf>
    <xf numFmtId="0" fontId="24" fillId="7" borderId="82" xfId="0" applyFont="1" applyFill="1" applyBorder="1" applyAlignment="1">
      <alignment horizontal="center" textRotation="90" wrapText="1"/>
    </xf>
    <xf numFmtId="0" fontId="24" fillId="7" borderId="57" xfId="0" applyFont="1" applyFill="1" applyBorder="1" applyAlignment="1">
      <alignment horizontal="center" textRotation="90" wrapText="1"/>
    </xf>
    <xf numFmtId="0" fontId="19" fillId="7" borderId="57" xfId="0" applyFont="1" applyFill="1" applyBorder="1" applyAlignment="1">
      <alignment horizontal="center" wrapText="1"/>
    </xf>
    <xf numFmtId="0" fontId="0" fillId="17" borderId="22" xfId="0" applyFill="1" applyBorder="1" applyAlignment="1">
      <alignment horizontal="center" vertical="center" textRotation="90" wrapText="1"/>
    </xf>
    <xf numFmtId="0" fontId="0" fillId="10" borderId="80" xfId="0" applyFill="1" applyBorder="1"/>
    <xf numFmtId="0" fontId="0" fillId="10" borderId="81" xfId="0" applyFill="1" applyBorder="1"/>
    <xf numFmtId="0" fontId="0" fillId="2" borderId="80" xfId="0" applyFill="1" applyBorder="1"/>
    <xf numFmtId="0" fontId="0" fillId="2" borderId="81" xfId="0" applyFill="1" applyBorder="1"/>
    <xf numFmtId="0" fontId="0" fillId="2" borderId="13" xfId="0" applyFill="1" applyBorder="1"/>
    <xf numFmtId="0" fontId="0" fillId="10" borderId="0" xfId="0" applyFill="1" applyBorder="1"/>
    <xf numFmtId="0" fontId="0" fillId="10" borderId="31" xfId="0" applyFill="1" applyBorder="1"/>
    <xf numFmtId="176" fontId="23" fillId="0" borderId="20" xfId="0" applyNumberFormat="1" applyFont="1" applyBorder="1"/>
    <xf numFmtId="176" fontId="23" fillId="0" borderId="15" xfId="0" applyNumberFormat="1" applyFont="1" applyBorder="1"/>
    <xf numFmtId="176" fontId="23" fillId="0" borderId="15" xfId="0" applyNumberFormat="1" applyFont="1" applyFill="1" applyBorder="1"/>
    <xf numFmtId="0" fontId="23" fillId="0" borderId="30" xfId="0" applyFont="1" applyBorder="1"/>
    <xf numFmtId="0" fontId="23" fillId="0" borderId="17" xfId="0" applyFont="1" applyBorder="1"/>
    <xf numFmtId="0" fontId="23" fillId="0" borderId="83" xfId="0" applyFont="1" applyBorder="1"/>
    <xf numFmtId="0" fontId="22" fillId="0" borderId="20" xfId="0" applyFont="1" applyBorder="1"/>
    <xf numFmtId="0" fontId="22" fillId="0" borderId="15" xfId="0" applyFont="1" applyBorder="1"/>
    <xf numFmtId="0" fontId="22" fillId="0" borderId="15" xfId="0" applyFont="1" applyFill="1" applyBorder="1"/>
    <xf numFmtId="0" fontId="23" fillId="0" borderId="31" xfId="0" applyFont="1" applyBorder="1"/>
    <xf numFmtId="0" fontId="0" fillId="2" borderId="15" xfId="0" applyFill="1" applyBorder="1"/>
    <xf numFmtId="0" fontId="0" fillId="2" borderId="19" xfId="0" applyFill="1" applyBorder="1"/>
    <xf numFmtId="0" fontId="23" fillId="0" borderId="19" xfId="0" applyFont="1" applyBorder="1"/>
    <xf numFmtId="0" fontId="22" fillId="0" borderId="22" xfId="0" applyFont="1" applyBorder="1"/>
    <xf numFmtId="0" fontId="22" fillId="0" borderId="27" xfId="0" applyFont="1" applyBorder="1"/>
    <xf numFmtId="0" fontId="22" fillId="0" borderId="27" xfId="0" applyFont="1" applyFill="1" applyBorder="1"/>
    <xf numFmtId="0" fontId="23" fillId="0" borderId="84" xfId="0" applyFont="1" applyBorder="1"/>
    <xf numFmtId="0" fontId="23" fillId="10" borderId="66" xfId="0" applyFont="1" applyFill="1" applyBorder="1" applyAlignment="1">
      <alignment wrapText="1"/>
    </xf>
    <xf numFmtId="0" fontId="23" fillId="10" borderId="67" xfId="0" applyFont="1" applyFill="1" applyBorder="1" applyAlignment="1">
      <alignment wrapText="1"/>
    </xf>
    <xf numFmtId="0" fontId="23" fillId="10" borderId="85" xfId="0" applyFont="1" applyFill="1" applyBorder="1" applyAlignment="1">
      <alignment wrapText="1"/>
    </xf>
    <xf numFmtId="0" fontId="23" fillId="10" borderId="66" xfId="0" applyFont="1" applyFill="1" applyBorder="1" applyAlignment="1">
      <alignment horizontal="center" wrapText="1"/>
    </xf>
    <xf numFmtId="0" fontId="22" fillId="0" borderId="41" xfId="0" applyFont="1" applyBorder="1"/>
    <xf numFmtId="0" fontId="22" fillId="0" borderId="26" xfId="0" applyFont="1" applyBorder="1"/>
    <xf numFmtId="0" fontId="22" fillId="0" borderId="26" xfId="0" applyFont="1" applyFill="1" applyBorder="1"/>
    <xf numFmtId="0" fontId="23" fillId="0" borderId="42" xfId="0" applyFont="1" applyBorder="1" applyAlignment="1">
      <alignment wrapText="1"/>
    </xf>
    <xf numFmtId="0" fontId="23" fillId="0" borderId="41" xfId="0" applyFont="1" applyBorder="1"/>
    <xf numFmtId="0" fontId="23" fillId="0" borderId="20" xfId="0" applyFont="1" applyBorder="1"/>
    <xf numFmtId="0" fontId="22" fillId="0" borderId="25" xfId="0" applyFont="1" applyBorder="1"/>
    <xf numFmtId="0" fontId="22" fillId="0" borderId="25" xfId="0" applyFont="1" applyFill="1" applyBorder="1"/>
    <xf numFmtId="0" fontId="23" fillId="0" borderId="36" xfId="0" applyFont="1" applyBorder="1"/>
    <xf numFmtId="0" fontId="23" fillId="0" borderId="36" xfId="0" applyFont="1" applyBorder="1" applyAlignment="1">
      <alignment wrapText="1"/>
    </xf>
    <xf numFmtId="0" fontId="23" fillId="4" borderId="20" xfId="0" applyFont="1" applyFill="1" applyBorder="1"/>
    <xf numFmtId="0" fontId="23" fillId="0" borderId="25" xfId="0" applyFont="1" applyBorder="1"/>
    <xf numFmtId="0" fontId="23" fillId="0" borderId="25" xfId="0" applyFont="1" applyFill="1" applyBorder="1"/>
    <xf numFmtId="0" fontId="23" fillId="0" borderId="27" xfId="0" applyFont="1" applyBorder="1"/>
    <xf numFmtId="0" fontId="23" fillId="0" borderId="27" xfId="0" applyFont="1" applyFill="1" applyBorder="1"/>
    <xf numFmtId="0" fontId="23" fillId="0" borderId="28" xfId="0" applyFont="1" applyBorder="1"/>
    <xf numFmtId="0" fontId="23" fillId="10" borderId="0" xfId="0" applyFont="1" applyFill="1" applyBorder="1"/>
    <xf numFmtId="0" fontId="23" fillId="10" borderId="31" xfId="0" applyFont="1" applyFill="1" applyBorder="1"/>
    <xf numFmtId="0" fontId="23" fillId="10" borderId="31" xfId="0" applyFont="1" applyFill="1" applyBorder="1" applyAlignment="1">
      <alignment horizontal="center" wrapText="1"/>
    </xf>
    <xf numFmtId="0" fontId="25" fillId="14" borderId="0" xfId="0" applyFont="1" applyFill="1" applyBorder="1"/>
    <xf numFmtId="0" fontId="25" fillId="14" borderId="31" xfId="0" applyFont="1" applyFill="1" applyBorder="1"/>
    <xf numFmtId="0" fontId="4" fillId="14" borderId="43" xfId="0" applyFont="1" applyFill="1" applyBorder="1" applyAlignment="1">
      <alignment horizontal="center"/>
    </xf>
    <xf numFmtId="0" fontId="4" fillId="14" borderId="44" xfId="0" applyFont="1" applyFill="1" applyBorder="1" applyAlignment="1">
      <alignment horizontal="center"/>
    </xf>
    <xf numFmtId="0" fontId="22" fillId="0" borderId="86" xfId="0" applyFont="1" applyFill="1" applyBorder="1"/>
    <xf numFmtId="0" fontId="23" fillId="0" borderId="87" xfId="0" applyFont="1" applyFill="1" applyBorder="1"/>
    <xf numFmtId="0" fontId="23" fillId="0" borderId="88" xfId="0" applyFont="1" applyFill="1" applyBorder="1" applyAlignment="1"/>
    <xf numFmtId="0" fontId="23" fillId="0" borderId="86" xfId="0" applyFont="1" applyFill="1" applyBorder="1" applyAlignment="1"/>
    <xf numFmtId="0" fontId="23" fillId="0" borderId="87" xfId="0" applyFont="1" applyFill="1" applyBorder="1" applyAlignment="1"/>
    <xf numFmtId="0" fontId="23" fillId="0" borderId="73" xfId="0" applyFont="1" applyFill="1" applyBorder="1"/>
    <xf numFmtId="0" fontId="23" fillId="0" borderId="28" xfId="0" applyFont="1" applyFill="1" applyBorder="1"/>
    <xf numFmtId="0" fontId="23" fillId="0" borderId="24" xfId="0" applyFont="1" applyFill="1" applyBorder="1" applyAlignment="1"/>
    <xf numFmtId="0" fontId="23" fillId="0" borderId="27" xfId="0" applyFont="1" applyFill="1" applyBorder="1" applyAlignment="1"/>
    <xf numFmtId="0" fontId="23" fillId="0" borderId="28" xfId="0" applyFont="1" applyFill="1" applyBorder="1" applyAlignment="1"/>
    <xf numFmtId="0" fontId="23" fillId="0" borderId="22" xfId="0" applyFont="1" applyFill="1" applyBorder="1"/>
    <xf numFmtId="0" fontId="23" fillId="0" borderId="33" xfId="0" applyFont="1" applyBorder="1"/>
    <xf numFmtId="0" fontId="26" fillId="10" borderId="44" xfId="31" applyFont="1" applyFill="1" applyBorder="1" applyAlignment="1">
      <alignment horizontal="center"/>
    </xf>
    <xf numFmtId="0" fontId="26" fillId="10" borderId="0" xfId="31" applyFont="1" applyFill="1" applyBorder="1" applyAlignment="1">
      <alignment horizontal="center"/>
    </xf>
    <xf numFmtId="0" fontId="26" fillId="10" borderId="31" xfId="31" applyFont="1" applyFill="1" applyBorder="1" applyAlignment="1">
      <alignment horizontal="center"/>
    </xf>
    <xf numFmtId="0" fontId="27" fillId="10" borderId="44" xfId="31" applyFill="1" applyBorder="1" applyAlignment="1"/>
    <xf numFmtId="0" fontId="26" fillId="10" borderId="57" xfId="31" applyFont="1" applyFill="1" applyBorder="1" applyAlignment="1">
      <alignment horizontal="center"/>
    </xf>
    <xf numFmtId="0" fontId="26" fillId="10" borderId="82" xfId="31" applyFont="1" applyFill="1" applyBorder="1" applyAlignment="1">
      <alignment horizontal="center"/>
    </xf>
    <xf numFmtId="0" fontId="26" fillId="10" borderId="89" xfId="31" applyFont="1" applyFill="1" applyBorder="1" applyAlignment="1">
      <alignment horizontal="center"/>
    </xf>
    <xf numFmtId="0" fontId="27" fillId="10" borderId="57" xfId="31" applyFill="1" applyBorder="1" applyAlignment="1"/>
    <xf numFmtId="0" fontId="23" fillId="2" borderId="32" xfId="0" applyFont="1" applyFill="1" applyBorder="1" applyAlignment="1">
      <alignment horizontal="center"/>
    </xf>
    <xf numFmtId="0" fontId="23" fillId="2" borderId="33" xfId="0" applyFont="1" applyFill="1" applyBorder="1" applyAlignment="1">
      <alignment horizontal="center"/>
    </xf>
    <xf numFmtId="0" fontId="23" fillId="2" borderId="45" xfId="0" applyFont="1" applyFill="1" applyBorder="1" applyAlignment="1">
      <alignment horizontal="center"/>
    </xf>
    <xf numFmtId="0" fontId="23" fillId="16" borderId="29" xfId="0" applyFont="1" applyFill="1" applyBorder="1"/>
    <xf numFmtId="0" fontId="23" fillId="16" borderId="30" xfId="0" applyFont="1" applyFill="1" applyBorder="1"/>
    <xf numFmtId="0" fontId="23" fillId="16" borderId="90" xfId="0" applyFont="1" applyFill="1" applyBorder="1"/>
    <xf numFmtId="0" fontId="23" fillId="16" borderId="91" xfId="0" applyFont="1" applyFill="1" applyBorder="1"/>
    <xf numFmtId="0" fontId="23" fillId="16" borderId="84" xfId="0" applyFont="1" applyFill="1" applyBorder="1"/>
    <xf numFmtId="0" fontId="23" fillId="16" borderId="22" xfId="0" applyFont="1" applyFill="1" applyBorder="1"/>
    <xf numFmtId="0" fontId="23" fillId="16" borderId="92" xfId="0" applyFont="1" applyFill="1" applyBorder="1"/>
    <xf numFmtId="0" fontId="23" fillId="16" borderId="83" xfId="0" applyFont="1" applyFill="1" applyBorder="1"/>
    <xf numFmtId="176" fontId="22" fillId="17" borderId="32" xfId="0" applyNumberFormat="1" applyFont="1" applyFill="1" applyBorder="1"/>
    <xf numFmtId="176" fontId="22" fillId="17" borderId="26" xfId="0" applyNumberFormat="1" applyFont="1" applyFill="1" applyBorder="1"/>
    <xf numFmtId="0" fontId="23" fillId="17" borderId="33" xfId="0" applyFont="1" applyFill="1" applyBorder="1"/>
    <xf numFmtId="0" fontId="23" fillId="17" borderId="13" xfId="0" applyFont="1" applyFill="1" applyBorder="1"/>
    <xf numFmtId="0" fontId="23" fillId="0" borderId="92" xfId="0" applyFont="1" applyBorder="1"/>
    <xf numFmtId="0" fontId="23" fillId="0" borderId="15" xfId="0" applyFont="1" applyFill="1" applyBorder="1"/>
    <xf numFmtId="0" fontId="23" fillId="10" borderId="29" xfId="0" applyFont="1" applyFill="1" applyBorder="1" applyAlignment="1">
      <alignment horizontal="center"/>
    </xf>
    <xf numFmtId="0" fontId="23" fillId="10" borderId="30" xfId="0" applyFont="1" applyFill="1" applyBorder="1" applyAlignment="1">
      <alignment horizontal="center"/>
    </xf>
    <xf numFmtId="0" fontId="23" fillId="0" borderId="15" xfId="0" applyFont="1" applyBorder="1"/>
    <xf numFmtId="0" fontId="23" fillId="10" borderId="0" xfId="0" applyFont="1" applyFill="1" applyBorder="1" applyAlignment="1">
      <alignment horizontal="center"/>
    </xf>
    <xf numFmtId="0" fontId="23" fillId="10" borderId="31" xfId="0" applyFont="1" applyFill="1" applyBorder="1" applyAlignment="1">
      <alignment horizontal="center"/>
    </xf>
    <xf numFmtId="0" fontId="23" fillId="0" borderId="0" xfId="0" applyFont="1" applyBorder="1"/>
    <xf numFmtId="0" fontId="23" fillId="10" borderId="32" xfId="0" applyFont="1" applyFill="1" applyBorder="1" applyAlignment="1">
      <alignment horizontal="center"/>
    </xf>
    <xf numFmtId="0" fontId="23" fillId="10" borderId="33" xfId="0" applyFont="1" applyFill="1" applyBorder="1" applyAlignment="1">
      <alignment horizontal="center"/>
    </xf>
    <xf numFmtId="0" fontId="23" fillId="4" borderId="17" xfId="0" applyFont="1" applyFill="1" applyBorder="1"/>
    <xf numFmtId="0" fontId="22" fillId="0" borderId="92" xfId="0" applyFont="1" applyBorder="1"/>
    <xf numFmtId="0" fontId="4" fillId="14" borderId="0" xfId="0" applyFont="1" applyFill="1" applyBorder="1"/>
    <xf numFmtId="0" fontId="4" fillId="14" borderId="31" xfId="0" applyFont="1" applyFill="1" applyBorder="1"/>
    <xf numFmtId="0" fontId="4" fillId="14" borderId="32" xfId="0" applyFont="1" applyFill="1" applyBorder="1"/>
    <xf numFmtId="0" fontId="25" fillId="14" borderId="33" xfId="0" applyFont="1" applyFill="1" applyBorder="1"/>
    <xf numFmtId="0" fontId="4" fillId="14" borderId="45" xfId="0" applyFont="1" applyFill="1" applyBorder="1" applyAlignment="1">
      <alignment horizontal="center"/>
    </xf>
    <xf numFmtId="0" fontId="23" fillId="15" borderId="0" xfId="0" applyFont="1" applyFill="1" applyBorder="1" applyAlignment="1">
      <alignment horizontal="center" vertical="center"/>
    </xf>
    <xf numFmtId="0" fontId="23" fillId="15" borderId="31" xfId="0" applyFont="1" applyFill="1" applyBorder="1" applyAlignment="1">
      <alignment horizontal="center" vertical="center"/>
    </xf>
    <xf numFmtId="0" fontId="23" fillId="15" borderId="29" xfId="0" applyFont="1" applyFill="1" applyBorder="1" applyAlignment="1">
      <alignment horizontal="center" vertical="center"/>
    </xf>
    <xf numFmtId="0" fontId="23" fillId="15" borderId="30" xfId="0" applyFont="1" applyFill="1" applyBorder="1" applyAlignment="1">
      <alignment horizontal="center" vertical="center"/>
    </xf>
    <xf numFmtId="0" fontId="23" fillId="15" borderId="43" xfId="0" applyFont="1" applyFill="1" applyBorder="1" applyAlignment="1">
      <alignment horizontal="center" vertical="center"/>
    </xf>
    <xf numFmtId="0" fontId="23" fillId="15" borderId="32" xfId="0" applyFont="1" applyFill="1" applyBorder="1" applyAlignment="1">
      <alignment horizontal="center" vertical="center"/>
    </xf>
    <xf numFmtId="0" fontId="23" fillId="15" borderId="33" xfId="0" applyFont="1" applyFill="1" applyBorder="1" applyAlignment="1">
      <alignment horizontal="center" vertical="center"/>
    </xf>
    <xf numFmtId="0" fontId="23" fillId="15" borderId="45" xfId="0" applyFont="1" applyFill="1" applyBorder="1" applyAlignment="1">
      <alignment horizontal="center" vertical="center"/>
    </xf>
    <xf numFmtId="0" fontId="0" fillId="0" borderId="19" xfId="0" applyBorder="1"/>
    <xf numFmtId="0" fontId="0" fillId="0" borderId="20" xfId="0" applyBorder="1"/>
    <xf numFmtId="0" fontId="0" fillId="0" borderId="25" xfId="0" applyBorder="1"/>
    <xf numFmtId="0" fontId="0" fillId="0" borderId="36" xfId="0" applyBorder="1"/>
    <xf numFmtId="0" fontId="0" fillId="0" borderId="93" xfId="0" applyBorder="1"/>
    <xf numFmtId="0" fontId="0" fillId="0" borderId="4" xfId="0" applyBorder="1"/>
    <xf numFmtId="0" fontId="0" fillId="0" borderId="5" xfId="0" applyBorder="1"/>
    <xf numFmtId="0" fontId="0" fillId="0" borderId="94" xfId="0" applyBorder="1"/>
    <xf numFmtId="0" fontId="0" fillId="0" borderId="86" xfId="0" applyBorder="1" applyAlignment="1">
      <alignment horizontal="center"/>
    </xf>
    <xf numFmtId="0" fontId="0" fillId="0" borderId="87" xfId="0" applyBorder="1" applyAlignment="1">
      <alignment horizontal="center"/>
    </xf>
    <xf numFmtId="0" fontId="0" fillId="0" borderId="53" xfId="0" applyBorder="1" applyAlignment="1">
      <alignment horizontal="center"/>
    </xf>
    <xf numFmtId="0" fontId="0" fillId="0" borderId="80" xfId="0" applyBorder="1" applyAlignment="1">
      <alignment horizontal="center"/>
    </xf>
    <xf numFmtId="0" fontId="0" fillId="0" borderId="81" xfId="0" applyBorder="1" applyAlignment="1">
      <alignment horizontal="center"/>
    </xf>
    <xf numFmtId="0" fontId="0" fillId="17" borderId="27" xfId="0" applyFill="1" applyBorder="1" applyAlignment="1">
      <alignment horizontal="center" vertical="center" textRotation="90" wrapText="1"/>
    </xf>
    <xf numFmtId="0" fontId="15" fillId="17" borderId="28" xfId="0" applyFont="1" applyFill="1" applyBorder="1" applyAlignment="1">
      <alignment horizontal="center" wrapText="1"/>
    </xf>
    <xf numFmtId="0" fontId="0" fillId="2" borderId="26" xfId="0" applyFill="1" applyBorder="1"/>
    <xf numFmtId="0" fontId="0" fillId="2" borderId="42" xfId="0" applyFill="1" applyBorder="1"/>
    <xf numFmtId="0" fontId="0" fillId="2" borderId="50" xfId="0" applyFill="1" applyBorder="1"/>
    <xf numFmtId="0" fontId="0" fillId="0" borderId="45" xfId="0" applyBorder="1"/>
    <xf numFmtId="0" fontId="0" fillId="0" borderId="0" xfId="0" applyFill="1" applyBorder="1"/>
    <xf numFmtId="0" fontId="0" fillId="0" borderId="78" xfId="0" applyFill="1" applyBorder="1"/>
    <xf numFmtId="0" fontId="0" fillId="2" borderId="78" xfId="0" applyFill="1" applyBorder="1"/>
    <xf numFmtId="0" fontId="0" fillId="2" borderId="92" xfId="0" applyFill="1" applyBorder="1"/>
    <xf numFmtId="0" fontId="0" fillId="2" borderId="83" xfId="0" applyFill="1" applyBorder="1"/>
    <xf numFmtId="0" fontId="0" fillId="0" borderId="28" xfId="0" applyBorder="1"/>
    <xf numFmtId="0" fontId="0" fillId="0" borderId="90" xfId="0" applyBorder="1"/>
    <xf numFmtId="0" fontId="0" fillId="0" borderId="27" xfId="0" applyFill="1" applyBorder="1"/>
    <xf numFmtId="0" fontId="0" fillId="0" borderId="84" xfId="0" applyBorder="1"/>
    <xf numFmtId="0" fontId="0" fillId="0" borderId="90" xfId="0" applyFill="1" applyBorder="1"/>
    <xf numFmtId="0" fontId="23" fillId="10" borderId="67" xfId="0" applyFont="1" applyFill="1" applyBorder="1" applyAlignment="1">
      <alignment horizontal="center" wrapText="1"/>
    </xf>
    <xf numFmtId="0" fontId="23" fillId="10" borderId="85" xfId="0" applyFont="1" applyFill="1" applyBorder="1" applyAlignment="1">
      <alignment horizontal="center" wrapText="1"/>
    </xf>
    <xf numFmtId="0" fontId="0" fillId="0" borderId="66" xfId="0" applyBorder="1"/>
    <xf numFmtId="0" fontId="0" fillId="0" borderId="85" xfId="0" applyBorder="1"/>
    <xf numFmtId="0" fontId="0" fillId="10" borderId="67" xfId="0" applyFill="1" applyBorder="1"/>
    <xf numFmtId="0" fontId="23" fillId="0" borderId="26" xfId="0" applyFont="1" applyBorder="1"/>
    <xf numFmtId="0" fontId="0" fillId="0" borderId="42" xfId="0" applyBorder="1" applyAlignment="1">
      <alignment wrapText="1"/>
    </xf>
    <xf numFmtId="0" fontId="0" fillId="0" borderId="44" xfId="0" applyBorder="1"/>
    <xf numFmtId="0" fontId="0" fillId="0" borderId="26" xfId="0" applyFill="1" applyBorder="1"/>
    <xf numFmtId="0" fontId="0" fillId="0" borderId="13" xfId="0" applyFill="1" applyBorder="1"/>
    <xf numFmtId="0" fontId="0" fillId="0" borderId="43" xfId="0" applyBorder="1"/>
    <xf numFmtId="0" fontId="0" fillId="0" borderId="29" xfId="0" applyBorder="1"/>
    <xf numFmtId="0" fontId="0" fillId="0" borderId="17" xfId="0" applyFill="1" applyBorder="1"/>
    <xf numFmtId="0" fontId="22" fillId="0" borderId="17" xfId="0" applyFont="1" applyFill="1" applyBorder="1"/>
    <xf numFmtId="0" fontId="23" fillId="4" borderId="15" xfId="0" applyFont="1" applyFill="1" applyBorder="1"/>
    <xf numFmtId="0" fontId="0" fillId="4" borderId="19" xfId="0" applyFill="1" applyBorder="1"/>
    <xf numFmtId="0" fontId="0" fillId="0" borderId="25" xfId="0" applyFill="1" applyBorder="1"/>
    <xf numFmtId="0" fontId="0" fillId="10" borderId="43" xfId="0" applyFill="1" applyBorder="1"/>
    <xf numFmtId="0" fontId="0" fillId="10" borderId="29" xfId="0" applyFill="1" applyBorder="1"/>
    <xf numFmtId="0" fontId="4" fillId="14" borderId="29" xfId="0" applyFont="1" applyFill="1" applyBorder="1" applyAlignment="1">
      <alignment horizontal="center"/>
    </xf>
    <xf numFmtId="0" fontId="4" fillId="14" borderId="30" xfId="0" applyFont="1" applyFill="1" applyBorder="1" applyAlignment="1">
      <alignment horizontal="center"/>
    </xf>
    <xf numFmtId="0" fontId="28" fillId="14" borderId="73" xfId="0" applyFont="1" applyFill="1" applyBorder="1"/>
    <xf numFmtId="0" fontId="4" fillId="14" borderId="0" xfId="0" applyFont="1" applyFill="1" applyBorder="1" applyAlignment="1">
      <alignment horizontal="center"/>
    </xf>
    <xf numFmtId="0" fontId="4" fillId="14" borderId="31" xfId="0" applyFont="1" applyFill="1" applyBorder="1" applyAlignment="1">
      <alignment horizontal="center"/>
    </xf>
    <xf numFmtId="0" fontId="23" fillId="14" borderId="17" xfId="0" applyFont="1" applyFill="1" applyBorder="1"/>
    <xf numFmtId="0" fontId="23" fillId="14" borderId="22" xfId="0" applyFont="1" applyFill="1" applyBorder="1"/>
    <xf numFmtId="0" fontId="23" fillId="0" borderId="86" xfId="0" applyFont="1" applyFill="1" applyBorder="1"/>
    <xf numFmtId="0" fontId="0" fillId="0" borderId="87" xfId="0" applyFill="1" applyBorder="1"/>
    <xf numFmtId="0" fontId="22" fillId="0" borderId="50" xfId="0" applyFont="1" applyFill="1" applyBorder="1"/>
    <xf numFmtId="0" fontId="0" fillId="0" borderId="95" xfId="0" applyFill="1" applyBorder="1"/>
    <xf numFmtId="0" fontId="23" fillId="0" borderId="88" xfId="0" applyFont="1" applyFill="1" applyBorder="1"/>
    <xf numFmtId="0" fontId="0" fillId="0" borderId="28" xfId="0" applyFill="1" applyBorder="1"/>
    <xf numFmtId="0" fontId="22" fillId="0" borderId="90" xfId="0" applyFont="1" applyFill="1" applyBorder="1"/>
    <xf numFmtId="0" fontId="0" fillId="0" borderId="84" xfId="0" applyFill="1" applyBorder="1"/>
    <xf numFmtId="0" fontId="27" fillId="10" borderId="0" xfId="31" applyFill="1" applyBorder="1" applyAlignment="1"/>
    <xf numFmtId="0" fontId="27" fillId="10" borderId="31" xfId="31" applyFill="1" applyBorder="1" applyAlignment="1"/>
    <xf numFmtId="0" fontId="22" fillId="0" borderId="34" xfId="0" applyFont="1" applyBorder="1"/>
    <xf numFmtId="0" fontId="22" fillId="0" borderId="34" xfId="0" applyFont="1" applyFill="1" applyBorder="1"/>
    <xf numFmtId="0" fontId="0" fillId="0" borderId="31" xfId="0" applyBorder="1"/>
    <xf numFmtId="0" fontId="22" fillId="0" borderId="43" xfId="0" applyFont="1" applyBorder="1"/>
    <xf numFmtId="0" fontId="0" fillId="0" borderId="30" xfId="0" applyBorder="1"/>
    <xf numFmtId="0" fontId="27" fillId="10" borderId="82" xfId="31" applyFill="1" applyBorder="1" applyAlignment="1"/>
    <xf numFmtId="0" fontId="27" fillId="10" borderId="89" xfId="31" applyFill="1" applyBorder="1" applyAlignment="1"/>
    <xf numFmtId="0" fontId="22" fillId="0" borderId="90" xfId="0" applyFont="1" applyBorder="1"/>
    <xf numFmtId="0" fontId="23" fillId="10" borderId="82" xfId="0" applyFont="1" applyFill="1" applyBorder="1"/>
    <xf numFmtId="0" fontId="23" fillId="2" borderId="45" xfId="0" applyFont="1" applyFill="1" applyBorder="1"/>
    <xf numFmtId="0" fontId="23" fillId="16" borderId="27" xfId="0" applyFont="1" applyFill="1" applyBorder="1"/>
    <xf numFmtId="0" fontId="0" fillId="16" borderId="28" xfId="0" applyFill="1" applyBorder="1"/>
    <xf numFmtId="0" fontId="29" fillId="16" borderId="90" xfId="0" applyFont="1" applyFill="1" applyBorder="1"/>
    <xf numFmtId="0" fontId="29" fillId="16" borderId="91" xfId="0" applyFont="1" applyFill="1" applyBorder="1"/>
    <xf numFmtId="0" fontId="0" fillId="16" borderId="84" xfId="0" applyFill="1" applyBorder="1"/>
    <xf numFmtId="0" fontId="23" fillId="16" borderId="21" xfId="0" applyFont="1" applyFill="1" applyBorder="1"/>
    <xf numFmtId="0" fontId="23" fillId="17" borderId="26" xfId="0" applyFont="1" applyFill="1" applyBorder="1"/>
    <xf numFmtId="0" fontId="0" fillId="17" borderId="42" xfId="0" applyFill="1" applyBorder="1"/>
    <xf numFmtId="0" fontId="0" fillId="16" borderId="45" xfId="0" applyFill="1" applyBorder="1"/>
    <xf numFmtId="0" fontId="0" fillId="16" borderId="32" xfId="0" applyFill="1" applyBorder="1"/>
    <xf numFmtId="0" fontId="0" fillId="16" borderId="33" xfId="0" applyFill="1" applyBorder="1"/>
    <xf numFmtId="0" fontId="23" fillId="0" borderId="44" xfId="0" applyFont="1" applyBorder="1"/>
    <xf numFmtId="0" fontId="30" fillId="0" borderId="31" xfId="0" applyFont="1" applyBorder="1"/>
    <xf numFmtId="0" fontId="23" fillId="0" borderId="78" xfId="0" applyFont="1" applyBorder="1"/>
    <xf numFmtId="0" fontId="30" fillId="10" borderId="43" xfId="0" applyFont="1" applyFill="1" applyBorder="1"/>
    <xf numFmtId="0" fontId="30" fillId="10" borderId="29" xfId="0" applyFont="1" applyFill="1" applyBorder="1"/>
    <xf numFmtId="0" fontId="30" fillId="10" borderId="30" xfId="0" applyFont="1" applyFill="1" applyBorder="1"/>
    <xf numFmtId="0" fontId="30" fillId="10" borderId="44" xfId="0" applyFont="1" applyFill="1" applyBorder="1"/>
    <xf numFmtId="0" fontId="30" fillId="10" borderId="0" xfId="0" applyFont="1" applyFill="1" applyBorder="1"/>
    <xf numFmtId="0" fontId="30" fillId="10" borderId="31" xfId="0" applyFont="1" applyFill="1" applyBorder="1"/>
    <xf numFmtId="0" fontId="22" fillId="0" borderId="0" xfId="0" applyFont="1" applyBorder="1"/>
    <xf numFmtId="0" fontId="30" fillId="0" borderId="83" xfId="0" applyFont="1" applyBorder="1"/>
    <xf numFmtId="0" fontId="0" fillId="0" borderId="78" xfId="0" applyBorder="1"/>
    <xf numFmtId="0" fontId="0" fillId="0" borderId="83" xfId="0" applyBorder="1"/>
    <xf numFmtId="0" fontId="4" fillId="14" borderId="32" xfId="0" applyFont="1" applyFill="1" applyBorder="1" applyAlignment="1">
      <alignment horizontal="center"/>
    </xf>
    <xf numFmtId="0" fontId="4" fillId="14" borderId="33" xfId="0" applyFont="1" applyFill="1" applyBorder="1" applyAlignment="1">
      <alignment horizontal="center"/>
    </xf>
    <xf numFmtId="0" fontId="25" fillId="14" borderId="32" xfId="0" applyFont="1" applyFill="1" applyBorder="1"/>
    <xf numFmtId="0" fontId="0" fillId="2" borderId="51" xfId="0" applyFill="1" applyBorder="1"/>
    <xf numFmtId="0" fontId="0" fillId="2" borderId="95" xfId="0" applyFill="1" applyBorder="1"/>
    <xf numFmtId="0" fontId="0" fillId="0" borderId="33" xfId="0" applyBorder="1"/>
    <xf numFmtId="0" fontId="0" fillId="10" borderId="85" xfId="0" applyFill="1" applyBorder="1"/>
    <xf numFmtId="0" fontId="22" fillId="0" borderId="66" xfId="0" applyFont="1" applyBorder="1"/>
    <xf numFmtId="0" fontId="0" fillId="0" borderId="42" xfId="0" applyBorder="1"/>
    <xf numFmtId="0" fontId="22" fillId="0" borderId="19" xfId="0" applyFont="1" applyBorder="1"/>
    <xf numFmtId="0" fontId="28" fillId="14" borderId="86" xfId="0" applyFont="1" applyFill="1" applyBorder="1"/>
    <xf numFmtId="0" fontId="28" fillId="14" borderId="87" xfId="0" applyFont="1" applyFill="1" applyBorder="1"/>
    <xf numFmtId="0" fontId="23" fillId="14" borderId="15" xfId="0" applyFont="1" applyFill="1" applyBorder="1"/>
    <xf numFmtId="0" fontId="23" fillId="14" borderId="19" xfId="0" applyFont="1" applyFill="1" applyBorder="1"/>
    <xf numFmtId="0" fontId="23" fillId="14" borderId="27" xfId="0" applyFont="1" applyFill="1" applyBorder="1"/>
    <xf numFmtId="0" fontId="23" fillId="14" borderId="28" xfId="0" applyFont="1" applyFill="1" applyBorder="1"/>
    <xf numFmtId="0" fontId="23" fillId="0" borderId="26" xfId="0" applyFont="1" applyFill="1" applyBorder="1"/>
    <xf numFmtId="0" fontId="23" fillId="0" borderId="24" xfId="0" applyFont="1" applyFill="1" applyBorder="1"/>
    <xf numFmtId="0" fontId="22" fillId="0" borderId="57" xfId="0" applyFont="1" applyFill="1" applyBorder="1"/>
    <xf numFmtId="0" fontId="27" fillId="10" borderId="13" xfId="31" applyFill="1" applyBorder="1" applyAlignment="1">
      <alignment horizontal="center"/>
    </xf>
    <xf numFmtId="0" fontId="27" fillId="10" borderId="26" xfId="31" applyFill="1" applyBorder="1" applyAlignment="1">
      <alignment horizontal="center"/>
    </xf>
    <xf numFmtId="0" fontId="27" fillId="10" borderId="42" xfId="31" applyFill="1" applyBorder="1" applyAlignment="1">
      <alignment horizontal="center"/>
    </xf>
    <xf numFmtId="0" fontId="27" fillId="10" borderId="17" xfId="31" applyFill="1" applyBorder="1" applyAlignment="1">
      <alignment horizontal="center"/>
    </xf>
    <xf numFmtId="0" fontId="27" fillId="10" borderId="15" xfId="31" applyFill="1" applyBorder="1" applyAlignment="1">
      <alignment horizontal="center"/>
    </xf>
    <xf numFmtId="0" fontId="27" fillId="10" borderId="19" xfId="31" applyFill="1" applyBorder="1" applyAlignment="1">
      <alignment horizontal="center"/>
    </xf>
    <xf numFmtId="0" fontId="23" fillId="10" borderId="89" xfId="0" applyFont="1" applyFill="1" applyBorder="1"/>
    <xf numFmtId="0" fontId="27" fillId="10" borderId="22" xfId="31" applyFill="1" applyBorder="1" applyAlignment="1">
      <alignment horizontal="center"/>
    </xf>
    <xf numFmtId="0" fontId="27" fillId="10" borderId="27" xfId="31" applyFill="1" applyBorder="1" applyAlignment="1">
      <alignment horizontal="center"/>
    </xf>
    <xf numFmtId="0" fontId="27" fillId="10" borderId="28" xfId="31" applyFill="1" applyBorder="1" applyAlignment="1">
      <alignment horizontal="center"/>
    </xf>
    <xf numFmtId="0" fontId="23" fillId="2" borderId="32" xfId="0" applyFont="1" applyFill="1" applyBorder="1"/>
    <xf numFmtId="0" fontId="23" fillId="2" borderId="33" xfId="0" applyFont="1" applyFill="1" applyBorder="1"/>
    <xf numFmtId="0" fontId="22" fillId="16" borderId="90" xfId="0" applyFont="1" applyFill="1" applyBorder="1"/>
    <xf numFmtId="0" fontId="23" fillId="0" borderId="33" xfId="0" applyFont="1" applyFill="1" applyBorder="1"/>
    <xf numFmtId="0" fontId="23" fillId="0" borderId="13" xfId="0" applyFont="1" applyBorder="1"/>
    <xf numFmtId="0" fontId="0" fillId="0" borderId="42" xfId="0" applyFill="1" applyBorder="1"/>
    <xf numFmtId="0" fontId="22" fillId="16" borderId="45" xfId="0" applyFont="1" applyFill="1" applyBorder="1"/>
    <xf numFmtId="0" fontId="22" fillId="0" borderId="83" xfId="0" applyFont="1" applyBorder="1"/>
    <xf numFmtId="0" fontId="30" fillId="0" borderId="17" xfId="0" applyFont="1" applyBorder="1"/>
    <xf numFmtId="0" fontId="30" fillId="0" borderId="15" xfId="0" applyFont="1" applyBorder="1"/>
    <xf numFmtId="0" fontId="22" fillId="0" borderId="31" xfId="0" applyFont="1" applyBorder="1"/>
    <xf numFmtId="0" fontId="22" fillId="0" borderId="73" xfId="0" applyFont="1" applyBorder="1"/>
    <xf numFmtId="0" fontId="23" fillId="0" borderId="2" xfId="0" applyFont="1" applyBorder="1"/>
    <xf numFmtId="0" fontId="23" fillId="0" borderId="0" xfId="0" applyFont="1"/>
    <xf numFmtId="0" fontId="23" fillId="0" borderId="42" xfId="0" applyFont="1" applyBorder="1"/>
    <xf numFmtId="0" fontId="0" fillId="0" borderId="91" xfId="0" applyBorder="1"/>
    <xf numFmtId="0" fontId="22" fillId="0" borderId="28" xfId="0" applyFont="1" applyBorder="1"/>
    <xf numFmtId="0" fontId="23" fillId="0" borderId="24" xfId="0" applyFont="1" applyBorder="1"/>
    <xf numFmtId="0" fontId="22" fillId="0" borderId="4" xfId="0" applyFont="1" applyBorder="1"/>
    <xf numFmtId="0" fontId="0" fillId="0" borderId="67" xfId="0" applyBorder="1"/>
    <xf numFmtId="0" fontId="22" fillId="10" borderId="66" xfId="0" applyFont="1" applyFill="1" applyBorder="1" applyAlignment="1">
      <alignment wrapText="1"/>
    </xf>
    <xf numFmtId="0" fontId="22" fillId="10" borderId="67" xfId="0" applyFont="1" applyFill="1" applyBorder="1" applyAlignment="1">
      <alignment wrapText="1"/>
    </xf>
    <xf numFmtId="176" fontId="22" fillId="17" borderId="13" xfId="0" applyNumberFormat="1" applyFont="1" applyFill="1" applyBorder="1"/>
    <xf numFmtId="0" fontId="23" fillId="17" borderId="31" xfId="0" applyFont="1" applyFill="1" applyBorder="1" applyAlignment="1">
      <alignment wrapText="1"/>
    </xf>
    <xf numFmtId="0" fontId="23" fillId="17" borderId="41" xfId="0" applyFont="1" applyFill="1" applyBorder="1"/>
    <xf numFmtId="176" fontId="22" fillId="17" borderId="43" xfId="0" applyNumberFormat="1" applyFont="1" applyFill="1" applyBorder="1"/>
    <xf numFmtId="176" fontId="22" fillId="17" borderId="15" xfId="0" applyNumberFormat="1" applyFont="1" applyFill="1" applyBorder="1"/>
    <xf numFmtId="0" fontId="23" fillId="17" borderId="30" xfId="0" applyFont="1" applyFill="1" applyBorder="1"/>
    <xf numFmtId="0" fontId="23" fillId="17" borderId="20" xfId="0" applyFont="1" applyFill="1" applyBorder="1"/>
    <xf numFmtId="0" fontId="23" fillId="0" borderId="29" xfId="0" applyFont="1" applyBorder="1"/>
    <xf numFmtId="176" fontId="22" fillId="17" borderId="25" xfId="0" applyNumberFormat="1" applyFont="1" applyFill="1" applyBorder="1"/>
    <xf numFmtId="0" fontId="23" fillId="17" borderId="28" xfId="0" applyFont="1" applyFill="1" applyBorder="1"/>
    <xf numFmtId="0" fontId="23" fillId="17" borderId="24" xfId="0" applyFont="1" applyFill="1" applyBorder="1"/>
    <xf numFmtId="0" fontId="4" fillId="14" borderId="41" xfId="0" applyFont="1" applyFill="1" applyBorder="1" applyAlignment="1">
      <alignment horizontal="center"/>
    </xf>
    <xf numFmtId="0" fontId="25" fillId="14" borderId="17" xfId="0" applyFont="1" applyFill="1" applyBorder="1"/>
    <xf numFmtId="0" fontId="25" fillId="14" borderId="15" xfId="0" applyFont="1" applyFill="1" applyBorder="1"/>
    <xf numFmtId="0" fontId="25" fillId="14" borderId="19" xfId="0" applyFont="1" applyFill="1" applyBorder="1"/>
    <xf numFmtId="0" fontId="4" fillId="14" borderId="20" xfId="0" applyFont="1" applyFill="1" applyBorder="1" applyAlignment="1">
      <alignment horizontal="center"/>
    </xf>
    <xf numFmtId="0" fontId="25" fillId="14" borderId="22" xfId="0" applyFont="1" applyFill="1" applyBorder="1"/>
    <xf numFmtId="0" fontId="25" fillId="14" borderId="27" xfId="0" applyFont="1" applyFill="1" applyBorder="1"/>
    <xf numFmtId="0" fontId="25" fillId="14" borderId="40" xfId="0" applyFont="1" applyFill="1" applyBorder="1"/>
    <xf numFmtId="0" fontId="4" fillId="14" borderId="24" xfId="0" applyFont="1" applyFill="1" applyBorder="1" applyAlignment="1">
      <alignment horizontal="center"/>
    </xf>
    <xf numFmtId="0" fontId="23" fillId="0" borderId="95" xfId="0" applyFont="1" applyFill="1" applyBorder="1"/>
    <xf numFmtId="0" fontId="22" fillId="0" borderId="13" xfId="0" applyFont="1" applyFill="1" applyBorder="1" applyAlignment="1"/>
    <xf numFmtId="0" fontId="22" fillId="0" borderId="26" xfId="0" applyFont="1" applyFill="1" applyBorder="1" applyAlignment="1"/>
    <xf numFmtId="0" fontId="22" fillId="0" borderId="42" xfId="0" applyFont="1" applyFill="1" applyBorder="1" applyAlignment="1"/>
    <xf numFmtId="0" fontId="23" fillId="0" borderId="41" xfId="0" applyFont="1" applyFill="1" applyBorder="1"/>
    <xf numFmtId="0" fontId="22" fillId="0" borderId="39" xfId="0" applyFont="1" applyFill="1" applyBorder="1"/>
    <xf numFmtId="0" fontId="23" fillId="0" borderId="89" xfId="0" applyFont="1" applyFill="1" applyBorder="1"/>
    <xf numFmtId="0" fontId="22" fillId="0" borderId="22" xfId="0" applyFont="1" applyFill="1" applyBorder="1" applyAlignment="1"/>
    <xf numFmtId="0" fontId="22" fillId="0" borderId="27" xfId="0" applyFont="1" applyFill="1" applyBorder="1" applyAlignment="1"/>
    <xf numFmtId="0" fontId="22" fillId="16" borderId="91" xfId="0" applyFont="1" applyFill="1" applyBorder="1"/>
    <xf numFmtId="0" fontId="22" fillId="16" borderId="32" xfId="0" applyFont="1" applyFill="1" applyBorder="1"/>
    <xf numFmtId="0" fontId="23" fillId="16" borderId="33" xfId="0" applyFont="1" applyFill="1" applyBorder="1"/>
    <xf numFmtId="0" fontId="23" fillId="0" borderId="45" xfId="0" applyFont="1" applyFill="1" applyBorder="1"/>
    <xf numFmtId="0" fontId="22" fillId="0" borderId="86" xfId="0" applyFont="1" applyBorder="1"/>
    <xf numFmtId="0" fontId="23" fillId="0" borderId="87" xfId="0" applyFont="1" applyBorder="1"/>
    <xf numFmtId="0" fontId="4" fillId="14" borderId="33" xfId="0" applyFont="1" applyFill="1" applyBorder="1"/>
    <xf numFmtId="0" fontId="23" fillId="0" borderId="18" xfId="0" applyFont="1" applyBorder="1"/>
    <xf numFmtId="0" fontId="23" fillId="0" borderId="46" xfId="0" applyFont="1" applyBorder="1"/>
    <xf numFmtId="0" fontId="23" fillId="0" borderId="4" xfId="0" applyFont="1" applyBorder="1"/>
    <xf numFmtId="0" fontId="23" fillId="0" borderId="5" xfId="0" applyFont="1" applyBorder="1"/>
    <xf numFmtId="176" fontId="22" fillId="17" borderId="17" xfId="0" applyNumberFormat="1" applyFont="1" applyFill="1" applyBorder="1"/>
    <xf numFmtId="0" fontId="22" fillId="0" borderId="7" xfId="0" applyFont="1" applyBorder="1"/>
    <xf numFmtId="0" fontId="0" fillId="0" borderId="82" xfId="0" applyBorder="1"/>
    <xf numFmtId="0" fontId="22" fillId="0" borderId="4" xfId="0" applyFont="1" applyFill="1" applyBorder="1"/>
    <xf numFmtId="0" fontId="23" fillId="10" borderId="2" xfId="0" applyFont="1" applyFill="1" applyBorder="1" applyAlignment="1">
      <alignment wrapText="1"/>
    </xf>
    <xf numFmtId="0" fontId="0" fillId="17" borderId="42" xfId="0" applyFill="1" applyBorder="1" applyAlignment="1">
      <alignment wrapText="1"/>
    </xf>
    <xf numFmtId="0" fontId="23" fillId="17" borderId="15" xfId="0" applyFont="1" applyFill="1" applyBorder="1"/>
    <xf numFmtId="0" fontId="0" fillId="17" borderId="19" xfId="0" applyFill="1" applyBorder="1"/>
    <xf numFmtId="0" fontId="22" fillId="0" borderId="29" xfId="0" applyFont="1" applyBorder="1"/>
    <xf numFmtId="0" fontId="0" fillId="4" borderId="42" xfId="0" applyFill="1" applyBorder="1"/>
    <xf numFmtId="0" fontId="23" fillId="17" borderId="27" xfId="0" applyFont="1" applyFill="1" applyBorder="1"/>
    <xf numFmtId="0" fontId="0" fillId="17" borderId="28" xfId="0" applyFill="1" applyBorder="1"/>
    <xf numFmtId="0" fontId="4" fillId="14" borderId="26" xfId="0" applyFont="1" applyFill="1" applyBorder="1" applyAlignment="1">
      <alignment horizontal="center"/>
    </xf>
    <xf numFmtId="0" fontId="0" fillId="10" borderId="0" xfId="0" applyFill="1" applyBorder="1" applyAlignment="1">
      <alignment horizontal="center" wrapText="1"/>
    </xf>
    <xf numFmtId="0" fontId="25" fillId="14" borderId="13" xfId="0" applyFont="1" applyFill="1" applyBorder="1"/>
    <xf numFmtId="0" fontId="4" fillId="14" borderId="15" xfId="0" applyFont="1" applyFill="1" applyBorder="1" applyAlignment="1">
      <alignment horizontal="center"/>
    </xf>
    <xf numFmtId="0" fontId="4" fillId="14" borderId="27" xfId="0" applyFont="1" applyFill="1" applyBorder="1" applyAlignment="1">
      <alignment horizontal="center"/>
    </xf>
    <xf numFmtId="0" fontId="0" fillId="10" borderId="8" xfId="0" applyFill="1" applyBorder="1"/>
    <xf numFmtId="0" fontId="0" fillId="10" borderId="82" xfId="0" applyFill="1" applyBorder="1"/>
    <xf numFmtId="0" fontId="25" fillId="14" borderId="7" xfId="0" applyFont="1" applyFill="1" applyBorder="1"/>
    <xf numFmtId="0" fontId="22" fillId="0" borderId="45" xfId="0" applyFont="1" applyFill="1" applyBorder="1"/>
    <xf numFmtId="0" fontId="0" fillId="0" borderId="33" xfId="0" applyFill="1" applyBorder="1"/>
    <xf numFmtId="0" fontId="22" fillId="0" borderId="41" xfId="0" applyFont="1" applyFill="1" applyBorder="1" applyAlignment="1"/>
    <xf numFmtId="0" fontId="22" fillId="0" borderId="24" xfId="0" applyFont="1" applyFill="1" applyBorder="1" applyAlignment="1"/>
    <xf numFmtId="0" fontId="22" fillId="0" borderId="57" xfId="0" applyFont="1" applyBorder="1"/>
    <xf numFmtId="0" fontId="0" fillId="0" borderId="89" xfId="0" applyBorder="1"/>
    <xf numFmtId="0" fontId="31" fillId="16" borderId="90" xfId="0" applyFont="1" applyFill="1" applyBorder="1"/>
    <xf numFmtId="0" fontId="31" fillId="16" borderId="27" xfId="0" applyFont="1" applyFill="1" applyBorder="1"/>
    <xf numFmtId="0" fontId="31" fillId="16" borderId="45" xfId="0" applyFont="1" applyFill="1" applyBorder="1"/>
    <xf numFmtId="0" fontId="31" fillId="16" borderId="26" xfId="0" applyFont="1" applyFill="1" applyBorder="1"/>
    <xf numFmtId="0" fontId="23" fillId="0" borderId="32" xfId="0" applyFont="1" applyFill="1" applyBorder="1"/>
    <xf numFmtId="0" fontId="0" fillId="0" borderId="92" xfId="0" applyBorder="1"/>
    <xf numFmtId="0" fontId="0" fillId="2" borderId="41" xfId="0" applyFill="1" applyBorder="1"/>
    <xf numFmtId="176" fontId="22" fillId="17" borderId="42" xfId="0" applyNumberFormat="1" applyFont="1" applyFill="1" applyBorder="1"/>
    <xf numFmtId="176" fontId="22" fillId="17" borderId="19" xfId="0" applyNumberFormat="1" applyFont="1" applyFill="1" applyBorder="1"/>
    <xf numFmtId="0" fontId="23" fillId="10" borderId="4" xfId="0" applyFont="1" applyFill="1" applyBorder="1" applyAlignment="1">
      <alignment wrapText="1"/>
    </xf>
    <xf numFmtId="0" fontId="23" fillId="10" borderId="5" xfId="0" applyFont="1" applyFill="1" applyBorder="1" applyAlignment="1">
      <alignment wrapText="1"/>
    </xf>
    <xf numFmtId="0" fontId="0" fillId="0" borderId="23" xfId="0" applyBorder="1"/>
    <xf numFmtId="0" fontId="25" fillId="14" borderId="86" xfId="0" applyFont="1" applyFill="1" applyBorder="1"/>
    <xf numFmtId="0" fontId="25" fillId="14" borderId="87" xfId="0" applyFont="1" applyFill="1" applyBorder="1"/>
    <xf numFmtId="0" fontId="25" fillId="14" borderId="26" xfId="0" applyFont="1" applyFill="1" applyBorder="1"/>
    <xf numFmtId="0" fontId="25" fillId="14" borderId="28" xfId="0" applyFont="1" applyFill="1" applyBorder="1"/>
    <xf numFmtId="0" fontId="23" fillId="0" borderId="17" xfId="0" applyFont="1" applyFill="1" applyBorder="1"/>
    <xf numFmtId="0" fontId="0" fillId="0" borderId="19" xfId="0" applyFill="1" applyBorder="1"/>
    <xf numFmtId="0" fontId="22" fillId="0" borderId="28" xfId="0" applyFont="1" applyFill="1" applyBorder="1" applyAlignment="1"/>
    <xf numFmtId="0" fontId="22" fillId="0" borderId="44" xfId="0" applyFont="1" applyFill="1" applyBorder="1"/>
    <xf numFmtId="0" fontId="27" fillId="10" borderId="44" xfId="31" applyFill="1" applyBorder="1"/>
    <xf numFmtId="0" fontId="0" fillId="2" borderId="53" xfId="0" applyFill="1" applyBorder="1"/>
    <xf numFmtId="0" fontId="22" fillId="0" borderId="30" xfId="0" applyFont="1" applyBorder="1"/>
    <xf numFmtId="0" fontId="22" fillId="0" borderId="13" xfId="0" applyFont="1" applyBorder="1"/>
    <xf numFmtId="0" fontId="23" fillId="0" borderId="19" xfId="0" applyFont="1" applyBorder="1" applyAlignment="1">
      <alignment wrapText="1"/>
    </xf>
    <xf numFmtId="0" fontId="22" fillId="0" borderId="19" xfId="0" applyFont="1" applyBorder="1" applyAlignment="1">
      <alignment wrapText="1"/>
    </xf>
    <xf numFmtId="2" fontId="22" fillId="17" borderId="17" xfId="0" applyNumberFormat="1" applyFont="1" applyFill="1" applyBorder="1"/>
    <xf numFmtId="2" fontId="22" fillId="17" borderId="15" xfId="0" applyNumberFormat="1" applyFont="1" applyFill="1" applyBorder="1"/>
    <xf numFmtId="0" fontId="23" fillId="17" borderId="19" xfId="0" applyFont="1" applyFill="1" applyBorder="1"/>
    <xf numFmtId="0" fontId="22" fillId="0" borderId="24" xfId="0" applyFont="1" applyBorder="1"/>
    <xf numFmtId="0" fontId="22" fillId="14" borderId="41" xfId="0" applyFont="1" applyFill="1" applyBorder="1"/>
    <xf numFmtId="0" fontId="22" fillId="14" borderId="26" xfId="0" applyFont="1" applyFill="1" applyBorder="1"/>
    <xf numFmtId="0" fontId="25" fillId="14" borderId="42" xfId="0" applyFont="1" applyFill="1" applyBorder="1"/>
    <xf numFmtId="0" fontId="22" fillId="14" borderId="96" xfId="0" applyFont="1" applyFill="1" applyBorder="1"/>
    <xf numFmtId="0" fontId="22" fillId="14" borderId="27" xfId="0" applyFont="1" applyFill="1" applyBorder="1"/>
    <xf numFmtId="0" fontId="4" fillId="14" borderId="82" xfId="0" applyFont="1" applyFill="1" applyBorder="1" applyAlignment="1">
      <alignment horizontal="center"/>
    </xf>
    <xf numFmtId="0" fontId="23" fillId="0" borderId="92" xfId="0" applyFont="1" applyFill="1" applyBorder="1"/>
    <xf numFmtId="0" fontId="22" fillId="0" borderId="73" xfId="0" applyFont="1" applyFill="1" applyBorder="1" applyAlignment="1"/>
    <xf numFmtId="0" fontId="23" fillId="0" borderId="42" xfId="0" applyFont="1" applyFill="1" applyBorder="1" applyAlignment="1"/>
    <xf numFmtId="0" fontId="23" fillId="0" borderId="13" xfId="0" applyFont="1" applyFill="1" applyBorder="1"/>
    <xf numFmtId="0" fontId="23" fillId="0" borderId="0" xfId="0" applyFont="1" applyFill="1" applyBorder="1"/>
    <xf numFmtId="0" fontId="32" fillId="10" borderId="44" xfId="31" applyFont="1" applyFill="1" applyBorder="1" applyAlignment="1">
      <alignment horizontal="center"/>
    </xf>
    <xf numFmtId="0" fontId="33" fillId="10" borderId="0" xfId="31" applyFont="1" applyFill="1" applyBorder="1" applyAlignment="1">
      <alignment horizontal="center"/>
    </xf>
    <xf numFmtId="0" fontId="33" fillId="10" borderId="31" xfId="31" applyFont="1" applyFill="1" applyBorder="1" applyAlignment="1">
      <alignment horizontal="center"/>
    </xf>
    <xf numFmtId="0" fontId="33" fillId="10" borderId="44" xfId="31" applyFont="1" applyFill="1" applyBorder="1" applyAlignment="1">
      <alignment horizontal="center"/>
    </xf>
    <xf numFmtId="0" fontId="23" fillId="0" borderId="82" xfId="0" applyFont="1" applyBorder="1"/>
    <xf numFmtId="0" fontId="33" fillId="10" borderId="57" xfId="31" applyFont="1" applyFill="1" applyBorder="1" applyAlignment="1">
      <alignment horizontal="center"/>
    </xf>
    <xf numFmtId="0" fontId="33" fillId="10" borderId="82" xfId="31" applyFont="1" applyFill="1" applyBorder="1" applyAlignment="1">
      <alignment horizontal="center"/>
    </xf>
    <xf numFmtId="0" fontId="33" fillId="10" borderId="89" xfId="31" applyFont="1" applyFill="1" applyBorder="1" applyAlignment="1">
      <alignment horizontal="center"/>
    </xf>
    <xf numFmtId="0" fontId="23" fillId="0" borderId="32" xfId="0" applyFont="1" applyBorder="1"/>
    <xf numFmtId="0" fontId="22" fillId="16" borderId="27" xfId="0" applyFont="1" applyFill="1" applyBorder="1"/>
    <xf numFmtId="0" fontId="22" fillId="16" borderId="26" xfId="0" applyFont="1" applyFill="1" applyBorder="1"/>
    <xf numFmtId="0" fontId="23" fillId="16" borderId="32" xfId="0" applyFont="1" applyFill="1" applyBorder="1"/>
    <xf numFmtId="2" fontId="22" fillId="17" borderId="78" xfId="0" applyNumberFormat="1" applyFont="1" applyFill="1" applyBorder="1"/>
    <xf numFmtId="0" fontId="23" fillId="17" borderId="31" xfId="0" applyFont="1" applyFill="1" applyBorder="1"/>
    <xf numFmtId="0" fontId="23" fillId="17" borderId="17" xfId="0" applyFont="1" applyFill="1" applyBorder="1"/>
    <xf numFmtId="0" fontId="27" fillId="10" borderId="0" xfId="31" applyFill="1" applyBorder="1"/>
    <xf numFmtId="0" fontId="26" fillId="10" borderId="0" xfId="31" applyFont="1" applyFill="1" applyBorder="1"/>
    <xf numFmtId="0" fontId="25" fillId="14" borderId="44" xfId="0" applyFont="1" applyFill="1" applyBorder="1"/>
    <xf numFmtId="0" fontId="25" fillId="14" borderId="45" xfId="0" applyFont="1" applyFill="1" applyBorder="1"/>
    <xf numFmtId="0" fontId="0" fillId="0" borderId="18" xfId="0" applyBorder="1"/>
    <xf numFmtId="0" fontId="0" fillId="0" borderId="46" xfId="0" applyBorder="1"/>
    <xf numFmtId="0" fontId="15" fillId="8" borderId="66" xfId="0" applyFont="1" applyFill="1" applyBorder="1" applyAlignment="1">
      <alignment horizontal="center" textRotation="90" wrapText="1"/>
    </xf>
    <xf numFmtId="0" fontId="15" fillId="8" borderId="1" xfId="0" applyFont="1" applyFill="1" applyBorder="1" applyAlignment="1">
      <alignment horizontal="center" wrapText="1"/>
    </xf>
    <xf numFmtId="0" fontId="24" fillId="7" borderId="67" xfId="0" applyFont="1" applyFill="1" applyBorder="1" applyAlignment="1">
      <alignment horizontal="center" textRotation="90" wrapText="1"/>
    </xf>
    <xf numFmtId="0" fontId="0" fillId="0" borderId="40" xfId="0" applyBorder="1"/>
    <xf numFmtId="0" fontId="22" fillId="0" borderId="2" xfId="0" applyFont="1" applyBorder="1"/>
    <xf numFmtId="0" fontId="0" fillId="0" borderId="14" xfId="0" applyBorder="1" applyAlignment="1">
      <alignment wrapText="1"/>
    </xf>
    <xf numFmtId="0" fontId="18" fillId="17" borderId="18" xfId="0" applyFont="1" applyFill="1" applyBorder="1"/>
    <xf numFmtId="0" fontId="0" fillId="4" borderId="18" xfId="0" applyFill="1" applyBorder="1"/>
    <xf numFmtId="0" fontId="28" fillId="14" borderId="41" xfId="0" applyFont="1" applyFill="1" applyBorder="1"/>
    <xf numFmtId="0" fontId="28" fillId="14" borderId="20" xfId="0" applyFont="1" applyFill="1" applyBorder="1"/>
    <xf numFmtId="0" fontId="4" fillId="14" borderId="89" xfId="0" applyFont="1" applyFill="1" applyBorder="1" applyAlignment="1">
      <alignment horizontal="center"/>
    </xf>
    <xf numFmtId="0" fontId="0" fillId="10" borderId="57" xfId="0" applyFill="1" applyBorder="1"/>
    <xf numFmtId="0" fontId="0" fillId="10" borderId="89" xfId="0" applyFill="1" applyBorder="1"/>
    <xf numFmtId="0" fontId="28" fillId="14" borderId="24" xfId="0" applyFont="1" applyFill="1" applyBorder="1"/>
    <xf numFmtId="0" fontId="22" fillId="0" borderId="32" xfId="0" applyFont="1" applyFill="1" applyBorder="1"/>
    <xf numFmtId="0" fontId="23" fillId="0" borderId="93" xfId="0" applyFont="1" applyBorder="1"/>
    <xf numFmtId="0" fontId="23" fillId="0" borderId="94" xfId="0" applyFont="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4" fillId="7" borderId="66" xfId="0" applyFont="1" applyFill="1" applyBorder="1" applyAlignment="1">
      <alignment horizontal="center" textRotation="90" wrapText="1"/>
    </xf>
    <xf numFmtId="0" fontId="19" fillId="7" borderId="66" xfId="0" applyFont="1" applyFill="1" applyBorder="1" applyAlignment="1">
      <alignment horizontal="center" wrapText="1"/>
    </xf>
    <xf numFmtId="0" fontId="0" fillId="17" borderId="2" xfId="0" applyFill="1" applyBorder="1" applyAlignment="1">
      <alignment horizontal="center" vertical="center" textRotation="90" wrapText="1"/>
    </xf>
    <xf numFmtId="0" fontId="0" fillId="17" borderId="4" xfId="0" applyFill="1" applyBorder="1" applyAlignment="1">
      <alignment horizontal="center" vertical="center" textRotation="90" wrapText="1"/>
    </xf>
    <xf numFmtId="0" fontId="15" fillId="17" borderId="5" xfId="0" applyFont="1" applyFill="1" applyBorder="1" applyAlignment="1">
      <alignment horizontal="center" wrapText="1"/>
    </xf>
    <xf numFmtId="0" fontId="25" fillId="17" borderId="17" xfId="0" applyFont="1" applyFill="1" applyBorder="1"/>
    <xf numFmtId="0" fontId="25" fillId="17" borderId="15" xfId="0" applyFont="1" applyFill="1" applyBorder="1"/>
    <xf numFmtId="0" fontId="4" fillId="17" borderId="19" xfId="0" applyFont="1" applyFill="1" applyBorder="1"/>
    <xf numFmtId="0" fontId="28" fillId="14" borderId="26" xfId="0" applyFont="1" applyFill="1" applyBorder="1"/>
    <xf numFmtId="0" fontId="4" fillId="14" borderId="80" xfId="0" applyFont="1" applyFill="1" applyBorder="1" applyAlignment="1">
      <alignment horizontal="center"/>
    </xf>
    <xf numFmtId="0" fontId="4" fillId="14" borderId="81" xfId="0" applyFont="1" applyFill="1" applyBorder="1" applyAlignment="1">
      <alignment horizontal="center"/>
    </xf>
    <xf numFmtId="0" fontId="28" fillId="14" borderId="15" xfId="0" applyFont="1" applyFill="1" applyBorder="1"/>
    <xf numFmtId="0" fontId="28" fillId="14" borderId="27" xfId="0" applyFont="1" applyFill="1" applyBorder="1"/>
    <xf numFmtId="0" fontId="0" fillId="0" borderId="32" xfId="0" applyFill="1" applyBorder="1"/>
    <xf numFmtId="0" fontId="0" fillId="0" borderId="57" xfId="0" applyBorder="1"/>
    <xf numFmtId="1" fontId="0" fillId="0" borderId="0" xfId="0" applyNumberFormat="1"/>
    <xf numFmtId="0" fontId="34" fillId="5" borderId="48" xfId="22" applyFont="1" applyFill="1" applyBorder="1" applyAlignment="1">
      <alignment horizontal="center" vertical="center"/>
    </xf>
    <xf numFmtId="0" fontId="34" fillId="5" borderId="49" xfId="22" applyFont="1" applyFill="1" applyBorder="1" applyAlignment="1">
      <alignment horizontal="center" vertical="center"/>
    </xf>
    <xf numFmtId="0" fontId="35" fillId="6" borderId="50" xfId="0" applyFont="1" applyFill="1" applyBorder="1" applyAlignment="1">
      <alignment horizontal="center"/>
    </xf>
    <xf numFmtId="0" fontId="35" fillId="6" borderId="51" xfId="0" applyFont="1" applyFill="1" applyBorder="1" applyAlignment="1">
      <alignment horizontal="center"/>
    </xf>
    <xf numFmtId="0" fontId="36" fillId="7" borderId="52" xfId="0" applyFont="1" applyFill="1" applyBorder="1" applyAlignment="1">
      <alignment horizontal="center"/>
    </xf>
    <xf numFmtId="0" fontId="23" fillId="0" borderId="53" xfId="0" applyFont="1" applyBorder="1" applyAlignment="1">
      <alignment horizontal="center"/>
    </xf>
    <xf numFmtId="0" fontId="37" fillId="8" borderId="54" xfId="0" applyFont="1" applyFill="1" applyBorder="1" applyAlignment="1">
      <alignment horizontal="center" vertical="center" wrapText="1"/>
    </xf>
    <xf numFmtId="0" fontId="38" fillId="8" borderId="55" xfId="0" applyFont="1" applyFill="1" applyBorder="1" applyAlignment="1">
      <alignment horizontal="center" vertical="center" wrapText="1"/>
    </xf>
    <xf numFmtId="0" fontId="38" fillId="8" borderId="56" xfId="0" applyFont="1" applyFill="1" applyBorder="1" applyAlignment="1">
      <alignment horizontal="center" vertical="center" wrapText="1"/>
    </xf>
    <xf numFmtId="0" fontId="37" fillId="0" borderId="58" xfId="0" applyFont="1" applyBorder="1" applyAlignment="1">
      <alignment horizontal="center" vertical="center" wrapText="1"/>
    </xf>
    <xf numFmtId="0" fontId="37" fillId="10" borderId="59" xfId="0" applyFont="1" applyFill="1" applyBorder="1" applyAlignment="1">
      <alignment horizontal="center" vertical="center" wrapText="1"/>
    </xf>
    <xf numFmtId="14" fontId="37" fillId="0" borderId="59" xfId="0" applyNumberFormat="1" applyFont="1" applyBorder="1" applyAlignment="1">
      <alignment horizontal="center" vertical="center" wrapText="1"/>
    </xf>
    <xf numFmtId="0" fontId="37" fillId="0" borderId="61" xfId="0" applyFont="1" applyBorder="1" applyAlignment="1">
      <alignment horizontal="center" vertical="center" wrapText="1"/>
    </xf>
    <xf numFmtId="0" fontId="37" fillId="10" borderId="62" xfId="0" applyFont="1" applyFill="1" applyBorder="1" applyAlignment="1">
      <alignment horizontal="center" vertical="center" wrapText="1"/>
    </xf>
    <xf numFmtId="14" fontId="37" fillId="0" borderId="62" xfId="0" applyNumberFormat="1" applyFont="1" applyBorder="1" applyAlignment="1">
      <alignment horizontal="center" vertical="center" wrapText="1"/>
    </xf>
    <xf numFmtId="0" fontId="37" fillId="2" borderId="62" xfId="0" applyFont="1" applyFill="1" applyBorder="1" applyAlignment="1">
      <alignment horizontal="center" vertical="center" wrapText="1"/>
    </xf>
    <xf numFmtId="0" fontId="37" fillId="12" borderId="62" xfId="0" applyFont="1" applyFill="1" applyBorder="1" applyAlignment="1">
      <alignment horizontal="center" vertical="center" wrapText="1"/>
    </xf>
    <xf numFmtId="14" fontId="37" fillId="4" borderId="62" xfId="0" applyNumberFormat="1" applyFont="1" applyFill="1" applyBorder="1" applyAlignment="1">
      <alignment horizontal="center" vertical="center" wrapText="1"/>
    </xf>
    <xf numFmtId="0" fontId="37" fillId="0" borderId="68" xfId="0" applyFont="1" applyBorder="1" applyAlignment="1">
      <alignment horizontal="center" vertical="center" wrapText="1"/>
    </xf>
    <xf numFmtId="0" fontId="37" fillId="10" borderId="69" xfId="0" applyFont="1" applyFill="1" applyBorder="1" applyAlignment="1">
      <alignment horizontal="center" vertical="center" wrapText="1"/>
    </xf>
    <xf numFmtId="14" fontId="37" fillId="0" borderId="69" xfId="0" applyNumberFormat="1" applyFont="1" applyBorder="1" applyAlignment="1">
      <alignment horizontal="center" vertical="center" wrapText="1"/>
    </xf>
    <xf numFmtId="0" fontId="37" fillId="0" borderId="70" xfId="0" applyFont="1" applyBorder="1" applyAlignment="1">
      <alignment horizontal="center" vertical="center" wrapText="1"/>
    </xf>
    <xf numFmtId="0" fontId="37" fillId="4" borderId="71" xfId="0" applyFont="1" applyFill="1" applyBorder="1" applyAlignment="1">
      <alignment horizontal="center" vertical="center" wrapText="1"/>
    </xf>
    <xf numFmtId="14" fontId="37" fillId="0" borderId="71" xfId="0" applyNumberFormat="1" applyFont="1" applyBorder="1" applyAlignment="1">
      <alignment horizontal="center" vertical="center" wrapText="1"/>
    </xf>
    <xf numFmtId="0" fontId="37" fillId="0" borderId="54" xfId="0" applyFont="1" applyBorder="1" applyAlignment="1">
      <alignment horizontal="center" vertical="center" wrapText="1"/>
    </xf>
    <xf numFmtId="0" fontId="37" fillId="4" borderId="55" xfId="0" applyFont="1" applyFill="1" applyBorder="1" applyAlignment="1">
      <alignment horizontal="center" vertical="center" wrapText="1"/>
    </xf>
    <xf numFmtId="14" fontId="37" fillId="0" borderId="55" xfId="0" applyNumberFormat="1" applyFont="1" applyBorder="1" applyAlignment="1">
      <alignment horizontal="center" vertical="center" wrapText="1"/>
    </xf>
    <xf numFmtId="0" fontId="37" fillId="12" borderId="59" xfId="0" applyFont="1" applyFill="1" applyBorder="1" applyAlignment="1">
      <alignment horizontal="center" vertical="center" wrapText="1"/>
    </xf>
    <xf numFmtId="14" fontId="37" fillId="0" borderId="76" xfId="0" applyNumberFormat="1" applyFont="1" applyBorder="1" applyAlignment="1">
      <alignment horizontal="center" vertical="center" wrapText="1"/>
    </xf>
    <xf numFmtId="0" fontId="23" fillId="0" borderId="45" xfId="0" applyFont="1" applyBorder="1"/>
    <xf numFmtId="14" fontId="37" fillId="0" borderId="77" xfId="0" applyNumberFormat="1" applyFont="1" applyBorder="1" applyAlignment="1">
      <alignment horizontal="center" vertical="center" wrapText="1"/>
    </xf>
    <xf numFmtId="0" fontId="0" fillId="16" borderId="78" xfId="0" applyFill="1" applyBorder="1"/>
    <xf numFmtId="0" fontId="0" fillId="16" borderId="44" xfId="0" applyFill="1" applyBorder="1"/>
    <xf numFmtId="0" fontId="0" fillId="10" borderId="43" xfId="0" applyFill="1" applyBorder="1" applyAlignment="1">
      <alignment horizontal="center"/>
    </xf>
    <xf numFmtId="0" fontId="0" fillId="10" borderId="44" xfId="0" applyFill="1" applyBorder="1" applyAlignment="1">
      <alignment horizontal="center"/>
    </xf>
    <xf numFmtId="0" fontId="0" fillId="10" borderId="45" xfId="0" applyFill="1" applyBorder="1" applyAlignment="1">
      <alignment horizontal="center"/>
    </xf>
    <xf numFmtId="0" fontId="37" fillId="14" borderId="62" xfId="0" applyFont="1" applyFill="1" applyBorder="1" applyAlignment="1">
      <alignment horizontal="center" vertical="center" wrapText="1"/>
    </xf>
    <xf numFmtId="0" fontId="37" fillId="8" borderId="62" xfId="0" applyFont="1" applyFill="1" applyBorder="1" applyAlignment="1">
      <alignment horizontal="center" vertical="center" wrapText="1"/>
    </xf>
    <xf numFmtId="0" fontId="0" fillId="15" borderId="44" xfId="0" applyFill="1" applyBorder="1" applyAlignment="1">
      <alignment horizontal="center" vertical="center"/>
    </xf>
    <xf numFmtId="0" fontId="37" fillId="10" borderId="55" xfId="0" applyFont="1" applyFill="1" applyBorder="1" applyAlignment="1">
      <alignment horizontal="center" vertical="center" wrapText="1"/>
    </xf>
    <xf numFmtId="14" fontId="37" fillId="0" borderId="56" xfId="0" applyNumberFormat="1" applyFont="1" applyBorder="1" applyAlignment="1">
      <alignment horizontal="center" vertical="center" wrapText="1"/>
    </xf>
    <xf numFmtId="0" fontId="23" fillId="17" borderId="52" xfId="0" applyFont="1" applyFill="1" applyBorder="1"/>
    <xf numFmtId="0" fontId="23" fillId="0" borderId="0" xfId="0" applyFont="1" applyAlignment="1">
      <alignment horizontal="center" vertical="center"/>
    </xf>
    <xf numFmtId="0" fontId="23" fillId="6" borderId="16" xfId="0" applyFont="1" applyFill="1" applyBorder="1" applyAlignment="1">
      <alignment horizontal="center"/>
    </xf>
    <xf numFmtId="0" fontId="23" fillId="6" borderId="20" xfId="0" applyFont="1" applyFill="1" applyBorder="1"/>
    <xf numFmtId="0" fontId="23" fillId="0" borderId="0" xfId="0" applyFont="1" applyAlignment="1">
      <alignment horizontal="center"/>
    </xf>
    <xf numFmtId="0" fontId="23" fillId="0" borderId="21" xfId="0" applyFont="1" applyBorder="1" applyAlignment="1">
      <alignment horizontal="center" vertical="center"/>
    </xf>
    <xf numFmtId="0" fontId="23" fillId="0" borderId="0" xfId="0" applyFont="1" applyBorder="1" applyAlignment="1">
      <alignment horizontal="center"/>
    </xf>
    <xf numFmtId="0" fontId="23" fillId="0" borderId="80" xfId="0" applyFont="1" applyBorder="1" applyAlignment="1">
      <alignment horizontal="center"/>
    </xf>
    <xf numFmtId="0" fontId="23" fillId="0" borderId="81" xfId="0" applyFont="1" applyBorder="1" applyAlignment="1">
      <alignment horizontal="center"/>
    </xf>
    <xf numFmtId="0" fontId="23" fillId="0" borderId="73" xfId="0" applyFont="1" applyBorder="1" applyAlignment="1">
      <alignment horizontal="center"/>
    </xf>
    <xf numFmtId="1" fontId="24" fillId="7" borderId="82" xfId="0" applyNumberFormat="1" applyFont="1" applyFill="1" applyBorder="1" applyAlignment="1">
      <alignment horizontal="center" textRotation="90" wrapText="1"/>
    </xf>
    <xf numFmtId="1" fontId="24" fillId="7" borderId="57" xfId="0" applyNumberFormat="1" applyFont="1" applyFill="1" applyBorder="1" applyAlignment="1">
      <alignment horizontal="center" textRotation="90" wrapText="1"/>
    </xf>
    <xf numFmtId="1" fontId="0" fillId="2" borderId="80" xfId="0" applyNumberFormat="1" applyFill="1" applyBorder="1"/>
    <xf numFmtId="1" fontId="25" fillId="0" borderId="20" xfId="0" applyNumberFormat="1" applyFont="1" applyBorder="1"/>
    <xf numFmtId="1" fontId="25" fillId="0" borderId="15" xfId="0" applyNumberFormat="1" applyFont="1" applyBorder="1"/>
    <xf numFmtId="1" fontId="25" fillId="0" borderId="15" xfId="0" applyNumberFormat="1" applyFont="1" applyFill="1" applyBorder="1"/>
    <xf numFmtId="0" fontId="25" fillId="0" borderId="30" xfId="0" applyFont="1" applyBorder="1"/>
    <xf numFmtId="0" fontId="25" fillId="0" borderId="17" xfId="0" applyFont="1" applyBorder="1"/>
    <xf numFmtId="0" fontId="25" fillId="0" borderId="83" xfId="0" applyFont="1" applyBorder="1"/>
    <xf numFmtId="0" fontId="25" fillId="0" borderId="31" xfId="0" applyFont="1" applyBorder="1"/>
    <xf numFmtId="1" fontId="25" fillId="0" borderId="22" xfId="0" applyNumberFormat="1" applyFont="1" applyBorder="1"/>
    <xf numFmtId="1" fontId="25" fillId="0" borderId="27" xfId="0" applyNumberFormat="1" applyFont="1" applyBorder="1"/>
    <xf numFmtId="1" fontId="25" fillId="0" borderId="27" xfId="0" applyNumberFormat="1" applyFont="1" applyFill="1" applyBorder="1"/>
    <xf numFmtId="0" fontId="25" fillId="0" borderId="84" xfId="0" applyFont="1" applyBorder="1"/>
    <xf numFmtId="0" fontId="25" fillId="0" borderId="22" xfId="0" applyFont="1" applyBorder="1"/>
    <xf numFmtId="1" fontId="25" fillId="10" borderId="66" xfId="0" applyNumberFormat="1" applyFont="1" applyFill="1" applyBorder="1" applyAlignment="1">
      <alignment wrapText="1"/>
    </xf>
    <xf numFmtId="1" fontId="25" fillId="10" borderId="67" xfId="0" applyNumberFormat="1" applyFont="1" applyFill="1" applyBorder="1" applyAlignment="1">
      <alignment wrapText="1"/>
    </xf>
    <xf numFmtId="0" fontId="25" fillId="10" borderId="85" xfId="0" applyFont="1" applyFill="1" applyBorder="1" applyAlignment="1">
      <alignment wrapText="1"/>
    </xf>
    <xf numFmtId="0" fontId="25" fillId="10" borderId="66" xfId="0" applyFont="1" applyFill="1" applyBorder="1" applyAlignment="1">
      <alignment horizontal="center" wrapText="1"/>
    </xf>
    <xf numFmtId="1" fontId="25" fillId="0" borderId="41" xfId="0" applyNumberFormat="1" applyFont="1" applyBorder="1"/>
    <xf numFmtId="1" fontId="25" fillId="0" borderId="26" xfId="0" applyNumberFormat="1" applyFont="1" applyBorder="1"/>
    <xf numFmtId="1" fontId="25" fillId="0" borderId="26" xfId="0" applyNumberFormat="1" applyFont="1" applyFill="1" applyBorder="1"/>
    <xf numFmtId="0" fontId="25" fillId="0" borderId="42" xfId="0" applyFont="1" applyBorder="1" applyAlignment="1">
      <alignment wrapText="1"/>
    </xf>
    <xf numFmtId="0" fontId="25" fillId="0" borderId="41" xfId="0" applyFont="1" applyBorder="1"/>
    <xf numFmtId="0" fontId="25" fillId="0" borderId="19" xfId="0" applyFont="1" applyBorder="1"/>
    <xf numFmtId="0" fontId="25" fillId="0" borderId="20" xfId="0" applyFont="1" applyBorder="1"/>
    <xf numFmtId="0" fontId="0" fillId="0" borderId="36" xfId="0" applyFont="1" applyBorder="1" applyAlignment="1">
      <alignment wrapText="1"/>
    </xf>
    <xf numFmtId="0" fontId="25" fillId="4" borderId="20" xfId="0" applyFont="1" applyFill="1" applyBorder="1"/>
    <xf numFmtId="1" fontId="25" fillId="0" borderId="35" xfId="0" applyNumberFormat="1" applyFont="1" applyBorder="1"/>
    <xf numFmtId="1" fontId="25" fillId="0" borderId="25" xfId="0" applyNumberFormat="1" applyFont="1" applyBorder="1"/>
    <xf numFmtId="0" fontId="25" fillId="0" borderId="36" xfId="0" applyFont="1" applyBorder="1"/>
    <xf numFmtId="1" fontId="25" fillId="14" borderId="73" xfId="0" applyNumberFormat="1" applyFont="1" applyFill="1" applyBorder="1"/>
    <xf numFmtId="1" fontId="25" fillId="14" borderId="86" xfId="0" applyNumberFormat="1" applyFont="1" applyFill="1" applyBorder="1"/>
    <xf numFmtId="1" fontId="25" fillId="14" borderId="17" xfId="0" applyNumberFormat="1" applyFont="1" applyFill="1" applyBorder="1"/>
    <xf numFmtId="1" fontId="25" fillId="14" borderId="15" xfId="0" applyNumberFormat="1" applyFont="1" applyFill="1" applyBorder="1"/>
    <xf numFmtId="1" fontId="25" fillId="14" borderId="22" xfId="0" applyNumberFormat="1" applyFont="1" applyFill="1" applyBorder="1"/>
    <xf numFmtId="1" fontId="25" fillId="14" borderId="27" xfId="0" applyNumberFormat="1" applyFont="1" applyFill="1" applyBorder="1"/>
    <xf numFmtId="1" fontId="25" fillId="0" borderId="88" xfId="0" applyNumberFormat="1" applyFont="1" applyFill="1" applyBorder="1" applyAlignment="1"/>
    <xf numFmtId="1" fontId="25" fillId="0" borderId="86" xfId="0" applyNumberFormat="1" applyFont="1" applyFill="1" applyBorder="1" applyAlignment="1"/>
    <xf numFmtId="0" fontId="25" fillId="0" borderId="87" xfId="0" applyFont="1" applyFill="1" applyBorder="1" applyAlignment="1"/>
    <xf numFmtId="0" fontId="25" fillId="0" borderId="73" xfId="0" applyFont="1" applyFill="1" applyBorder="1"/>
    <xf numFmtId="1" fontId="25" fillId="0" borderId="24" xfId="0" applyNumberFormat="1" applyFont="1" applyFill="1" applyBorder="1" applyAlignment="1"/>
    <xf numFmtId="1" fontId="25" fillId="0" borderId="27" xfId="0" applyNumberFormat="1" applyFont="1" applyFill="1" applyBorder="1" applyAlignment="1"/>
    <xf numFmtId="0" fontId="25" fillId="0" borderId="28" xfId="0" applyFont="1" applyFill="1" applyBorder="1" applyAlignment="1"/>
    <xf numFmtId="0" fontId="25" fillId="0" borderId="22" xfId="0" applyFont="1" applyFill="1" applyBorder="1"/>
    <xf numFmtId="0" fontId="39" fillId="10" borderId="44" xfId="31" applyFont="1" applyFill="1" applyBorder="1" applyAlignment="1">
      <alignment horizontal="center"/>
    </xf>
    <xf numFmtId="0" fontId="39" fillId="10" borderId="0" xfId="31" applyFont="1" applyFill="1" applyBorder="1" applyAlignment="1">
      <alignment horizontal="center"/>
    </xf>
    <xf numFmtId="0" fontId="39" fillId="10" borderId="31" xfId="31" applyFont="1" applyFill="1" applyBorder="1" applyAlignment="1">
      <alignment horizontal="center"/>
    </xf>
    <xf numFmtId="0" fontId="40" fillId="10" borderId="44" xfId="31" applyFont="1" applyFill="1" applyBorder="1" applyAlignment="1"/>
    <xf numFmtId="0" fontId="39" fillId="10" borderId="57" xfId="31" applyFont="1" applyFill="1" applyBorder="1" applyAlignment="1">
      <alignment horizontal="center"/>
    </xf>
    <xf numFmtId="0" fontId="39" fillId="10" borderId="82" xfId="31" applyFont="1" applyFill="1" applyBorder="1" applyAlignment="1">
      <alignment horizontal="center"/>
    </xf>
    <xf numFmtId="0" fontId="39" fillId="10" borderId="89" xfId="31" applyFont="1" applyFill="1" applyBorder="1" applyAlignment="1">
      <alignment horizontal="center"/>
    </xf>
    <xf numFmtId="0" fontId="40" fillId="10" borderId="57" xfId="31" applyFont="1" applyFill="1" applyBorder="1" applyAlignment="1"/>
    <xf numFmtId="1" fontId="25" fillId="2" borderId="32" xfId="0" applyNumberFormat="1" applyFont="1" applyFill="1" applyBorder="1" applyAlignment="1">
      <alignment horizontal="center"/>
    </xf>
    <xf numFmtId="0" fontId="25" fillId="2" borderId="33" xfId="0" applyFont="1" applyFill="1" applyBorder="1" applyAlignment="1">
      <alignment horizontal="center"/>
    </xf>
    <xf numFmtId="0" fontId="25" fillId="2" borderId="45" xfId="0" applyFont="1" applyFill="1" applyBorder="1" applyAlignment="1">
      <alignment horizontal="center"/>
    </xf>
    <xf numFmtId="0" fontId="0" fillId="16" borderId="29" xfId="0" applyFill="1" applyBorder="1"/>
    <xf numFmtId="0" fontId="0" fillId="16" borderId="30" xfId="0" applyFill="1" applyBorder="1"/>
    <xf numFmtId="1" fontId="25" fillId="16" borderId="90" xfId="0" applyNumberFormat="1" applyFont="1" applyFill="1" applyBorder="1"/>
    <xf numFmtId="1" fontId="25" fillId="16" borderId="91" xfId="0" applyNumberFormat="1" applyFont="1" applyFill="1" applyBorder="1"/>
    <xf numFmtId="0" fontId="25" fillId="16" borderId="84" xfId="0" applyFont="1" applyFill="1" applyBorder="1"/>
    <xf numFmtId="0" fontId="25" fillId="16" borderId="22" xfId="0" applyFont="1" applyFill="1" applyBorder="1"/>
    <xf numFmtId="0" fontId="0" fillId="16" borderId="92" xfId="0" applyFill="1" applyBorder="1"/>
    <xf numFmtId="0" fontId="0" fillId="16" borderId="83" xfId="0" applyFill="1" applyBorder="1"/>
    <xf numFmtId="1" fontId="25" fillId="17" borderId="32" xfId="0" applyNumberFormat="1" applyFont="1" applyFill="1" applyBorder="1"/>
    <xf numFmtId="1" fontId="25" fillId="17" borderId="26" xfId="0" applyNumberFormat="1" applyFont="1" applyFill="1" applyBorder="1"/>
    <xf numFmtId="0" fontId="25" fillId="17" borderId="33" xfId="0" applyFont="1" applyFill="1" applyBorder="1"/>
    <xf numFmtId="0" fontId="25" fillId="17" borderId="13" xfId="0" applyFont="1" applyFill="1" applyBorder="1"/>
    <xf numFmtId="1" fontId="25" fillId="0" borderId="92" xfId="0" applyNumberFormat="1" applyFont="1" applyBorder="1"/>
    <xf numFmtId="0" fontId="0" fillId="10" borderId="29" xfId="0" applyFill="1" applyBorder="1" applyAlignment="1">
      <alignment horizontal="center"/>
    </xf>
    <xf numFmtId="0" fontId="0" fillId="10" borderId="30" xfId="0" applyFill="1" applyBorder="1" applyAlignment="1">
      <alignment horizontal="center"/>
    </xf>
    <xf numFmtId="0" fontId="0" fillId="10" borderId="0" xfId="0" applyFill="1" applyBorder="1" applyAlignment="1">
      <alignment horizontal="center"/>
    </xf>
    <xf numFmtId="0" fontId="0" fillId="10" borderId="31" xfId="0" applyFill="1" applyBorder="1" applyAlignment="1">
      <alignment horizontal="center"/>
    </xf>
    <xf numFmtId="1" fontId="25" fillId="0" borderId="0" xfId="0" applyNumberFormat="1" applyFont="1" applyBorder="1"/>
    <xf numFmtId="0" fontId="0" fillId="10" borderId="32" xfId="0" applyFill="1" applyBorder="1" applyAlignment="1">
      <alignment horizontal="center"/>
    </xf>
    <xf numFmtId="0" fontId="0" fillId="10" borderId="33" xfId="0" applyFill="1" applyBorder="1" applyAlignment="1">
      <alignment horizontal="center"/>
    </xf>
    <xf numFmtId="0" fontId="25" fillId="4" borderId="17" xfId="0" applyFont="1" applyFill="1" applyBorder="1"/>
    <xf numFmtId="1" fontId="4" fillId="14" borderId="0" xfId="0" applyNumberFormat="1" applyFont="1" applyFill="1" applyBorder="1"/>
    <xf numFmtId="1" fontId="4" fillId="14" borderId="32" xfId="0" applyNumberFormat="1" applyFont="1" applyFill="1" applyBorder="1"/>
    <xf numFmtId="0" fontId="0" fillId="15" borderId="0" xfId="0" applyFill="1" applyBorder="1" applyAlignment="1">
      <alignment horizontal="center" vertical="center"/>
    </xf>
    <xf numFmtId="0" fontId="0" fillId="15" borderId="31" xfId="0" applyFill="1" applyBorder="1" applyAlignment="1">
      <alignment horizontal="center" vertical="center"/>
    </xf>
    <xf numFmtId="0" fontId="25" fillId="15" borderId="29" xfId="0" applyFont="1" applyFill="1" applyBorder="1" applyAlignment="1">
      <alignment horizontal="center" vertical="center"/>
    </xf>
    <xf numFmtId="0" fontId="25" fillId="15" borderId="30" xfId="0" applyFont="1" applyFill="1" applyBorder="1" applyAlignment="1">
      <alignment horizontal="center" vertical="center"/>
    </xf>
    <xf numFmtId="0" fontId="4" fillId="15" borderId="43" xfId="0" applyFont="1" applyFill="1" applyBorder="1" applyAlignment="1">
      <alignment horizontal="center" vertical="center"/>
    </xf>
    <xf numFmtId="0" fontId="25" fillId="15" borderId="0" xfId="0" applyFont="1" applyFill="1" applyBorder="1" applyAlignment="1">
      <alignment horizontal="center" vertical="center"/>
    </xf>
    <xf numFmtId="0" fontId="25" fillId="15" borderId="31" xfId="0" applyFont="1" applyFill="1" applyBorder="1" applyAlignment="1">
      <alignment horizontal="center" vertical="center"/>
    </xf>
    <xf numFmtId="0" fontId="4" fillId="15" borderId="44" xfId="0" applyFont="1" applyFill="1" applyBorder="1" applyAlignment="1">
      <alignment horizontal="center" vertical="center"/>
    </xf>
    <xf numFmtId="0" fontId="25" fillId="15" borderId="32" xfId="0" applyFont="1" applyFill="1" applyBorder="1" applyAlignment="1">
      <alignment horizontal="center" vertical="center"/>
    </xf>
    <xf numFmtId="0" fontId="25" fillId="15" borderId="33" xfId="0" applyFont="1" applyFill="1" applyBorder="1" applyAlignment="1">
      <alignment horizontal="center" vertical="center"/>
    </xf>
    <xf numFmtId="0" fontId="4" fillId="15" borderId="45" xfId="0" applyFont="1" applyFill="1" applyBorder="1" applyAlignment="1">
      <alignment horizontal="center" vertical="center"/>
    </xf>
    <xf numFmtId="1" fontId="4" fillId="0" borderId="20" xfId="0" applyNumberFormat="1" applyFont="1" applyBorder="1"/>
    <xf numFmtId="1" fontId="4" fillId="0" borderId="15" xfId="0" applyNumberFormat="1" applyFont="1" applyBorder="1"/>
    <xf numFmtId="0" fontId="4" fillId="0" borderId="19" xfId="0" applyFont="1" applyBorder="1"/>
    <xf numFmtId="0" fontId="4" fillId="0" borderId="17" xfId="0" applyFont="1" applyBorder="1"/>
    <xf numFmtId="1" fontId="4" fillId="0" borderId="93" xfId="0" applyNumberFormat="1" applyFont="1" applyBorder="1"/>
    <xf numFmtId="1" fontId="4" fillId="0" borderId="25" xfId="0" applyNumberFormat="1" applyFont="1" applyBorder="1"/>
    <xf numFmtId="0" fontId="4" fillId="0" borderId="36" xfId="0" applyFont="1" applyBorder="1"/>
    <xf numFmtId="0" fontId="4" fillId="0" borderId="35" xfId="0" applyFont="1" applyBorder="1"/>
    <xf numFmtId="0" fontId="23" fillId="17" borderId="18" xfId="0" applyFont="1" applyFill="1" applyBorder="1"/>
    <xf numFmtId="1" fontId="23" fillId="17" borderId="73" xfId="0" applyNumberFormat="1" applyFont="1" applyFill="1" applyBorder="1"/>
    <xf numFmtId="1" fontId="23" fillId="17" borderId="86" xfId="0" applyNumberFormat="1" applyFont="1" applyFill="1" applyBorder="1"/>
    <xf numFmtId="0" fontId="23" fillId="17" borderId="87" xfId="0" applyFont="1" applyFill="1" applyBorder="1"/>
    <xf numFmtId="0" fontId="23" fillId="6" borderId="15" xfId="0" applyFont="1" applyFill="1" applyBorder="1"/>
    <xf numFmtId="0" fontId="23" fillId="6" borderId="18" xfId="0" applyFont="1" applyFill="1" applyBorder="1"/>
    <xf numFmtId="1" fontId="23" fillId="6" borderId="17" xfId="0" applyNumberFormat="1" applyFont="1" applyFill="1" applyBorder="1"/>
    <xf numFmtId="1" fontId="23" fillId="6" borderId="15" xfId="0" applyNumberFormat="1" applyFont="1" applyFill="1" applyBorder="1"/>
    <xf numFmtId="0" fontId="23" fillId="6" borderId="19" xfId="0" applyFont="1" applyFill="1" applyBorder="1"/>
    <xf numFmtId="1" fontId="23" fillId="0" borderId="22" xfId="0" applyNumberFormat="1" applyFont="1" applyBorder="1"/>
    <xf numFmtId="1" fontId="23" fillId="0" borderId="27" xfId="0" applyNumberFormat="1" applyFont="1" applyBorder="1"/>
    <xf numFmtId="1" fontId="23" fillId="0" borderId="28" xfId="0" applyNumberFormat="1" applyFont="1" applyBorder="1"/>
    <xf numFmtId="1" fontId="23" fillId="0" borderId="20" xfId="0" applyNumberFormat="1" applyFont="1" applyBorder="1"/>
    <xf numFmtId="1" fontId="23" fillId="0" borderId="0" xfId="0" applyNumberFormat="1" applyFont="1" applyBorder="1"/>
    <xf numFmtId="1" fontId="0" fillId="0" borderId="0" xfId="0" applyNumberFormat="1" applyBorder="1"/>
    <xf numFmtId="0" fontId="23" fillId="0" borderId="86" xfId="0" applyFont="1" applyBorder="1" applyAlignment="1">
      <alignment horizontal="center"/>
    </xf>
    <xf numFmtId="0" fontId="23" fillId="0" borderId="87" xfId="0" applyFont="1" applyBorder="1" applyAlignment="1">
      <alignment horizontal="center"/>
    </xf>
    <xf numFmtId="0" fontId="25" fillId="0" borderId="15" xfId="0" applyFont="1" applyBorder="1"/>
    <xf numFmtId="0" fontId="4" fillId="10" borderId="44" xfId="0" applyFont="1" applyFill="1" applyBorder="1"/>
    <xf numFmtId="0" fontId="4" fillId="10" borderId="0" xfId="0" applyFont="1" applyFill="1" applyBorder="1"/>
    <xf numFmtId="0" fontId="4" fillId="10" borderId="31" xfId="0" applyFont="1" applyFill="1" applyBorder="1"/>
    <xf numFmtId="0" fontId="4" fillId="0" borderId="45" xfId="0" applyFont="1" applyBorder="1"/>
    <xf numFmtId="0" fontId="4" fillId="0" borderId="0" xfId="0" applyFont="1" applyFill="1" applyBorder="1"/>
    <xf numFmtId="0" fontId="4" fillId="0" borderId="78" xfId="0" applyFont="1" applyFill="1" applyBorder="1"/>
    <xf numFmtId="0" fontId="4" fillId="2" borderId="78" xfId="0" applyFont="1" applyFill="1" applyBorder="1"/>
    <xf numFmtId="0" fontId="4" fillId="2" borderId="92" xfId="0" applyFont="1" applyFill="1" applyBorder="1"/>
    <xf numFmtId="0" fontId="4" fillId="2" borderId="83" xfId="0" applyFont="1" applyFill="1" applyBorder="1"/>
    <xf numFmtId="0" fontId="25" fillId="0" borderId="27" xfId="0" applyFont="1" applyBorder="1"/>
    <xf numFmtId="0" fontId="4" fillId="0" borderId="28" xfId="0" applyFont="1" applyBorder="1"/>
    <xf numFmtId="0" fontId="4" fillId="0" borderId="90" xfId="0" applyFont="1" applyBorder="1"/>
    <xf numFmtId="0" fontId="4" fillId="0" borderId="27" xfId="0" applyFont="1" applyFill="1" applyBorder="1"/>
    <xf numFmtId="0" fontId="4" fillId="0" borderId="84" xfId="0" applyFont="1" applyBorder="1"/>
    <xf numFmtId="0" fontId="4" fillId="0" borderId="90" xfId="0" applyFont="1" applyFill="1" applyBorder="1"/>
    <xf numFmtId="0" fontId="25" fillId="10" borderId="67" xfId="0" applyFont="1" applyFill="1" applyBorder="1" applyAlignment="1">
      <alignment horizontal="center" wrapText="1"/>
    </xf>
    <xf numFmtId="0" fontId="25" fillId="10" borderId="85" xfId="0" applyFont="1" applyFill="1" applyBorder="1" applyAlignment="1">
      <alignment horizontal="center" wrapText="1"/>
    </xf>
    <xf numFmtId="0" fontId="4" fillId="0" borderId="66" xfId="0" applyFont="1" applyBorder="1"/>
    <xf numFmtId="0" fontId="4" fillId="0" borderId="4" xfId="0" applyFont="1" applyBorder="1"/>
    <xf numFmtId="0" fontId="4" fillId="0" borderId="85" xfId="0" applyFont="1" applyBorder="1"/>
    <xf numFmtId="0" fontId="4" fillId="10" borderId="67" xfId="0" applyFont="1" applyFill="1" applyBorder="1"/>
    <xf numFmtId="0" fontId="25" fillId="0" borderId="26" xfId="0" applyFont="1" applyBorder="1"/>
    <xf numFmtId="0" fontId="4" fillId="0" borderId="42" xfId="0" applyFont="1" applyBorder="1" applyAlignment="1">
      <alignment wrapText="1"/>
    </xf>
    <xf numFmtId="0" fontId="4" fillId="0" borderId="44" xfId="0" applyFont="1" applyBorder="1"/>
    <xf numFmtId="0" fontId="4" fillId="0" borderId="26" xfId="0" applyFont="1" applyFill="1" applyBorder="1"/>
    <xf numFmtId="0" fontId="4" fillId="0" borderId="0" xfId="0" applyFont="1" applyBorder="1"/>
    <xf numFmtId="0" fontId="4" fillId="0" borderId="13" xfId="0" applyFont="1" applyFill="1" applyBorder="1"/>
    <xf numFmtId="0" fontId="4" fillId="0" borderId="43" xfId="0" applyFont="1" applyBorder="1"/>
    <xf numFmtId="0" fontId="4" fillId="0" borderId="15" xfId="0" applyFont="1" applyFill="1" applyBorder="1"/>
    <xf numFmtId="0" fontId="4" fillId="0" borderId="29" xfId="0" applyFont="1" applyBorder="1"/>
    <xf numFmtId="0" fontId="4" fillId="0" borderId="17" xfId="0" applyFont="1" applyFill="1" applyBorder="1"/>
    <xf numFmtId="0" fontId="25" fillId="0" borderId="17" xfId="0" applyFont="1" applyFill="1" applyBorder="1"/>
    <xf numFmtId="0" fontId="25" fillId="4" borderId="15" xfId="0" applyFont="1" applyFill="1" applyBorder="1"/>
    <xf numFmtId="0" fontId="4" fillId="4" borderId="19" xfId="0" applyFont="1" applyFill="1" applyBorder="1"/>
    <xf numFmtId="0" fontId="4" fillId="0" borderId="25" xfId="0" applyFont="1" applyFill="1" applyBorder="1"/>
    <xf numFmtId="0" fontId="4" fillId="10" borderId="43" xfId="0" applyFont="1" applyFill="1" applyBorder="1"/>
    <xf numFmtId="0" fontId="4" fillId="10" borderId="29" xfId="0" applyFont="1" applyFill="1" applyBorder="1"/>
    <xf numFmtId="0" fontId="25" fillId="14" borderId="73" xfId="0" applyFont="1" applyFill="1" applyBorder="1"/>
    <xf numFmtId="0" fontId="25" fillId="0" borderId="86" xfId="0" applyFont="1" applyFill="1" applyBorder="1"/>
    <xf numFmtId="0" fontId="4" fillId="0" borderId="87" xfId="0" applyFont="1" applyFill="1" applyBorder="1"/>
    <xf numFmtId="0" fontId="25" fillId="0" borderId="50" xfId="0" applyFont="1" applyFill="1" applyBorder="1"/>
    <xf numFmtId="0" fontId="4" fillId="0" borderId="95" xfId="0" applyFont="1" applyFill="1" applyBorder="1"/>
    <xf numFmtId="0" fontId="25" fillId="0" borderId="88" xfId="0" applyFont="1" applyFill="1" applyBorder="1" applyAlignment="1"/>
    <xf numFmtId="0" fontId="25" fillId="0" borderId="27" xfId="0" applyFont="1" applyFill="1" applyBorder="1"/>
    <xf numFmtId="0" fontId="4" fillId="0" borderId="28" xfId="0" applyFont="1" applyFill="1" applyBorder="1"/>
    <xf numFmtId="0" fontId="25" fillId="0" borderId="90" xfId="0" applyFont="1" applyFill="1" applyBorder="1"/>
    <xf numFmtId="0" fontId="4" fillId="0" borderId="84" xfId="0" applyFont="1" applyFill="1" applyBorder="1"/>
    <xf numFmtId="0" fontId="25" fillId="0" borderId="22" xfId="0" applyFont="1" applyFill="1" applyBorder="1" applyAlignment="1"/>
    <xf numFmtId="0" fontId="40" fillId="10" borderId="0" xfId="31" applyFont="1" applyFill="1" applyBorder="1" applyAlignment="1"/>
    <xf numFmtId="0" fontId="40" fillId="10" borderId="31" xfId="31" applyFont="1" applyFill="1" applyBorder="1" applyAlignment="1"/>
    <xf numFmtId="0" fontId="25" fillId="0" borderId="44" xfId="0" applyFont="1" applyBorder="1"/>
    <xf numFmtId="0" fontId="25" fillId="0" borderId="34" xfId="0" applyFont="1" applyBorder="1"/>
    <xf numFmtId="0" fontId="25" fillId="0" borderId="34" xfId="0" applyFont="1" applyFill="1" applyBorder="1"/>
    <xf numFmtId="0" fontId="4" fillId="0" borderId="31" xfId="0" applyFont="1" applyBorder="1"/>
    <xf numFmtId="0" fontId="25" fillId="10" borderId="0" xfId="0" applyFont="1" applyFill="1" applyBorder="1"/>
    <xf numFmtId="0" fontId="25" fillId="0" borderId="43" xfId="0" applyFont="1" applyBorder="1"/>
    <xf numFmtId="0" fontId="25" fillId="0" borderId="25" xfId="0" applyFont="1" applyBorder="1"/>
    <xf numFmtId="0" fontId="4" fillId="0" borderId="30" xfId="0" applyFont="1" applyBorder="1"/>
    <xf numFmtId="0" fontId="40" fillId="10" borderId="82" xfId="31" applyFont="1" applyFill="1" applyBorder="1" applyAlignment="1"/>
    <xf numFmtId="0" fontId="40" fillId="10" borderId="89" xfId="31" applyFont="1" applyFill="1" applyBorder="1" applyAlignment="1"/>
    <xf numFmtId="0" fontId="25" fillId="0" borderId="90" xfId="0" applyFont="1" applyBorder="1"/>
    <xf numFmtId="0" fontId="25" fillId="10" borderId="82" xfId="0" applyFont="1" applyFill="1" applyBorder="1"/>
    <xf numFmtId="0" fontId="25" fillId="2" borderId="32" xfId="0" applyFont="1" applyFill="1" applyBorder="1" applyAlignment="1">
      <alignment horizontal="center"/>
    </xf>
    <xf numFmtId="0" fontId="25" fillId="2" borderId="45" xfId="0" applyFont="1" applyFill="1" applyBorder="1"/>
    <xf numFmtId="0" fontId="25" fillId="16" borderId="27" xfId="0" applyFont="1" applyFill="1" applyBorder="1"/>
    <xf numFmtId="0" fontId="4" fillId="16" borderId="28" xfId="0" applyFont="1" applyFill="1" applyBorder="1"/>
    <xf numFmtId="0" fontId="4" fillId="16" borderId="90" xfId="0" applyFont="1" applyFill="1" applyBorder="1"/>
    <xf numFmtId="0" fontId="4" fillId="16" borderId="91" xfId="0" applyFont="1" applyFill="1" applyBorder="1"/>
    <xf numFmtId="0" fontId="4" fillId="16" borderId="84" xfId="0" applyFont="1" applyFill="1" applyBorder="1"/>
    <xf numFmtId="0" fontId="25" fillId="16" borderId="21" xfId="0" applyFont="1" applyFill="1" applyBorder="1"/>
    <xf numFmtId="0" fontId="25" fillId="17" borderId="26" xfId="0" applyFont="1" applyFill="1" applyBorder="1"/>
    <xf numFmtId="0" fontId="4" fillId="17" borderId="42" xfId="0" applyFont="1" applyFill="1" applyBorder="1"/>
    <xf numFmtId="0" fontId="4" fillId="16" borderId="45" xfId="0" applyFont="1" applyFill="1" applyBorder="1"/>
    <xf numFmtId="0" fontId="4" fillId="16" borderId="32" xfId="0" applyFont="1" applyFill="1" applyBorder="1"/>
    <xf numFmtId="0" fontId="4" fillId="16" borderId="33" xfId="0" applyFont="1" applyFill="1" applyBorder="1"/>
    <xf numFmtId="0" fontId="25" fillId="0" borderId="26" xfId="0" applyFont="1" applyFill="1" applyBorder="1"/>
    <xf numFmtId="0" fontId="25" fillId="0" borderId="78" xfId="0" applyFont="1" applyBorder="1"/>
    <xf numFmtId="0" fontId="4" fillId="10" borderId="30" xfId="0" applyFont="1" applyFill="1" applyBorder="1"/>
    <xf numFmtId="0" fontId="25" fillId="0" borderId="92" xfId="0" applyFont="1" applyBorder="1"/>
    <xf numFmtId="0" fontId="25" fillId="0" borderId="0" xfId="0" applyFont="1" applyBorder="1"/>
    <xf numFmtId="0" fontId="4" fillId="0" borderId="83" xfId="0" applyFont="1" applyBorder="1"/>
    <xf numFmtId="0" fontId="4" fillId="0" borderId="15" xfId="0" applyFont="1" applyBorder="1"/>
    <xf numFmtId="0" fontId="4" fillId="0" borderId="78" xfId="0" applyFont="1" applyBorder="1"/>
    <xf numFmtId="0" fontId="4" fillId="15" borderId="29" xfId="0" applyFont="1" applyFill="1" applyBorder="1" applyAlignment="1">
      <alignment horizontal="center" vertical="center"/>
    </xf>
    <xf numFmtId="0" fontId="4" fillId="15" borderId="30" xfId="0" applyFont="1" applyFill="1" applyBorder="1" applyAlignment="1">
      <alignment horizontal="center" vertical="center"/>
    </xf>
    <xf numFmtId="0" fontId="4" fillId="15" borderId="0" xfId="0" applyFont="1" applyFill="1" applyBorder="1" applyAlignment="1">
      <alignment horizontal="center" vertical="center"/>
    </xf>
    <xf numFmtId="0" fontId="4" fillId="15" borderId="31" xfId="0" applyFont="1" applyFill="1" applyBorder="1" applyAlignment="1">
      <alignment horizontal="center" vertical="center"/>
    </xf>
    <xf numFmtId="0" fontId="4" fillId="15" borderId="32" xfId="0" applyFont="1" applyFill="1" applyBorder="1" applyAlignment="1">
      <alignment horizontal="center" vertical="center"/>
    </xf>
    <xf numFmtId="0" fontId="4" fillId="15" borderId="33" xfId="0" applyFont="1" applyFill="1" applyBorder="1" applyAlignment="1">
      <alignment horizontal="center" vertical="center"/>
    </xf>
    <xf numFmtId="0" fontId="4" fillId="0" borderId="20" xfId="0" applyFont="1" applyBorder="1"/>
    <xf numFmtId="0" fontId="4" fillId="0" borderId="25" xfId="0" applyFont="1" applyBorder="1"/>
    <xf numFmtId="0" fontId="4" fillId="0" borderId="93" xfId="0" applyFont="1" applyBorder="1"/>
    <xf numFmtId="0" fontId="23" fillId="17" borderId="73" xfId="0" applyFont="1" applyFill="1" applyBorder="1"/>
    <xf numFmtId="0" fontId="23" fillId="6" borderId="17" xfId="0" applyFont="1" applyFill="1" applyBorder="1"/>
    <xf numFmtId="1" fontId="23" fillId="0" borderId="15" xfId="0" applyNumberFormat="1" applyFont="1" applyBorder="1"/>
    <xf numFmtId="1" fontId="23" fillId="0" borderId="18" xfId="0" applyNumberFormat="1" applyFont="1" applyBorder="1"/>
    <xf numFmtId="0" fontId="4" fillId="0" borderId="33" xfId="0" applyFont="1" applyBorder="1"/>
    <xf numFmtId="0" fontId="4" fillId="10" borderId="85" xfId="0" applyFont="1" applyFill="1" applyBorder="1"/>
    <xf numFmtId="0" fontId="25" fillId="0" borderId="66" xfId="0" applyFont="1" applyBorder="1"/>
    <xf numFmtId="0" fontId="4" fillId="0" borderId="42" xfId="0" applyFont="1" applyBorder="1"/>
    <xf numFmtId="0" fontId="25" fillId="0" borderId="15" xfId="0" applyFont="1" applyFill="1" applyBorder="1"/>
    <xf numFmtId="0" fontId="25" fillId="0" borderId="86" xfId="0" applyFont="1" applyFill="1" applyBorder="1" applyAlignment="1"/>
    <xf numFmtId="0" fontId="25" fillId="0" borderId="42" xfId="0" applyFont="1" applyFill="1" applyBorder="1" applyAlignment="1"/>
    <xf numFmtId="0" fontId="25" fillId="0" borderId="88" xfId="0" applyFont="1" applyFill="1" applyBorder="1"/>
    <xf numFmtId="0" fontId="25" fillId="0" borderId="27" xfId="0" applyFont="1" applyFill="1" applyBorder="1" applyAlignment="1"/>
    <xf numFmtId="0" fontId="25" fillId="0" borderId="24" xfId="0" applyFont="1" applyFill="1" applyBorder="1"/>
    <xf numFmtId="0" fontId="25" fillId="0" borderId="57" xfId="0" applyFont="1" applyFill="1" applyBorder="1"/>
    <xf numFmtId="0" fontId="25" fillId="10" borderId="31" xfId="0" applyFont="1" applyFill="1" applyBorder="1"/>
    <xf numFmtId="0" fontId="40" fillId="10" borderId="13" xfId="31" applyFont="1" applyFill="1" applyBorder="1" applyAlignment="1">
      <alignment horizontal="center"/>
    </xf>
    <xf numFmtId="0" fontId="40" fillId="10" borderId="26" xfId="31" applyFont="1" applyFill="1" applyBorder="1" applyAlignment="1">
      <alignment horizontal="center"/>
    </xf>
    <xf numFmtId="0" fontId="40" fillId="10" borderId="42" xfId="31" applyFont="1" applyFill="1" applyBorder="1" applyAlignment="1">
      <alignment horizontal="center"/>
    </xf>
    <xf numFmtId="0" fontId="25" fillId="0" borderId="45" xfId="0" applyFont="1" applyBorder="1"/>
    <xf numFmtId="0" fontId="40" fillId="10" borderId="17" xfId="31" applyFont="1" applyFill="1" applyBorder="1" applyAlignment="1">
      <alignment horizontal="center"/>
    </xf>
    <xf numFmtId="0" fontId="40" fillId="10" borderId="15" xfId="31" applyFont="1" applyFill="1" applyBorder="1" applyAlignment="1">
      <alignment horizontal="center"/>
    </xf>
    <xf numFmtId="0" fontId="40" fillId="10" borderId="19" xfId="31" applyFont="1" applyFill="1" applyBorder="1" applyAlignment="1">
      <alignment horizontal="center"/>
    </xf>
    <xf numFmtId="0" fontId="25" fillId="10" borderId="89" xfId="0" applyFont="1" applyFill="1" applyBorder="1"/>
    <xf numFmtId="0" fontId="40" fillId="10" borderId="22" xfId="31" applyFont="1" applyFill="1" applyBorder="1" applyAlignment="1">
      <alignment horizontal="center"/>
    </xf>
    <xf numFmtId="0" fontId="40" fillId="10" borderId="27" xfId="31" applyFont="1" applyFill="1" applyBorder="1" applyAlignment="1">
      <alignment horizontal="center"/>
    </xf>
    <xf numFmtId="0" fontId="40" fillId="10" borderId="28" xfId="31" applyFont="1" applyFill="1" applyBorder="1" applyAlignment="1">
      <alignment horizontal="center"/>
    </xf>
    <xf numFmtId="0" fontId="25" fillId="2" borderId="32" xfId="0" applyFont="1" applyFill="1" applyBorder="1"/>
    <xf numFmtId="0" fontId="25" fillId="2" borderId="33" xfId="0" applyFont="1" applyFill="1" applyBorder="1"/>
    <xf numFmtId="0" fontId="25" fillId="16" borderId="91" xfId="0" applyFont="1" applyFill="1" applyBorder="1"/>
    <xf numFmtId="0" fontId="25" fillId="0" borderId="33" xfId="0" applyFont="1" applyFill="1" applyBorder="1"/>
    <xf numFmtId="0" fontId="25" fillId="0" borderId="13" xfId="0" applyFont="1" applyBorder="1"/>
    <xf numFmtId="0" fontId="4" fillId="0" borderId="42" xfId="0" applyFont="1" applyFill="1" applyBorder="1"/>
    <xf numFmtId="0" fontId="25" fillId="0" borderId="73" xfId="0" applyFont="1" applyBorder="1"/>
    <xf numFmtId="0" fontId="4" fillId="0" borderId="22" xfId="0" applyFont="1" applyBorder="1"/>
    <xf numFmtId="0" fontId="25" fillId="0" borderId="35" xfId="0" applyFont="1" applyBorder="1"/>
    <xf numFmtId="0" fontId="23" fillId="17" borderId="86" xfId="0" applyFont="1" applyFill="1" applyBorder="1"/>
    <xf numFmtId="1" fontId="0" fillId="2" borderId="50" xfId="0" applyNumberFormat="1" applyFill="1" applyBorder="1"/>
    <xf numFmtId="1" fontId="0" fillId="2" borderId="51" xfId="0" applyNumberFormat="1" applyFill="1" applyBorder="1"/>
    <xf numFmtId="1" fontId="25" fillId="0" borderId="13" xfId="0" applyNumberFormat="1" applyFont="1" applyBorder="1"/>
    <xf numFmtId="0" fontId="25" fillId="0" borderId="42" xfId="0" applyFont="1" applyBorder="1"/>
    <xf numFmtId="1" fontId="25" fillId="0" borderId="17" xfId="0" applyNumberFormat="1" applyFont="1" applyBorder="1"/>
    <xf numFmtId="0" fontId="4" fillId="0" borderId="91" xfId="0" applyFont="1" applyBorder="1"/>
    <xf numFmtId="0" fontId="25" fillId="0" borderId="28" xfId="0" applyFont="1" applyBorder="1"/>
    <xf numFmtId="0" fontId="25" fillId="0" borderId="24" xfId="0" applyFont="1" applyBorder="1"/>
    <xf numFmtId="0" fontId="25" fillId="0" borderId="4" xfId="0" applyFont="1" applyBorder="1"/>
    <xf numFmtId="0" fontId="4" fillId="0" borderId="67" xfId="0" applyFont="1" applyBorder="1"/>
    <xf numFmtId="1" fontId="25" fillId="17" borderId="13" xfId="0" applyNumberFormat="1" applyFont="1" applyFill="1" applyBorder="1"/>
    <xf numFmtId="0" fontId="25" fillId="17" borderId="31" xfId="0" applyFont="1" applyFill="1" applyBorder="1" applyAlignment="1">
      <alignment wrapText="1"/>
    </xf>
    <xf numFmtId="0" fontId="25" fillId="17" borderId="41" xfId="0" applyFont="1" applyFill="1" applyBorder="1"/>
    <xf numFmtId="1" fontId="25" fillId="17" borderId="43" xfId="0" applyNumberFormat="1" applyFont="1" applyFill="1" applyBorder="1"/>
    <xf numFmtId="1" fontId="25" fillId="17" borderId="15" xfId="0" applyNumberFormat="1" applyFont="1" applyFill="1" applyBorder="1"/>
    <xf numFmtId="0" fontId="25" fillId="17" borderId="30" xfId="0" applyFont="1" applyFill="1" applyBorder="1"/>
    <xf numFmtId="0" fontId="25" fillId="17" borderId="20" xfId="0" applyFont="1" applyFill="1" applyBorder="1"/>
    <xf numFmtId="0" fontId="25" fillId="0" borderId="29" xfId="0" applyFont="1" applyBorder="1"/>
    <xf numFmtId="1" fontId="25" fillId="0" borderId="43" xfId="0" applyNumberFormat="1" applyFont="1" applyBorder="1"/>
    <xf numFmtId="1" fontId="25" fillId="0" borderId="78" xfId="0" applyNumberFormat="1" applyFont="1" applyBorder="1"/>
    <xf numFmtId="1" fontId="25" fillId="17" borderId="90" xfId="0" applyNumberFormat="1" applyFont="1" applyFill="1" applyBorder="1"/>
    <xf numFmtId="1" fontId="25" fillId="17" borderId="27" xfId="0" applyNumberFormat="1" applyFont="1" applyFill="1" applyBorder="1"/>
    <xf numFmtId="0" fontId="25" fillId="17" borderId="28" xfId="0" applyFont="1" applyFill="1" applyBorder="1"/>
    <xf numFmtId="0" fontId="25" fillId="17" borderId="24" xfId="0" applyFont="1" applyFill="1" applyBorder="1"/>
    <xf numFmtId="1" fontId="25" fillId="0" borderId="41" xfId="0" applyNumberFormat="1" applyFont="1" applyFill="1" applyBorder="1" applyAlignment="1"/>
    <xf numFmtId="1" fontId="25" fillId="0" borderId="26" xfId="0" applyNumberFormat="1" applyFont="1" applyFill="1" applyBorder="1" applyAlignment="1"/>
    <xf numFmtId="0" fontId="25" fillId="0" borderId="41" xfId="0" applyFont="1" applyFill="1" applyBorder="1"/>
    <xf numFmtId="0" fontId="25" fillId="0" borderId="39" xfId="0" applyFont="1" applyFill="1" applyBorder="1"/>
    <xf numFmtId="0" fontId="4" fillId="0" borderId="89" xfId="0" applyFont="1" applyFill="1" applyBorder="1"/>
    <xf numFmtId="1" fontId="25" fillId="0" borderId="22" xfId="0" applyNumberFormat="1" applyFont="1" applyFill="1" applyBorder="1" applyAlignment="1"/>
    <xf numFmtId="1" fontId="25" fillId="2" borderId="45" xfId="0" applyNumberFormat="1" applyFont="1" applyFill="1" applyBorder="1" applyAlignment="1">
      <alignment horizontal="center"/>
    </xf>
    <xf numFmtId="1" fontId="25" fillId="0" borderId="45" xfId="0" applyNumberFormat="1" applyFont="1" applyFill="1" applyBorder="1"/>
    <xf numFmtId="1" fontId="25" fillId="0" borderId="44" xfId="0" applyNumberFormat="1" applyFont="1" applyBorder="1"/>
    <xf numFmtId="0" fontId="25" fillId="0" borderId="86" xfId="0" applyFont="1" applyBorder="1"/>
    <xf numFmtId="0" fontId="4" fillId="0" borderId="87" xfId="0" applyFont="1" applyBorder="1"/>
    <xf numFmtId="0" fontId="4" fillId="0" borderId="27" xfId="0" applyFont="1" applyBorder="1"/>
    <xf numFmtId="0" fontId="25" fillId="15" borderId="43" xfId="0" applyFont="1" applyFill="1" applyBorder="1" applyAlignment="1">
      <alignment horizontal="center" vertical="center"/>
    </xf>
    <xf numFmtId="0" fontId="25" fillId="15" borderId="44" xfId="0" applyFont="1" applyFill="1" applyBorder="1" applyAlignment="1">
      <alignment horizontal="center" vertical="center"/>
    </xf>
    <xf numFmtId="0" fontId="25" fillId="15" borderId="45" xfId="0" applyFont="1" applyFill="1" applyBorder="1" applyAlignment="1">
      <alignment horizontal="center" vertical="center"/>
    </xf>
    <xf numFmtId="0" fontId="4" fillId="0" borderId="18" xfId="0" applyFont="1" applyBorder="1"/>
    <xf numFmtId="1" fontId="4" fillId="0" borderId="17" xfId="0" applyNumberFormat="1" applyFont="1" applyBorder="1"/>
    <xf numFmtId="0" fontId="4" fillId="0" borderId="46" xfId="0" applyFont="1" applyBorder="1"/>
    <xf numFmtId="1" fontId="4" fillId="0" borderId="35" xfId="0" applyNumberFormat="1" applyFont="1" applyBorder="1"/>
    <xf numFmtId="1" fontId="25" fillId="17" borderId="17" xfId="0" applyNumberFormat="1" applyFont="1" applyFill="1" applyBorder="1"/>
    <xf numFmtId="0" fontId="25" fillId="0" borderId="7" xfId="0" applyFont="1" applyBorder="1"/>
    <xf numFmtId="0" fontId="4" fillId="0" borderId="82" xfId="0" applyFont="1" applyBorder="1"/>
    <xf numFmtId="1" fontId="25" fillId="17" borderId="22" xfId="0" applyNumberFormat="1" applyFont="1" applyFill="1" applyBorder="1"/>
    <xf numFmtId="0" fontId="25" fillId="0" borderId="4" xfId="0" applyFont="1" applyFill="1" applyBorder="1"/>
    <xf numFmtId="1" fontId="25" fillId="10" borderId="2" xfId="0" applyNumberFormat="1" applyFont="1" applyFill="1" applyBorder="1" applyAlignment="1">
      <alignment wrapText="1"/>
    </xf>
    <xf numFmtId="0" fontId="4" fillId="17" borderId="42" xfId="0" applyFont="1" applyFill="1" applyBorder="1" applyAlignment="1">
      <alignment wrapText="1"/>
    </xf>
    <xf numFmtId="0" fontId="4" fillId="4" borderId="42" xfId="0" applyFont="1" applyFill="1" applyBorder="1"/>
    <xf numFmtId="0" fontId="25" fillId="17" borderId="27" xfId="0" applyFont="1" applyFill="1" applyBorder="1"/>
    <xf numFmtId="0" fontId="4" fillId="17" borderId="28" xfId="0" applyFont="1" applyFill="1" applyBorder="1"/>
    <xf numFmtId="0" fontId="4" fillId="10" borderId="81" xfId="0" applyFont="1" applyFill="1" applyBorder="1"/>
    <xf numFmtId="1" fontId="25" fillId="0" borderId="24" xfId="0" applyNumberFormat="1" applyFont="1" applyBorder="1"/>
    <xf numFmtId="0" fontId="4" fillId="10" borderId="31" xfId="0" applyFont="1" applyFill="1" applyBorder="1" applyAlignment="1">
      <alignment horizontal="center" wrapText="1"/>
    </xf>
    <xf numFmtId="1" fontId="25" fillId="14" borderId="13" xfId="0" applyNumberFormat="1" applyFont="1" applyFill="1" applyBorder="1"/>
    <xf numFmtId="0" fontId="4" fillId="10" borderId="8" xfId="0" applyFont="1" applyFill="1" applyBorder="1"/>
    <xf numFmtId="0" fontId="4" fillId="10" borderId="82" xfId="0" applyFont="1" applyFill="1" applyBorder="1"/>
    <xf numFmtId="0" fontId="4" fillId="10" borderId="89" xfId="0" applyFont="1" applyFill="1" applyBorder="1"/>
    <xf numFmtId="1" fontId="25" fillId="14" borderId="7" xfId="0" applyNumberFormat="1" applyFont="1" applyFill="1" applyBorder="1"/>
    <xf numFmtId="0" fontId="25" fillId="0" borderId="45" xfId="0" applyFont="1" applyFill="1" applyBorder="1"/>
    <xf numFmtId="0" fontId="4" fillId="0" borderId="33" xfId="0" applyFont="1" applyFill="1" applyBorder="1"/>
    <xf numFmtId="0" fontId="25" fillId="0" borderId="57" xfId="0" applyFont="1" applyBorder="1"/>
    <xf numFmtId="0" fontId="4" fillId="0" borderId="89" xfId="0" applyFont="1" applyBorder="1"/>
    <xf numFmtId="0" fontId="25" fillId="16" borderId="90" xfId="0" applyFont="1" applyFill="1" applyBorder="1"/>
    <xf numFmtId="0" fontId="25" fillId="16" borderId="45" xfId="0" applyFont="1" applyFill="1" applyBorder="1"/>
    <xf numFmtId="0" fontId="25" fillId="16" borderId="26" xfId="0" applyFont="1" applyFill="1" applyBorder="1"/>
    <xf numFmtId="1" fontId="25" fillId="0" borderId="32" xfId="0" applyNumberFormat="1" applyFont="1" applyFill="1" applyBorder="1"/>
    <xf numFmtId="0" fontId="4" fillId="0" borderId="92" xfId="0" applyFont="1" applyBorder="1"/>
    <xf numFmtId="1" fontId="25" fillId="14" borderId="0" xfId="0" applyNumberFormat="1" applyFont="1" applyFill="1" applyBorder="1"/>
    <xf numFmtId="1" fontId="25" fillId="14" borderId="32" xfId="0" applyNumberFormat="1" applyFont="1" applyFill="1" applyBorder="1"/>
    <xf numFmtId="176" fontId="25" fillId="17" borderId="42" xfId="0" applyNumberFormat="1" applyFont="1" applyFill="1" applyBorder="1"/>
    <xf numFmtId="176" fontId="25" fillId="17" borderId="19" xfId="0" applyNumberFormat="1" applyFont="1" applyFill="1" applyBorder="1"/>
    <xf numFmtId="0" fontId="25" fillId="17" borderId="19" xfId="0" applyFont="1" applyFill="1" applyBorder="1"/>
    <xf numFmtId="1" fontId="25" fillId="10" borderId="4" xfId="0" applyNumberFormat="1" applyFont="1" applyFill="1" applyBorder="1" applyAlignment="1">
      <alignment wrapText="1"/>
    </xf>
    <xf numFmtId="0" fontId="25" fillId="10" borderId="5" xfId="0" applyFont="1" applyFill="1" applyBorder="1" applyAlignment="1">
      <alignment wrapText="1"/>
    </xf>
    <xf numFmtId="0" fontId="4" fillId="0" borderId="23" xfId="0" applyFont="1" applyBorder="1"/>
    <xf numFmtId="1" fontId="25" fillId="14" borderId="26" xfId="0" applyNumberFormat="1" applyFont="1" applyFill="1" applyBorder="1"/>
    <xf numFmtId="0" fontId="4" fillId="14" borderId="57" xfId="0" applyFont="1" applyFill="1" applyBorder="1" applyAlignment="1">
      <alignment horizontal="center"/>
    </xf>
    <xf numFmtId="0" fontId="4" fillId="10" borderId="57" xfId="0" applyFont="1" applyFill="1" applyBorder="1"/>
    <xf numFmtId="0" fontId="25" fillId="0" borderId="26" xfId="0" applyFont="1" applyFill="1" applyBorder="1" applyAlignment="1"/>
    <xf numFmtId="0" fontId="25" fillId="0" borderId="13" xfId="0" applyFont="1" applyFill="1" applyBorder="1"/>
    <xf numFmtId="0" fontId="40" fillId="10" borderId="44" xfId="31" applyFont="1" applyFill="1" applyBorder="1"/>
    <xf numFmtId="1" fontId="0" fillId="2" borderId="53" xfId="0" applyNumberFormat="1" applyFill="1" applyBorder="1"/>
    <xf numFmtId="1" fontId="25" fillId="0" borderId="90" xfId="0" applyNumberFormat="1" applyFont="1" applyBorder="1"/>
    <xf numFmtId="0" fontId="25" fillId="0" borderId="19" xfId="0" applyFont="1" applyBorder="1" applyAlignment="1">
      <alignment wrapText="1"/>
    </xf>
    <xf numFmtId="1" fontId="25" fillId="0" borderId="17" xfId="0" applyNumberFormat="1" applyFont="1" applyFill="1" applyBorder="1"/>
    <xf numFmtId="1" fontId="25" fillId="14" borderId="41" xfId="0" applyNumberFormat="1" applyFont="1" applyFill="1" applyBorder="1"/>
    <xf numFmtId="1" fontId="25" fillId="14" borderId="96" xfId="0" applyNumberFormat="1" applyFont="1" applyFill="1" applyBorder="1"/>
    <xf numFmtId="0" fontId="4" fillId="0" borderId="32" xfId="0" applyFont="1" applyFill="1" applyBorder="1"/>
    <xf numFmtId="1" fontId="25" fillId="0" borderId="73" xfId="0" applyNumberFormat="1" applyFont="1" applyFill="1" applyBorder="1" applyAlignment="1"/>
    <xf numFmtId="0" fontId="4" fillId="0" borderId="82" xfId="0" applyFont="1" applyFill="1" applyBorder="1"/>
    <xf numFmtId="0" fontId="4" fillId="0" borderId="32" xfId="0" applyFont="1" applyBorder="1"/>
    <xf numFmtId="1" fontId="25" fillId="17" borderId="78" xfId="0" applyNumberFormat="1" applyFont="1" applyFill="1" applyBorder="1"/>
    <xf numFmtId="0" fontId="25" fillId="17" borderId="31" xfId="0" applyFont="1" applyFill="1" applyBorder="1"/>
    <xf numFmtId="0" fontId="40" fillId="10" borderId="0" xfId="31" applyFont="1" applyFill="1" applyBorder="1"/>
    <xf numFmtId="1" fontId="25" fillId="14" borderId="44" xfId="0" applyNumberFormat="1" applyFont="1" applyFill="1" applyBorder="1"/>
    <xf numFmtId="1" fontId="25" fillId="14" borderId="45" xfId="0" applyNumberFormat="1" applyFont="1" applyFill="1" applyBorder="1"/>
    <xf numFmtId="0" fontId="4" fillId="0" borderId="40" xfId="0" applyFont="1" applyBorder="1"/>
    <xf numFmtId="0" fontId="25" fillId="0" borderId="2" xfId="0" applyFont="1" applyBorder="1"/>
    <xf numFmtId="0" fontId="4" fillId="0" borderId="5" xfId="0" applyFont="1" applyBorder="1"/>
    <xf numFmtId="0" fontId="25" fillId="10" borderId="67" xfId="0" applyFont="1" applyFill="1" applyBorder="1" applyAlignment="1">
      <alignment wrapText="1"/>
    </xf>
    <xf numFmtId="0" fontId="4" fillId="0" borderId="14" xfId="0" applyFont="1" applyBorder="1" applyAlignment="1">
      <alignment wrapText="1"/>
    </xf>
    <xf numFmtId="0" fontId="21" fillId="17" borderId="18" xfId="0" applyFont="1" applyFill="1" applyBorder="1"/>
    <xf numFmtId="0" fontId="4" fillId="4" borderId="18" xfId="0" applyFont="1" applyFill="1" applyBorder="1"/>
    <xf numFmtId="0" fontId="25" fillId="14" borderId="41" xfId="0" applyFont="1" applyFill="1" applyBorder="1"/>
    <xf numFmtId="0" fontId="25" fillId="14" borderId="20" xfId="0" applyFont="1" applyFill="1" applyBorder="1"/>
    <xf numFmtId="0" fontId="25" fillId="14" borderId="24" xfId="0" applyFont="1" applyFill="1" applyBorder="1"/>
    <xf numFmtId="0" fontId="25" fillId="0" borderId="73" xfId="0" applyFont="1" applyFill="1" applyBorder="1" applyAlignment="1"/>
    <xf numFmtId="0" fontId="25" fillId="0" borderId="32" xfId="0" applyFont="1" applyFill="1" applyBorder="1"/>
    <xf numFmtId="0" fontId="25" fillId="0" borderId="93" xfId="0" applyFont="1" applyBorder="1"/>
    <xf numFmtId="0" fontId="23" fillId="0" borderId="9" xfId="0" applyFont="1"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19" fillId="7" borderId="1" xfId="0" applyFont="1" applyFill="1" applyBorder="1" applyAlignment="1">
      <alignment horizontal="center" wrapText="1"/>
    </xf>
    <xf numFmtId="0" fontId="15" fillId="17" borderId="3" xfId="0" applyFont="1" applyFill="1" applyBorder="1" applyAlignment="1">
      <alignment horizontal="center" wrapText="1"/>
    </xf>
    <xf numFmtId="0" fontId="0" fillId="2" borderId="14" xfId="0" applyFill="1" applyBorder="1"/>
    <xf numFmtId="0" fontId="0" fillId="2" borderId="50" xfId="0" applyFill="1" applyBorder="1" applyAlignment="1">
      <alignment horizontal="center"/>
    </xf>
    <xf numFmtId="0" fontId="4" fillId="17" borderId="18" xfId="0" applyFont="1" applyFill="1" applyBorder="1"/>
    <xf numFmtId="0" fontId="0" fillId="10" borderId="0" xfId="0" applyFill="1" applyBorder="1" applyAlignment="1">
      <alignment wrapText="1"/>
    </xf>
    <xf numFmtId="0" fontId="0" fillId="17" borderId="14" xfId="0" applyFill="1" applyBorder="1" applyAlignment="1">
      <alignment wrapText="1"/>
    </xf>
    <xf numFmtId="0" fontId="0" fillId="17" borderId="18" xfId="0" applyFill="1" applyBorder="1"/>
    <xf numFmtId="0" fontId="4" fillId="14" borderId="53" xfId="0" applyFont="1" applyFill="1" applyBorder="1"/>
    <xf numFmtId="0" fontId="4" fillId="14" borderId="44" xfId="0" applyFont="1" applyFill="1" applyBorder="1"/>
    <xf numFmtId="0" fontId="4" fillId="14" borderId="57" xfId="0" applyFont="1" applyFill="1" applyBorder="1"/>
    <xf numFmtId="0" fontId="0" fillId="0" borderId="14" xfId="0" applyFill="1" applyBorder="1"/>
    <xf numFmtId="0" fontId="23" fillId="0" borderId="7" xfId="0" applyFont="1" applyFill="1" applyBorder="1"/>
    <xf numFmtId="0" fontId="27" fillId="10" borderId="14" xfId="31" applyFill="1" applyBorder="1" applyAlignment="1">
      <alignment horizontal="center"/>
    </xf>
    <xf numFmtId="0" fontId="27" fillId="10" borderId="18" xfId="31" applyFill="1" applyBorder="1" applyAlignment="1">
      <alignment horizontal="center"/>
    </xf>
    <xf numFmtId="0" fontId="27" fillId="10" borderId="23" xfId="31" applyFill="1" applyBorder="1" applyAlignment="1">
      <alignment horizontal="center"/>
    </xf>
    <xf numFmtId="0" fontId="0" fillId="2" borderId="45" xfId="0" applyFill="1" applyBorder="1" applyAlignment="1">
      <alignment horizontal="center"/>
    </xf>
    <xf numFmtId="0" fontId="0" fillId="16" borderId="23" xfId="0" applyFill="1" applyBorder="1"/>
    <xf numFmtId="0" fontId="0" fillId="16" borderId="43" xfId="0" applyFill="1" applyBorder="1"/>
    <xf numFmtId="0" fontId="0" fillId="15" borderId="43" xfId="0" applyFill="1" applyBorder="1" applyAlignment="1">
      <alignment horizontal="center" vertical="center"/>
    </xf>
    <xf numFmtId="0" fontId="0" fillId="15" borderId="29" xfId="0" applyFill="1" applyBorder="1" applyAlignment="1">
      <alignment horizontal="center" vertical="center"/>
    </xf>
    <xf numFmtId="0" fontId="0" fillId="15" borderId="45" xfId="0" applyFill="1" applyBorder="1" applyAlignment="1">
      <alignment horizontal="center" vertical="center"/>
    </xf>
    <xf numFmtId="0" fontId="0" fillId="15" borderId="32" xfId="0" applyFill="1" applyBorder="1" applyAlignment="1">
      <alignment horizontal="center" vertical="center"/>
    </xf>
    <xf numFmtId="0" fontId="0" fillId="17" borderId="3" xfId="0" applyFill="1" applyBorder="1" applyAlignment="1">
      <alignment horizontal="center" vertical="center" textRotation="90" wrapText="1"/>
    </xf>
    <xf numFmtId="0" fontId="0" fillId="17" borderId="5" xfId="0" applyFill="1" applyBorder="1" applyAlignment="1">
      <alignment horizontal="center" vertical="center" textRotation="90" wrapText="1"/>
    </xf>
    <xf numFmtId="0" fontId="0" fillId="2" borderId="51" xfId="0" applyFill="1" applyBorder="1" applyAlignment="1">
      <alignment horizontal="center"/>
    </xf>
    <xf numFmtId="0" fontId="0" fillId="2" borderId="95" xfId="0" applyFill="1" applyBorder="1" applyAlignment="1">
      <alignment horizontal="center"/>
    </xf>
    <xf numFmtId="0" fontId="23" fillId="0" borderId="14" xfId="0" applyFont="1" applyBorder="1"/>
    <xf numFmtId="0" fontId="0" fillId="17" borderId="0" xfId="0" applyFill="1" applyAlignment="1">
      <alignment horizontal="center" vertical="center" wrapText="1"/>
    </xf>
    <xf numFmtId="0" fontId="23" fillId="4" borderId="18" xfId="0" applyFont="1" applyFill="1" applyBorder="1"/>
    <xf numFmtId="0" fontId="23" fillId="4" borderId="19" xfId="0" applyFont="1" applyFill="1" applyBorder="1"/>
    <xf numFmtId="0" fontId="23" fillId="17" borderId="25" xfId="0" applyFont="1" applyFill="1" applyBorder="1"/>
    <xf numFmtId="0" fontId="4" fillId="14" borderId="80" xfId="0" applyFont="1" applyFill="1" applyBorder="1"/>
    <xf numFmtId="0" fontId="4" fillId="14" borderId="81" xfId="0" applyFont="1" applyFill="1" applyBorder="1"/>
    <xf numFmtId="0" fontId="4" fillId="14" borderId="82" xfId="0" applyFont="1" applyFill="1" applyBorder="1"/>
    <xf numFmtId="0" fontId="4" fillId="14" borderId="89" xfId="0" applyFont="1" applyFill="1" applyBorder="1"/>
    <xf numFmtId="0" fontId="23" fillId="0" borderId="74" xfId="0" applyFont="1" applyFill="1" applyBorder="1"/>
    <xf numFmtId="0" fontId="23" fillId="0" borderId="39" xfId="0" applyFont="1" applyFill="1" applyBorder="1"/>
    <xf numFmtId="0" fontId="23" fillId="0" borderId="8" xfId="0" applyFont="1" applyFill="1" applyBorder="1"/>
    <xf numFmtId="0" fontId="23" fillId="0" borderId="40" xfId="0" applyFont="1" applyFill="1" applyBorder="1"/>
    <xf numFmtId="0" fontId="0" fillId="2" borderId="32" xfId="0" applyFill="1" applyBorder="1" applyAlignment="1">
      <alignment horizontal="center"/>
    </xf>
    <xf numFmtId="0" fontId="0" fillId="2" borderId="33" xfId="0" applyFill="1" applyBorder="1" applyAlignment="1">
      <alignment horizontal="center"/>
    </xf>
    <xf numFmtId="0" fontId="23" fillId="0" borderId="86" xfId="0" applyFont="1" applyBorder="1"/>
    <xf numFmtId="0" fontId="23" fillId="0" borderId="74" xfId="0" applyFont="1" applyBorder="1"/>
    <xf numFmtId="0" fontId="23" fillId="0" borderId="23" xfId="0" applyFont="1" applyBorder="1"/>
    <xf numFmtId="0" fontId="0" fillId="15" borderId="30" xfId="0" applyFill="1" applyBorder="1" applyAlignment="1">
      <alignment horizontal="center" vertical="center"/>
    </xf>
    <xf numFmtId="0" fontId="0" fillId="0" borderId="86" xfId="0" applyBorder="1"/>
    <xf numFmtId="0" fontId="0" fillId="0" borderId="74" xfId="0" applyBorder="1"/>
    <xf numFmtId="0" fontId="0" fillId="0" borderId="87" xfId="0" applyBorder="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9"/>
  <colors>
    <mruColors>
      <color rgb="00D9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368300</xdr:colOff>
      <xdr:row>1</xdr:row>
      <xdr:rowOff>76199</xdr:rowOff>
    </xdr:from>
    <xdr:to>
      <xdr:col>14</xdr:col>
      <xdr:colOff>171450</xdr:colOff>
      <xdr:row>39</xdr:row>
      <xdr:rowOff>127000</xdr:rowOff>
    </xdr:to>
    <xdr:sp>
      <xdr:nvSpPr>
        <xdr:cNvPr id="2" name="TextBox 1"/>
        <xdr:cNvSpPr txBox="1"/>
      </xdr:nvSpPr>
      <xdr:spPr>
        <a:xfrm>
          <a:off x="368300" y="247015"/>
          <a:ext cx="12071350" cy="656653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Notes to Sam from Judith 13/03/17</a:t>
          </a:r>
          <a:endParaRPr lang="en-US" sz="1800" b="1"/>
        </a:p>
        <a:p>
          <a:endParaRPr lang="en-US" sz="1800"/>
        </a:p>
        <a:p>
          <a:endParaRPr lang="en-US" sz="1800"/>
        </a:p>
        <a:p>
          <a:r>
            <a:rPr lang="en-US" sz="1800"/>
            <a:t>Please</a:t>
          </a:r>
          <a:r>
            <a:rPr lang="en-US" sz="1800" baseline="0"/>
            <a:t> note the following:</a:t>
          </a:r>
          <a:endParaRPr lang="en-US" sz="1800" baseline="0"/>
        </a:p>
        <a:p>
          <a:endParaRPr lang="en-US" sz="1400" baseline="0"/>
        </a:p>
        <a:p>
          <a:r>
            <a:rPr lang="en-US" sz="1400" baseline="0"/>
            <a:t>1. Each tag contains the weekly timetabling information following the exact format as before from Andy Kemp.</a:t>
          </a:r>
          <a:endParaRPr lang="en-US" sz="1400" baseline="0"/>
        </a:p>
        <a:p>
          <a:r>
            <a:rPr lang="en-US" sz="1400" baseline="0"/>
            <a:t>2. An additional section in yellow is added to show that who is going out and when.</a:t>
          </a:r>
          <a:endParaRPr lang="en-US" sz="1400" baseline="0"/>
        </a:p>
        <a:p>
          <a:r>
            <a:rPr lang="en-US" sz="1400" baseline="0"/>
            <a:t>3</a:t>
          </a:r>
          <a:r>
            <a:rPr lang="en-US" sz="1400" u="sng" baseline="0"/>
            <a:t>. It is important to maintain all the weekly timetabling tags to be in the exact format</a:t>
          </a:r>
          <a:r>
            <a:rPr lang="en-US" sz="1400" baseline="0"/>
            <a:t>.</a:t>
          </a:r>
          <a:endParaRPr lang="en-US" sz="1400" baseline="0"/>
        </a:p>
        <a:p>
          <a:endParaRPr lang="en-US" sz="1400" baseline="0"/>
        </a:p>
        <a:p>
          <a:r>
            <a:rPr lang="en-US" sz="1400" baseline="0"/>
            <a:t>4. </a:t>
          </a:r>
          <a:r>
            <a:rPr lang="en-US" sz="1400" b="1" baseline="0">
              <a:solidFill>
                <a:srgbClr val="FF0000"/>
              </a:solidFill>
            </a:rPr>
            <a:t>We need to create two summary sheets</a:t>
          </a:r>
          <a:r>
            <a:rPr lang="en-US" sz="1400" baseline="0"/>
            <a:t>:</a:t>
          </a:r>
          <a:endParaRPr lang="en-US" sz="1400" baseline="0"/>
        </a:p>
        <a:p>
          <a:r>
            <a:rPr lang="en-US" sz="1400" baseline="0"/>
            <a:t>4.1 </a:t>
          </a:r>
          <a:r>
            <a:rPr lang="en-US" sz="1400" baseline="0">
              <a:solidFill>
                <a:srgbClr val="FF0000"/>
              </a:solidFill>
            </a:rPr>
            <a:t>An overview of the timetable</a:t>
          </a:r>
          <a:r>
            <a:rPr lang="en-US" sz="1400" baseline="0"/>
            <a:t>, like the old one, now under the tag Summary_old</a:t>
          </a:r>
          <a:endParaRPr lang="en-US" sz="1400" baseline="0"/>
        </a:p>
        <a:p>
          <a:r>
            <a:rPr lang="en-US" sz="1400" baseline="0"/>
            <a:t>4.2 </a:t>
          </a:r>
          <a:r>
            <a:rPr lang="en-US" sz="1400" baseline="0">
              <a:solidFill>
                <a:srgbClr val="FF0000"/>
              </a:solidFill>
            </a:rPr>
            <a:t>An overview of who is going and when</a:t>
          </a:r>
          <a:r>
            <a:rPr lang="en-US" sz="1400" baseline="0"/>
            <a:t> (this is to avoid clashes and to ensure our regular presence in the Joint School)</a:t>
          </a:r>
          <a:endParaRPr lang="en-US" sz="1400" baseline="0"/>
        </a:p>
        <a:p>
          <a:r>
            <a:rPr lang="en-US" sz="1400" baseline="0"/>
            <a:t>4.3 </a:t>
          </a:r>
          <a:r>
            <a:rPr lang="en-US" sz="1400" b="1" baseline="0"/>
            <a:t>In the summary sheet</a:t>
          </a:r>
          <a:r>
            <a:rPr lang="en-US" sz="1400" baseline="0"/>
            <a:t>, </a:t>
          </a:r>
          <a:r>
            <a:rPr lang="en-US" sz="1400" b="1" baseline="0">
              <a:solidFill>
                <a:srgbClr val="FF0000"/>
              </a:solidFill>
            </a:rPr>
            <a:t>use only FORMULA for </a:t>
          </a:r>
          <a:r>
            <a:rPr lang="en-US" sz="1400" b="1" u="none" baseline="0">
              <a:solidFill>
                <a:srgbClr val="FF0000"/>
              </a:solidFill>
            </a:rPr>
            <a:t>ALL data</a:t>
          </a:r>
          <a:r>
            <a:rPr lang="en-US" sz="1400" b="1" baseline="0">
              <a:solidFill>
                <a:srgbClr val="FF0000"/>
              </a:solidFill>
            </a:rPr>
            <a:t> entries, i.e. DO NOT COPY AND PASTE THE VALUES.  The </a:t>
          </a:r>
          <a:r>
            <a:rPr lang="en-US" sz="1400" b="1" u="sng" baseline="0">
              <a:solidFill>
                <a:srgbClr val="FF0000"/>
              </a:solidFill>
            </a:rPr>
            <a:t>master data entry </a:t>
          </a:r>
          <a:r>
            <a:rPr lang="en-US" sz="1400" b="1" baseline="0">
              <a:solidFill>
                <a:srgbClr val="FF0000"/>
              </a:solidFill>
            </a:rPr>
            <a:t>remains with the </a:t>
          </a:r>
          <a:r>
            <a:rPr lang="en-US" sz="1400" b="1" u="sng" baseline="0">
              <a:solidFill>
                <a:srgbClr val="FF0000"/>
              </a:solidFill>
            </a:rPr>
            <a:t>individual sheet </a:t>
          </a:r>
          <a:r>
            <a:rPr lang="en-US" sz="1400" b="1" baseline="0">
              <a:solidFill>
                <a:srgbClr val="FF0000"/>
              </a:solidFill>
            </a:rPr>
            <a:t>for each module.</a:t>
          </a:r>
          <a:endParaRPr lang="en-US" sz="1400" b="1" baseline="0">
            <a:solidFill>
              <a:srgbClr val="FF0000"/>
            </a:solidFill>
          </a:endParaRPr>
        </a:p>
        <a:p>
          <a:r>
            <a:rPr lang="en-US" sz="1400" b="1" baseline="0">
              <a:solidFill>
                <a:srgbClr val="FF0000"/>
              </a:solidFill>
            </a:rPr>
            <a:t>4.4 Ask Andy if you have any questions on the formula setup.</a:t>
          </a:r>
          <a:endParaRPr lang="en-US" sz="1400" b="1" baseline="0">
            <a:solidFill>
              <a:srgbClr val="FF0000"/>
            </a:solidFill>
          </a:endParaRPr>
        </a:p>
        <a:p>
          <a:endParaRPr lang="en-US" sz="1400" baseline="0"/>
        </a:p>
        <a:p>
          <a:r>
            <a:rPr lang="en-US" sz="1400" baseline="0"/>
            <a:t>5. IMPORTANT</a:t>
          </a:r>
          <a:endParaRPr lang="en-US" sz="1400" baseline="0"/>
        </a:p>
        <a:p>
          <a:r>
            <a:rPr lang="en-US" sz="1400" baseline="0"/>
            <a:t>5.1 All the current tags are now readable when printed on A3.</a:t>
          </a:r>
          <a:endParaRPr lang="en-US" sz="1400" baseline="0"/>
        </a:p>
        <a:p>
          <a:r>
            <a:rPr lang="en-US" sz="1400" baseline="0"/>
            <a:t>When creating new tags, please test print to </a:t>
          </a:r>
          <a:r>
            <a:rPr lang="en-US" sz="1400" u="sng" baseline="0">
              <a:solidFill>
                <a:srgbClr val="FF0000"/>
              </a:solidFill>
            </a:rPr>
            <a:t>make sure that it is readable when printed on A3.</a:t>
          </a:r>
          <a:endParaRPr lang="en-US" sz="1400" u="sng" baseline="0">
            <a:solidFill>
              <a:srgbClr val="FF0000"/>
            </a:solidFill>
          </a:endParaRPr>
        </a:p>
        <a:p>
          <a:r>
            <a:rPr lang="en-US" sz="1400" b="0" u="none" baseline="0">
              <a:solidFill>
                <a:schemeClr val="tx1"/>
              </a:solidFill>
            </a:rPr>
            <a:t>5.2 I have not seen A3 colour printer in the Joint School.</a:t>
          </a:r>
          <a:endParaRPr lang="en-US" sz="1400" b="0" u="none" baseline="0">
            <a:solidFill>
              <a:schemeClr val="tx1"/>
            </a:solidFill>
          </a:endParaRPr>
        </a:p>
        <a:p>
          <a:r>
            <a:rPr lang="en-US" sz="1400" b="0" u="none" baseline="0">
              <a:solidFill>
                <a:schemeClr val="tx1"/>
              </a:solidFill>
            </a:rPr>
            <a:t>To facilitate discussion during our visit with SWJTU</a:t>
          </a:r>
          <a:r>
            <a:rPr lang="en-US" sz="1400" b="0" u="none" baseline="0">
              <a:solidFill>
                <a:srgbClr val="FF0000"/>
              </a:solidFill>
            </a:rPr>
            <a:t>, </a:t>
          </a:r>
          <a:r>
            <a:rPr lang="en-US" sz="1400" u="sng" baseline="0">
              <a:solidFill>
                <a:srgbClr val="FF0000"/>
              </a:solidFill>
            </a:rPr>
            <a:t>we need to print enough coloured A3 copies and take them with us.</a:t>
          </a:r>
          <a:endParaRPr lang="en-US" sz="1400" u="sng" baseline="0">
            <a:solidFill>
              <a:srgbClr val="FF0000"/>
            </a:solidFill>
          </a:endParaRPr>
        </a:p>
        <a:p>
          <a:endParaRPr lang="en-US" sz="1400" u="sng" baseline="0">
            <a:solidFill>
              <a:srgbClr val="FF0000"/>
            </a:solidFill>
          </a:endParaRPr>
        </a:p>
        <a:p>
          <a:r>
            <a:rPr lang="en-US" sz="1400" u="none">
              <a:solidFill>
                <a:schemeClr val="tx1"/>
              </a:solidFill>
            </a:rPr>
            <a:t>6.</a:t>
          </a:r>
          <a:r>
            <a:rPr lang="en-US" sz="1400" u="none" baseline="0">
              <a:solidFill>
                <a:schemeClr val="tx1"/>
              </a:solidFill>
            </a:rPr>
            <a:t> </a:t>
          </a:r>
          <a:r>
            <a:rPr lang="en-US" sz="1400" b="1" u="none" baseline="0">
              <a:solidFill>
                <a:schemeClr val="tx1"/>
              </a:solidFill>
            </a:rPr>
            <a:t>NEXT STEPS</a:t>
          </a:r>
          <a:endParaRPr lang="en-US" sz="1400" b="1" u="none" baseline="0">
            <a:solidFill>
              <a:schemeClr val="tx1"/>
            </a:solidFill>
          </a:endParaRPr>
        </a:p>
        <a:p>
          <a:r>
            <a:rPr lang="en-US" sz="1400" b="1" u="none" baseline="0">
              <a:solidFill>
                <a:schemeClr val="tx1"/>
              </a:solidFill>
            </a:rPr>
            <a:t>6.1 Please collect input from Andy, Duncan, Louise, Mike &amp; David</a:t>
          </a:r>
          <a:endParaRPr lang="en-US" sz="1400" b="1" u="none" baseline="0">
            <a:solidFill>
              <a:schemeClr val="tx1"/>
            </a:solidFill>
          </a:endParaRPr>
        </a:p>
        <a:p>
          <a:r>
            <a:rPr lang="en-US" sz="1400" b="1" u="none" baseline="0">
              <a:solidFill>
                <a:schemeClr val="tx1"/>
              </a:solidFill>
            </a:rPr>
            <a:t>6.2 Input the information in the individual module sheets</a:t>
          </a:r>
          <a:endParaRPr lang="en-US" sz="1400" b="1" u="none" baseline="0">
            <a:solidFill>
              <a:schemeClr val="tx1"/>
            </a:solidFill>
          </a:endParaRPr>
        </a:p>
        <a:p>
          <a:r>
            <a:rPr lang="en-US" sz="1400" b="1" u="none" baseline="0">
              <a:solidFill>
                <a:schemeClr val="tx1"/>
              </a:solidFill>
            </a:rPr>
            <a:t>6.3 </a:t>
          </a:r>
          <a:r>
            <a:rPr lang="en-US" sz="1400" b="1" u="none" baseline="0">
              <a:solidFill>
                <a:srgbClr val="FF0000"/>
              </a:solidFill>
            </a:rPr>
            <a:t>Add additional sheets from Duncan and Mike, i.e. daily timetables</a:t>
          </a:r>
          <a:r>
            <a:rPr lang="en-US" sz="1400" b="1" u="none" baseline="0">
              <a:solidFill>
                <a:schemeClr val="tx1"/>
              </a:solidFill>
            </a:rPr>
            <a:t> during their visits (see Louise's daily timetable for her intensive week)</a:t>
          </a:r>
          <a:endParaRPr lang="en-US" sz="1400" b="1" u="none" baseline="0">
            <a:solidFill>
              <a:schemeClr val="tx1"/>
            </a:solidFill>
          </a:endParaRPr>
        </a:p>
        <a:p>
          <a:r>
            <a:rPr lang="en-US" sz="1400" b="1" u="none" baseline="0">
              <a:solidFill>
                <a:schemeClr val="tx1"/>
              </a:solidFill>
            </a:rPr>
            <a:t>6.3 Print out the individual sheets.  Confirm with Andy, Duncan, Louise, Mike &amp; David that your input is correct.</a:t>
          </a:r>
          <a:endParaRPr lang="en-US" sz="1400" b="1" u="none" baseline="0">
            <a:solidFill>
              <a:schemeClr val="tx1"/>
            </a:solidFill>
          </a:endParaRPr>
        </a:p>
        <a:p>
          <a:r>
            <a:rPr lang="en-US" sz="1400" b="1" u="none" baseline="0">
              <a:solidFill>
                <a:schemeClr val="tx1"/>
              </a:solidFill>
            </a:rPr>
            <a:t>6.4 Prepare the two summary sheets above. </a:t>
          </a:r>
          <a:r>
            <a:rPr lang="en-US" sz="1400" b="1" u="none" baseline="0">
              <a:solidFill>
                <a:srgbClr val="FF0000"/>
              </a:solidFill>
            </a:rPr>
            <a:t>Ask Andy if you have any questions on the formula setup.</a:t>
          </a:r>
          <a:endParaRPr lang="en-US" sz="1400" b="1" u="none" baseline="0">
            <a:solidFill>
              <a:srgbClr val="FF0000"/>
            </a:solidFill>
          </a:endParaRPr>
        </a:p>
        <a:p>
          <a:r>
            <a:rPr lang="en-US" sz="1400" b="1" u="none" baseline="0">
              <a:solidFill>
                <a:srgbClr val="FF0000"/>
              </a:solidFill>
            </a:rPr>
            <a:t>6.5 Print out the summary sheets on A3 landscape and make sure they are readable.</a:t>
          </a:r>
          <a:endParaRPr lang="en-US" sz="1400" b="1" u="none" baseline="0">
            <a:solidFill>
              <a:schemeClr val="tx1"/>
            </a:solidFill>
          </a:endParaRPr>
        </a:p>
        <a:p>
          <a:r>
            <a:rPr lang="en-US" sz="1400" b="1" u="none" baseline="0">
              <a:solidFill>
                <a:schemeClr val="tx1"/>
              </a:solidFill>
            </a:rPr>
            <a:t>6.5 We will look at the summary sheets on </a:t>
          </a:r>
          <a:r>
            <a:rPr lang="en-US" sz="1400" b="1" u="sng" baseline="0">
              <a:solidFill>
                <a:schemeClr val="tx1"/>
              </a:solidFill>
            </a:rPr>
            <a:t>Wed 22/03/17 at 2pm</a:t>
          </a:r>
          <a:r>
            <a:rPr lang="en-US" sz="1400" b="1" u="none" baseline="0">
              <a:solidFill>
                <a:schemeClr val="tx1"/>
              </a:solidFill>
            </a:rPr>
            <a:t> in Andy's office.  Please print sufficient copies for the meeting.</a:t>
          </a:r>
          <a:endParaRPr lang="en-US" sz="1400" b="1" u="none">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80</xdr:col>
      <xdr:colOff>0</xdr:colOff>
      <xdr:row>4</xdr:row>
      <xdr:rowOff>0</xdr:rowOff>
    </xdr:from>
    <xdr:to>
      <xdr:col>85</xdr:col>
      <xdr:colOff>110259</xdr:colOff>
      <xdr:row>18</xdr:row>
      <xdr:rowOff>10102</xdr:rowOff>
    </xdr:to>
    <xdr:sp>
      <xdr:nvSpPr>
        <xdr:cNvPr id="2" name="TextBox 1"/>
        <xdr:cNvSpPr txBox="1"/>
      </xdr:nvSpPr>
      <xdr:spPr>
        <a:xfrm>
          <a:off x="37557075" y="2086610"/>
          <a:ext cx="3443605" cy="3947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Notes</a:t>
          </a:r>
          <a:r>
            <a:rPr lang="en-US" sz="1400" baseline="0"/>
            <a:t> from Sam 23/03/17:</a:t>
          </a:r>
          <a:endParaRPr lang="en-US" sz="1400"/>
        </a:p>
        <a:p>
          <a:r>
            <a:rPr lang="en-US" sz="1400"/>
            <a:t>1. Duncan,</a:t>
          </a:r>
          <a:r>
            <a:rPr lang="en-US" sz="1400" baseline="0"/>
            <a:t> I wonder if MC-out should come after you've been?</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
  <sheetViews>
    <sheetView zoomScale="150" zoomScaleNormal="150" topLeftCell="A10" workbookViewId="0">
      <selection activeCell="A1" sqref="A1:O40"/>
    </sheetView>
  </sheetViews>
  <sheetFormatPr defaultColWidth="11.5" defaultRowHeight="13.5"/>
  <sheetData/>
  <pageMargins left="0.75" right="0.75" top="1" bottom="1" header="0.5" footer="0.5"/>
  <pageSetup paperSize="9" scale="76"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T3" sqref="T3"/>
    </sheetView>
  </sheetViews>
  <sheetFormatPr defaultColWidth="9" defaultRowHeight="13.5"/>
  <cols>
    <col min="6" max="6" width="10.5" customWidth="1"/>
    <col min="10" max="10" width="11.125" customWidth="1"/>
    <col min="14" max="14" width="10.45" customWidth="1"/>
    <col min="16" max="16" width="10.7833333333333" customWidth="1"/>
    <col min="18" max="18" width="10.5666666666667" customWidth="1"/>
    <col min="22" max="22" width="10.75" customWidth="1"/>
    <col min="23" max="23" width="8.75" customWidth="1"/>
  </cols>
  <sheetData>
    <row r="1" ht="18.75" spans="1:23">
      <c r="A1" s="1" t="s">
        <v>225</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9" t="s">
        <v>185</v>
      </c>
      <c r="L8" s="17" t="s">
        <v>183</v>
      </c>
      <c r="M8" s="18"/>
      <c r="N8" s="18" t="s">
        <v>184</v>
      </c>
      <c r="O8" s="19" t="str">
        <f>G8</f>
        <v>Venue</v>
      </c>
      <c r="P8" s="17" t="s">
        <v>183</v>
      </c>
      <c r="Q8" s="18"/>
      <c r="R8" s="18" t="s">
        <v>184</v>
      </c>
      <c r="S8" s="19" t="str">
        <f>G8</f>
        <v>Venue</v>
      </c>
      <c r="T8" s="17" t="s">
        <v>183</v>
      </c>
      <c r="U8" s="18"/>
      <c r="V8" s="18" t="s">
        <v>184</v>
      </c>
      <c r="W8" s="19" t="str">
        <f>G8</f>
        <v>Venue</v>
      </c>
    </row>
    <row r="9" ht="14" customHeight="1" spans="1:23">
      <c r="A9" s="20">
        <v>1</v>
      </c>
      <c r="B9" s="21">
        <v>0.333333333333333</v>
      </c>
      <c r="C9" s="22">
        <f>B9+$E$4</f>
        <v>0.364583333333333</v>
      </c>
      <c r="D9" s="23"/>
      <c r="E9" s="23"/>
      <c r="F9" s="23"/>
      <c r="G9" s="24"/>
      <c r="H9" s="146"/>
      <c r="I9" s="160"/>
      <c r="J9" s="160"/>
      <c r="K9" s="161"/>
      <c r="L9" s="51" t="s">
        <v>208</v>
      </c>
      <c r="M9" s="51" t="s">
        <v>214</v>
      </c>
      <c r="N9" s="51" t="s">
        <v>209</v>
      </c>
      <c r="O9" s="52" t="s">
        <v>189</v>
      </c>
      <c r="P9" s="40"/>
      <c r="Q9" s="40"/>
      <c r="R9" s="40"/>
      <c r="S9" s="40"/>
      <c r="T9" s="23"/>
      <c r="U9" s="23"/>
      <c r="V9" s="23"/>
      <c r="W9" s="24"/>
    </row>
    <row r="10" ht="14" customHeight="1" spans="1:23">
      <c r="A10" s="26">
        <v>2</v>
      </c>
      <c r="B10" s="27">
        <f>C9+$E$2</f>
        <v>0.368055555555555</v>
      </c>
      <c r="C10" s="28">
        <f>B10+$E$4</f>
        <v>0.399305555555555</v>
      </c>
      <c r="D10" s="23"/>
      <c r="E10" s="23"/>
      <c r="F10" s="23"/>
      <c r="G10" s="24"/>
      <c r="H10" s="147"/>
      <c r="I10" s="25"/>
      <c r="J10" s="25"/>
      <c r="K10" s="162"/>
      <c r="L10" s="53"/>
      <c r="M10" s="53"/>
      <c r="N10" s="53"/>
      <c r="O10" s="54"/>
      <c r="P10" s="40"/>
      <c r="Q10" s="40"/>
      <c r="R10" s="40"/>
      <c r="S10" s="40"/>
      <c r="T10" s="126" t="s">
        <v>186</v>
      </c>
      <c r="U10" s="134" t="s">
        <v>187</v>
      </c>
      <c r="V10" s="135" t="s">
        <v>206</v>
      </c>
      <c r="W10" s="136"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ht="25" customHeight="1" spans="1:23">
      <c r="A12" s="26">
        <v>3</v>
      </c>
      <c r="B12" s="27">
        <f t="shared" si="0"/>
        <v>0.409722222222222</v>
      </c>
      <c r="C12" s="28">
        <f>B12+$E$4</f>
        <v>0.440972222222222</v>
      </c>
      <c r="D12" s="51" t="s">
        <v>198</v>
      </c>
      <c r="E12" s="51" t="s">
        <v>187</v>
      </c>
      <c r="F12" s="51" t="s">
        <v>207</v>
      </c>
      <c r="G12" s="52" t="s">
        <v>189</v>
      </c>
      <c r="H12" s="35" t="s">
        <v>208</v>
      </c>
      <c r="I12" s="35" t="s">
        <v>187</v>
      </c>
      <c r="J12" s="35" t="s">
        <v>209</v>
      </c>
      <c r="K12" s="36" t="s">
        <v>189</v>
      </c>
      <c r="L12" s="117" t="s">
        <v>204</v>
      </c>
      <c r="M12" s="153" t="s">
        <v>187</v>
      </c>
      <c r="N12" s="111" t="s">
        <v>226</v>
      </c>
      <c r="O12" s="110" t="s">
        <v>193</v>
      </c>
      <c r="P12" s="117" t="s">
        <v>204</v>
      </c>
      <c r="Q12" s="153" t="s">
        <v>187</v>
      </c>
      <c r="R12" s="111" t="s">
        <v>226</v>
      </c>
      <c r="S12" s="110" t="s">
        <v>202</v>
      </c>
      <c r="T12" s="23"/>
      <c r="U12" s="23"/>
      <c r="V12" s="38"/>
      <c r="W12" s="24"/>
    </row>
    <row r="13" spans="1:23">
      <c r="A13" s="26">
        <v>4</v>
      </c>
      <c r="B13" s="27">
        <f>C12+$E$2</f>
        <v>0.444444444444444</v>
      </c>
      <c r="C13" s="28">
        <f>B13+$E$4</f>
        <v>0.475694444444444</v>
      </c>
      <c r="D13" s="148"/>
      <c r="E13" s="53"/>
      <c r="F13" s="148"/>
      <c r="G13" s="149"/>
      <c r="H13" s="150"/>
      <c r="I13" s="150"/>
      <c r="J13" s="150"/>
      <c r="K13" s="163"/>
      <c r="L13" s="119"/>
      <c r="M13" s="153"/>
      <c r="N13" s="113"/>
      <c r="O13" s="112"/>
      <c r="P13" s="119"/>
      <c r="Q13" s="153"/>
      <c r="R13" s="113"/>
      <c r="S13" s="112"/>
      <c r="T13" s="23"/>
      <c r="U13" s="23"/>
      <c r="V13" s="38"/>
      <c r="W13" s="24"/>
    </row>
    <row r="14" spans="1:23">
      <c r="A14" s="26">
        <v>5</v>
      </c>
      <c r="B14" s="27">
        <f>C13+$E$2</f>
        <v>0.479166666666666</v>
      </c>
      <c r="C14" s="28">
        <f>B14+$E$4</f>
        <v>0.510416666666666</v>
      </c>
      <c r="D14" s="53"/>
      <c r="E14" s="35" t="s">
        <v>214</v>
      </c>
      <c r="F14" s="53"/>
      <c r="G14" s="54"/>
      <c r="H14" s="37"/>
      <c r="I14" s="37"/>
      <c r="J14" s="37"/>
      <c r="K14" s="37"/>
      <c r="L14" s="154"/>
      <c r="M14" s="153"/>
      <c r="N14" s="115"/>
      <c r="O14" s="114"/>
      <c r="P14" s="154"/>
      <c r="Q14" s="153"/>
      <c r="R14" s="115"/>
      <c r="S14" s="11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51"/>
      <c r="E16" s="39"/>
      <c r="F16" s="106"/>
      <c r="G16" s="152"/>
      <c r="H16" s="38"/>
      <c r="I16" s="23"/>
      <c r="J16" s="38"/>
      <c r="K16" s="24"/>
      <c r="L16" s="38"/>
      <c r="M16" s="23"/>
      <c r="N16" s="38"/>
      <c r="O16" s="24"/>
      <c r="P16" s="164" t="s">
        <v>192</v>
      </c>
      <c r="Q16" s="51"/>
      <c r="R16" s="166" t="s">
        <v>193</v>
      </c>
      <c r="S16" s="52"/>
      <c r="T16" s="37"/>
      <c r="U16" s="37"/>
      <c r="V16" s="37"/>
      <c r="W16" s="37"/>
    </row>
    <row r="17" spans="1:23">
      <c r="A17" s="26">
        <v>7</v>
      </c>
      <c r="B17" s="27">
        <f>C16+$E$2</f>
        <v>0.618055555555555</v>
      </c>
      <c r="C17" s="28">
        <f>B17+$E$4</f>
        <v>0.649305555555555</v>
      </c>
      <c r="D17" s="151"/>
      <c r="E17" s="39"/>
      <c r="F17" s="106"/>
      <c r="G17" s="152"/>
      <c r="H17" s="38"/>
      <c r="I17" s="23"/>
      <c r="J17" s="38"/>
      <c r="K17" s="24"/>
      <c r="L17" s="37"/>
      <c r="M17" s="40"/>
      <c r="N17" s="40"/>
      <c r="O17" s="40"/>
      <c r="P17" s="114"/>
      <c r="Q17" s="53"/>
      <c r="R17" s="167"/>
      <c r="S17" s="54"/>
      <c r="T17" s="37"/>
      <c r="U17" s="37"/>
      <c r="V17" s="37"/>
      <c r="W17" s="37"/>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17" t="s">
        <v>204</v>
      </c>
      <c r="E19" s="153" t="s">
        <v>187</v>
      </c>
      <c r="F19" s="111" t="s">
        <v>226</v>
      </c>
      <c r="G19" s="110" t="s">
        <v>189</v>
      </c>
      <c r="H19" s="117" t="s">
        <v>204</v>
      </c>
      <c r="I19" s="153" t="s">
        <v>187</v>
      </c>
      <c r="J19" s="111" t="s">
        <v>226</v>
      </c>
      <c r="K19" s="110" t="s">
        <v>189</v>
      </c>
      <c r="L19" s="117" t="s">
        <v>204</v>
      </c>
      <c r="M19" s="153" t="s">
        <v>187</v>
      </c>
      <c r="N19" s="111" t="s">
        <v>226</v>
      </c>
      <c r="O19" s="110" t="s">
        <v>227</v>
      </c>
      <c r="P19" s="65" t="s">
        <v>194</v>
      </c>
      <c r="Q19" s="65"/>
      <c r="R19" s="65"/>
      <c r="S19" s="65"/>
      <c r="T19" s="168" t="s">
        <v>195</v>
      </c>
      <c r="U19" s="87"/>
      <c r="V19" s="87"/>
      <c r="W19" s="88"/>
    </row>
    <row r="20" spans="1:23">
      <c r="A20" s="26">
        <v>9</v>
      </c>
      <c r="B20" s="27">
        <f>C19+$E$2</f>
        <v>0.694444444444444</v>
      </c>
      <c r="C20" s="28">
        <f>B20+$E$4</f>
        <v>0.725694444444444</v>
      </c>
      <c r="D20" s="119"/>
      <c r="E20" s="153"/>
      <c r="F20" s="113"/>
      <c r="G20" s="112"/>
      <c r="H20" s="119"/>
      <c r="I20" s="153"/>
      <c r="J20" s="113"/>
      <c r="K20" s="112"/>
      <c r="L20" s="119"/>
      <c r="M20" s="153"/>
      <c r="N20" s="113"/>
      <c r="O20" s="112"/>
      <c r="P20" s="65"/>
      <c r="Q20" s="65"/>
      <c r="R20" s="65"/>
      <c r="S20" s="65"/>
      <c r="T20" s="169"/>
      <c r="U20" s="90"/>
      <c r="V20" s="90"/>
      <c r="W20" s="91"/>
    </row>
    <row r="21" spans="1:23">
      <c r="A21" s="26">
        <v>10</v>
      </c>
      <c r="B21" s="27">
        <f>C20+$E$2</f>
        <v>0.729166666666666</v>
      </c>
      <c r="C21" s="28">
        <f>B21+$E$4</f>
        <v>0.760416666666666</v>
      </c>
      <c r="D21" s="154"/>
      <c r="E21" s="153"/>
      <c r="F21" s="115"/>
      <c r="G21" s="114"/>
      <c r="H21" s="154"/>
      <c r="I21" s="153"/>
      <c r="J21" s="115"/>
      <c r="K21" s="114"/>
      <c r="L21" s="154"/>
      <c r="M21" s="153"/>
      <c r="N21" s="115"/>
      <c r="O21" s="114"/>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228</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5"/>
      <c r="I36" s="25"/>
      <c r="J36" s="25"/>
      <c r="K36" s="50"/>
      <c r="L36" s="51" t="s">
        <v>208</v>
      </c>
      <c r="M36" s="51" t="s">
        <v>214</v>
      </c>
      <c r="N36" s="51" t="s">
        <v>209</v>
      </c>
      <c r="O36" s="52" t="s">
        <v>189</v>
      </c>
      <c r="P36" s="23"/>
      <c r="Q36" s="23"/>
      <c r="R36" s="38"/>
      <c r="S36" s="24"/>
      <c r="T36" s="23"/>
      <c r="U36" s="23"/>
      <c r="V36" s="23"/>
      <c r="W36" s="24"/>
    </row>
    <row r="37" spans="1:23">
      <c r="A37" s="26">
        <v>2</v>
      </c>
      <c r="B37" s="27">
        <f>C36+$E$2</f>
        <v>0.368055555555555</v>
      </c>
      <c r="C37" s="28">
        <f>B37+$E$4</f>
        <v>0.399305555555555</v>
      </c>
      <c r="D37" s="23"/>
      <c r="E37" s="23"/>
      <c r="F37" s="23"/>
      <c r="G37" s="24"/>
      <c r="H37" s="25"/>
      <c r="I37" s="25"/>
      <c r="J37" s="25"/>
      <c r="K37" s="50"/>
      <c r="L37" s="53"/>
      <c r="M37" s="53"/>
      <c r="N37" s="53"/>
      <c r="O37" s="54"/>
      <c r="P37" s="23"/>
      <c r="Q37" s="23"/>
      <c r="R37" s="38"/>
      <c r="S37" s="24"/>
      <c r="T37" s="126" t="s">
        <v>186</v>
      </c>
      <c r="U37" s="134" t="s">
        <v>187</v>
      </c>
      <c r="V37" s="135" t="s">
        <v>206</v>
      </c>
      <c r="W37" s="136" t="s">
        <v>189</v>
      </c>
    </row>
    <row r="38" spans="1:23">
      <c r="A38" s="30" t="s">
        <v>190</v>
      </c>
      <c r="B38" s="31">
        <f t="shared" ref="B38:B43" si="2">C37</f>
        <v>0.399305555555555</v>
      </c>
      <c r="C38" s="32">
        <f>B38+$E$3</f>
        <v>0.409722222222222</v>
      </c>
      <c r="D38" s="33"/>
      <c r="E38" s="33"/>
      <c r="F38" s="33"/>
      <c r="G38" s="34"/>
      <c r="H38" s="33"/>
      <c r="I38" s="33"/>
      <c r="J38" s="33"/>
      <c r="K38" s="34"/>
      <c r="L38" s="33"/>
      <c r="M38" s="33"/>
      <c r="N38" s="33"/>
      <c r="O38" s="34"/>
      <c r="P38" s="165"/>
      <c r="Q38" s="165"/>
      <c r="R38" s="165"/>
      <c r="S38" s="171"/>
      <c r="T38" s="165"/>
      <c r="U38" s="165"/>
      <c r="V38" s="33"/>
      <c r="W38" s="34"/>
    </row>
    <row r="39" spans="1:23">
      <c r="A39" s="26">
        <v>3</v>
      </c>
      <c r="B39" s="27">
        <f t="shared" si="2"/>
        <v>0.409722222222222</v>
      </c>
      <c r="C39" s="28">
        <f>B39+$E$4</f>
        <v>0.440972222222222</v>
      </c>
      <c r="D39" s="51" t="s">
        <v>198</v>
      </c>
      <c r="E39" s="51" t="s">
        <v>187</v>
      </c>
      <c r="F39" s="51" t="s">
        <v>207</v>
      </c>
      <c r="G39" s="52" t="s">
        <v>189</v>
      </c>
      <c r="H39" s="51" t="s">
        <v>208</v>
      </c>
      <c r="I39" s="51" t="s">
        <v>187</v>
      </c>
      <c r="J39" s="51" t="s">
        <v>209</v>
      </c>
      <c r="K39" s="52" t="s">
        <v>189</v>
      </c>
      <c r="L39" s="23"/>
      <c r="M39" s="23"/>
      <c r="N39" s="38"/>
      <c r="O39" s="24"/>
      <c r="P39" s="23"/>
      <c r="Q39" s="23"/>
      <c r="R39" s="38"/>
      <c r="S39" s="24"/>
      <c r="T39" s="23"/>
      <c r="U39" s="23"/>
      <c r="V39" s="38"/>
      <c r="W39" s="24"/>
    </row>
    <row r="40" spans="1:23">
      <c r="A40" s="26">
        <v>4</v>
      </c>
      <c r="B40" s="27">
        <f>C39+$E$2</f>
        <v>0.444444444444444</v>
      </c>
      <c r="C40" s="28">
        <f>B40+$E$4</f>
        <v>0.475694444444444</v>
      </c>
      <c r="D40" s="148"/>
      <c r="E40" s="53"/>
      <c r="F40" s="148"/>
      <c r="G40" s="149"/>
      <c r="H40" s="53"/>
      <c r="I40" s="53"/>
      <c r="J40" s="53"/>
      <c r="K40" s="54"/>
      <c r="L40" s="23"/>
      <c r="M40" s="23"/>
      <c r="N40" s="38"/>
      <c r="O40" s="24"/>
      <c r="P40" s="23"/>
      <c r="Q40" s="23"/>
      <c r="R40" s="38"/>
      <c r="S40" s="24"/>
      <c r="T40" s="23"/>
      <c r="U40" s="23"/>
      <c r="V40" s="38"/>
      <c r="W40" s="24"/>
    </row>
    <row r="41" spans="1:23">
      <c r="A41" s="26">
        <v>5</v>
      </c>
      <c r="B41" s="27">
        <f>C40+$E$2</f>
        <v>0.479166666666666</v>
      </c>
      <c r="C41" s="28">
        <f>B41+$E$4</f>
        <v>0.510416666666666</v>
      </c>
      <c r="D41" s="53"/>
      <c r="E41" s="35" t="s">
        <v>214</v>
      </c>
      <c r="F41" s="53"/>
      <c r="G41" s="54"/>
      <c r="H41" s="23"/>
      <c r="I41" s="23"/>
      <c r="J41" s="23"/>
      <c r="K41" s="24"/>
      <c r="L41" s="23"/>
      <c r="M41" s="23"/>
      <c r="N41" s="38"/>
      <c r="O41" s="24"/>
      <c r="P41" s="23"/>
      <c r="Q41" s="23"/>
      <c r="R41" s="38"/>
      <c r="S41" s="24"/>
      <c r="T41" s="23"/>
      <c r="U41" s="23"/>
      <c r="V41" s="23"/>
      <c r="W41" s="24"/>
    </row>
    <row r="42" spans="1:23">
      <c r="A42" s="30" t="s">
        <v>191</v>
      </c>
      <c r="B42" s="31">
        <f t="shared" si="2"/>
        <v>0.510416666666666</v>
      </c>
      <c r="C42" s="32">
        <f>B42+2*E31+E30</f>
        <v>0.583333333333333</v>
      </c>
      <c r="D42" s="33"/>
      <c r="E42" s="33"/>
      <c r="F42" s="33"/>
      <c r="G42" s="34"/>
      <c r="H42" s="33"/>
      <c r="I42" s="33"/>
      <c r="J42" s="33"/>
      <c r="K42" s="34"/>
      <c r="L42" s="33"/>
      <c r="M42" s="33"/>
      <c r="N42" s="33"/>
      <c r="O42" s="34"/>
      <c r="P42" s="165"/>
      <c r="Q42" s="165"/>
      <c r="R42" s="165"/>
      <c r="S42" s="171"/>
      <c r="T42" s="165"/>
      <c r="U42" s="165"/>
      <c r="V42" s="33"/>
      <c r="W42" s="34"/>
    </row>
    <row r="43" spans="1:23">
      <c r="A43" s="26">
        <v>6</v>
      </c>
      <c r="B43" s="27">
        <f t="shared" si="2"/>
        <v>0.583333333333333</v>
      </c>
      <c r="C43" s="28">
        <f>B43+$E$4</f>
        <v>0.614583333333333</v>
      </c>
      <c r="D43" s="39"/>
      <c r="E43" s="39"/>
      <c r="F43" s="106"/>
      <c r="G43" s="106"/>
      <c r="H43" s="38"/>
      <c r="I43" s="23"/>
      <c r="J43" s="38"/>
      <c r="K43" s="24"/>
      <c r="L43" s="38"/>
      <c r="M43" s="23"/>
      <c r="N43" s="38"/>
      <c r="O43" s="24"/>
      <c r="P43" s="130"/>
      <c r="Q43" s="23"/>
      <c r="R43" s="139"/>
      <c r="S43" s="24"/>
      <c r="T43" s="129"/>
      <c r="U43" s="129"/>
      <c r="V43" s="129"/>
      <c r="W43" s="129"/>
    </row>
    <row r="44" spans="1:23">
      <c r="A44" s="26">
        <v>7</v>
      </c>
      <c r="B44" s="27">
        <f>C43+$E$2</f>
        <v>0.618055555555555</v>
      </c>
      <c r="C44" s="28">
        <f>B44+$E$4</f>
        <v>0.649305555555555</v>
      </c>
      <c r="D44" s="39"/>
      <c r="E44" s="39"/>
      <c r="F44" s="106"/>
      <c r="G44" s="106"/>
      <c r="H44" s="38"/>
      <c r="I44" s="23"/>
      <c r="J44" s="38"/>
      <c r="K44" s="24"/>
      <c r="L44" s="38"/>
      <c r="M44" s="23"/>
      <c r="N44" s="38"/>
      <c r="O44" s="24"/>
      <c r="P44" s="130"/>
      <c r="Q44" s="23"/>
      <c r="R44" s="139"/>
      <c r="S44" s="24"/>
      <c r="T44" s="129"/>
      <c r="U44" s="129"/>
      <c r="V44" s="129"/>
      <c r="W44" s="129"/>
    </row>
    <row r="45" spans="1:23">
      <c r="A45" s="30" t="s">
        <v>190</v>
      </c>
      <c r="B45" s="31">
        <f t="shared" ref="B45:B50" si="3">C44</f>
        <v>0.649305555555555</v>
      </c>
      <c r="C45" s="32">
        <f>B45+$E$3</f>
        <v>0.659722222222222</v>
      </c>
      <c r="D45" s="33"/>
      <c r="E45" s="33"/>
      <c r="F45" s="33"/>
      <c r="G45" s="34"/>
      <c r="H45" s="33"/>
      <c r="I45" s="33"/>
      <c r="J45" s="33"/>
      <c r="K45" s="34"/>
      <c r="L45" s="33"/>
      <c r="M45" s="33"/>
      <c r="N45" s="33"/>
      <c r="O45" s="34"/>
      <c r="P45" s="165"/>
      <c r="Q45" s="165"/>
      <c r="R45" s="165"/>
      <c r="S45" s="171"/>
      <c r="T45" s="165"/>
      <c r="U45" s="165"/>
      <c r="V45" s="33"/>
      <c r="W45" s="34"/>
    </row>
    <row r="46" spans="1:23">
      <c r="A46" s="26">
        <v>8</v>
      </c>
      <c r="B46" s="27">
        <f t="shared" si="3"/>
        <v>0.659722222222222</v>
      </c>
      <c r="C46" s="28">
        <f>B46+$E$4</f>
        <v>0.690972222222222</v>
      </c>
      <c r="D46" s="39"/>
      <c r="E46" s="25"/>
      <c r="F46" s="39"/>
      <c r="G46" s="50"/>
      <c r="H46" s="23"/>
      <c r="I46" s="23"/>
      <c r="J46" s="23"/>
      <c r="K46" s="24"/>
      <c r="L46" s="23"/>
      <c r="M46" s="23"/>
      <c r="N46" s="23"/>
      <c r="O46" s="24"/>
      <c r="P46" s="137"/>
      <c r="Q46" s="137"/>
      <c r="R46" s="137"/>
      <c r="S46" s="137"/>
      <c r="T46" s="168" t="s">
        <v>195</v>
      </c>
      <c r="U46" s="87"/>
      <c r="V46" s="87"/>
      <c r="W46" s="88"/>
    </row>
    <row r="47" spans="1:23">
      <c r="A47" s="26">
        <v>9</v>
      </c>
      <c r="B47" s="27">
        <f>C46+$E$2</f>
        <v>0.694444444444444</v>
      </c>
      <c r="C47" s="28">
        <f>B47+$E$4</f>
        <v>0.725694444444444</v>
      </c>
      <c r="D47" s="39"/>
      <c r="E47" s="39"/>
      <c r="F47" s="39"/>
      <c r="G47" s="50"/>
      <c r="H47" s="23"/>
      <c r="I47" s="23"/>
      <c r="J47" s="23"/>
      <c r="K47" s="24"/>
      <c r="L47" s="23"/>
      <c r="M47" s="23"/>
      <c r="N47" s="23"/>
      <c r="O47" s="24"/>
      <c r="P47" s="137"/>
      <c r="Q47" s="137"/>
      <c r="R47" s="137"/>
      <c r="S47" s="137"/>
      <c r="T47" s="169"/>
      <c r="U47" s="90"/>
      <c r="V47" s="90"/>
      <c r="W47" s="91"/>
    </row>
    <row r="48" spans="1:23">
      <c r="A48" s="26">
        <v>10</v>
      </c>
      <c r="B48" s="27">
        <f>C47+$E$2</f>
        <v>0.729166666666666</v>
      </c>
      <c r="C48" s="28">
        <f>B48+$E$4</f>
        <v>0.760416666666666</v>
      </c>
      <c r="D48" s="39"/>
      <c r="E48" s="39"/>
      <c r="F48" s="39"/>
      <c r="G48" s="50"/>
      <c r="H48" s="23"/>
      <c r="I48" s="23"/>
      <c r="J48" s="23"/>
      <c r="K48" s="24"/>
      <c r="L48" s="23"/>
      <c r="M48" s="23"/>
      <c r="N48" s="23"/>
      <c r="O48" s="24"/>
      <c r="P48" s="137"/>
      <c r="Q48" s="137"/>
      <c r="R48" s="137"/>
      <c r="S48" s="137"/>
      <c r="T48" s="170"/>
      <c r="U48" s="92"/>
      <c r="V48" s="92"/>
      <c r="W48" s="93"/>
    </row>
    <row r="49" spans="1:23">
      <c r="A49" s="30" t="s">
        <v>196</v>
      </c>
      <c r="B49" s="31">
        <f t="shared" si="3"/>
        <v>0.760416666666666</v>
      </c>
      <c r="C49" s="32">
        <f>B49+$E$4+2*$E$3</f>
        <v>0.8125</v>
      </c>
      <c r="D49" s="33"/>
      <c r="E49" s="33"/>
      <c r="F49" s="33"/>
      <c r="G49" s="34"/>
      <c r="H49" s="33"/>
      <c r="I49" s="33"/>
      <c r="J49" s="33"/>
      <c r="K49" s="34"/>
      <c r="L49" s="33"/>
      <c r="M49" s="33"/>
      <c r="N49" s="33"/>
      <c r="O49" s="34"/>
      <c r="P49" s="165"/>
      <c r="Q49" s="165"/>
      <c r="R49" s="165"/>
      <c r="S49" s="171"/>
      <c r="T49" s="165"/>
      <c r="U49" s="165"/>
      <c r="V49" s="33"/>
      <c r="W49" s="34"/>
    </row>
    <row r="50" spans="1:23">
      <c r="A50" s="26">
        <v>11</v>
      </c>
      <c r="B50" s="27">
        <f t="shared" si="3"/>
        <v>0.8125</v>
      </c>
      <c r="C50" s="28">
        <f>B50+$E$4</f>
        <v>0.84375</v>
      </c>
      <c r="D50" s="66"/>
      <c r="E50" s="66"/>
      <c r="F50" s="66"/>
      <c r="G50" s="155"/>
      <c r="H50" s="66"/>
      <c r="I50" s="66"/>
      <c r="J50" s="66"/>
      <c r="K50" s="155"/>
      <c r="L50" s="66"/>
      <c r="M50" s="66"/>
      <c r="N50" s="66"/>
      <c r="O50" s="155"/>
      <c r="P50" s="70"/>
      <c r="Q50" s="70"/>
      <c r="R50" s="70"/>
      <c r="S50" s="156"/>
      <c r="T50" s="66"/>
      <c r="U50" s="66"/>
      <c r="V50" s="66"/>
      <c r="W50" s="155"/>
    </row>
    <row r="51" spans="1:23">
      <c r="A51" s="26">
        <v>12</v>
      </c>
      <c r="B51" s="27">
        <f>C50+$E$2</f>
        <v>0.847222222222222</v>
      </c>
      <c r="C51" s="28">
        <f>B51+$E$4</f>
        <v>0.878472222222222</v>
      </c>
      <c r="D51" s="70"/>
      <c r="E51" s="70"/>
      <c r="F51" s="70"/>
      <c r="G51" s="156"/>
      <c r="H51" s="70"/>
      <c r="I51" s="70"/>
      <c r="J51" s="70"/>
      <c r="K51" s="156"/>
      <c r="L51" s="70"/>
      <c r="M51" s="70"/>
      <c r="N51" s="70"/>
      <c r="O51" s="156"/>
      <c r="P51" s="70"/>
      <c r="Q51" s="70"/>
      <c r="R51" s="70"/>
      <c r="S51" s="156"/>
      <c r="T51" s="70"/>
      <c r="U51" s="70"/>
      <c r="V51" s="70"/>
      <c r="W51" s="156"/>
    </row>
    <row r="52" ht="14.25" spans="1:23">
      <c r="A52" s="45">
        <v>13</v>
      </c>
      <c r="B52" s="46">
        <v>0.881944444444444</v>
      </c>
      <c r="C52" s="47">
        <v>0.913194444444444</v>
      </c>
      <c r="D52" s="157"/>
      <c r="E52" s="157"/>
      <c r="F52" s="157"/>
      <c r="G52" s="158"/>
      <c r="H52" s="157"/>
      <c r="I52" s="157"/>
      <c r="J52" s="157"/>
      <c r="K52" s="158"/>
      <c r="L52" s="157"/>
      <c r="M52" s="157"/>
      <c r="N52" s="157"/>
      <c r="O52" s="158"/>
      <c r="P52" s="157"/>
      <c r="Q52" s="157"/>
      <c r="R52" s="157"/>
      <c r="S52" s="158"/>
      <c r="T52" s="157"/>
      <c r="U52" s="157"/>
      <c r="V52" s="157"/>
      <c r="W52" s="158"/>
    </row>
  </sheetData>
  <mergeCells count="63">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19:D21"/>
    <mergeCell ref="D39:D41"/>
    <mergeCell ref="E12:E13"/>
    <mergeCell ref="E19:E21"/>
    <mergeCell ref="E39:E40"/>
    <mergeCell ref="F12:F14"/>
    <mergeCell ref="F19:F21"/>
    <mergeCell ref="F39:F41"/>
    <mergeCell ref="G12:G14"/>
    <mergeCell ref="G19:G21"/>
    <mergeCell ref="G39:G41"/>
    <mergeCell ref="H19:H21"/>
    <mergeCell ref="H39:H40"/>
    <mergeCell ref="I19:I21"/>
    <mergeCell ref="I39:I40"/>
    <mergeCell ref="J19:J21"/>
    <mergeCell ref="J39:J40"/>
    <mergeCell ref="K19:K21"/>
    <mergeCell ref="K39:K40"/>
    <mergeCell ref="L9:L10"/>
    <mergeCell ref="L12:L14"/>
    <mergeCell ref="L19:L21"/>
    <mergeCell ref="L36:L37"/>
    <mergeCell ref="M9:M10"/>
    <mergeCell ref="M12:M14"/>
    <mergeCell ref="M19:M21"/>
    <mergeCell ref="M36:M37"/>
    <mergeCell ref="N9:N10"/>
    <mergeCell ref="N12:N14"/>
    <mergeCell ref="N19:N21"/>
    <mergeCell ref="N36:N37"/>
    <mergeCell ref="O9:O10"/>
    <mergeCell ref="O12:O14"/>
    <mergeCell ref="O19:O21"/>
    <mergeCell ref="O36:O37"/>
    <mergeCell ref="P12:P14"/>
    <mergeCell ref="P16:P17"/>
    <mergeCell ref="Q12:Q14"/>
    <mergeCell ref="Q16:Q17"/>
    <mergeCell ref="R12:R14"/>
    <mergeCell ref="R16:R17"/>
    <mergeCell ref="S12:S14"/>
    <mergeCell ref="S16:S17"/>
    <mergeCell ref="P19:S21"/>
    <mergeCell ref="T19:W21"/>
    <mergeCell ref="T46:W48"/>
  </mergeCells>
  <pageMargins left="0.751388888888889" right="0.751388888888889" top="1" bottom="1" header="0.5" footer="0.5"/>
  <pageSetup paperSize="9" scale="61" orientation="landscape" horizontalDpi="6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6" workbookViewId="0">
      <selection activeCell="M41" sqref="M41"/>
    </sheetView>
  </sheetViews>
  <sheetFormatPr defaultColWidth="9" defaultRowHeight="13.5"/>
  <cols>
    <col min="5" max="5" width="12.625" style="101"/>
    <col min="7" max="7" width="9" style="101"/>
    <col min="23" max="23" width="9" style="101"/>
  </cols>
  <sheetData>
    <row r="1" ht="18.75" spans="1:23">
      <c r="A1" s="1" t="s">
        <v>229</v>
      </c>
      <c r="B1" s="1"/>
      <c r="C1" s="1"/>
      <c r="D1" s="1"/>
      <c r="E1" s="1"/>
      <c r="F1" s="1"/>
      <c r="G1" s="1"/>
      <c r="H1" s="1"/>
      <c r="I1" s="1"/>
      <c r="J1" s="1"/>
      <c r="K1" s="1"/>
      <c r="L1" s="1"/>
      <c r="M1" s="1"/>
      <c r="N1" s="1"/>
      <c r="O1" s="1"/>
      <c r="P1" s="1"/>
      <c r="Q1" s="1"/>
      <c r="R1" s="1"/>
      <c r="S1" s="1"/>
      <c r="T1" s="1"/>
      <c r="U1" s="1"/>
      <c r="V1" s="1"/>
      <c r="W1" s="1"/>
    </row>
    <row r="2" spans="1:20">
      <c r="A2" s="2" t="s">
        <v>170</v>
      </c>
      <c r="B2" s="2"/>
      <c r="D2" s="3"/>
      <c r="E2" s="102">
        <f>5/60/24</f>
        <v>0.00347222222222222</v>
      </c>
      <c r="H2" s="4" t="s">
        <v>171</v>
      </c>
      <c r="I2" s="4"/>
      <c r="J2" s="4"/>
      <c r="K2" s="49"/>
      <c r="L2" s="4"/>
      <c r="M2" s="4"/>
      <c r="N2" s="4"/>
      <c r="O2" s="49"/>
      <c r="P2" s="4"/>
      <c r="Q2" s="4"/>
      <c r="R2" s="4"/>
      <c r="S2" s="49"/>
      <c r="T2" s="4"/>
    </row>
    <row r="3" spans="1:20">
      <c r="A3" s="5" t="s">
        <v>172</v>
      </c>
      <c r="B3" s="5"/>
      <c r="D3" s="3"/>
      <c r="E3" s="102">
        <f>3*E2</f>
        <v>0.0104166666666667</v>
      </c>
      <c r="H3" s="4"/>
      <c r="I3" s="4"/>
      <c r="J3" s="4"/>
      <c r="K3" s="49"/>
      <c r="L3" s="4"/>
      <c r="M3" s="4"/>
      <c r="N3" s="4"/>
      <c r="O3" s="49"/>
      <c r="P3" s="4"/>
      <c r="Q3" s="4"/>
      <c r="R3" s="4"/>
      <c r="S3" s="49"/>
      <c r="T3" s="4"/>
    </row>
    <row r="4" spans="1:20">
      <c r="A4" s="6"/>
      <c r="B4" s="6"/>
      <c r="C4" s="6"/>
      <c r="D4" s="6"/>
      <c r="E4" s="102">
        <f>0.75/24</f>
        <v>0.03125</v>
      </c>
      <c r="H4" s="4"/>
      <c r="I4" s="4"/>
      <c r="J4" s="4"/>
      <c r="K4" s="49"/>
      <c r="L4" s="4"/>
      <c r="M4" s="4"/>
      <c r="N4" s="4"/>
      <c r="O4" s="49"/>
      <c r="P4" s="4"/>
      <c r="Q4" s="4"/>
      <c r="R4" s="4"/>
      <c r="S4" s="49"/>
      <c r="T4" s="4"/>
    </row>
    <row r="5" spans="1:20">
      <c r="A5" s="6"/>
      <c r="B5" s="6"/>
      <c r="C5" s="6"/>
      <c r="D5" s="6"/>
      <c r="E5" s="102">
        <f>1/24</f>
        <v>0.0416666666666667</v>
      </c>
      <c r="H5" s="4"/>
      <c r="I5" s="4"/>
      <c r="J5" s="4"/>
      <c r="K5" s="49"/>
      <c r="L5" s="4"/>
      <c r="M5" s="4"/>
      <c r="N5" s="4"/>
      <c r="O5" s="49"/>
      <c r="P5" s="4"/>
      <c r="Q5" s="4"/>
      <c r="R5" s="4"/>
      <c r="S5" s="49"/>
      <c r="T5" s="4"/>
    </row>
    <row r="6" ht="14.25" spans="1:23">
      <c r="A6" t="s">
        <v>173</v>
      </c>
      <c r="D6" s="7" t="s">
        <v>174</v>
      </c>
      <c r="E6" s="103"/>
      <c r="H6" s="4"/>
      <c r="I6" s="4"/>
      <c r="J6" s="4"/>
      <c r="K6" s="49"/>
      <c r="L6" s="4"/>
      <c r="M6" s="4"/>
      <c r="N6" s="4"/>
      <c r="O6" s="49"/>
      <c r="P6" s="4"/>
      <c r="Q6" s="4"/>
      <c r="R6" s="4"/>
      <c r="S6" s="49"/>
      <c r="T6" s="77"/>
      <c r="U6" s="78"/>
      <c r="V6" s="78"/>
      <c r="W6" s="13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35"/>
      <c r="F9" s="23"/>
      <c r="G9" s="36"/>
      <c r="H9" s="25"/>
      <c r="I9" s="25"/>
      <c r="J9" s="25"/>
      <c r="K9" s="50"/>
      <c r="L9" s="129"/>
      <c r="M9" s="129"/>
      <c r="N9" s="129"/>
      <c r="O9" s="129"/>
      <c r="P9" s="23"/>
      <c r="Q9" s="23"/>
      <c r="R9" s="38"/>
      <c r="S9" s="24"/>
      <c r="T9" s="23"/>
      <c r="U9" s="23"/>
      <c r="V9" s="23"/>
      <c r="W9" s="36"/>
    </row>
    <row r="10" spans="1:23">
      <c r="A10" s="26">
        <v>2</v>
      </c>
      <c r="B10" s="27">
        <f>C9+$E$2</f>
        <v>0.368055555555555</v>
      </c>
      <c r="C10" s="28">
        <f>B10+$E$4</f>
        <v>0.399305555555555</v>
      </c>
      <c r="D10" s="23"/>
      <c r="E10" s="35"/>
      <c r="F10" s="23"/>
      <c r="G10" s="36"/>
      <c r="H10" s="29"/>
      <c r="I10" s="29"/>
      <c r="J10" s="29"/>
      <c r="K10" s="29"/>
      <c r="L10" s="129"/>
      <c r="M10" s="129"/>
      <c r="N10" s="129"/>
      <c r="O10" s="129"/>
      <c r="P10" s="23"/>
      <c r="Q10" s="23"/>
      <c r="R10" s="38"/>
      <c r="S10" s="24"/>
      <c r="T10" s="23"/>
      <c r="U10" s="23"/>
      <c r="V10" s="23"/>
      <c r="W10" s="36"/>
    </row>
    <row r="11" spans="1:23">
      <c r="A11" s="30" t="s">
        <v>190</v>
      </c>
      <c r="B11" s="31">
        <f t="shared" ref="B11:B16" si="0">C10</f>
        <v>0.399305555555555</v>
      </c>
      <c r="C11" s="32">
        <f>B11+$E$3</f>
        <v>0.409722222222222</v>
      </c>
      <c r="D11" s="32"/>
      <c r="E11" s="104"/>
      <c r="F11" s="32"/>
      <c r="G11" s="104"/>
      <c r="H11" s="32"/>
      <c r="I11" s="32"/>
      <c r="J11" s="32"/>
      <c r="K11" s="32"/>
      <c r="L11" s="32"/>
      <c r="M11" s="32"/>
      <c r="N11" s="32"/>
      <c r="O11" s="32"/>
      <c r="P11" s="32"/>
      <c r="Q11" s="32"/>
      <c r="R11" s="32"/>
      <c r="S11" s="32"/>
      <c r="T11" s="32"/>
      <c r="U11" s="32"/>
      <c r="V11" s="32"/>
      <c r="W11" s="104"/>
    </row>
    <row r="12" spans="1:23">
      <c r="A12" s="26">
        <v>3</v>
      </c>
      <c r="B12" s="27">
        <f t="shared" si="0"/>
        <v>0.409722222222222</v>
      </c>
      <c r="C12" s="28">
        <f>B12+$E$4</f>
        <v>0.440972222222222</v>
      </c>
      <c r="D12" s="23"/>
      <c r="E12" s="35"/>
      <c r="F12" s="23"/>
      <c r="G12" s="36"/>
      <c r="H12" s="23"/>
      <c r="I12" s="23"/>
      <c r="J12" s="23"/>
      <c r="K12" s="24"/>
      <c r="L12" s="23"/>
      <c r="M12" s="23"/>
      <c r="N12" s="38"/>
      <c r="O12" s="24"/>
      <c r="P12" s="110" t="s">
        <v>230</v>
      </c>
      <c r="Q12" s="110" t="s">
        <v>214</v>
      </c>
      <c r="R12" s="111" t="s">
        <v>231</v>
      </c>
      <c r="S12" s="110" t="s">
        <v>189</v>
      </c>
      <c r="T12" s="110" t="s">
        <v>230</v>
      </c>
      <c r="U12" s="110" t="s">
        <v>187</v>
      </c>
      <c r="V12" s="111" t="s">
        <v>231</v>
      </c>
      <c r="W12" s="110" t="s">
        <v>189</v>
      </c>
    </row>
    <row r="13" spans="1:23">
      <c r="A13" s="26">
        <v>4</v>
      </c>
      <c r="B13" s="27">
        <f>C12+$E$2</f>
        <v>0.444444444444444</v>
      </c>
      <c r="C13" s="28">
        <f>B13+$E$4</f>
        <v>0.475694444444444</v>
      </c>
      <c r="D13" s="23"/>
      <c r="E13" s="35"/>
      <c r="F13" s="23"/>
      <c r="G13" s="36"/>
      <c r="H13" s="23"/>
      <c r="I13" s="23"/>
      <c r="J13" s="23"/>
      <c r="K13" s="24"/>
      <c r="L13" s="23"/>
      <c r="M13" s="23"/>
      <c r="N13" s="38"/>
      <c r="O13" s="24"/>
      <c r="P13" s="112"/>
      <c r="Q13" s="112"/>
      <c r="R13" s="113"/>
      <c r="S13" s="112"/>
      <c r="T13" s="114"/>
      <c r="U13" s="114"/>
      <c r="V13" s="115"/>
      <c r="W13" s="114"/>
    </row>
    <row r="14" spans="1:23">
      <c r="A14" s="26">
        <v>5</v>
      </c>
      <c r="B14" s="27">
        <f>C13+$E$2</f>
        <v>0.479166666666666</v>
      </c>
      <c r="C14" s="28">
        <f>B14+$E$4</f>
        <v>0.510416666666666</v>
      </c>
      <c r="D14" s="29"/>
      <c r="E14" s="29"/>
      <c r="F14" s="29"/>
      <c r="G14" s="29"/>
      <c r="H14" s="23"/>
      <c r="I14" s="23"/>
      <c r="J14" s="23"/>
      <c r="K14" s="24"/>
      <c r="L14" s="23"/>
      <c r="M14" s="23"/>
      <c r="N14" s="38"/>
      <c r="O14" s="24"/>
      <c r="P14" s="114"/>
      <c r="Q14" s="114"/>
      <c r="R14" s="115"/>
      <c r="S14" s="114"/>
      <c r="T14" s="23"/>
      <c r="U14" s="23"/>
      <c r="V14" s="23"/>
      <c r="W14" s="36"/>
    </row>
    <row r="15" spans="1:23">
      <c r="A15" s="30" t="s">
        <v>191</v>
      </c>
      <c r="B15" s="31">
        <f t="shared" si="0"/>
        <v>0.510416666666666</v>
      </c>
      <c r="C15" s="32">
        <f>B15+2*E4+E3</f>
        <v>0.583333333333333</v>
      </c>
      <c r="D15" s="32"/>
      <c r="E15" s="104"/>
      <c r="F15" s="32"/>
      <c r="G15" s="104"/>
      <c r="H15" s="32"/>
      <c r="I15" s="32"/>
      <c r="J15" s="32"/>
      <c r="K15" s="32"/>
      <c r="L15" s="32"/>
      <c r="M15" s="32"/>
      <c r="N15" s="32"/>
      <c r="O15" s="32"/>
      <c r="P15" s="32"/>
      <c r="Q15" s="32"/>
      <c r="R15" s="32"/>
      <c r="S15" s="32"/>
      <c r="T15" s="32"/>
      <c r="U15" s="32"/>
      <c r="V15" s="32"/>
      <c r="W15" s="104"/>
    </row>
    <row r="16" spans="1:23">
      <c r="A16" s="26">
        <v>6</v>
      </c>
      <c r="B16" s="27">
        <f t="shared" si="0"/>
        <v>0.583333333333333</v>
      </c>
      <c r="C16" s="28">
        <f>B16+$E$4</f>
        <v>0.614583333333333</v>
      </c>
      <c r="D16" s="39"/>
      <c r="E16" s="105"/>
      <c r="F16" s="106"/>
      <c r="G16" s="107"/>
      <c r="H16" s="38"/>
      <c r="I16" s="23"/>
      <c r="J16" s="38"/>
      <c r="K16" s="24"/>
      <c r="L16" s="40"/>
      <c r="M16" s="40"/>
      <c r="N16" s="40"/>
      <c r="O16" s="40"/>
      <c r="P16" s="130"/>
      <c r="Q16" s="23"/>
      <c r="R16" s="139"/>
      <c r="S16" s="24"/>
      <c r="T16" s="37"/>
      <c r="U16" s="37"/>
      <c r="V16" s="37"/>
      <c r="W16" s="140"/>
    </row>
    <row r="17" spans="1:23">
      <c r="A17" s="26">
        <v>7</v>
      </c>
      <c r="B17" s="27">
        <f>C16+$E$2</f>
        <v>0.618055555555555</v>
      </c>
      <c r="C17" s="28">
        <f>B17+$E$4</f>
        <v>0.649305555555555</v>
      </c>
      <c r="D17" s="39"/>
      <c r="E17" s="105"/>
      <c r="F17" s="106"/>
      <c r="G17" s="107"/>
      <c r="H17" s="38"/>
      <c r="I17" s="23"/>
      <c r="J17" s="38"/>
      <c r="K17" s="24"/>
      <c r="L17" s="40"/>
      <c r="M17" s="40"/>
      <c r="N17" s="40"/>
      <c r="O17" s="40"/>
      <c r="P17" s="130"/>
      <c r="Q17" s="23"/>
      <c r="R17" s="139"/>
      <c r="S17" s="24"/>
      <c r="T17" s="37"/>
      <c r="U17" s="37"/>
      <c r="V17" s="37"/>
      <c r="W17" s="140"/>
    </row>
    <row r="18" spans="1:23">
      <c r="A18" s="30" t="s">
        <v>190</v>
      </c>
      <c r="B18" s="31">
        <f t="shared" ref="B18:B23" si="1">C17</f>
        <v>0.649305555555555</v>
      </c>
      <c r="C18" s="32">
        <f>B18+$E$3</f>
        <v>0.659722222222222</v>
      </c>
      <c r="D18" s="41"/>
      <c r="E18" s="108"/>
      <c r="F18" s="33"/>
      <c r="G18" s="109"/>
      <c r="H18" s="41"/>
      <c r="I18" s="33"/>
      <c r="J18" s="33"/>
      <c r="K18" s="42"/>
      <c r="L18" s="41"/>
      <c r="M18" s="33"/>
      <c r="N18" s="33"/>
      <c r="O18" s="42"/>
      <c r="P18" s="61"/>
      <c r="Q18" s="79"/>
      <c r="R18" s="79"/>
      <c r="S18" s="80"/>
      <c r="T18" s="56"/>
      <c r="U18" s="79"/>
      <c r="V18" s="81"/>
      <c r="W18" s="109"/>
    </row>
    <row r="19" spans="1:23">
      <c r="A19" s="26">
        <v>8</v>
      </c>
      <c r="B19" s="27">
        <f t="shared" si="1"/>
        <v>0.659722222222222</v>
      </c>
      <c r="C19" s="28">
        <f>B19+$E$4</f>
        <v>0.690972222222222</v>
      </c>
      <c r="D19" s="110" t="s">
        <v>230</v>
      </c>
      <c r="E19" s="110" t="s">
        <v>187</v>
      </c>
      <c r="F19" s="111" t="s">
        <v>231</v>
      </c>
      <c r="G19" s="110" t="s">
        <v>189</v>
      </c>
      <c r="H19" s="110" t="s">
        <v>230</v>
      </c>
      <c r="I19" s="110" t="s">
        <v>187</v>
      </c>
      <c r="J19" s="111" t="s">
        <v>231</v>
      </c>
      <c r="K19" s="110" t="s">
        <v>189</v>
      </c>
      <c r="L19" s="110" t="s">
        <v>230</v>
      </c>
      <c r="M19" s="110" t="s">
        <v>187</v>
      </c>
      <c r="N19" s="111" t="s">
        <v>231</v>
      </c>
      <c r="O19" s="110" t="s">
        <v>189</v>
      </c>
      <c r="P19" s="65" t="s">
        <v>194</v>
      </c>
      <c r="Q19" s="65"/>
      <c r="R19" s="65"/>
      <c r="S19" s="65"/>
      <c r="T19" s="87" t="s">
        <v>195</v>
      </c>
      <c r="U19" s="87"/>
      <c r="V19" s="87"/>
      <c r="W19" s="88"/>
    </row>
    <row r="20" spans="1:23">
      <c r="A20" s="26">
        <v>9</v>
      </c>
      <c r="B20" s="27">
        <f>C19+$E$2</f>
        <v>0.694444444444444</v>
      </c>
      <c r="C20" s="28">
        <f>B20+$E$4</f>
        <v>0.725694444444444</v>
      </c>
      <c r="D20" s="112"/>
      <c r="E20" s="112"/>
      <c r="F20" s="113"/>
      <c r="G20" s="112"/>
      <c r="H20" s="112"/>
      <c r="I20" s="112"/>
      <c r="J20" s="113"/>
      <c r="K20" s="112"/>
      <c r="L20" s="112"/>
      <c r="M20" s="112"/>
      <c r="N20" s="113"/>
      <c r="O20" s="112"/>
      <c r="P20" s="65"/>
      <c r="Q20" s="65"/>
      <c r="R20" s="65"/>
      <c r="S20" s="65"/>
      <c r="T20" s="89"/>
      <c r="U20" s="90"/>
      <c r="V20" s="90"/>
      <c r="W20" s="91"/>
    </row>
    <row r="21" spans="1:23">
      <c r="A21" s="26">
        <v>10</v>
      </c>
      <c r="B21" s="27">
        <f>C20+$E$2</f>
        <v>0.729166666666666</v>
      </c>
      <c r="C21" s="28">
        <f>B21+$E$4</f>
        <v>0.760416666666666</v>
      </c>
      <c r="D21" s="114"/>
      <c r="E21" s="114"/>
      <c r="F21" s="115"/>
      <c r="G21" s="114"/>
      <c r="H21" s="114"/>
      <c r="I21" s="114"/>
      <c r="J21" s="115"/>
      <c r="K21" s="114"/>
      <c r="L21" s="114"/>
      <c r="M21" s="114"/>
      <c r="N21" s="115"/>
      <c r="O21" s="114"/>
      <c r="P21" s="65"/>
      <c r="Q21" s="65"/>
      <c r="R21" s="65"/>
      <c r="S21" s="65"/>
      <c r="T21" s="92"/>
      <c r="U21" s="92"/>
      <c r="V21" s="92"/>
      <c r="W21" s="93"/>
    </row>
    <row r="22" spans="1:23">
      <c r="A22" s="30" t="s">
        <v>196</v>
      </c>
      <c r="B22" s="31">
        <f t="shared" si="1"/>
        <v>0.760416666666666</v>
      </c>
      <c r="C22" s="32">
        <f>B22+$E$4+2*$E$3</f>
        <v>0.8125</v>
      </c>
      <c r="D22" s="61"/>
      <c r="E22" s="116"/>
      <c r="F22" s="61"/>
      <c r="G22" s="116"/>
      <c r="H22" s="61"/>
      <c r="I22" s="61"/>
      <c r="J22" s="61"/>
      <c r="K22" s="61"/>
      <c r="L22" s="61"/>
      <c r="M22" s="61"/>
      <c r="N22" s="61"/>
      <c r="O22" s="61"/>
      <c r="P22" s="61"/>
      <c r="Q22" s="61"/>
      <c r="R22" s="79"/>
      <c r="S22" s="80"/>
      <c r="T22" s="56"/>
      <c r="U22" s="79"/>
      <c r="V22" s="81"/>
      <c r="W22" s="109"/>
    </row>
    <row r="23" spans="1:23">
      <c r="A23" s="26">
        <v>11</v>
      </c>
      <c r="B23" s="27">
        <f t="shared" si="1"/>
        <v>0.8125</v>
      </c>
      <c r="C23" s="28">
        <f>B23+$E$4</f>
        <v>0.84375</v>
      </c>
      <c r="D23" s="117"/>
      <c r="E23" s="110"/>
      <c r="F23" s="110"/>
      <c r="G23" s="118"/>
      <c r="H23" s="68"/>
      <c r="I23" s="66"/>
      <c r="J23" s="66"/>
      <c r="K23" s="67"/>
      <c r="L23" s="68"/>
      <c r="M23" s="66"/>
      <c r="N23" s="66"/>
      <c r="O23" s="67"/>
      <c r="P23" s="69"/>
      <c r="Q23" s="94"/>
      <c r="R23" s="94"/>
      <c r="S23" s="95"/>
      <c r="T23" s="68"/>
      <c r="U23" s="66"/>
      <c r="V23" s="66"/>
      <c r="W23" s="141"/>
    </row>
    <row r="24" spans="1:23">
      <c r="A24" s="26">
        <v>12</v>
      </c>
      <c r="B24" s="27">
        <f>C23+$E$2</f>
        <v>0.847222222222222</v>
      </c>
      <c r="C24" s="28">
        <f>B24+$E$4</f>
        <v>0.878472222222222</v>
      </c>
      <c r="D24" s="119"/>
      <c r="E24" s="112"/>
      <c r="F24" s="112"/>
      <c r="G24" s="120"/>
      <c r="H24" s="121"/>
      <c r="I24" s="131"/>
      <c r="J24" s="131"/>
      <c r="K24" s="67"/>
      <c r="L24" s="121"/>
      <c r="M24" s="131"/>
      <c r="N24" s="131"/>
      <c r="O24" s="67"/>
      <c r="P24" s="69"/>
      <c r="Q24" s="94"/>
      <c r="R24" s="94"/>
      <c r="S24" s="95"/>
      <c r="T24" s="97"/>
      <c r="U24" s="94"/>
      <c r="V24" s="94"/>
      <c r="W24" s="142"/>
    </row>
    <row r="25" ht="14.25" spans="1:23">
      <c r="A25" s="45">
        <v>13</v>
      </c>
      <c r="B25" s="46">
        <v>0.881944444444444</v>
      </c>
      <c r="C25" s="47">
        <v>0.913194444444444</v>
      </c>
      <c r="D25" s="122"/>
      <c r="E25" s="123"/>
      <c r="F25" s="123"/>
      <c r="G25" s="124"/>
      <c r="H25" s="125"/>
      <c r="I25" s="132"/>
      <c r="J25" s="132"/>
      <c r="K25" s="133"/>
      <c r="L25" s="125"/>
      <c r="M25" s="132"/>
      <c r="N25" s="132"/>
      <c r="O25" s="133"/>
      <c r="P25" s="76"/>
      <c r="Q25" s="98"/>
      <c r="R25" s="98"/>
      <c r="S25" s="99"/>
      <c r="T25" s="100"/>
      <c r="U25" s="98"/>
      <c r="V25" s="98"/>
      <c r="W25" s="143"/>
    </row>
    <row r="28" ht="18.75" spans="1:23">
      <c r="A28" s="1" t="s">
        <v>232</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102">
        <f>5/60/24</f>
        <v>0.00347222222222222</v>
      </c>
      <c r="H29" s="4" t="s">
        <v>171</v>
      </c>
      <c r="I29" s="4"/>
      <c r="J29" s="4"/>
      <c r="K29" s="49"/>
      <c r="L29" s="4"/>
      <c r="M29" s="4"/>
      <c r="N29" s="4"/>
      <c r="O29" s="49"/>
      <c r="P29" s="4"/>
      <c r="Q29" s="4"/>
      <c r="R29" s="4"/>
      <c r="S29" s="49"/>
      <c r="T29" s="4"/>
    </row>
    <row r="30" spans="1:20">
      <c r="A30" s="5" t="s">
        <v>172</v>
      </c>
      <c r="B30" s="5"/>
      <c r="D30" s="3"/>
      <c r="E30" s="102">
        <f>3*E29</f>
        <v>0.0104166666666667</v>
      </c>
      <c r="H30" s="4"/>
      <c r="I30" s="4"/>
      <c r="J30" s="4"/>
      <c r="K30" s="49"/>
      <c r="L30" s="4"/>
      <c r="M30" s="4"/>
      <c r="N30" s="4"/>
      <c r="O30" s="49"/>
      <c r="P30" s="4"/>
      <c r="Q30" s="4"/>
      <c r="R30" s="4"/>
      <c r="S30" s="49"/>
      <c r="T30" s="4"/>
    </row>
    <row r="31" spans="1:20">
      <c r="A31" s="6"/>
      <c r="B31" s="6"/>
      <c r="C31" s="6"/>
      <c r="D31" s="6"/>
      <c r="E31" s="102">
        <f>0.75/24</f>
        <v>0.03125</v>
      </c>
      <c r="H31" s="4"/>
      <c r="I31" s="4"/>
      <c r="J31" s="4"/>
      <c r="K31" s="49"/>
      <c r="L31" s="4"/>
      <c r="M31" s="4"/>
      <c r="N31" s="4"/>
      <c r="O31" s="49"/>
      <c r="P31" s="4"/>
      <c r="Q31" s="4"/>
      <c r="R31" s="4"/>
      <c r="S31" s="49"/>
      <c r="T31" s="4"/>
    </row>
    <row r="32" spans="1:20">
      <c r="A32" s="6"/>
      <c r="B32" s="6"/>
      <c r="C32" s="6"/>
      <c r="D32" s="6"/>
      <c r="E32" s="102">
        <f>1/24</f>
        <v>0.0416666666666667</v>
      </c>
      <c r="H32" s="4"/>
      <c r="I32" s="4"/>
      <c r="J32" s="4"/>
      <c r="K32" s="49"/>
      <c r="L32" s="4"/>
      <c r="M32" s="4"/>
      <c r="N32" s="4"/>
      <c r="O32" s="49"/>
      <c r="P32" s="4"/>
      <c r="Q32" s="4"/>
      <c r="R32" s="4"/>
      <c r="S32" s="49"/>
      <c r="T32" s="4"/>
    </row>
    <row r="33" ht="14.25" spans="1:23">
      <c r="A33" t="s">
        <v>173</v>
      </c>
      <c r="D33" s="7" t="s">
        <v>174</v>
      </c>
      <c r="E33" s="103"/>
      <c r="H33" s="4"/>
      <c r="I33" s="4"/>
      <c r="J33" s="4"/>
      <c r="K33" s="49"/>
      <c r="L33" s="4"/>
      <c r="M33" s="4"/>
      <c r="N33" s="4"/>
      <c r="O33" s="49"/>
      <c r="P33" s="4"/>
      <c r="Q33" s="4"/>
      <c r="R33" s="4"/>
      <c r="S33" s="49"/>
      <c r="T33" s="77"/>
      <c r="U33" s="78"/>
      <c r="V33" s="78"/>
      <c r="W33" s="13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35"/>
      <c r="F36" s="23"/>
      <c r="G36" s="36"/>
      <c r="H36" s="25"/>
      <c r="I36" s="25"/>
      <c r="J36" s="25"/>
      <c r="K36" s="50"/>
      <c r="L36" s="51" t="s">
        <v>208</v>
      </c>
      <c r="M36" s="51" t="s">
        <v>214</v>
      </c>
      <c r="N36" s="51" t="s">
        <v>209</v>
      </c>
      <c r="O36" s="52" t="s">
        <v>189</v>
      </c>
      <c r="P36" s="23"/>
      <c r="Q36" s="23"/>
      <c r="R36" s="38"/>
      <c r="S36" s="24"/>
      <c r="T36" s="23"/>
      <c r="U36" s="23"/>
      <c r="V36" s="23"/>
      <c r="W36" s="36"/>
    </row>
    <row r="37" spans="1:23">
      <c r="A37" s="26">
        <v>2</v>
      </c>
      <c r="B37" s="27">
        <f>C36+$E$2</f>
        <v>0.368055555555555</v>
      </c>
      <c r="C37" s="28">
        <f>B37+$E$4</f>
        <v>0.399305555555555</v>
      </c>
      <c r="D37" s="23"/>
      <c r="E37" s="35"/>
      <c r="F37" s="23"/>
      <c r="G37" s="36"/>
      <c r="H37" s="29"/>
      <c r="I37" s="29"/>
      <c r="J37" s="29"/>
      <c r="K37" s="29"/>
      <c r="L37" s="53"/>
      <c r="M37" s="53"/>
      <c r="N37" s="53"/>
      <c r="O37" s="54"/>
      <c r="P37" s="23"/>
      <c r="Q37" s="23"/>
      <c r="R37" s="38"/>
      <c r="S37" s="24"/>
      <c r="T37" s="144"/>
      <c r="U37" s="144"/>
      <c r="V37" s="144"/>
      <c r="W37" s="145"/>
    </row>
    <row r="38" spans="1:23">
      <c r="A38" s="30" t="s">
        <v>190</v>
      </c>
      <c r="B38" s="31">
        <f t="shared" ref="B38:B43" si="2">C37</f>
        <v>0.399305555555555</v>
      </c>
      <c r="C38" s="32">
        <f>B38+$E$3</f>
        <v>0.409722222222222</v>
      </c>
      <c r="D38" s="41"/>
      <c r="E38" s="108"/>
      <c r="F38" s="33"/>
      <c r="G38" s="109"/>
      <c r="H38" s="41"/>
      <c r="I38" s="33"/>
      <c r="J38" s="33"/>
      <c r="K38" s="42"/>
      <c r="L38" s="41"/>
      <c r="M38" s="33"/>
      <c r="N38" s="33"/>
      <c r="O38" s="42"/>
      <c r="P38" s="56"/>
      <c r="Q38" s="79"/>
      <c r="R38" s="79"/>
      <c r="S38" s="80"/>
      <c r="T38" s="61"/>
      <c r="U38" s="79"/>
      <c r="V38" s="81"/>
      <c r="W38" s="109"/>
    </row>
    <row r="39" spans="1:23">
      <c r="A39" s="26">
        <v>3</v>
      </c>
      <c r="B39" s="27">
        <f t="shared" si="2"/>
        <v>0.409722222222222</v>
      </c>
      <c r="C39" s="28">
        <f>B39+$E$4</f>
        <v>0.440972222222222</v>
      </c>
      <c r="D39" s="23"/>
      <c r="E39" s="35"/>
      <c r="F39" s="23"/>
      <c r="G39" s="36"/>
      <c r="H39" s="126" t="s">
        <v>186</v>
      </c>
      <c r="I39" s="134" t="s">
        <v>187</v>
      </c>
      <c r="J39" s="135" t="s">
        <v>206</v>
      </c>
      <c r="K39" s="136" t="s">
        <v>202</v>
      </c>
      <c r="L39" s="23"/>
      <c r="M39" s="23"/>
      <c r="N39" s="38"/>
      <c r="O39" s="24"/>
      <c r="P39" s="23"/>
      <c r="Q39" s="23"/>
      <c r="R39" s="38"/>
      <c r="S39" s="24"/>
      <c r="T39" s="23"/>
      <c r="U39" s="23"/>
      <c r="V39" s="23"/>
      <c r="W39" s="36"/>
    </row>
    <row r="40" spans="1:23">
      <c r="A40" s="26">
        <v>4</v>
      </c>
      <c r="B40" s="27">
        <f>C39+$E$2</f>
        <v>0.444444444444444</v>
      </c>
      <c r="C40" s="28">
        <f>B40+$E$4</f>
        <v>0.475694444444444</v>
      </c>
      <c r="D40" s="23" t="s">
        <v>230</v>
      </c>
      <c r="E40" s="35" t="s">
        <v>187</v>
      </c>
      <c r="F40" s="127" t="s">
        <v>231</v>
      </c>
      <c r="G40" s="36" t="s">
        <v>189</v>
      </c>
      <c r="H40" s="23"/>
      <c r="I40" s="23"/>
      <c r="J40" s="23"/>
      <c r="K40" s="24"/>
      <c r="L40" s="23"/>
      <c r="M40" s="23"/>
      <c r="N40" s="38"/>
      <c r="O40" s="24"/>
      <c r="P40" s="23"/>
      <c r="Q40" s="23"/>
      <c r="R40" s="38"/>
      <c r="S40" s="24"/>
      <c r="T40" s="23"/>
      <c r="U40" s="23"/>
      <c r="V40" s="23"/>
      <c r="W40" s="36"/>
    </row>
    <row r="41" spans="1:23">
      <c r="A41" s="26">
        <v>5</v>
      </c>
      <c r="B41" s="27">
        <f>C40+$E$2</f>
        <v>0.479166666666666</v>
      </c>
      <c r="C41" s="28">
        <f>B41+$E$4</f>
        <v>0.510416666666666</v>
      </c>
      <c r="D41" s="29"/>
      <c r="E41" s="29"/>
      <c r="F41" s="29"/>
      <c r="G41" s="29"/>
      <c r="H41" s="23"/>
      <c r="I41" s="23"/>
      <c r="J41" s="23"/>
      <c r="K41" s="24"/>
      <c r="L41" s="23"/>
      <c r="M41" s="23"/>
      <c r="N41" s="38"/>
      <c r="O41" s="24"/>
      <c r="P41" s="23"/>
      <c r="Q41" s="23"/>
      <c r="R41" s="38"/>
      <c r="S41" s="24"/>
      <c r="T41" s="23"/>
      <c r="U41" s="23"/>
      <c r="V41" s="23"/>
      <c r="W41" s="36"/>
    </row>
    <row r="42" spans="1:23">
      <c r="A42" s="30" t="s">
        <v>191</v>
      </c>
      <c r="B42" s="31">
        <f t="shared" si="2"/>
        <v>0.510416666666666</v>
      </c>
      <c r="C42" s="32">
        <f>B42+2*E31+E30</f>
        <v>0.583333333333333</v>
      </c>
      <c r="D42" s="41"/>
      <c r="E42" s="108"/>
      <c r="F42" s="33"/>
      <c r="G42" s="109"/>
      <c r="H42" s="41"/>
      <c r="I42" s="33"/>
      <c r="J42" s="33"/>
      <c r="K42" s="42"/>
      <c r="L42" s="41"/>
      <c r="M42" s="33"/>
      <c r="N42" s="33"/>
      <c r="O42" s="42"/>
      <c r="P42" s="61"/>
      <c r="Q42" s="79"/>
      <c r="R42" s="79"/>
      <c r="S42" s="80"/>
      <c r="T42" s="61"/>
      <c r="U42" s="79"/>
      <c r="V42" s="81"/>
      <c r="W42" s="109"/>
    </row>
    <row r="43" spans="1:23">
      <c r="A43" s="26">
        <v>6</v>
      </c>
      <c r="B43" s="27">
        <f t="shared" si="2"/>
        <v>0.583333333333333</v>
      </c>
      <c r="C43" s="28">
        <f>B43+$E$4</f>
        <v>0.614583333333333</v>
      </c>
      <c r="D43" s="39"/>
      <c r="E43" s="105"/>
      <c r="F43" s="106"/>
      <c r="G43" s="107"/>
      <c r="H43" s="38"/>
      <c r="I43" s="23"/>
      <c r="J43" s="38"/>
      <c r="K43" s="24"/>
      <c r="L43" s="38"/>
      <c r="M43" s="23"/>
      <c r="N43" s="38"/>
      <c r="O43" s="24"/>
      <c r="P43" s="130"/>
      <c r="Q43" s="23"/>
      <c r="R43" s="139"/>
      <c r="S43" s="24"/>
      <c r="T43" s="37"/>
      <c r="U43" s="37"/>
      <c r="V43" s="37"/>
      <c r="W43" s="140"/>
    </row>
    <row r="44" spans="1:23">
      <c r="A44" s="26">
        <v>7</v>
      </c>
      <c r="B44" s="27">
        <f>C43+$E$2</f>
        <v>0.618055555555555</v>
      </c>
      <c r="C44" s="28">
        <f>B44+$E$4</f>
        <v>0.649305555555555</v>
      </c>
      <c r="D44" s="39"/>
      <c r="E44" s="105"/>
      <c r="F44" s="106"/>
      <c r="G44" s="107"/>
      <c r="H44" s="38"/>
      <c r="I44" s="23"/>
      <c r="J44" s="38"/>
      <c r="K44" s="24"/>
      <c r="L44" s="38"/>
      <c r="M44" s="23"/>
      <c r="N44" s="38"/>
      <c r="O44" s="24"/>
      <c r="P44" s="130"/>
      <c r="Q44" s="23"/>
      <c r="R44" s="139"/>
      <c r="S44" s="24"/>
      <c r="T44" s="37"/>
      <c r="U44" s="37"/>
      <c r="V44" s="37"/>
      <c r="W44" s="140"/>
    </row>
    <row r="45" spans="1:23">
      <c r="A45" s="30" t="s">
        <v>190</v>
      </c>
      <c r="B45" s="31">
        <f t="shared" ref="B45:B50" si="3">C44</f>
        <v>0.649305555555555</v>
      </c>
      <c r="C45" s="32">
        <f>B45+$E$3</f>
        <v>0.659722222222222</v>
      </c>
      <c r="D45" s="41"/>
      <c r="E45" s="108"/>
      <c r="F45" s="33"/>
      <c r="G45" s="109"/>
      <c r="H45" s="41"/>
      <c r="I45" s="33"/>
      <c r="J45" s="33"/>
      <c r="K45" s="42"/>
      <c r="L45" s="41"/>
      <c r="M45" s="33"/>
      <c r="N45" s="33"/>
      <c r="O45" s="42"/>
      <c r="P45" s="61"/>
      <c r="Q45" s="79"/>
      <c r="R45" s="79"/>
      <c r="S45" s="80"/>
      <c r="T45" s="56"/>
      <c r="U45" s="79"/>
      <c r="V45" s="81"/>
      <c r="W45" s="109"/>
    </row>
    <row r="46" spans="1:23">
      <c r="A46" s="26">
        <v>8</v>
      </c>
      <c r="B46" s="27">
        <f t="shared" si="3"/>
        <v>0.659722222222222</v>
      </c>
      <c r="C46" s="28">
        <f>B46+$E$4</f>
        <v>0.690972222222222</v>
      </c>
      <c r="D46" s="39"/>
      <c r="E46" s="105"/>
      <c r="F46" s="39"/>
      <c r="G46" s="105"/>
      <c r="H46" s="39"/>
      <c r="I46" s="39"/>
      <c r="J46" s="39"/>
      <c r="K46" s="39"/>
      <c r="L46" s="39"/>
      <c r="M46" s="39"/>
      <c r="N46" s="39"/>
      <c r="O46" s="39"/>
      <c r="P46" s="137"/>
      <c r="Q46" s="137"/>
      <c r="R46" s="137"/>
      <c r="S46" s="137"/>
      <c r="T46" s="87" t="s">
        <v>195</v>
      </c>
      <c r="U46" s="87"/>
      <c r="V46" s="87"/>
      <c r="W46" s="88"/>
    </row>
    <row r="47" spans="1:23">
      <c r="A47" s="26">
        <v>9</v>
      </c>
      <c r="B47" s="27">
        <f>C46+$E$2</f>
        <v>0.694444444444444</v>
      </c>
      <c r="C47" s="28">
        <f>B47+$E$4</f>
        <v>0.725694444444444</v>
      </c>
      <c r="D47" s="39"/>
      <c r="E47" s="105"/>
      <c r="F47" s="39"/>
      <c r="G47" s="105"/>
      <c r="H47" s="39"/>
      <c r="I47" s="39"/>
      <c r="J47" s="39"/>
      <c r="K47" s="39"/>
      <c r="L47" s="39"/>
      <c r="M47" s="39"/>
      <c r="N47" s="39"/>
      <c r="O47" s="39"/>
      <c r="P47" s="137"/>
      <c r="Q47" s="137"/>
      <c r="R47" s="137"/>
      <c r="S47" s="137"/>
      <c r="T47" s="89"/>
      <c r="U47" s="90"/>
      <c r="V47" s="90"/>
      <c r="W47" s="91"/>
    </row>
    <row r="48" spans="1:23">
      <c r="A48" s="26">
        <v>10</v>
      </c>
      <c r="B48" s="27">
        <f>C47+$E$2</f>
        <v>0.729166666666666</v>
      </c>
      <c r="C48" s="28">
        <f>B48+$E$4</f>
        <v>0.760416666666666</v>
      </c>
      <c r="D48" s="40"/>
      <c r="E48" s="128"/>
      <c r="F48" s="40"/>
      <c r="G48" s="128"/>
      <c r="H48" s="39"/>
      <c r="I48" s="39"/>
      <c r="J48" s="39"/>
      <c r="K48" s="39"/>
      <c r="L48" s="39"/>
      <c r="M48" s="39"/>
      <c r="N48" s="39"/>
      <c r="O48" s="39"/>
      <c r="P48" s="137"/>
      <c r="Q48" s="137"/>
      <c r="R48" s="137"/>
      <c r="S48" s="137"/>
      <c r="T48" s="92"/>
      <c r="U48" s="92"/>
      <c r="V48" s="92"/>
      <c r="W48" s="93"/>
    </row>
    <row r="49" spans="1:23">
      <c r="A49" s="30" t="s">
        <v>196</v>
      </c>
      <c r="B49" s="31">
        <f t="shared" si="3"/>
        <v>0.760416666666666</v>
      </c>
      <c r="C49" s="32">
        <f>B49+$E$4+2*$E$3</f>
        <v>0.8125</v>
      </c>
      <c r="D49" s="41"/>
      <c r="E49" s="108"/>
      <c r="F49" s="33"/>
      <c r="G49" s="109"/>
      <c r="H49" s="41"/>
      <c r="I49" s="33"/>
      <c r="J49" s="33"/>
      <c r="K49" s="42"/>
      <c r="L49" s="41"/>
      <c r="M49" s="33"/>
      <c r="N49" s="33"/>
      <c r="O49" s="42"/>
      <c r="P49" s="61"/>
      <c r="Q49" s="79"/>
      <c r="R49" s="79"/>
      <c r="S49" s="80"/>
      <c r="T49" s="56"/>
      <c r="U49" s="79"/>
      <c r="V49" s="81"/>
      <c r="W49" s="109"/>
    </row>
    <row r="50" spans="1:23">
      <c r="A50" s="26">
        <v>11</v>
      </c>
      <c r="B50" s="27">
        <f t="shared" si="3"/>
        <v>0.8125</v>
      </c>
      <c r="C50" s="28">
        <f>B50+$E$4</f>
        <v>0.84375</v>
      </c>
      <c r="D50" s="38"/>
      <c r="E50" s="29"/>
      <c r="F50" s="38"/>
      <c r="G50" s="36"/>
      <c r="H50" s="43"/>
      <c r="I50" s="66"/>
      <c r="J50" s="66"/>
      <c r="K50" s="67"/>
      <c r="L50" s="68"/>
      <c r="M50" s="66"/>
      <c r="N50" s="66"/>
      <c r="O50" s="67"/>
      <c r="P50" s="69"/>
      <c r="Q50" s="94"/>
      <c r="R50" s="94"/>
      <c r="S50" s="95"/>
      <c r="T50" s="68"/>
      <c r="U50" s="66"/>
      <c r="V50" s="66"/>
      <c r="W50" s="141"/>
    </row>
    <row r="51" spans="1:23">
      <c r="A51" s="26">
        <v>12</v>
      </c>
      <c r="B51" s="27">
        <f>C50+$E$2</f>
        <v>0.847222222222222</v>
      </c>
      <c r="C51" s="28">
        <f>B51+$E$4</f>
        <v>0.878472222222222</v>
      </c>
      <c r="D51" s="38"/>
      <c r="E51" s="29"/>
      <c r="F51" s="38"/>
      <c r="G51" s="36"/>
      <c r="H51" s="44"/>
      <c r="I51" s="70"/>
      <c r="J51" s="70"/>
      <c r="K51" s="71"/>
      <c r="L51" s="72"/>
      <c r="M51" s="70"/>
      <c r="N51" s="70"/>
      <c r="O51" s="71"/>
      <c r="P51" s="69"/>
      <c r="Q51" s="94"/>
      <c r="R51" s="94"/>
      <c r="S51" s="95"/>
      <c r="T51" s="97"/>
      <c r="U51" s="94"/>
      <c r="V51" s="94"/>
      <c r="W51" s="142"/>
    </row>
    <row r="52" ht="14.25" spans="1:23">
      <c r="A52" s="45">
        <v>13</v>
      </c>
      <c r="B52" s="46">
        <v>0.881944444444444</v>
      </c>
      <c r="C52" s="47">
        <v>0.913194444444444</v>
      </c>
      <c r="D52" s="38"/>
      <c r="E52" s="29"/>
      <c r="F52" s="38"/>
      <c r="G52" s="36"/>
      <c r="H52" s="48"/>
      <c r="I52" s="73"/>
      <c r="J52" s="73"/>
      <c r="K52" s="74"/>
      <c r="L52" s="75"/>
      <c r="M52" s="73"/>
      <c r="N52" s="73"/>
      <c r="O52" s="74"/>
      <c r="P52" s="76"/>
      <c r="Q52" s="98"/>
      <c r="R52" s="98"/>
      <c r="S52" s="99"/>
      <c r="T52" s="100"/>
      <c r="U52" s="98"/>
      <c r="V52" s="98"/>
      <c r="W52" s="143"/>
    </row>
  </sheetData>
  <mergeCells count="47">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9:D21"/>
    <mergeCell ref="D23:D25"/>
    <mergeCell ref="E19:E21"/>
    <mergeCell ref="E23:E25"/>
    <mergeCell ref="F19:F21"/>
    <mergeCell ref="F23:F25"/>
    <mergeCell ref="G19:G21"/>
    <mergeCell ref="G23:G25"/>
    <mergeCell ref="H19:H21"/>
    <mergeCell ref="I19:I21"/>
    <mergeCell ref="J19:J21"/>
    <mergeCell ref="K19:K21"/>
    <mergeCell ref="L19:L21"/>
    <mergeCell ref="L36:L37"/>
    <mergeCell ref="M19:M21"/>
    <mergeCell ref="M36:M37"/>
    <mergeCell ref="N19:N21"/>
    <mergeCell ref="N36:N37"/>
    <mergeCell ref="O19:O21"/>
    <mergeCell ref="O36:O37"/>
    <mergeCell ref="P12:P14"/>
    <mergeCell ref="Q12:Q14"/>
    <mergeCell ref="R12:R14"/>
    <mergeCell ref="S12:S14"/>
    <mergeCell ref="T12:T13"/>
    <mergeCell ref="U12:U13"/>
    <mergeCell ref="V12:V13"/>
    <mergeCell ref="W12:W13"/>
    <mergeCell ref="P19:S21"/>
    <mergeCell ref="T19:W21"/>
    <mergeCell ref="T46:W48"/>
  </mergeCells>
  <pageMargins left="0.751388888888889" right="0.751388888888889" top="1" bottom="1" header="0.5" footer="0.5"/>
  <pageSetup paperSize="9" scale="62" orientation="landscape" horizontalDpi="6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25"/>
  <sheetViews>
    <sheetView tabSelected="1" workbookViewId="0">
      <selection activeCell="R36" sqref="R36"/>
    </sheetView>
  </sheetViews>
  <sheetFormatPr defaultColWidth="9" defaultRowHeight="13.5"/>
  <sheetData>
    <row r="1" ht="18.75" spans="1:23">
      <c r="A1" s="1" t="s">
        <v>233</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5"/>
      <c r="I9" s="25"/>
      <c r="J9" s="25"/>
      <c r="K9" s="50"/>
      <c r="L9" s="51" t="s">
        <v>208</v>
      </c>
      <c r="M9" s="51" t="s">
        <v>214</v>
      </c>
      <c r="N9" s="51" t="s">
        <v>209</v>
      </c>
      <c r="O9" s="52" t="s">
        <v>189</v>
      </c>
      <c r="P9" s="23"/>
      <c r="Q9" s="23"/>
      <c r="R9" s="38"/>
      <c r="S9" s="24"/>
      <c r="T9" s="23"/>
      <c r="U9" s="23"/>
      <c r="V9" s="23"/>
      <c r="W9" s="24"/>
    </row>
    <row r="10" spans="1:23">
      <c r="A10" s="26">
        <v>2</v>
      </c>
      <c r="B10" s="27">
        <f>C9+$E$2</f>
        <v>0.368055555555555</v>
      </c>
      <c r="C10" s="28">
        <f>B10+$E$4</f>
        <v>0.399305555555555</v>
      </c>
      <c r="D10" s="23"/>
      <c r="E10" s="23"/>
      <c r="F10" s="23"/>
      <c r="G10" s="24"/>
      <c r="H10" s="29"/>
      <c r="I10" s="29"/>
      <c r="J10" s="29"/>
      <c r="K10" s="29"/>
      <c r="L10" s="53"/>
      <c r="M10" s="53"/>
      <c r="N10" s="53"/>
      <c r="O10" s="54"/>
      <c r="P10" s="23"/>
      <c r="Q10" s="23"/>
      <c r="R10" s="38"/>
      <c r="S10" s="24"/>
      <c r="T10" s="23"/>
      <c r="U10" s="23"/>
      <c r="V10" s="23"/>
      <c r="W10" s="24"/>
    </row>
    <row r="11" spans="1:23">
      <c r="A11" s="30" t="s">
        <v>190</v>
      </c>
      <c r="B11" s="31">
        <f t="shared" ref="B11:B16" si="0">C10</f>
        <v>0.399305555555555</v>
      </c>
      <c r="C11" s="32">
        <f>B11+$E$3</f>
        <v>0.409722222222222</v>
      </c>
      <c r="D11" s="33"/>
      <c r="E11" s="33"/>
      <c r="F11" s="33"/>
      <c r="G11" s="34"/>
      <c r="H11" s="33"/>
      <c r="I11" s="33"/>
      <c r="J11" s="33"/>
      <c r="K11" s="34"/>
      <c r="L11" s="55"/>
      <c r="M11" s="33"/>
      <c r="N11" s="33"/>
      <c r="O11" s="42"/>
      <c r="P11" s="56"/>
      <c r="Q11" s="79"/>
      <c r="R11" s="79"/>
      <c r="S11" s="80"/>
      <c r="T11" s="61"/>
      <c r="U11" s="79"/>
      <c r="V11" s="81"/>
      <c r="W11" s="82"/>
    </row>
    <row r="12" spans="1:23">
      <c r="A12" s="26">
        <v>3</v>
      </c>
      <c r="B12" s="27">
        <f t="shared" si="0"/>
        <v>0.409722222222222</v>
      </c>
      <c r="C12" s="28">
        <f>B12+$E$4</f>
        <v>0.440972222222222</v>
      </c>
      <c r="D12" s="35"/>
      <c r="E12" s="35"/>
      <c r="F12" s="35"/>
      <c r="G12" s="36"/>
      <c r="H12" s="29"/>
      <c r="I12" s="35"/>
      <c r="J12" s="35"/>
      <c r="K12" s="29"/>
      <c r="L12" s="57"/>
      <c r="M12" s="35"/>
      <c r="N12" s="35"/>
      <c r="O12" s="36"/>
      <c r="P12" s="23"/>
      <c r="Q12" s="23"/>
      <c r="R12" s="38"/>
      <c r="S12" s="24"/>
      <c r="T12" s="23"/>
      <c r="U12" s="23"/>
      <c r="V12" s="23"/>
      <c r="W12" s="24"/>
    </row>
    <row r="13" spans="1:23">
      <c r="A13" s="26">
        <v>4</v>
      </c>
      <c r="B13" s="27">
        <f>C12+$E$2</f>
        <v>0.444444444444444</v>
      </c>
      <c r="C13" s="28">
        <f>B13+$E$4</f>
        <v>0.475694444444444</v>
      </c>
      <c r="D13" s="35"/>
      <c r="E13" s="35"/>
      <c r="F13" s="35"/>
      <c r="G13" s="36"/>
      <c r="H13" s="37"/>
      <c r="I13" s="37"/>
      <c r="J13" s="37"/>
      <c r="K13" s="37"/>
      <c r="L13" s="58"/>
      <c r="M13" s="29"/>
      <c r="N13" s="59"/>
      <c r="O13" s="59"/>
      <c r="P13" s="23"/>
      <c r="Q13" s="23"/>
      <c r="R13" s="38"/>
      <c r="S13" s="24"/>
      <c r="T13" s="23"/>
      <c r="U13" s="23"/>
      <c r="V13" s="23"/>
      <c r="W13" s="24"/>
    </row>
    <row r="14" spans="1:23">
      <c r="A14" s="26">
        <v>5</v>
      </c>
      <c r="B14" s="27">
        <f>C13+$E$2</f>
        <v>0.479166666666666</v>
      </c>
      <c r="C14" s="28">
        <f>B14+$E$4</f>
        <v>0.510416666666666</v>
      </c>
      <c r="D14" s="29"/>
      <c r="E14" s="35"/>
      <c r="F14" s="35"/>
      <c r="G14" s="29"/>
      <c r="H14" s="23"/>
      <c r="I14" s="23"/>
      <c r="J14" s="23"/>
      <c r="K14" s="24"/>
      <c r="L14" s="60"/>
      <c r="M14" s="23"/>
      <c r="N14" s="38"/>
      <c r="O14" s="24"/>
      <c r="P14" s="23"/>
      <c r="Q14" s="23"/>
      <c r="R14" s="38"/>
      <c r="S14" s="24"/>
      <c r="T14" s="23"/>
      <c r="U14" s="23"/>
      <c r="V14" s="23"/>
      <c r="W14" s="24"/>
    </row>
    <row r="15" spans="1:23">
      <c r="A15" s="30" t="s">
        <v>191</v>
      </c>
      <c r="B15" s="31">
        <f t="shared" si="0"/>
        <v>0.510416666666666</v>
      </c>
      <c r="C15" s="32">
        <f>B15+2*E4+E3</f>
        <v>0.583333333333333</v>
      </c>
      <c r="D15" s="33"/>
      <c r="E15" s="33"/>
      <c r="F15" s="33"/>
      <c r="G15" s="34"/>
      <c r="H15" s="33"/>
      <c r="I15" s="33"/>
      <c r="J15" s="33"/>
      <c r="K15" s="34"/>
      <c r="L15" s="55"/>
      <c r="M15" s="33"/>
      <c r="N15" s="33"/>
      <c r="O15" s="42"/>
      <c r="P15" s="61"/>
      <c r="Q15" s="79"/>
      <c r="R15" s="79"/>
      <c r="S15" s="80"/>
      <c r="T15" s="61"/>
      <c r="U15" s="79"/>
      <c r="V15" s="81"/>
      <c r="W15" s="82"/>
    </row>
    <row r="16" spans="1:23">
      <c r="A16" s="26">
        <v>6</v>
      </c>
      <c r="B16" s="27">
        <f t="shared" si="0"/>
        <v>0.583333333333333</v>
      </c>
      <c r="C16" s="28">
        <f>B16+$E$4</f>
        <v>0.614583333333333</v>
      </c>
      <c r="H16" s="38"/>
      <c r="I16" s="23"/>
      <c r="J16" s="38"/>
      <c r="K16" s="24"/>
      <c r="L16" s="62"/>
      <c r="M16" s="23"/>
      <c r="N16" s="38"/>
      <c r="O16" s="24"/>
      <c r="P16" s="63" t="s">
        <v>200</v>
      </c>
      <c r="Q16" s="63" t="s">
        <v>187</v>
      </c>
      <c r="R16" s="83" t="s">
        <v>201</v>
      </c>
      <c r="S16" s="84" t="s">
        <v>189</v>
      </c>
      <c r="T16" s="37"/>
      <c r="U16" s="37"/>
      <c r="V16" s="37"/>
      <c r="W16" s="37"/>
    </row>
    <row r="17" spans="1:23">
      <c r="A17" s="26">
        <v>7</v>
      </c>
      <c r="B17" s="27">
        <f>C16+$E$2</f>
        <v>0.618055555555555</v>
      </c>
      <c r="C17" s="28">
        <f>B17+$E$4</f>
        <v>0.649305555555555</v>
      </c>
      <c r="H17" s="38"/>
      <c r="I17" s="23"/>
      <c r="J17" s="38"/>
      <c r="K17" s="24"/>
      <c r="L17" s="62"/>
      <c r="M17" s="23"/>
      <c r="N17" s="38"/>
      <c r="O17" s="24"/>
      <c r="P17" s="64"/>
      <c r="Q17" s="64"/>
      <c r="R17" s="85"/>
      <c r="S17" s="86"/>
      <c r="T17" s="37"/>
      <c r="U17" s="37"/>
      <c r="V17" s="37"/>
      <c r="W17" s="37"/>
    </row>
    <row r="18" spans="1:23">
      <c r="A18" s="30" t="s">
        <v>190</v>
      </c>
      <c r="B18" s="31">
        <f t="shared" ref="B18:B23" si="1">C17</f>
        <v>0.649305555555555</v>
      </c>
      <c r="C18" s="32">
        <f>B18+$E$3</f>
        <v>0.659722222222222</v>
      </c>
      <c r="D18" s="33"/>
      <c r="E18" s="33"/>
      <c r="F18" s="33"/>
      <c r="G18" s="34"/>
      <c r="H18" s="33"/>
      <c r="I18" s="33"/>
      <c r="J18" s="33"/>
      <c r="K18" s="34"/>
      <c r="L18" s="55"/>
      <c r="M18" s="33"/>
      <c r="N18" s="33"/>
      <c r="O18" s="42"/>
      <c r="P18" s="61"/>
      <c r="Q18" s="79"/>
      <c r="R18" s="79"/>
      <c r="S18" s="80"/>
      <c r="T18" s="56"/>
      <c r="U18" s="79"/>
      <c r="V18" s="81"/>
      <c r="W18" s="82"/>
    </row>
    <row r="19" spans="1:23">
      <c r="A19" s="26">
        <v>8</v>
      </c>
      <c r="B19" s="27">
        <f t="shared" si="1"/>
        <v>0.659722222222222</v>
      </c>
      <c r="C19" s="28">
        <f>B19+$E$4</f>
        <v>0.690972222222222</v>
      </c>
      <c r="D19" s="39"/>
      <c r="E19" s="39"/>
      <c r="F19" s="39"/>
      <c r="G19" s="39"/>
      <c r="H19" s="39"/>
      <c r="I19" s="39"/>
      <c r="J19" s="39"/>
      <c r="K19" s="39"/>
      <c r="L19" s="39"/>
      <c r="M19" s="39"/>
      <c r="N19" s="39"/>
      <c r="O19" s="39"/>
      <c r="P19" s="65" t="s">
        <v>194</v>
      </c>
      <c r="Q19" s="65"/>
      <c r="R19" s="65"/>
      <c r="S19" s="65"/>
      <c r="T19" s="87" t="s">
        <v>195</v>
      </c>
      <c r="U19" s="87"/>
      <c r="V19" s="87"/>
      <c r="W19" s="88"/>
    </row>
    <row r="20" spans="1:23">
      <c r="A20" s="26">
        <v>9</v>
      </c>
      <c r="B20" s="27">
        <f>C19+$E$2</f>
        <v>0.694444444444444</v>
      </c>
      <c r="C20" s="28">
        <f>B20+$E$4</f>
        <v>0.725694444444444</v>
      </c>
      <c r="D20" s="39"/>
      <c r="E20" s="39"/>
      <c r="F20" s="39"/>
      <c r="G20" s="39"/>
      <c r="H20" s="39"/>
      <c r="I20" s="39"/>
      <c r="J20" s="39"/>
      <c r="K20" s="39"/>
      <c r="L20" s="39"/>
      <c r="M20" s="39"/>
      <c r="N20" s="39"/>
      <c r="O20" s="39"/>
      <c r="P20" s="65"/>
      <c r="Q20" s="65"/>
      <c r="R20" s="65"/>
      <c r="S20" s="65"/>
      <c r="T20" s="89"/>
      <c r="U20" s="90"/>
      <c r="V20" s="90"/>
      <c r="W20" s="91"/>
    </row>
    <row r="21" spans="1:23">
      <c r="A21" s="26">
        <v>10</v>
      </c>
      <c r="B21" s="27">
        <f>C20+$E$2</f>
        <v>0.729166666666666</v>
      </c>
      <c r="C21" s="28">
        <f>B21+$E$4</f>
        <v>0.760416666666666</v>
      </c>
      <c r="D21" s="40"/>
      <c r="E21" s="40"/>
      <c r="F21" s="40"/>
      <c r="G21" s="40"/>
      <c r="H21" s="39"/>
      <c r="I21" s="39"/>
      <c r="J21" s="39"/>
      <c r="K21" s="39"/>
      <c r="L21" s="39"/>
      <c r="M21" s="39"/>
      <c r="N21" s="39"/>
      <c r="O21" s="39"/>
      <c r="P21" s="65"/>
      <c r="Q21" s="65"/>
      <c r="R21" s="65"/>
      <c r="S21" s="65"/>
      <c r="T21" s="92"/>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c r="T22" s="56"/>
      <c r="U22" s="79"/>
      <c r="V22" s="81"/>
      <c r="W22" s="82"/>
    </row>
    <row r="23" spans="1:23">
      <c r="A23" s="26">
        <v>11</v>
      </c>
      <c r="B23" s="27">
        <f t="shared" si="1"/>
        <v>0.8125</v>
      </c>
      <c r="C23" s="28">
        <f>B23+$E$4</f>
        <v>0.84375</v>
      </c>
      <c r="D23" s="38"/>
      <c r="E23" s="38"/>
      <c r="F23" s="38"/>
      <c r="G23" s="24"/>
      <c r="H23" s="43"/>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38"/>
      <c r="E24" s="38"/>
      <c r="F24" s="38"/>
      <c r="G24" s="24"/>
      <c r="H24" s="44"/>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38"/>
      <c r="E25" s="38"/>
      <c r="F25" s="38"/>
      <c r="G25" s="24"/>
      <c r="H25" s="48"/>
      <c r="I25" s="73"/>
      <c r="J25" s="73"/>
      <c r="K25" s="74"/>
      <c r="L25" s="75"/>
      <c r="M25" s="73"/>
      <c r="N25" s="73"/>
      <c r="O25" s="74"/>
      <c r="P25" s="76"/>
      <c r="Q25" s="98"/>
      <c r="R25" s="98"/>
      <c r="S25" s="99"/>
      <c r="T25" s="100"/>
      <c r="U25" s="98"/>
      <c r="V25" s="98"/>
      <c r="W25" s="99"/>
    </row>
  </sheetData>
  <mergeCells count="18">
    <mergeCell ref="A1:W1"/>
    <mergeCell ref="A2:B2"/>
    <mergeCell ref="A3:B3"/>
    <mergeCell ref="D7:G7"/>
    <mergeCell ref="H7:K7"/>
    <mergeCell ref="L7:O7"/>
    <mergeCell ref="P7:S7"/>
    <mergeCell ref="T7:W7"/>
    <mergeCell ref="L9:L10"/>
    <mergeCell ref="M9:M10"/>
    <mergeCell ref="N9:N10"/>
    <mergeCell ref="O9:O10"/>
    <mergeCell ref="P16:P17"/>
    <mergeCell ref="Q16:Q17"/>
    <mergeCell ref="R16:R17"/>
    <mergeCell ref="S16:S17"/>
    <mergeCell ref="P19:S21"/>
    <mergeCell ref="T19:W21"/>
  </mergeCells>
  <pageMargins left="0.751388888888889" right="0.751388888888889" top="1" bottom="1" header="0.5" footer="0.5"/>
  <pageSetup paperSize="9" scale="64"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102"/>
  <sheetViews>
    <sheetView zoomScale="125" zoomScaleNormal="125" workbookViewId="0">
      <pane ySplit="3" topLeftCell="A4" activePane="bottomLeft" state="frozen"/>
      <selection/>
      <selection pane="bottomLeft" activeCell="AV13" sqref="AV13:AY15"/>
    </sheetView>
  </sheetViews>
  <sheetFormatPr defaultColWidth="8.75" defaultRowHeight="13.5"/>
  <cols>
    <col min="1" max="1" width="8.625" style="215" customWidth="1"/>
    <col min="2" max="2" width="6.5" style="215" customWidth="1"/>
    <col min="3" max="3" width="12.625" style="216" customWidth="1"/>
    <col min="4" max="4" width="9.375" style="215" customWidth="1"/>
    <col min="5" max="5" width="9.125" customWidth="1"/>
    <col min="6" max="6" width="17.375" style="101" customWidth="1"/>
    <col min="7" max="7" width="13.625" style="217" customWidth="1"/>
    <col min="8" max="10" width="4.375" hidden="1" customWidth="1"/>
    <col min="11" max="11" width="17.5" hidden="1" customWidth="1"/>
    <col min="12" max="14" width="6.5" style="781" customWidth="1"/>
    <col min="15" max="15" width="16.375" customWidth="1"/>
    <col min="16" max="18" width="4.375" hidden="1" customWidth="1"/>
    <col min="19" max="19" width="17.375" hidden="1" customWidth="1"/>
    <col min="20" max="22" width="4.375" hidden="1" customWidth="1"/>
    <col min="23" max="23" width="17.5" hidden="1" customWidth="1"/>
    <col min="24" max="26" width="6.5" customWidth="1"/>
    <col min="27" max="27" width="16.375" customWidth="1"/>
    <col min="28" max="30" width="4.375" hidden="1" customWidth="1"/>
    <col min="31" max="31" width="17.375" hidden="1" customWidth="1"/>
    <col min="32" max="34" width="4.375" hidden="1" customWidth="1"/>
    <col min="35" max="35" width="17.5" hidden="1" customWidth="1"/>
    <col min="36" max="36" width="7.125" style="781" customWidth="1"/>
    <col min="37" max="37" width="7.625" style="781" customWidth="1"/>
    <col min="38" max="38" width="6.5" style="781" customWidth="1"/>
    <col min="39" max="39" width="16.375" customWidth="1"/>
    <col min="40" max="42" width="4.375" hidden="1" customWidth="1"/>
    <col min="43" max="43" width="17.375" hidden="1" customWidth="1"/>
    <col min="44" max="46" width="4.375" hidden="1" customWidth="1"/>
    <col min="47" max="47" width="17.5" hidden="1" customWidth="1"/>
    <col min="48" max="48" width="7.625" style="781" customWidth="1"/>
    <col min="49" max="49" width="6.375" style="781" customWidth="1"/>
    <col min="50" max="50" width="7.625" style="781" customWidth="1"/>
    <col min="51" max="51" width="17.625" customWidth="1"/>
    <col min="52" max="54" width="4.375" hidden="1" customWidth="1"/>
    <col min="55" max="55" width="17.375" hidden="1" customWidth="1"/>
    <col min="56" max="58" width="4.375" hidden="1" customWidth="1"/>
    <col min="59" max="59" width="17.5" hidden="1" customWidth="1"/>
    <col min="60" max="60" width="8.5" style="781" customWidth="1"/>
    <col min="61" max="62" width="6.5" style="781" customWidth="1"/>
    <col min="63" max="63" width="16.375" customWidth="1"/>
    <col min="64" max="66" width="4.375" hidden="1" customWidth="1"/>
    <col min="67" max="67" width="17.375" hidden="1" customWidth="1"/>
    <col min="68" max="70" width="4.375" hidden="1" customWidth="1"/>
    <col min="71" max="71" width="17.5" hidden="1" customWidth="1"/>
    <col min="72" max="74" width="6.5" customWidth="1"/>
    <col min="75" max="75" width="17.75" customWidth="1"/>
    <col min="76" max="78" width="4.375" hidden="1" customWidth="1"/>
    <col min="79" max="79" width="0.375" hidden="1" customWidth="1"/>
    <col min="80" max="86" width="4.375" customWidth="1"/>
  </cols>
  <sheetData>
    <row r="1" ht="28.15" customHeight="1" spans="1:7">
      <c r="A1" s="218" t="s">
        <v>0</v>
      </c>
      <c r="G1" s="138"/>
    </row>
    <row r="2" s="609" customFormat="1" ht="19.5" spans="1:86">
      <c r="A2" s="782" t="s">
        <v>1</v>
      </c>
      <c r="B2" s="783"/>
      <c r="C2" s="783"/>
      <c r="D2" s="783"/>
      <c r="E2" s="784" t="s">
        <v>2</v>
      </c>
      <c r="F2" s="785"/>
      <c r="G2" s="786" t="s">
        <v>3</v>
      </c>
      <c r="H2" s="787" t="s">
        <v>4</v>
      </c>
      <c r="I2" s="830"/>
      <c r="J2" s="830"/>
      <c r="K2" s="831"/>
      <c r="L2" s="787" t="s">
        <v>5</v>
      </c>
      <c r="M2" s="830"/>
      <c r="N2" s="830"/>
      <c r="O2" s="831"/>
      <c r="P2" s="832" t="s">
        <v>6</v>
      </c>
      <c r="Q2" s="946"/>
      <c r="R2" s="946"/>
      <c r="S2" s="947"/>
      <c r="T2" s="787" t="s">
        <v>7</v>
      </c>
      <c r="U2" s="830"/>
      <c r="V2" s="830"/>
      <c r="W2" s="831"/>
      <c r="X2" s="787" t="s">
        <v>8</v>
      </c>
      <c r="Y2" s="830"/>
      <c r="Z2" s="830"/>
      <c r="AA2" s="831"/>
      <c r="AB2" s="832" t="s">
        <v>6</v>
      </c>
      <c r="AC2" s="946"/>
      <c r="AD2" s="946"/>
      <c r="AE2" s="947"/>
      <c r="AF2" s="787" t="s">
        <v>9</v>
      </c>
      <c r="AG2" s="830"/>
      <c r="AH2" s="830"/>
      <c r="AI2" s="831"/>
      <c r="AJ2" s="787" t="s">
        <v>10</v>
      </c>
      <c r="AK2" s="830"/>
      <c r="AL2" s="830"/>
      <c r="AM2" s="831"/>
      <c r="AN2" s="832" t="s">
        <v>6</v>
      </c>
      <c r="AO2" s="946"/>
      <c r="AP2" s="946"/>
      <c r="AQ2" s="947"/>
      <c r="AR2" s="787" t="s">
        <v>11</v>
      </c>
      <c r="AS2" s="830"/>
      <c r="AT2" s="830"/>
      <c r="AU2" s="831"/>
      <c r="AV2" s="830" t="s">
        <v>12</v>
      </c>
      <c r="AW2" s="830"/>
      <c r="AX2" s="830"/>
      <c r="AY2" s="830"/>
      <c r="AZ2" s="832" t="s">
        <v>6</v>
      </c>
      <c r="BA2" s="946"/>
      <c r="BB2" s="946"/>
      <c r="BC2" s="947"/>
      <c r="BD2" s="787" t="s">
        <v>13</v>
      </c>
      <c r="BE2" s="830"/>
      <c r="BF2" s="830"/>
      <c r="BG2" s="831"/>
      <c r="BH2" s="787" t="s">
        <v>14</v>
      </c>
      <c r="BI2" s="830"/>
      <c r="BJ2" s="830"/>
      <c r="BK2" s="830"/>
      <c r="BL2" s="832" t="s">
        <v>6</v>
      </c>
      <c r="BM2" s="946"/>
      <c r="BN2" s="946"/>
      <c r="BO2" s="947"/>
      <c r="BP2" s="787" t="s">
        <v>15</v>
      </c>
      <c r="BQ2" s="830"/>
      <c r="BR2" s="830"/>
      <c r="BS2" s="831"/>
      <c r="BT2" s="787" t="s">
        <v>16</v>
      </c>
      <c r="BU2" s="830"/>
      <c r="BV2" s="830"/>
      <c r="BW2" s="831"/>
      <c r="BX2" s="1190" t="s">
        <v>6</v>
      </c>
      <c r="BY2" s="1191"/>
      <c r="BZ2" s="1191"/>
      <c r="CA2" s="1192"/>
      <c r="CB2" s="787" t="s">
        <v>6</v>
      </c>
      <c r="CC2" s="830"/>
      <c r="CD2" s="830"/>
      <c r="CE2" s="830"/>
      <c r="CF2" s="830"/>
      <c r="CG2" s="830"/>
      <c r="CH2" s="831"/>
    </row>
    <row r="3" ht="98.25" customHeight="1" spans="1:86">
      <c r="A3" s="788" t="s">
        <v>17</v>
      </c>
      <c r="B3" s="789" t="s">
        <v>18</v>
      </c>
      <c r="C3" s="789" t="s">
        <v>19</v>
      </c>
      <c r="D3" s="790" t="s">
        <v>1</v>
      </c>
      <c r="E3" s="228" t="s">
        <v>20</v>
      </c>
      <c r="F3" s="229" t="s">
        <v>21</v>
      </c>
      <c r="G3" s="230" t="s">
        <v>22</v>
      </c>
      <c r="H3" s="231" t="s">
        <v>23</v>
      </c>
      <c r="I3" s="231" t="s">
        <v>24</v>
      </c>
      <c r="J3" s="231" t="s">
        <v>25</v>
      </c>
      <c r="K3" s="352" t="s">
        <v>26</v>
      </c>
      <c r="L3" s="833" t="s">
        <v>23</v>
      </c>
      <c r="M3" s="834" t="s">
        <v>27</v>
      </c>
      <c r="N3" s="834" t="s">
        <v>28</v>
      </c>
      <c r="O3" s="355" t="s">
        <v>26</v>
      </c>
      <c r="P3" s="356" t="s">
        <v>29</v>
      </c>
      <c r="Q3" s="481"/>
      <c r="R3" s="481"/>
      <c r="S3" s="482" t="s">
        <v>26</v>
      </c>
      <c r="T3" s="231" t="s">
        <v>23</v>
      </c>
      <c r="U3" s="231" t="s">
        <v>24</v>
      </c>
      <c r="V3" s="231" t="s">
        <v>25</v>
      </c>
      <c r="W3" s="352" t="s">
        <v>26</v>
      </c>
      <c r="X3" s="353" t="s">
        <v>23</v>
      </c>
      <c r="Y3" s="354" t="s">
        <v>27</v>
      </c>
      <c r="Z3" s="354" t="s">
        <v>28</v>
      </c>
      <c r="AA3" s="355" t="s">
        <v>26</v>
      </c>
      <c r="AB3" s="356"/>
      <c r="AC3" s="481"/>
      <c r="AD3" s="481"/>
      <c r="AE3" s="482" t="s">
        <v>26</v>
      </c>
      <c r="AF3" s="231" t="s">
        <v>23</v>
      </c>
      <c r="AG3" s="231" t="s">
        <v>24</v>
      </c>
      <c r="AH3" s="231" t="s">
        <v>25</v>
      </c>
      <c r="AI3" s="352" t="s">
        <v>26</v>
      </c>
      <c r="AJ3" s="834" t="s">
        <v>23</v>
      </c>
      <c r="AK3" s="834" t="s">
        <v>27</v>
      </c>
      <c r="AL3" s="834" t="s">
        <v>28</v>
      </c>
      <c r="AM3" s="355" t="s">
        <v>26</v>
      </c>
      <c r="AN3" s="356" t="s">
        <v>30</v>
      </c>
      <c r="AO3" s="481"/>
      <c r="AP3" s="481"/>
      <c r="AQ3" s="482" t="s">
        <v>26</v>
      </c>
      <c r="AR3" s="231" t="s">
        <v>23</v>
      </c>
      <c r="AS3" s="231" t="s">
        <v>24</v>
      </c>
      <c r="AT3" s="231" t="s">
        <v>25</v>
      </c>
      <c r="AU3" s="352" t="s">
        <v>26</v>
      </c>
      <c r="AV3" s="833" t="s">
        <v>23</v>
      </c>
      <c r="AW3" s="834" t="s">
        <v>27</v>
      </c>
      <c r="AX3" s="834" t="s">
        <v>28</v>
      </c>
      <c r="AY3" s="355" t="s">
        <v>26</v>
      </c>
      <c r="AZ3" s="356" t="s">
        <v>31</v>
      </c>
      <c r="BA3" s="481" t="s">
        <v>32</v>
      </c>
      <c r="BB3" s="481"/>
      <c r="BC3" s="482" t="s">
        <v>26</v>
      </c>
      <c r="BD3" s="231" t="s">
        <v>23</v>
      </c>
      <c r="BE3" s="231" t="s">
        <v>24</v>
      </c>
      <c r="BF3" s="231" t="s">
        <v>25</v>
      </c>
      <c r="BG3" s="352" t="s">
        <v>26</v>
      </c>
      <c r="BH3" s="834" t="s">
        <v>23</v>
      </c>
      <c r="BI3" s="834" t="s">
        <v>27</v>
      </c>
      <c r="BJ3" s="834" t="s">
        <v>28</v>
      </c>
      <c r="BK3" s="355" t="s">
        <v>26</v>
      </c>
      <c r="BL3" s="356" t="s">
        <v>33</v>
      </c>
      <c r="BM3" s="481" t="s">
        <v>34</v>
      </c>
      <c r="BN3" s="481" t="s">
        <v>35</v>
      </c>
      <c r="BO3" s="482" t="s">
        <v>26</v>
      </c>
      <c r="BP3" s="746" t="s">
        <v>23</v>
      </c>
      <c r="BQ3" s="746" t="s">
        <v>24</v>
      </c>
      <c r="BR3" s="746" t="s">
        <v>25</v>
      </c>
      <c r="BS3" s="747" t="s">
        <v>26</v>
      </c>
      <c r="BT3" s="766" t="s">
        <v>23</v>
      </c>
      <c r="BU3" s="766" t="s">
        <v>27</v>
      </c>
      <c r="BV3" s="766" t="s">
        <v>28</v>
      </c>
      <c r="BW3" s="1193" t="s">
        <v>26</v>
      </c>
      <c r="BX3" s="768" t="s">
        <v>36</v>
      </c>
      <c r="BY3" s="769" t="s">
        <v>30</v>
      </c>
      <c r="BZ3" s="769"/>
      <c r="CA3" s="1194" t="s">
        <v>26</v>
      </c>
      <c r="CB3" s="768" t="s">
        <v>29</v>
      </c>
      <c r="CC3" s="769" t="s">
        <v>30</v>
      </c>
      <c r="CD3" s="769" t="s">
        <v>32</v>
      </c>
      <c r="CE3" s="769" t="s">
        <v>33</v>
      </c>
      <c r="CF3" s="769" t="s">
        <v>34</v>
      </c>
      <c r="CG3" s="1216" t="s">
        <v>35</v>
      </c>
      <c r="CH3" s="1217" t="s">
        <v>36</v>
      </c>
    </row>
    <row r="4" ht="22.15" customHeight="1" spans="1:90">
      <c r="A4" s="791">
        <v>1</v>
      </c>
      <c r="B4" s="792" t="s">
        <v>37</v>
      </c>
      <c r="C4" s="793">
        <v>42968</v>
      </c>
      <c r="D4" s="235" t="s">
        <v>38</v>
      </c>
      <c r="E4" s="236"/>
      <c r="F4" s="237" t="s">
        <v>39</v>
      </c>
      <c r="G4" s="238"/>
      <c r="H4" s="239"/>
      <c r="I4" s="357"/>
      <c r="J4" s="357"/>
      <c r="K4" s="358"/>
      <c r="L4" s="835"/>
      <c r="M4" s="835"/>
      <c r="N4" s="835"/>
      <c r="O4" s="360"/>
      <c r="P4" s="361"/>
      <c r="Q4" s="483"/>
      <c r="R4" s="483"/>
      <c r="S4" s="484"/>
      <c r="T4" s="246"/>
      <c r="U4" s="362"/>
      <c r="V4" s="362"/>
      <c r="W4" s="363"/>
      <c r="X4" s="485"/>
      <c r="Y4" s="570"/>
      <c r="Z4" s="570"/>
      <c r="AA4" s="571"/>
      <c r="AB4" s="361"/>
      <c r="AC4" s="483"/>
      <c r="AD4" s="483"/>
      <c r="AE4" s="484"/>
      <c r="AF4" s="246"/>
      <c r="AG4" s="362"/>
      <c r="AH4" s="362"/>
      <c r="AI4" s="363"/>
      <c r="AJ4" s="1078"/>
      <c r="AK4" s="1079"/>
      <c r="AL4" s="1079"/>
      <c r="AM4" s="571"/>
      <c r="AN4" s="361"/>
      <c r="AO4" s="483"/>
      <c r="AP4" s="483"/>
      <c r="AQ4" s="484"/>
      <c r="AR4" s="246"/>
      <c r="AS4" s="362"/>
      <c r="AT4" s="362"/>
      <c r="AU4" s="362"/>
      <c r="AV4" s="1078"/>
      <c r="AW4" s="1079"/>
      <c r="AX4" s="1079"/>
      <c r="AY4" s="571"/>
      <c r="AZ4" s="690"/>
      <c r="BA4" s="483"/>
      <c r="BB4" s="483"/>
      <c r="BC4" s="484"/>
      <c r="BD4" s="246"/>
      <c r="BE4" s="362"/>
      <c r="BF4" s="362"/>
      <c r="BG4" s="362"/>
      <c r="BH4" s="1162"/>
      <c r="BI4" s="835"/>
      <c r="BJ4" s="835"/>
      <c r="BK4" s="360"/>
      <c r="BL4" s="361"/>
      <c r="BM4" s="483"/>
      <c r="BN4" s="483"/>
      <c r="BO4" s="484"/>
      <c r="BP4" s="246"/>
      <c r="BQ4" s="362"/>
      <c r="BR4" s="362"/>
      <c r="BS4" s="363"/>
      <c r="BT4" s="359"/>
      <c r="BU4" s="359"/>
      <c r="BV4" s="359"/>
      <c r="BW4" s="360"/>
      <c r="BX4" s="361"/>
      <c r="BY4" s="483"/>
      <c r="BZ4" s="483"/>
      <c r="CA4" s="1195"/>
      <c r="CB4" s="1196"/>
      <c r="CC4" s="1218"/>
      <c r="CD4" s="1218"/>
      <c r="CE4" s="1218"/>
      <c r="CF4" s="1218"/>
      <c r="CG4" s="1218"/>
      <c r="CH4" s="1219"/>
      <c r="CJ4" s="215" t="s">
        <v>40</v>
      </c>
      <c r="CK4" s="215"/>
      <c r="CL4" s="216"/>
    </row>
    <row r="5" ht="22.15" customHeight="1" spans="1:89">
      <c r="A5" s="794">
        <f>A4+1</f>
        <v>2</v>
      </c>
      <c r="B5" s="795" t="s">
        <v>41</v>
      </c>
      <c r="C5" s="796">
        <f>C4+7</f>
        <v>42975</v>
      </c>
      <c r="D5" s="235"/>
      <c r="E5" s="243"/>
      <c r="F5" s="244">
        <v>1</v>
      </c>
      <c r="G5" s="245" t="s">
        <v>42</v>
      </c>
      <c r="H5" s="246"/>
      <c r="I5" s="362"/>
      <c r="J5" s="362"/>
      <c r="K5" s="363"/>
      <c r="L5" s="836"/>
      <c r="M5" s="837"/>
      <c r="N5" s="838"/>
      <c r="O5" s="839"/>
      <c r="P5" s="840"/>
      <c r="Q5" s="948"/>
      <c r="R5" s="948"/>
      <c r="S5" s="925"/>
      <c r="T5" s="949"/>
      <c r="U5" s="950"/>
      <c r="V5" s="950"/>
      <c r="W5" s="951"/>
      <c r="X5" s="952"/>
      <c r="Y5" s="1030"/>
      <c r="Z5" s="1030"/>
      <c r="AA5" s="1045"/>
      <c r="AB5" s="840"/>
      <c r="AC5" s="948"/>
      <c r="AD5" s="948"/>
      <c r="AE5" s="925"/>
      <c r="AF5" s="949"/>
      <c r="AG5" s="950"/>
      <c r="AH5" s="950"/>
      <c r="AI5" s="950"/>
      <c r="AJ5" s="1080"/>
      <c r="AK5" s="853"/>
      <c r="AL5" s="853"/>
      <c r="AM5" s="1081"/>
      <c r="AN5" s="858"/>
      <c r="AO5" s="948"/>
      <c r="AP5" s="948"/>
      <c r="AQ5" s="925"/>
      <c r="AR5" s="949"/>
      <c r="AS5" s="950"/>
      <c r="AT5" s="950"/>
      <c r="AU5" s="950"/>
      <c r="AV5" s="1088" t="e">
        <f>#REF!</f>
        <v>#REF!</v>
      </c>
      <c r="AW5" s="898" t="e">
        <f>#REF!</f>
        <v>#REF!</v>
      </c>
      <c r="AX5" s="898" t="e">
        <f>#REF!</f>
        <v>#REF!</v>
      </c>
      <c r="AY5" s="1150" t="e">
        <f>#REF!</f>
        <v>#REF!</v>
      </c>
      <c r="AZ5" s="1094"/>
      <c r="BA5" s="772"/>
      <c r="BB5" s="772"/>
      <c r="BC5" s="773"/>
      <c r="BD5" s="949"/>
      <c r="BE5" s="950"/>
      <c r="BF5" s="950"/>
      <c r="BG5" s="950"/>
      <c r="BH5" s="1096"/>
      <c r="BI5" s="837"/>
      <c r="BJ5" s="837"/>
      <c r="BK5" s="839"/>
      <c r="BL5" s="840"/>
      <c r="BM5" s="948"/>
      <c r="BN5" s="948"/>
      <c r="BO5" s="925"/>
      <c r="BP5" s="949"/>
      <c r="BQ5" s="950"/>
      <c r="BR5" s="950"/>
      <c r="BS5" s="951"/>
      <c r="BT5" s="1095" t="e">
        <f>#REF!</f>
        <v>#REF!</v>
      </c>
      <c r="BU5" s="948" t="e">
        <f>#REF!</f>
        <v>#REF!</v>
      </c>
      <c r="BV5" s="948" t="e">
        <f>#REF!</f>
        <v>#REF!</v>
      </c>
      <c r="BW5" s="839" t="e">
        <f>#REF!</f>
        <v>#REF!</v>
      </c>
      <c r="BX5" s="771" t="s">
        <v>43</v>
      </c>
      <c r="BY5" s="772"/>
      <c r="BZ5" s="772"/>
      <c r="CA5" s="1197"/>
      <c r="CB5" s="368"/>
      <c r="CC5" s="447"/>
      <c r="CD5" s="664" t="s">
        <v>43</v>
      </c>
      <c r="CE5" s="447"/>
      <c r="CF5" s="447"/>
      <c r="CG5" s="654"/>
      <c r="CH5" s="712" t="s">
        <v>43</v>
      </c>
      <c r="CJ5" s="342" t="s">
        <v>44</v>
      </c>
      <c r="CK5" s="342"/>
    </row>
    <row r="6" ht="22.15" customHeight="1" spans="1:89">
      <c r="A6" s="794">
        <f t="shared" ref="A6:A55" si="0">A5+1</f>
        <v>3</v>
      </c>
      <c r="B6" s="795" t="s">
        <v>45</v>
      </c>
      <c r="C6" s="796">
        <f t="shared" ref="C6:C55" si="1">C5+7</f>
        <v>42982</v>
      </c>
      <c r="D6" s="235"/>
      <c r="E6" s="243"/>
      <c r="F6" s="244">
        <v>2</v>
      </c>
      <c r="G6" s="245" t="s">
        <v>46</v>
      </c>
      <c r="H6" s="246"/>
      <c r="I6" s="362"/>
      <c r="J6" s="362"/>
      <c r="K6" s="363"/>
      <c r="L6" s="836"/>
      <c r="M6" s="837"/>
      <c r="N6" s="838"/>
      <c r="O6" s="841"/>
      <c r="P6" s="840"/>
      <c r="Q6" s="948"/>
      <c r="R6" s="948"/>
      <c r="S6" s="925"/>
      <c r="T6" s="949"/>
      <c r="U6" s="950"/>
      <c r="V6" s="950"/>
      <c r="W6" s="951"/>
      <c r="X6" s="953"/>
      <c r="Y6" s="977"/>
      <c r="Z6" s="977"/>
      <c r="AA6" s="1002"/>
      <c r="AB6" s="840"/>
      <c r="AC6" s="948"/>
      <c r="AD6" s="948"/>
      <c r="AE6" s="925"/>
      <c r="AF6" s="949"/>
      <c r="AG6" s="950"/>
      <c r="AH6" s="950"/>
      <c r="AI6" s="950"/>
      <c r="AJ6" s="1082"/>
      <c r="AK6" s="837"/>
      <c r="AL6" s="837"/>
      <c r="AM6" s="857"/>
      <c r="AN6" s="858"/>
      <c r="AO6" s="948"/>
      <c r="AP6" s="948"/>
      <c r="AQ6" s="925"/>
      <c r="AR6" s="949"/>
      <c r="AS6" s="950"/>
      <c r="AT6" s="950"/>
      <c r="AU6" s="950"/>
      <c r="AV6" s="1121" t="e">
        <f>#REF!</f>
        <v>#REF!</v>
      </c>
      <c r="AW6" s="1092" t="e">
        <f>#REF!</f>
        <v>#REF!</v>
      </c>
      <c r="AX6" s="1092" t="e">
        <f>#REF!</f>
        <v>#REF!</v>
      </c>
      <c r="AY6" s="1151" t="e">
        <f>#REF!</f>
        <v>#REF!</v>
      </c>
      <c r="AZ6" s="1094"/>
      <c r="BA6" s="772"/>
      <c r="BB6" s="772"/>
      <c r="BC6" s="773"/>
      <c r="BD6" s="949"/>
      <c r="BE6" s="950"/>
      <c r="BF6" s="950"/>
      <c r="BG6" s="950"/>
      <c r="BH6" s="1097"/>
      <c r="BI6" s="837"/>
      <c r="BJ6" s="837"/>
      <c r="BK6" s="839"/>
      <c r="BL6" s="840"/>
      <c r="BM6" s="948"/>
      <c r="BN6" s="948"/>
      <c r="BO6" s="925"/>
      <c r="BP6" s="949"/>
      <c r="BQ6" s="950"/>
      <c r="BR6" s="950"/>
      <c r="BS6" s="951"/>
      <c r="BT6" s="1095" t="e">
        <f>#REF!</f>
        <v>#REF!</v>
      </c>
      <c r="BU6" s="948" t="e">
        <f>#REF!</f>
        <v>#REF!</v>
      </c>
      <c r="BV6" s="948" t="e">
        <f>#REF!</f>
        <v>#REF!</v>
      </c>
      <c r="BW6" s="839"/>
      <c r="BX6" s="368"/>
      <c r="BY6" s="447"/>
      <c r="BZ6" s="447"/>
      <c r="CA6" s="744"/>
      <c r="CB6" s="368"/>
      <c r="CC6" s="447"/>
      <c r="CD6" s="664" t="s">
        <v>43</v>
      </c>
      <c r="CE6" s="447"/>
      <c r="CF6" s="447"/>
      <c r="CG6" s="654"/>
      <c r="CH6" s="376"/>
      <c r="CJ6" s="343" t="s">
        <v>47</v>
      </c>
      <c r="CK6" s="343"/>
    </row>
    <row r="7" ht="22.15" customHeight="1" spans="1:89">
      <c r="A7" s="794">
        <f t="shared" si="0"/>
        <v>4</v>
      </c>
      <c r="B7" s="795" t="s">
        <v>48</v>
      </c>
      <c r="C7" s="796">
        <f t="shared" si="1"/>
        <v>42989</v>
      </c>
      <c r="D7" s="247"/>
      <c r="E7" s="243"/>
      <c r="F7" s="244">
        <v>3</v>
      </c>
      <c r="G7" s="245" t="s">
        <v>49</v>
      </c>
      <c r="H7" s="246"/>
      <c r="I7" s="362"/>
      <c r="J7" s="362"/>
      <c r="K7" s="363"/>
      <c r="L7" s="836" t="e">
        <f>#REF!</f>
        <v>#REF!</v>
      </c>
      <c r="M7" s="837" t="e">
        <f>#REF!</f>
        <v>#REF!</v>
      </c>
      <c r="N7" s="838" t="e">
        <f>#REF!</f>
        <v>#REF!</v>
      </c>
      <c r="O7" s="842" t="e">
        <f>#REF!</f>
        <v>#REF!</v>
      </c>
      <c r="P7" s="840"/>
      <c r="Q7" s="948"/>
      <c r="R7" s="948"/>
      <c r="S7" s="925"/>
      <c r="T7" s="949"/>
      <c r="U7" s="950"/>
      <c r="V7" s="950"/>
      <c r="W7" s="951"/>
      <c r="X7" s="954"/>
      <c r="Y7" s="977"/>
      <c r="Z7" s="977"/>
      <c r="AA7" s="1029"/>
      <c r="AB7" s="840"/>
      <c r="AC7" s="948"/>
      <c r="AD7" s="948"/>
      <c r="AE7" s="925"/>
      <c r="AF7" s="949"/>
      <c r="AG7" s="950"/>
      <c r="AH7" s="950"/>
      <c r="AI7" s="950"/>
      <c r="AJ7" s="1082" t="e">
        <f>#REF!</f>
        <v>#REF!</v>
      </c>
      <c r="AK7" s="837" t="e">
        <f>#REF!</f>
        <v>#REF!</v>
      </c>
      <c r="AL7" s="837" t="e">
        <f>#REF!</f>
        <v>#REF!</v>
      </c>
      <c r="AM7" s="857" t="e">
        <f>#REF!</f>
        <v>#REF!</v>
      </c>
      <c r="AN7" s="858"/>
      <c r="AO7" s="948"/>
      <c r="AP7" s="948"/>
      <c r="AQ7" s="925"/>
      <c r="AR7" s="949"/>
      <c r="AS7" s="950"/>
      <c r="AT7" s="950"/>
      <c r="AU7" s="950"/>
      <c r="AV7" s="1121" t="e">
        <f>#REF!</f>
        <v>#REF!</v>
      </c>
      <c r="AW7" s="1092" t="e">
        <f>#REF!</f>
        <v>#REF!</v>
      </c>
      <c r="AX7" s="1092" t="e">
        <f>#REF!</f>
        <v>#REF!</v>
      </c>
      <c r="AY7" s="1152" t="s">
        <v>50</v>
      </c>
      <c r="AZ7" s="858"/>
      <c r="BA7" s="948"/>
      <c r="BB7" s="948"/>
      <c r="BC7" s="925"/>
      <c r="BD7" s="949"/>
      <c r="BE7" s="950"/>
      <c r="BF7" s="950"/>
      <c r="BG7" s="950"/>
      <c r="BH7" s="1110" t="e">
        <f>#REF!</f>
        <v>#REF!</v>
      </c>
      <c r="BI7" s="837" t="e">
        <f>#REF!</f>
        <v>#REF!</v>
      </c>
      <c r="BJ7" s="837" t="e">
        <f>#REF!</f>
        <v>#REF!</v>
      </c>
      <c r="BK7" s="839" t="e">
        <f>#REF!</f>
        <v>#REF!</v>
      </c>
      <c r="BL7" s="840"/>
      <c r="BM7" s="948"/>
      <c r="BN7" s="948"/>
      <c r="BO7" s="925"/>
      <c r="BP7" s="949"/>
      <c r="BQ7" s="950"/>
      <c r="BR7" s="950"/>
      <c r="BS7" s="951"/>
      <c r="BT7" s="1095" t="e">
        <f>#REF!</f>
        <v>#REF!</v>
      </c>
      <c r="BU7" s="948" t="e">
        <f>#REF!</f>
        <v>#REF!</v>
      </c>
      <c r="BV7" s="948" t="e">
        <f>#REF!</f>
        <v>#REF!</v>
      </c>
      <c r="BW7" s="839"/>
      <c r="BX7" s="368"/>
      <c r="BY7" s="447"/>
      <c r="BZ7" s="447"/>
      <c r="CA7" s="744"/>
      <c r="CB7" s="368"/>
      <c r="CC7" s="447"/>
      <c r="CD7" s="447"/>
      <c r="CE7" s="447"/>
      <c r="CF7" s="447"/>
      <c r="CG7" s="654"/>
      <c r="CH7" s="376"/>
      <c r="CJ7" s="344" t="s">
        <v>51</v>
      </c>
      <c r="CK7" s="344"/>
    </row>
    <row r="8" ht="22.15" customHeight="1" spans="1:89">
      <c r="A8" s="794">
        <f t="shared" si="0"/>
        <v>5</v>
      </c>
      <c r="B8" s="797">
        <v>0</v>
      </c>
      <c r="C8" s="796">
        <f t="shared" si="1"/>
        <v>42996</v>
      </c>
      <c r="D8" s="249" t="s">
        <v>39</v>
      </c>
      <c r="E8" s="243"/>
      <c r="F8" s="244">
        <v>4</v>
      </c>
      <c r="G8" s="245" t="s">
        <v>52</v>
      </c>
      <c r="H8" s="250"/>
      <c r="I8" s="374"/>
      <c r="J8" s="374"/>
      <c r="K8" s="375"/>
      <c r="L8" s="836" t="e">
        <f>#REF!</f>
        <v>#REF!</v>
      </c>
      <c r="M8" s="837" t="e">
        <f>#REF!</f>
        <v>#REF!</v>
      </c>
      <c r="N8" s="838" t="e">
        <f>#REF!</f>
        <v>#REF!</v>
      </c>
      <c r="O8" s="841" t="e">
        <f>#REF!</f>
        <v>#REF!</v>
      </c>
      <c r="P8" s="840"/>
      <c r="Q8" s="948"/>
      <c r="R8" s="948"/>
      <c r="S8" s="925"/>
      <c r="T8" s="955"/>
      <c r="U8" s="956"/>
      <c r="V8" s="956"/>
      <c r="W8" s="957"/>
      <c r="X8" s="953"/>
      <c r="Y8" s="977"/>
      <c r="Z8" s="977"/>
      <c r="AA8" s="1002"/>
      <c r="AB8" s="840"/>
      <c r="AC8" s="948"/>
      <c r="AD8" s="948"/>
      <c r="AE8" s="925"/>
      <c r="AF8" s="955"/>
      <c r="AG8" s="956"/>
      <c r="AH8" s="956"/>
      <c r="AI8" s="956"/>
      <c r="AJ8" s="1082" t="e">
        <f>#REF!</f>
        <v>#REF!</v>
      </c>
      <c r="AK8" s="837" t="e">
        <f>#REF!</f>
        <v>#REF!</v>
      </c>
      <c r="AL8" s="837" t="e">
        <f>#REF!</f>
        <v>#REF!</v>
      </c>
      <c r="AM8" s="857" t="e">
        <f>#REF!</f>
        <v>#REF!</v>
      </c>
      <c r="AN8" s="858"/>
      <c r="AO8" s="948"/>
      <c r="AP8" s="948"/>
      <c r="AQ8" s="925"/>
      <c r="AR8" s="955"/>
      <c r="AS8" s="956"/>
      <c r="AT8" s="956"/>
      <c r="AU8" s="956"/>
      <c r="AV8" s="1121" t="e">
        <f>#REF!</f>
        <v>#REF!</v>
      </c>
      <c r="AW8" s="1092" t="e">
        <f>#REF!</f>
        <v>#REF!</v>
      </c>
      <c r="AX8" s="1092" t="e">
        <f>#REF!</f>
        <v>#REF!</v>
      </c>
      <c r="AY8" s="1152" t="s">
        <v>50</v>
      </c>
      <c r="AZ8" s="858"/>
      <c r="BA8" s="948"/>
      <c r="BB8" s="948"/>
      <c r="BC8" s="925"/>
      <c r="BD8" s="955"/>
      <c r="BE8" s="956"/>
      <c r="BF8" s="956"/>
      <c r="BG8" s="956"/>
      <c r="BH8" s="1097" t="e">
        <f>#REF!</f>
        <v>#REF!</v>
      </c>
      <c r="BI8" s="837" t="e">
        <f>#REF!</f>
        <v>#REF!</v>
      </c>
      <c r="BJ8" s="837" t="e">
        <f>#REF!</f>
        <v>#REF!</v>
      </c>
      <c r="BK8" s="839" t="e">
        <f>#REF!</f>
        <v>#REF!</v>
      </c>
      <c r="BL8" s="840"/>
      <c r="BM8" s="948"/>
      <c r="BN8" s="948"/>
      <c r="BO8" s="925"/>
      <c r="BP8" s="955"/>
      <c r="BQ8" s="956"/>
      <c r="BR8" s="956"/>
      <c r="BS8" s="957"/>
      <c r="BT8" s="858" t="e">
        <f>#REF!</f>
        <v>#REF!</v>
      </c>
      <c r="BU8" s="948" t="e">
        <f>#REF!</f>
        <v>#REF!</v>
      </c>
      <c r="BV8" s="948" t="e">
        <f>#REF!</f>
        <v>#REF!</v>
      </c>
      <c r="BW8" s="839"/>
      <c r="BX8" s="368"/>
      <c r="BY8" s="447"/>
      <c r="BZ8" s="447"/>
      <c r="CA8" s="744"/>
      <c r="CB8" s="368"/>
      <c r="CC8" s="447"/>
      <c r="CD8" s="447"/>
      <c r="CE8" s="447"/>
      <c r="CF8" s="447"/>
      <c r="CG8" s="654"/>
      <c r="CH8" s="376"/>
      <c r="CJ8" s="345" t="s">
        <v>53</v>
      </c>
      <c r="CK8" s="345"/>
    </row>
    <row r="9" ht="22.15" customHeight="1" spans="1:89">
      <c r="A9" s="794">
        <f t="shared" si="0"/>
        <v>6</v>
      </c>
      <c r="B9" s="798">
        <v>1</v>
      </c>
      <c r="C9" s="799">
        <f t="shared" si="1"/>
        <v>43003</v>
      </c>
      <c r="D9" s="253"/>
      <c r="E9" s="100"/>
      <c r="F9" s="254">
        <v>5</v>
      </c>
      <c r="G9" s="255" t="s">
        <v>54</v>
      </c>
      <c r="H9" s="368" t="e">
        <f>#REF!</f>
        <v>#REF!</v>
      </c>
      <c r="I9" s="447" t="e">
        <f>#REF!</f>
        <v>#REF!</v>
      </c>
      <c r="J9" s="444" t="e">
        <f>#REF!</f>
        <v>#REF!</v>
      </c>
      <c r="K9" s="468"/>
      <c r="L9" s="843" t="e">
        <f>#REF!</f>
        <v>#REF!</v>
      </c>
      <c r="M9" s="844" t="e">
        <f>#REF!</f>
        <v>#REF!</v>
      </c>
      <c r="N9" s="845" t="e">
        <f>#REF!</f>
        <v>#REF!</v>
      </c>
      <c r="O9" s="846" t="e">
        <f>#REF!</f>
        <v>#REF!</v>
      </c>
      <c r="P9" s="847"/>
      <c r="Q9" s="958"/>
      <c r="R9" s="958"/>
      <c r="S9" s="959"/>
      <c r="T9" s="960"/>
      <c r="U9" s="961"/>
      <c r="V9" s="961"/>
      <c r="W9" s="962"/>
      <c r="X9" s="963"/>
      <c r="Y9" s="961"/>
      <c r="Z9" s="961"/>
      <c r="AA9" s="962"/>
      <c r="AB9" s="847"/>
      <c r="AC9" s="958"/>
      <c r="AD9" s="958"/>
      <c r="AE9" s="959"/>
      <c r="AF9" s="1009" t="e">
        <f>#REF!</f>
        <v>#REF!</v>
      </c>
      <c r="AG9" s="958" t="e">
        <f>#REF!</f>
        <v>#REF!</v>
      </c>
      <c r="AH9" s="958" t="e">
        <f>#REF!</f>
        <v>#REF!</v>
      </c>
      <c r="AI9" s="1083"/>
      <c r="AJ9" s="843" t="e">
        <f>#REF!</f>
        <v>#REF!</v>
      </c>
      <c r="AK9" s="844" t="e">
        <f>#REF!</f>
        <v>#REF!</v>
      </c>
      <c r="AL9" s="844" t="e">
        <f>#REF!</f>
        <v>#REF!</v>
      </c>
      <c r="AM9" s="1084" t="e">
        <f>#REF!</f>
        <v>#REF!</v>
      </c>
      <c r="AN9" s="1085"/>
      <c r="AO9" s="958"/>
      <c r="AP9" s="958"/>
      <c r="AQ9" s="959"/>
      <c r="AR9" s="1122" t="e">
        <f>#REF!</f>
        <v>#REF!</v>
      </c>
      <c r="AS9" s="1105" t="e">
        <f>#REF!</f>
        <v>#REF!</v>
      </c>
      <c r="AT9" s="1105" t="e">
        <f>#REF!</f>
        <v>#REF!</v>
      </c>
      <c r="AU9" s="1123"/>
      <c r="AV9" s="1124" t="e">
        <f>#REF!</f>
        <v>#REF!</v>
      </c>
      <c r="AW9" s="1099" t="e">
        <f>#REF!</f>
        <v>#REF!</v>
      </c>
      <c r="AX9" s="1099" t="e">
        <f>#REF!</f>
        <v>#REF!</v>
      </c>
      <c r="AY9" s="1100" t="s">
        <v>50</v>
      </c>
      <c r="AZ9" s="1085"/>
      <c r="BA9" s="958"/>
      <c r="BB9" s="958"/>
      <c r="BC9" s="959"/>
      <c r="BD9" s="1141" t="e">
        <f>#REF!</f>
        <v>#REF!</v>
      </c>
      <c r="BE9" s="992" t="e">
        <f>#REF!</f>
        <v>#REF!</v>
      </c>
      <c r="BF9" s="992" t="e">
        <f>#REF!</f>
        <v>#REF!</v>
      </c>
      <c r="BG9" s="1123"/>
      <c r="BH9" s="1163" t="e">
        <f>#REF!</f>
        <v>#REF!</v>
      </c>
      <c r="BI9" s="844" t="e">
        <f>#REF!</f>
        <v>#REF!</v>
      </c>
      <c r="BJ9" s="844" t="e">
        <f>#REF!</f>
        <v>#REF!</v>
      </c>
      <c r="BK9" s="1084" t="e">
        <f>#REF!</f>
        <v>#REF!</v>
      </c>
      <c r="BL9" s="847"/>
      <c r="BM9" s="958"/>
      <c r="BN9" s="958"/>
      <c r="BO9" s="1155"/>
      <c r="BP9" s="1122" t="e">
        <f>#REF!</f>
        <v>#REF!</v>
      </c>
      <c r="BQ9" s="1105" t="e">
        <f>#REF!</f>
        <v>#REF!</v>
      </c>
      <c r="BR9" s="1105" t="e">
        <f>#REF!</f>
        <v>#REF!</v>
      </c>
      <c r="BS9" s="1177"/>
      <c r="BT9" s="1028" t="e">
        <f>#REF!</f>
        <v>#REF!</v>
      </c>
      <c r="BU9" s="948" t="e">
        <f>#REF!</f>
        <v>#REF!</v>
      </c>
      <c r="BV9" s="948" t="e">
        <f>#REF!</f>
        <v>#REF!</v>
      </c>
      <c r="BW9" s="839" t="e">
        <f>#REF!</f>
        <v>#REF!</v>
      </c>
      <c r="BX9" s="269"/>
      <c r="BY9" s="398"/>
      <c r="BZ9" s="398"/>
      <c r="CA9" s="492"/>
      <c r="CB9" s="267"/>
      <c r="CC9" s="396"/>
      <c r="CD9" s="396"/>
      <c r="CE9" s="396"/>
      <c r="CF9" s="396"/>
      <c r="CG9" s="655"/>
      <c r="CH9" s="393"/>
      <c r="CJ9" s="346" t="s">
        <v>55</v>
      </c>
      <c r="CK9" s="346"/>
    </row>
    <row r="10" ht="22.15" customHeight="1" spans="1:89">
      <c r="A10" s="794">
        <f t="shared" si="0"/>
        <v>7</v>
      </c>
      <c r="B10" s="798">
        <v>2</v>
      </c>
      <c r="C10" s="799">
        <f t="shared" si="1"/>
        <v>43010</v>
      </c>
      <c r="D10" s="257"/>
      <c r="E10" s="258" t="s">
        <v>56</v>
      </c>
      <c r="F10" s="259">
        <v>6</v>
      </c>
      <c r="G10" s="260"/>
      <c r="H10" s="368" t="e">
        <f>#REF!</f>
        <v>#REF!</v>
      </c>
      <c r="I10" s="447" t="e">
        <f>#REF!</f>
        <v>#REF!</v>
      </c>
      <c r="J10" s="444" t="e">
        <f>#REF!</f>
        <v>#REF!</v>
      </c>
      <c r="K10" s="468"/>
      <c r="L10" s="848"/>
      <c r="M10" s="849"/>
      <c r="N10" s="849"/>
      <c r="O10" s="850"/>
      <c r="P10" s="851"/>
      <c r="Q10" s="964"/>
      <c r="R10" s="964"/>
      <c r="S10" s="965"/>
      <c r="T10" s="966"/>
      <c r="U10" s="967"/>
      <c r="V10" s="967"/>
      <c r="W10" s="968"/>
      <c r="X10" s="969"/>
      <c r="Y10" s="969"/>
      <c r="Z10" s="969"/>
      <c r="AA10" s="1046"/>
      <c r="AB10" s="851"/>
      <c r="AC10" s="964"/>
      <c r="AD10" s="964"/>
      <c r="AE10" s="965"/>
      <c r="AF10" s="1047" t="e">
        <f>#REF!</f>
        <v>#REF!</v>
      </c>
      <c r="AG10" s="1086" t="e">
        <f>#REF!</f>
        <v>#REF!</v>
      </c>
      <c r="AH10" s="1086" t="e">
        <f>#REF!</f>
        <v>#REF!</v>
      </c>
      <c r="AI10" s="1087"/>
      <c r="AJ10" s="848"/>
      <c r="AK10" s="849"/>
      <c r="AL10" s="849"/>
      <c r="AM10" s="850"/>
      <c r="AN10" s="851"/>
      <c r="AO10" s="964"/>
      <c r="AP10" s="964"/>
      <c r="AQ10" s="965"/>
      <c r="AR10" s="1047" t="e">
        <f>#REF!</f>
        <v>#REF!</v>
      </c>
      <c r="AS10" s="1125" t="e">
        <f>#REF!</f>
        <v>#REF!</v>
      </c>
      <c r="AT10" s="1125" t="e">
        <f>#REF!</f>
        <v>#REF!</v>
      </c>
      <c r="AU10" s="1087" t="s">
        <v>57</v>
      </c>
      <c r="AV10" s="1126"/>
      <c r="AW10" s="1153"/>
      <c r="AX10" s="1153"/>
      <c r="AY10" s="1154"/>
      <c r="AZ10" s="851"/>
      <c r="BA10" s="964"/>
      <c r="BB10" s="964"/>
      <c r="BC10" s="965"/>
      <c r="BD10" s="1047" t="e">
        <f>#REF!</f>
        <v>#REF!</v>
      </c>
      <c r="BE10" s="1086" t="e">
        <f>#REF!</f>
        <v>#REF!</v>
      </c>
      <c r="BF10" s="1086" t="e">
        <f>#REF!</f>
        <v>#REF!</v>
      </c>
      <c r="BG10" s="1087"/>
      <c r="BH10" s="848"/>
      <c r="BI10" s="849"/>
      <c r="BJ10" s="849"/>
      <c r="BK10" s="850"/>
      <c r="BL10" s="851"/>
      <c r="BM10" s="964"/>
      <c r="BN10" s="964"/>
      <c r="BO10" s="964"/>
      <c r="BP10" s="1178" t="e">
        <f>#REF!</f>
        <v>#REF!</v>
      </c>
      <c r="BQ10" s="1125" t="e">
        <f>#REF!</f>
        <v>#REF!</v>
      </c>
      <c r="BR10" s="1125" t="e">
        <f>#REF!</f>
        <v>#REF!</v>
      </c>
      <c r="BS10" s="1179"/>
      <c r="BT10" s="1180"/>
      <c r="BU10" s="1180"/>
      <c r="BV10" s="1180"/>
      <c r="BW10" s="850"/>
      <c r="BX10" s="384"/>
      <c r="BY10" s="497"/>
      <c r="BZ10" s="497"/>
      <c r="CA10" s="498"/>
      <c r="CB10" s="1198"/>
      <c r="CC10" s="1198"/>
      <c r="CD10" s="1198"/>
      <c r="CE10" s="1198"/>
      <c r="CF10" s="1198"/>
      <c r="CG10" s="1198"/>
      <c r="CH10" s="1198"/>
      <c r="CJ10" s="347" t="s">
        <v>58</v>
      </c>
      <c r="CK10" s="347"/>
    </row>
    <row r="11" ht="22.15" customHeight="1" spans="1:89">
      <c r="A11" s="794">
        <f t="shared" si="0"/>
        <v>8</v>
      </c>
      <c r="B11" s="798">
        <v>3</v>
      </c>
      <c r="C11" s="799">
        <f t="shared" si="1"/>
        <v>43017</v>
      </c>
      <c r="D11" s="261" t="s">
        <v>59</v>
      </c>
      <c r="E11" s="236"/>
      <c r="F11" s="262">
        <v>7</v>
      </c>
      <c r="G11" s="263" t="s">
        <v>60</v>
      </c>
      <c r="H11" s="368" t="e">
        <f>#REF!</f>
        <v>#REF!</v>
      </c>
      <c r="I11" s="447" t="e">
        <f>#REF!</f>
        <v>#REF!</v>
      </c>
      <c r="J11" s="444" t="e">
        <f>#REF!</f>
        <v>#REF!</v>
      </c>
      <c r="K11" s="468"/>
      <c r="L11" s="852"/>
      <c r="M11" s="853"/>
      <c r="N11" s="854"/>
      <c r="O11" s="855"/>
      <c r="P11" s="856"/>
      <c r="Q11" s="970"/>
      <c r="R11" s="970"/>
      <c r="S11" s="971"/>
      <c r="T11" s="972"/>
      <c r="U11" s="973"/>
      <c r="V11" s="973"/>
      <c r="W11" s="974"/>
      <c r="X11" s="975"/>
      <c r="Y11" s="973"/>
      <c r="Z11" s="973"/>
      <c r="AA11" s="1048"/>
      <c r="AB11" s="856"/>
      <c r="AC11" s="970"/>
      <c r="AD11" s="970"/>
      <c r="AE11" s="971"/>
      <c r="AF11" s="999" t="e">
        <f>#REF!</f>
        <v>#REF!</v>
      </c>
      <c r="AG11" s="970" t="e">
        <f>#REF!</f>
        <v>#REF!</v>
      </c>
      <c r="AH11" s="970" t="e">
        <f>#REF!</f>
        <v>#REF!</v>
      </c>
      <c r="AI11" s="974"/>
      <c r="AJ11" s="1088" t="e">
        <f>#REF!</f>
        <v>#REF!</v>
      </c>
      <c r="AK11" s="898" t="e">
        <f>#REF!</f>
        <v>#REF!</v>
      </c>
      <c r="AL11" s="898" t="e">
        <f>#REF!</f>
        <v>#REF!</v>
      </c>
      <c r="AM11" s="1089"/>
      <c r="AN11" s="1090" t="s">
        <v>43</v>
      </c>
      <c r="AO11" s="1019"/>
      <c r="AP11" s="1019"/>
      <c r="AQ11" s="1127"/>
      <c r="AR11" s="999" t="e">
        <f>#REF!</f>
        <v>#REF!</v>
      </c>
      <c r="AS11" s="1024" t="e">
        <f>#REF!</f>
        <v>#REF!</v>
      </c>
      <c r="AT11" s="1024" t="e">
        <f>#REF!</f>
        <v>#REF!</v>
      </c>
      <c r="AU11" s="974"/>
      <c r="AV11" s="1080"/>
      <c r="AW11" s="853"/>
      <c r="AX11" s="853"/>
      <c r="AY11" s="855"/>
      <c r="AZ11" s="856"/>
      <c r="BA11" s="970"/>
      <c r="BB11" s="970"/>
      <c r="BC11" s="971"/>
      <c r="BD11" s="999" t="e">
        <f>#REF!</f>
        <v>#REF!</v>
      </c>
      <c r="BE11" s="970" t="e">
        <f>#REF!</f>
        <v>#REF!</v>
      </c>
      <c r="BF11" s="970" t="e">
        <f>#REF!</f>
        <v>#REF!</v>
      </c>
      <c r="BG11" s="974"/>
      <c r="BH11" s="1080"/>
      <c r="BI11" s="853"/>
      <c r="BJ11" s="853"/>
      <c r="BK11" s="855"/>
      <c r="BL11" s="856"/>
      <c r="BM11" s="970"/>
      <c r="BN11" s="970"/>
      <c r="BO11" s="1181"/>
      <c r="BP11" s="1072" t="e">
        <f>#REF!</f>
        <v>#REF!</v>
      </c>
      <c r="BQ11" s="1024" t="e">
        <f>#REF!</f>
        <v>#REF!</v>
      </c>
      <c r="BR11" s="1024" t="e">
        <f>#REF!</f>
        <v>#REF!</v>
      </c>
      <c r="BS11" s="1048" t="s">
        <v>61</v>
      </c>
      <c r="BT11" s="856" t="e">
        <f>#REF!</f>
        <v>#REF!</v>
      </c>
      <c r="BU11" s="970" t="e">
        <f>#REF!</f>
        <v>#REF!</v>
      </c>
      <c r="BV11" s="970" t="e">
        <f>#REF!</f>
        <v>#REF!</v>
      </c>
      <c r="BW11" s="970"/>
      <c r="BX11" s="620"/>
      <c r="BY11" s="549" t="s">
        <v>43</v>
      </c>
      <c r="BZ11" s="549"/>
      <c r="CA11" s="1199"/>
      <c r="CB11" s="600"/>
      <c r="CC11" s="549" t="s">
        <v>43</v>
      </c>
      <c r="CD11" s="502"/>
      <c r="CE11" s="502"/>
      <c r="CF11" s="502"/>
      <c r="CG11" s="1220"/>
      <c r="CH11" s="610"/>
      <c r="CJ11" s="1221" t="s">
        <v>62</v>
      </c>
      <c r="CK11" s="1221"/>
    </row>
    <row r="12" ht="22.15" customHeight="1" spans="1:86">
      <c r="A12" s="794">
        <f t="shared" si="0"/>
        <v>9</v>
      </c>
      <c r="B12" s="798">
        <v>4</v>
      </c>
      <c r="C12" s="799">
        <f t="shared" si="1"/>
        <v>43024</v>
      </c>
      <c r="D12" s="257"/>
      <c r="E12" s="243"/>
      <c r="F12" s="244">
        <v>8</v>
      </c>
      <c r="G12" s="245" t="s">
        <v>63</v>
      </c>
      <c r="H12" s="368" t="e">
        <f>#REF!</f>
        <v>#REF!</v>
      </c>
      <c r="I12" s="447" t="e">
        <f>#REF!</f>
        <v>#REF!</v>
      </c>
      <c r="J12" s="444" t="e">
        <f>#REF!</f>
        <v>#REF!</v>
      </c>
      <c r="K12" s="468"/>
      <c r="L12" s="836"/>
      <c r="M12" s="837"/>
      <c r="N12" s="838"/>
      <c r="O12" s="857"/>
      <c r="P12" s="858"/>
      <c r="Q12" s="948"/>
      <c r="R12" s="948"/>
      <c r="S12" s="925"/>
      <c r="T12" s="976"/>
      <c r="U12" s="977"/>
      <c r="V12" s="977"/>
      <c r="W12" s="978"/>
      <c r="X12" s="979"/>
      <c r="Y12" s="977"/>
      <c r="Z12" s="977"/>
      <c r="AA12" s="925"/>
      <c r="AB12" s="858"/>
      <c r="AC12" s="948"/>
      <c r="AD12" s="948"/>
      <c r="AE12" s="925"/>
      <c r="AF12" s="1004" t="e">
        <f>#REF!</f>
        <v>#REF!</v>
      </c>
      <c r="AG12" s="1049" t="e">
        <f>#REF!</f>
        <v>#REF!</v>
      </c>
      <c r="AH12" s="1049" t="e">
        <f>#REF!</f>
        <v>#REF!</v>
      </c>
      <c r="AI12" s="978"/>
      <c r="AJ12" s="1091" t="e">
        <f>#REF!</f>
        <v>#REF!</v>
      </c>
      <c r="AK12" s="1092" t="e">
        <f>#REF!</f>
        <v>#REF!</v>
      </c>
      <c r="AL12" s="1092" t="e">
        <f>#REF!</f>
        <v>#REF!</v>
      </c>
      <c r="AM12" s="1093"/>
      <c r="AN12" s="1094" t="s">
        <v>43</v>
      </c>
      <c r="AO12" s="772"/>
      <c r="AP12" s="772"/>
      <c r="AQ12" s="773"/>
      <c r="AR12" s="1004" t="e">
        <f>#REF!</f>
        <v>#REF!</v>
      </c>
      <c r="AS12" s="1049" t="e">
        <f>#REF!</f>
        <v>#REF!</v>
      </c>
      <c r="AT12" s="1049" t="e">
        <f>#REF!</f>
        <v>#REF!</v>
      </c>
      <c r="AU12" s="978"/>
      <c r="AV12" s="1082"/>
      <c r="AW12" s="837"/>
      <c r="AX12" s="837"/>
      <c r="AY12" s="857"/>
      <c r="AZ12" s="858"/>
      <c r="BA12" s="948"/>
      <c r="BB12" s="948"/>
      <c r="BC12" s="925"/>
      <c r="BD12" s="1004" t="e">
        <f>#REF!</f>
        <v>#REF!</v>
      </c>
      <c r="BE12" s="948" t="e">
        <f>#REF!</f>
        <v>#REF!</v>
      </c>
      <c r="BF12" s="948" t="e">
        <f>#REF!</f>
        <v>#REF!</v>
      </c>
      <c r="BG12" s="978"/>
      <c r="BH12" s="1082"/>
      <c r="BI12" s="837"/>
      <c r="BJ12" s="837"/>
      <c r="BK12" s="1164"/>
      <c r="BL12" s="858"/>
      <c r="BM12" s="948"/>
      <c r="BN12" s="948"/>
      <c r="BO12" s="1117"/>
      <c r="BP12" s="840" t="e">
        <f>#REF!</f>
        <v>#REF!</v>
      </c>
      <c r="BQ12" s="1049" t="e">
        <f>#REF!</f>
        <v>#REF!</v>
      </c>
      <c r="BR12" s="1049" t="e">
        <f>#REF!</f>
        <v>#REF!</v>
      </c>
      <c r="BS12" s="925" t="s">
        <v>64</v>
      </c>
      <c r="BT12" s="856" t="e">
        <f>#REF!</f>
        <v>#REF!</v>
      </c>
      <c r="BU12" s="970" t="e">
        <f>#REF!</f>
        <v>#REF!</v>
      </c>
      <c r="BV12" s="948"/>
      <c r="BW12" s="970"/>
      <c r="BX12" s="624"/>
      <c r="BY12" s="664" t="s">
        <v>43</v>
      </c>
      <c r="BZ12" s="664"/>
      <c r="CA12" s="1200"/>
      <c r="CB12" s="368"/>
      <c r="CC12" s="664" t="s">
        <v>43</v>
      </c>
      <c r="CD12" s="447"/>
      <c r="CE12" s="447"/>
      <c r="CF12" s="447"/>
      <c r="CG12" s="654"/>
      <c r="CH12" s="376"/>
    </row>
    <row r="13" ht="22.15" customHeight="1" spans="1:86">
      <c r="A13" s="794">
        <f t="shared" si="0"/>
        <v>10</v>
      </c>
      <c r="B13" s="798">
        <v>5</v>
      </c>
      <c r="C13" s="799">
        <f t="shared" si="1"/>
        <v>43031</v>
      </c>
      <c r="D13" s="261"/>
      <c r="E13" s="243"/>
      <c r="F13" s="244">
        <v>9</v>
      </c>
      <c r="G13" s="245" t="s">
        <v>65</v>
      </c>
      <c r="H13" s="368" t="e">
        <f>#REF!</f>
        <v>#REF!</v>
      </c>
      <c r="I13" s="396" t="e">
        <f>#REF!</f>
        <v>#REF!</v>
      </c>
      <c r="J13" s="397" t="e">
        <f>#REF!</f>
        <v>#REF!</v>
      </c>
      <c r="K13" s="471"/>
      <c r="L13" s="836" t="e">
        <f>#REF!</f>
        <v>#REF!</v>
      </c>
      <c r="M13" s="837" t="e">
        <f>#REF!</f>
        <v>#REF!</v>
      </c>
      <c r="N13" s="838" t="e">
        <f>#REF!</f>
        <v>#REF!</v>
      </c>
      <c r="O13" s="857" t="e">
        <f>#REF!</f>
        <v>#REF!</v>
      </c>
      <c r="P13" s="858"/>
      <c r="Q13" s="948"/>
      <c r="R13" s="948"/>
      <c r="S13" s="925"/>
      <c r="T13" s="976"/>
      <c r="U13" s="977"/>
      <c r="V13" s="977"/>
      <c r="W13" s="978"/>
      <c r="X13" s="980" t="e">
        <f>#REF!</f>
        <v>#REF!</v>
      </c>
      <c r="Y13" s="1049" t="e">
        <f>#REF!</f>
        <v>#REF!</v>
      </c>
      <c r="Z13" s="1049" t="e">
        <f>#REF!</f>
        <v>#REF!</v>
      </c>
      <c r="AA13" s="857" t="e">
        <f>#REF!</f>
        <v>#REF!</v>
      </c>
      <c r="AB13" s="858"/>
      <c r="AC13" s="948"/>
      <c r="AD13" s="948"/>
      <c r="AE13" s="925"/>
      <c r="AF13" s="1004" t="e">
        <f>#REF!</f>
        <v>#REF!</v>
      </c>
      <c r="AG13" s="948" t="e">
        <f>#REF!</f>
        <v>#REF!</v>
      </c>
      <c r="AH13" s="1049" t="e">
        <f>#REF!</f>
        <v>#REF!</v>
      </c>
      <c r="AI13" s="1095" t="s">
        <v>66</v>
      </c>
      <c r="AJ13" s="1096" t="e">
        <f>#REF!</f>
        <v>#REF!</v>
      </c>
      <c r="AK13" s="837" t="e">
        <f>#REF!</f>
        <v>#REF!</v>
      </c>
      <c r="AL13" s="837" t="e">
        <f>#REF!</f>
        <v>#REF!</v>
      </c>
      <c r="AM13" s="839" t="e">
        <f>#REF!</f>
        <v>#REF!</v>
      </c>
      <c r="AN13" s="858"/>
      <c r="AO13" s="948"/>
      <c r="AP13" s="948"/>
      <c r="AQ13" s="925"/>
      <c r="AR13" s="1004" t="e">
        <f>#REF!</f>
        <v>#REF!</v>
      </c>
      <c r="AS13" s="1049" t="e">
        <f>#REF!</f>
        <v>#REF!</v>
      </c>
      <c r="AT13" s="1049" t="e">
        <f>#REF!</f>
        <v>#REF!</v>
      </c>
      <c r="AU13" s="978"/>
      <c r="AV13" s="1121" t="e">
        <f>#REF!</f>
        <v>#REF!</v>
      </c>
      <c r="AW13" s="1092" t="e">
        <f>#REF!</f>
        <v>#REF!</v>
      </c>
      <c r="AX13" s="1092" t="e">
        <f>#REF!</f>
        <v>#REF!</v>
      </c>
      <c r="AY13" s="1152" t="s">
        <v>50</v>
      </c>
      <c r="AZ13" s="858"/>
      <c r="BA13" s="948"/>
      <c r="BB13" s="948"/>
      <c r="BC13" s="925"/>
      <c r="BD13" s="1004" t="e">
        <f>#REF!</f>
        <v>#REF!</v>
      </c>
      <c r="BE13" s="948" t="e">
        <f>#REF!</f>
        <v>#REF!</v>
      </c>
      <c r="BF13" s="948" t="e">
        <f>#REF!</f>
        <v>#REF!</v>
      </c>
      <c r="BG13" s="978"/>
      <c r="BH13" s="1082" t="e">
        <f>#REF!</f>
        <v>#REF!</v>
      </c>
      <c r="BI13" s="837" t="e">
        <f>#REF!</f>
        <v>#REF!</v>
      </c>
      <c r="BJ13" s="837" t="e">
        <f>#REF!</f>
        <v>#REF!</v>
      </c>
      <c r="BK13" s="1164" t="e">
        <f>#REF!</f>
        <v>#REF!</v>
      </c>
      <c r="BL13" s="858"/>
      <c r="BM13" s="948"/>
      <c r="BN13" s="948"/>
      <c r="BO13" s="1117"/>
      <c r="BP13" s="840" t="e">
        <f>#REF!</f>
        <v>#REF!</v>
      </c>
      <c r="BQ13" s="1049" t="e">
        <f>#REF!</f>
        <v>#REF!</v>
      </c>
      <c r="BR13" s="1049" t="e">
        <f>#REF!</f>
        <v>#REF!</v>
      </c>
      <c r="BS13" s="925" t="s">
        <v>67</v>
      </c>
      <c r="BT13" s="856" t="e">
        <f>#REF!</f>
        <v>#REF!</v>
      </c>
      <c r="BU13" s="970" t="e">
        <f>#REF!</f>
        <v>#REF!</v>
      </c>
      <c r="BV13" s="948"/>
      <c r="BW13" s="970" t="e">
        <f>#REF!</f>
        <v>#REF!</v>
      </c>
      <c r="BX13" s="390"/>
      <c r="BY13" s="447"/>
      <c r="BZ13" s="447"/>
      <c r="CA13" s="744"/>
      <c r="CB13" s="368"/>
      <c r="CC13" s="447"/>
      <c r="CD13" s="447"/>
      <c r="CE13" s="447"/>
      <c r="CF13" s="447"/>
      <c r="CG13" s="654"/>
      <c r="CH13" s="376"/>
    </row>
    <row r="14" ht="22.15" customHeight="1" spans="1:86">
      <c r="A14" s="794">
        <f t="shared" si="0"/>
        <v>11</v>
      </c>
      <c r="B14" s="798">
        <v>6</v>
      </c>
      <c r="C14" s="799">
        <f t="shared" si="1"/>
        <v>43038</v>
      </c>
      <c r="D14" s="257"/>
      <c r="E14" s="243"/>
      <c r="F14" s="244">
        <v>10</v>
      </c>
      <c r="G14" s="245" t="s">
        <v>68</v>
      </c>
      <c r="H14" s="267" t="e">
        <f>#REF!</f>
        <v>#REF!</v>
      </c>
      <c r="I14" s="396" t="e">
        <f>#REF!</f>
        <v>#REF!</v>
      </c>
      <c r="J14" s="397" t="e">
        <f>#REF!</f>
        <v>#REF!</v>
      </c>
      <c r="K14" s="859" t="s">
        <v>69</v>
      </c>
      <c r="L14" s="836" t="e">
        <f>#REF!</f>
        <v>#REF!</v>
      </c>
      <c r="M14" s="837" t="e">
        <f>#REF!</f>
        <v>#REF!</v>
      </c>
      <c r="N14" s="838" t="e">
        <f>#REF!</f>
        <v>#REF!</v>
      </c>
      <c r="O14" s="857" t="e">
        <f>#REF!</f>
        <v>#REF!</v>
      </c>
      <c r="P14" s="858"/>
      <c r="Q14" s="948"/>
      <c r="R14" s="948"/>
      <c r="S14" s="925"/>
      <c r="T14" s="976"/>
      <c r="U14" s="977"/>
      <c r="V14" s="977"/>
      <c r="W14" s="978"/>
      <c r="X14" s="980" t="e">
        <f>#REF!</f>
        <v>#REF!</v>
      </c>
      <c r="Y14" s="1049" t="e">
        <f>#REF!</f>
        <v>#REF!</v>
      </c>
      <c r="Z14" s="1049" t="e">
        <f>#REF!</f>
        <v>#REF!</v>
      </c>
      <c r="AA14" s="857" t="e">
        <f>#REF!</f>
        <v>#REF!</v>
      </c>
      <c r="AB14" s="858"/>
      <c r="AC14" s="948"/>
      <c r="AD14" s="948"/>
      <c r="AE14" s="925"/>
      <c r="AF14" s="1004" t="e">
        <f>#REF!</f>
        <v>#REF!</v>
      </c>
      <c r="AG14" s="948" t="e">
        <f>#REF!</f>
        <v>#REF!</v>
      </c>
      <c r="AH14" s="1049" t="e">
        <f>#REF!</f>
        <v>#REF!</v>
      </c>
      <c r="AI14" s="978"/>
      <c r="AJ14" s="1096" t="e">
        <f>#REF!</f>
        <v>#REF!</v>
      </c>
      <c r="AK14" s="837" t="e">
        <f>#REF!</f>
        <v>#REF!</v>
      </c>
      <c r="AL14" s="837" t="e">
        <f>#REF!</f>
        <v>#REF!</v>
      </c>
      <c r="AM14" s="839" t="e">
        <f>#REF!</f>
        <v>#REF!</v>
      </c>
      <c r="AN14" s="858"/>
      <c r="AO14" s="948"/>
      <c r="AP14" s="948"/>
      <c r="AQ14" s="925"/>
      <c r="AR14" s="1004" t="e">
        <f>#REF!</f>
        <v>#REF!</v>
      </c>
      <c r="AS14" s="1049" t="e">
        <f>#REF!</f>
        <v>#REF!</v>
      </c>
      <c r="AT14" s="1049" t="e">
        <f>#REF!</f>
        <v>#REF!</v>
      </c>
      <c r="AU14" s="978"/>
      <c r="AV14" s="1121" t="e">
        <f>#REF!</f>
        <v>#REF!</v>
      </c>
      <c r="AW14" s="1092" t="e">
        <f>#REF!</f>
        <v>#REF!</v>
      </c>
      <c r="AX14" s="1092" t="e">
        <f>#REF!</f>
        <v>#REF!</v>
      </c>
      <c r="AY14" s="1152" t="s">
        <v>50</v>
      </c>
      <c r="AZ14" s="858"/>
      <c r="BA14" s="948"/>
      <c r="BB14" s="948"/>
      <c r="BC14" s="925"/>
      <c r="BD14" s="1004" t="e">
        <f>#REF!</f>
        <v>#REF!</v>
      </c>
      <c r="BE14" s="948" t="e">
        <f>#REF!</f>
        <v>#REF!</v>
      </c>
      <c r="BF14" s="948" t="e">
        <f>#REF!</f>
        <v>#REF!</v>
      </c>
      <c r="BG14" s="978"/>
      <c r="BH14" s="1082" t="e">
        <f>#REF!</f>
        <v>#REF!</v>
      </c>
      <c r="BI14" s="837" t="e">
        <f>#REF!</f>
        <v>#REF!</v>
      </c>
      <c r="BJ14" s="837" t="e">
        <f>#REF!</f>
        <v>#REF!</v>
      </c>
      <c r="BK14" s="1164" t="e">
        <f>#REF!</f>
        <v>#REF!</v>
      </c>
      <c r="BL14" s="858"/>
      <c r="BM14" s="948"/>
      <c r="BN14" s="948"/>
      <c r="BO14" s="1117"/>
      <c r="BP14" s="840" t="e">
        <f>#REF!</f>
        <v>#REF!</v>
      </c>
      <c r="BQ14" s="1049" t="e">
        <f>#REF!</f>
        <v>#REF!</v>
      </c>
      <c r="BR14" s="1049" t="e">
        <f>#REF!</f>
        <v>#REF!</v>
      </c>
      <c r="BS14" s="925" t="s">
        <v>70</v>
      </c>
      <c r="BT14" s="856" t="e">
        <f>#REF!</f>
        <v>#REF!</v>
      </c>
      <c r="BU14" s="970" t="e">
        <f>#REF!</f>
        <v>#REF!</v>
      </c>
      <c r="BV14" s="948"/>
      <c r="BW14" s="970"/>
      <c r="BX14" s="390"/>
      <c r="BY14" s="447"/>
      <c r="BZ14" s="447"/>
      <c r="CA14" s="744"/>
      <c r="CB14" s="368"/>
      <c r="CC14" s="447"/>
      <c r="CD14" s="447"/>
      <c r="CE14" s="447"/>
      <c r="CF14" s="447"/>
      <c r="CG14" s="654"/>
      <c r="CH14" s="376"/>
    </row>
    <row r="15" ht="22.15" customHeight="1" spans="1:86">
      <c r="A15" s="794">
        <f t="shared" si="0"/>
        <v>12</v>
      </c>
      <c r="B15" s="798">
        <v>7</v>
      </c>
      <c r="C15" s="799">
        <f t="shared" si="1"/>
        <v>43045</v>
      </c>
      <c r="D15" s="257"/>
      <c r="E15" s="243"/>
      <c r="F15" s="244">
        <v>11</v>
      </c>
      <c r="G15" s="245" t="s">
        <v>71</v>
      </c>
      <c r="H15" s="267" t="e">
        <f>#REF!</f>
        <v>#REF!</v>
      </c>
      <c r="I15" s="396" t="e">
        <f>#REF!</f>
        <v>#REF!</v>
      </c>
      <c r="J15" s="397" t="e">
        <f>#REF!</f>
        <v>#REF!</v>
      </c>
      <c r="K15" s="471"/>
      <c r="L15" s="836" t="e">
        <f>#REF!</f>
        <v>#REF!</v>
      </c>
      <c r="M15" s="837" t="e">
        <f>#REF!</f>
        <v>#REF!</v>
      </c>
      <c r="N15" s="838" t="e">
        <f>#REF!</f>
        <v>#REF!</v>
      </c>
      <c r="O15" s="857" t="e">
        <f>#REF!</f>
        <v>#REF!</v>
      </c>
      <c r="P15" s="858"/>
      <c r="Q15" s="948"/>
      <c r="R15" s="948"/>
      <c r="S15" s="925"/>
      <c r="T15" s="976"/>
      <c r="U15" s="977"/>
      <c r="V15" s="977"/>
      <c r="W15" s="978"/>
      <c r="X15" s="980" t="e">
        <f>#REF!</f>
        <v>#REF!</v>
      </c>
      <c r="Y15" s="1049" t="e">
        <f>#REF!</f>
        <v>#REF!</v>
      </c>
      <c r="Z15" s="1049" t="e">
        <f>#REF!</f>
        <v>#REF!</v>
      </c>
      <c r="AA15" s="857" t="e">
        <f>#REF!</f>
        <v>#REF!</v>
      </c>
      <c r="AB15" s="858"/>
      <c r="AC15" s="948"/>
      <c r="AD15" s="948"/>
      <c r="AE15" s="925"/>
      <c r="AF15" s="1004" t="e">
        <f>#REF!</f>
        <v>#REF!</v>
      </c>
      <c r="AG15" s="1049" t="e">
        <f>#REF!</f>
        <v>#REF!</v>
      </c>
      <c r="AH15" s="1049" t="e">
        <f>#REF!</f>
        <v>#REF!</v>
      </c>
      <c r="AI15" s="978"/>
      <c r="AJ15" s="1096" t="e">
        <f>#REF!</f>
        <v>#REF!</v>
      </c>
      <c r="AK15" s="837" t="e">
        <f>#REF!</f>
        <v>#REF!</v>
      </c>
      <c r="AL15" s="837" t="e">
        <f>#REF!</f>
        <v>#REF!</v>
      </c>
      <c r="AM15" s="839" t="e">
        <f>#REF!</f>
        <v>#REF!</v>
      </c>
      <c r="AN15" s="858"/>
      <c r="AO15" s="948"/>
      <c r="AP15" s="948"/>
      <c r="AQ15" s="929"/>
      <c r="AR15" s="1004" t="e">
        <f>#REF!</f>
        <v>#REF!</v>
      </c>
      <c r="AS15" s="1049" t="e">
        <f>#REF!</f>
        <v>#REF!</v>
      </c>
      <c r="AT15" s="1049" t="e">
        <f>#REF!</f>
        <v>#REF!</v>
      </c>
      <c r="AU15" s="978"/>
      <c r="AV15" s="1121" t="e">
        <f>#REF!</f>
        <v>#REF!</v>
      </c>
      <c r="AW15" s="1092" t="e">
        <f>#REF!</f>
        <v>#REF!</v>
      </c>
      <c r="AX15" s="1092" t="e">
        <f>#REF!</f>
        <v>#REF!</v>
      </c>
      <c r="AY15" s="1152" t="s">
        <v>50</v>
      </c>
      <c r="AZ15" s="858"/>
      <c r="BA15" s="948"/>
      <c r="BB15" s="948"/>
      <c r="BC15" s="925"/>
      <c r="BD15" s="1004" t="e">
        <f>#REF!</f>
        <v>#REF!</v>
      </c>
      <c r="BE15" s="948" t="e">
        <f>#REF!</f>
        <v>#REF!</v>
      </c>
      <c r="BF15" s="948" t="e">
        <f>#REF!</f>
        <v>#REF!</v>
      </c>
      <c r="BG15" s="978"/>
      <c r="BH15" s="1082" t="e">
        <f>#REF!</f>
        <v>#REF!</v>
      </c>
      <c r="BI15" s="837" t="e">
        <f>#REF!</f>
        <v>#REF!</v>
      </c>
      <c r="BJ15" s="837" t="e">
        <f>#REF!</f>
        <v>#REF!</v>
      </c>
      <c r="BK15" s="855" t="e">
        <f>#REF!</f>
        <v>#REF!</v>
      </c>
      <c r="BL15" s="858"/>
      <c r="BM15" s="948"/>
      <c r="BN15" s="948"/>
      <c r="BO15" s="1117"/>
      <c r="BP15" s="840" t="e">
        <f>#REF!</f>
        <v>#REF!</v>
      </c>
      <c r="BQ15" s="1049" t="e">
        <f>#REF!</f>
        <v>#REF!</v>
      </c>
      <c r="BR15" s="1049" t="e">
        <f>#REF!</f>
        <v>#REF!</v>
      </c>
      <c r="BS15" s="925"/>
      <c r="BT15" s="856" t="e">
        <f>#REF!</f>
        <v>#REF!</v>
      </c>
      <c r="BU15" s="970" t="e">
        <f>#REF!</f>
        <v>#REF!</v>
      </c>
      <c r="BV15" s="948"/>
      <c r="BW15" s="970"/>
      <c r="BX15" s="390"/>
      <c r="BY15" s="447"/>
      <c r="BZ15" s="447"/>
      <c r="CA15" s="744"/>
      <c r="CB15" s="368"/>
      <c r="CC15" s="447"/>
      <c r="CD15" s="447"/>
      <c r="CE15" s="447"/>
      <c r="CF15" s="447"/>
      <c r="CG15" s="654"/>
      <c r="CH15" s="376"/>
    </row>
    <row r="16" ht="22.15" customHeight="1" spans="1:86">
      <c r="A16" s="794">
        <f t="shared" si="0"/>
        <v>13</v>
      </c>
      <c r="B16" s="798">
        <v>8</v>
      </c>
      <c r="C16" s="799">
        <f t="shared" si="1"/>
        <v>43052</v>
      </c>
      <c r="D16" s="257"/>
      <c r="E16" s="243"/>
      <c r="F16" s="244">
        <v>12</v>
      </c>
      <c r="G16" s="245" t="s">
        <v>72</v>
      </c>
      <c r="H16" s="267" t="e">
        <f>#REF!</f>
        <v>#REF!</v>
      </c>
      <c r="I16" s="396" t="e">
        <f>#REF!</f>
        <v>#REF!</v>
      </c>
      <c r="J16" s="397" t="e">
        <f>#REF!</f>
        <v>#REF!</v>
      </c>
      <c r="K16" s="471"/>
      <c r="L16" s="836"/>
      <c r="M16" s="837"/>
      <c r="N16" s="837"/>
      <c r="O16" s="857"/>
      <c r="P16" s="860"/>
      <c r="Q16" s="981"/>
      <c r="R16" s="981"/>
      <c r="S16" s="982"/>
      <c r="T16" s="976"/>
      <c r="U16" s="977"/>
      <c r="V16" s="977"/>
      <c r="W16" s="978"/>
      <c r="X16" s="980"/>
      <c r="Y16" s="1049"/>
      <c r="Z16" s="1049"/>
      <c r="AA16" s="857"/>
      <c r="AB16" s="858"/>
      <c r="AC16" s="948"/>
      <c r="AD16" s="948"/>
      <c r="AE16" s="925"/>
      <c r="AF16" s="1004" t="e">
        <f>#REF!</f>
        <v>#REF!</v>
      </c>
      <c r="AG16" s="948" t="e">
        <f>#REF!</f>
        <v>#REF!</v>
      </c>
      <c r="AH16" s="1049" t="e">
        <f>#REF!</f>
        <v>#REF!</v>
      </c>
      <c r="AI16" s="978"/>
      <c r="AJ16" s="1096"/>
      <c r="AK16" s="837"/>
      <c r="AL16" s="837"/>
      <c r="AM16" s="839"/>
      <c r="AN16" s="858"/>
      <c r="AO16" s="948"/>
      <c r="AP16" s="948"/>
      <c r="AQ16" s="1002"/>
      <c r="AR16" s="1095" t="e">
        <f>#REF!</f>
        <v>#REF!</v>
      </c>
      <c r="AS16" s="1049" t="e">
        <f>#REF!</f>
        <v>#REF!</v>
      </c>
      <c r="AT16" s="1049" t="e">
        <f>#REF!</f>
        <v>#REF!</v>
      </c>
      <c r="AU16" s="978"/>
      <c r="AV16" s="1082"/>
      <c r="AW16" s="837"/>
      <c r="AX16" s="837"/>
      <c r="AY16" s="857"/>
      <c r="AZ16" s="858"/>
      <c r="BA16" s="948"/>
      <c r="BB16" s="948"/>
      <c r="BC16" s="925"/>
      <c r="BD16" s="1004" t="e">
        <f>#REF!</f>
        <v>#REF!</v>
      </c>
      <c r="BE16" s="948" t="e">
        <f>#REF!</f>
        <v>#REF!</v>
      </c>
      <c r="BF16" s="948" t="e">
        <f>#REF!</f>
        <v>#REF!</v>
      </c>
      <c r="BG16" s="978"/>
      <c r="BH16" s="1121" t="e">
        <f>#REF!</f>
        <v>#REF!</v>
      </c>
      <c r="BI16" s="1092" t="e">
        <f>#REF!</f>
        <v>#REF!</v>
      </c>
      <c r="BJ16" s="1092" t="e">
        <f>#REF!</f>
        <v>#REF!</v>
      </c>
      <c r="BK16" s="1152"/>
      <c r="BL16" s="1094" t="s">
        <v>43</v>
      </c>
      <c r="BM16" s="772" t="s">
        <v>43</v>
      </c>
      <c r="BN16" s="772"/>
      <c r="BO16" s="1182" t="s">
        <v>73</v>
      </c>
      <c r="BP16" s="840" t="e">
        <f>#REF!</f>
        <v>#REF!</v>
      </c>
      <c r="BQ16" s="1049" t="e">
        <f>#REF!</f>
        <v>#REF!</v>
      </c>
      <c r="BR16" s="1049" t="e">
        <f>#REF!</f>
        <v>#REF!</v>
      </c>
      <c r="BS16" s="925"/>
      <c r="BT16" s="856" t="e">
        <f>#REF!</f>
        <v>#REF!</v>
      </c>
      <c r="BU16" s="970" t="e">
        <f>#REF!</f>
        <v>#REF!</v>
      </c>
      <c r="BV16" s="948"/>
      <c r="BW16" s="970"/>
      <c r="BX16" s="390"/>
      <c r="BY16" s="447"/>
      <c r="BZ16" s="447"/>
      <c r="CA16" s="744"/>
      <c r="CB16" s="453"/>
      <c r="CC16" s="447"/>
      <c r="CD16" s="447"/>
      <c r="CE16" s="664" t="s">
        <v>43</v>
      </c>
      <c r="CF16" s="664" t="s">
        <v>43</v>
      </c>
      <c r="CG16" s="1222"/>
      <c r="CH16" s="1223"/>
    </row>
    <row r="17" ht="22.15" customHeight="1" spans="1:86">
      <c r="A17" s="794">
        <f t="shared" si="0"/>
        <v>14</v>
      </c>
      <c r="B17" s="798">
        <v>9</v>
      </c>
      <c r="C17" s="799">
        <f t="shared" si="1"/>
        <v>43059</v>
      </c>
      <c r="D17" s="265"/>
      <c r="E17" s="243"/>
      <c r="F17" s="244">
        <v>13</v>
      </c>
      <c r="G17" s="266" t="s">
        <v>74</v>
      </c>
      <c r="H17" s="267" t="e">
        <f>#REF!</f>
        <v>#REF!</v>
      </c>
      <c r="I17" s="396" t="e">
        <f>#REF!</f>
        <v>#REF!</v>
      </c>
      <c r="J17" s="397" t="e">
        <f>#REF!</f>
        <v>#REF!</v>
      </c>
      <c r="K17" s="471"/>
      <c r="L17" s="836" t="e">
        <f>#REF!</f>
        <v>#REF!</v>
      </c>
      <c r="M17" s="837" t="e">
        <f>#REF!</f>
        <v>#REF!</v>
      </c>
      <c r="N17" s="837" t="e">
        <f>#REF!</f>
        <v>#REF!</v>
      </c>
      <c r="O17" s="857" t="e">
        <f>#REF!</f>
        <v>#REF!</v>
      </c>
      <c r="P17" s="860"/>
      <c r="Q17" s="981"/>
      <c r="R17" s="981"/>
      <c r="S17" s="982"/>
      <c r="T17" s="976"/>
      <c r="U17" s="977"/>
      <c r="V17" s="977"/>
      <c r="W17" s="978"/>
      <c r="X17" s="980" t="e">
        <f>#REF!</f>
        <v>#REF!</v>
      </c>
      <c r="Y17" s="1049" t="e">
        <f>#REF!</f>
        <v>#REF!</v>
      </c>
      <c r="Z17" s="1049" t="e">
        <f>#REF!</f>
        <v>#REF!</v>
      </c>
      <c r="AA17" s="857" t="e">
        <f>#REF!</f>
        <v>#REF!</v>
      </c>
      <c r="AB17" s="860"/>
      <c r="AC17" s="981"/>
      <c r="AD17" s="981"/>
      <c r="AE17" s="982"/>
      <c r="AF17" s="1004" t="e">
        <f>#REF!</f>
        <v>#REF!</v>
      </c>
      <c r="AG17" s="948" t="e">
        <f>#REF!</f>
        <v>#REF!</v>
      </c>
      <c r="AH17" s="1049" t="e">
        <f>#REF!</f>
        <v>#REF!</v>
      </c>
      <c r="AI17" s="978"/>
      <c r="AJ17" s="1082" t="e">
        <f>#REF!</f>
        <v>#REF!</v>
      </c>
      <c r="AK17" s="837" t="e">
        <f>#REF!</f>
        <v>#REF!</v>
      </c>
      <c r="AL17" s="837" t="e">
        <f>#REF!</f>
        <v>#REF!</v>
      </c>
      <c r="AM17" s="839" t="e">
        <f>#REF!</f>
        <v>#REF!</v>
      </c>
      <c r="AN17" s="860"/>
      <c r="AO17" s="981"/>
      <c r="AP17" s="981"/>
      <c r="AQ17" s="1128"/>
      <c r="AR17" s="1095" t="e">
        <f>#REF!</f>
        <v>#REF!</v>
      </c>
      <c r="AS17" s="1049" t="e">
        <f>#REF!</f>
        <v>#REF!</v>
      </c>
      <c r="AT17" s="1049" t="e">
        <f>#REF!</f>
        <v>#REF!</v>
      </c>
      <c r="AU17" s="978"/>
      <c r="AV17" s="1082" t="e">
        <f>#REF!</f>
        <v>#REF!</v>
      </c>
      <c r="AW17" s="837" t="e">
        <f>#REF!</f>
        <v>#REF!</v>
      </c>
      <c r="AX17" s="837" t="e">
        <f>#REF!</f>
        <v>#REF!</v>
      </c>
      <c r="AY17" s="857" t="s">
        <v>75</v>
      </c>
      <c r="AZ17" s="860"/>
      <c r="BA17" s="981"/>
      <c r="BB17" s="981"/>
      <c r="BC17" s="982"/>
      <c r="BD17" s="1004" t="e">
        <f>#REF!</f>
        <v>#REF!</v>
      </c>
      <c r="BE17" s="948" t="e">
        <f>#REF!</f>
        <v>#REF!</v>
      </c>
      <c r="BF17" s="948" t="e">
        <f>#REF!</f>
        <v>#REF!</v>
      </c>
      <c r="BG17" s="978"/>
      <c r="BH17" s="1082" t="e">
        <f>#REF!</f>
        <v>#REF!</v>
      </c>
      <c r="BI17" s="837" t="e">
        <f>#REF!</f>
        <v>#REF!</v>
      </c>
      <c r="BJ17" s="837" t="e">
        <f>#REF!</f>
        <v>#REF!</v>
      </c>
      <c r="BK17" s="857" t="e">
        <f>#REF!</f>
        <v>#REF!</v>
      </c>
      <c r="BL17" s="860"/>
      <c r="BM17" s="981"/>
      <c r="BN17" s="981"/>
      <c r="BO17" s="1183"/>
      <c r="BP17" s="840" t="e">
        <f>#REF!</f>
        <v>#REF!</v>
      </c>
      <c r="BQ17" s="1049" t="e">
        <f>#REF!</f>
        <v>#REF!</v>
      </c>
      <c r="BR17" s="1049" t="e">
        <f>#REF!</f>
        <v>#REF!</v>
      </c>
      <c r="BS17" s="925" t="s">
        <v>76</v>
      </c>
      <c r="BT17" s="856" t="e">
        <f>#REF!</f>
        <v>#REF!</v>
      </c>
      <c r="BU17" s="970" t="e">
        <f>#REF!</f>
        <v>#REF!</v>
      </c>
      <c r="BV17" s="948"/>
      <c r="BW17" s="970" t="e">
        <f>#REF!</f>
        <v>#REF!</v>
      </c>
      <c r="BX17" s="395"/>
      <c r="BY17" s="511"/>
      <c r="BZ17" s="511"/>
      <c r="CA17" s="753"/>
      <c r="CB17" s="453"/>
      <c r="CC17" s="511"/>
      <c r="CD17" s="511"/>
      <c r="CE17" s="511"/>
      <c r="CF17" s="511"/>
      <c r="CG17" s="1222"/>
      <c r="CH17" s="1223"/>
    </row>
    <row r="18" ht="22.15" customHeight="1" spans="1:86">
      <c r="A18" s="794">
        <f t="shared" si="0"/>
        <v>15</v>
      </c>
      <c r="B18" s="798">
        <v>10</v>
      </c>
      <c r="C18" s="799">
        <f t="shared" si="1"/>
        <v>43066</v>
      </c>
      <c r="D18" s="257"/>
      <c r="E18" s="243"/>
      <c r="F18" s="244">
        <v>14</v>
      </c>
      <c r="G18" s="245" t="s">
        <v>77</v>
      </c>
      <c r="H18" s="267"/>
      <c r="I18" s="396"/>
      <c r="J18" s="397"/>
      <c r="K18" s="471" t="s">
        <v>78</v>
      </c>
      <c r="L18" s="836" t="e">
        <f>#REF!</f>
        <v>#REF!</v>
      </c>
      <c r="M18" s="837" t="e">
        <f>#REF!</f>
        <v>#REF!</v>
      </c>
      <c r="N18" s="837" t="e">
        <f>#REF!</f>
        <v>#REF!</v>
      </c>
      <c r="O18" s="857" t="e">
        <f>#REF!</f>
        <v>#REF!</v>
      </c>
      <c r="P18" s="858"/>
      <c r="Q18" s="948"/>
      <c r="R18" s="948"/>
      <c r="S18" s="925"/>
      <c r="T18" s="976"/>
      <c r="U18" s="977"/>
      <c r="V18" s="977"/>
      <c r="W18" s="978"/>
      <c r="X18" s="980" t="e">
        <f>#REF!</f>
        <v>#REF!</v>
      </c>
      <c r="Y18" s="1049" t="e">
        <f>#REF!</f>
        <v>#REF!</v>
      </c>
      <c r="Z18" s="1049" t="e">
        <f>#REF!</f>
        <v>#REF!</v>
      </c>
      <c r="AA18" s="857" t="e">
        <f>#REF!</f>
        <v>#REF!</v>
      </c>
      <c r="AB18" s="858"/>
      <c r="AC18" s="948"/>
      <c r="AD18" s="948"/>
      <c r="AE18" s="925"/>
      <c r="AF18" s="1004" t="e">
        <f>#REF!</f>
        <v>#REF!</v>
      </c>
      <c r="AG18" s="1049" t="e">
        <f>#REF!</f>
        <v>#REF!</v>
      </c>
      <c r="AH18" s="1049" t="e">
        <f>#REF!</f>
        <v>#REF!</v>
      </c>
      <c r="AI18" s="978"/>
      <c r="AJ18" s="1082" t="e">
        <f>#REF!</f>
        <v>#REF!</v>
      </c>
      <c r="AK18" s="837" t="e">
        <f>#REF!</f>
        <v>#REF!</v>
      </c>
      <c r="AL18" s="837" t="e">
        <f>#REF!</f>
        <v>#REF!</v>
      </c>
      <c r="AM18" s="839" t="e">
        <f>#REF!</f>
        <v>#REF!</v>
      </c>
      <c r="AN18" s="860"/>
      <c r="AO18" s="981"/>
      <c r="AP18" s="981"/>
      <c r="AQ18" s="982"/>
      <c r="AR18" s="1095" t="e">
        <f>#REF!</f>
        <v>#REF!</v>
      </c>
      <c r="AS18" s="1049" t="e">
        <f>#REF!</f>
        <v>#REF!</v>
      </c>
      <c r="AT18" s="1049" t="e">
        <f>#REF!</f>
        <v>#REF!</v>
      </c>
      <c r="AU18" s="978"/>
      <c r="AV18" s="1082" t="e">
        <f>#REF!</f>
        <v>#REF!</v>
      </c>
      <c r="AW18" s="837" t="e">
        <f>#REF!</f>
        <v>#REF!</v>
      </c>
      <c r="AX18" s="837" t="e">
        <f>#REF!</f>
        <v>#REF!</v>
      </c>
      <c r="AY18" s="857" t="s">
        <v>50</v>
      </c>
      <c r="AZ18" s="858"/>
      <c r="BA18" s="948"/>
      <c r="BB18" s="948"/>
      <c r="BC18" s="925"/>
      <c r="BD18" s="1004" t="e">
        <f>#REF!</f>
        <v>#REF!</v>
      </c>
      <c r="BE18" s="948" t="e">
        <f>#REF!</f>
        <v>#REF!</v>
      </c>
      <c r="BF18" s="948" t="e">
        <f>#REF!</f>
        <v>#REF!</v>
      </c>
      <c r="BG18" s="978"/>
      <c r="BH18" s="1165" t="e">
        <f>#REF!</f>
        <v>#REF!</v>
      </c>
      <c r="BI18" s="838" t="e">
        <f>#REF!</f>
        <v>#REF!</v>
      </c>
      <c r="BJ18" s="838" t="e">
        <f>#REF!</f>
        <v>#REF!</v>
      </c>
      <c r="BK18" s="857" t="e">
        <f>#REF!</f>
        <v>#REF!</v>
      </c>
      <c r="BL18" s="858"/>
      <c r="BM18" s="948"/>
      <c r="BN18" s="948"/>
      <c r="BO18" s="1117"/>
      <c r="BP18" s="840" t="e">
        <f>#REF!</f>
        <v>#REF!</v>
      </c>
      <c r="BQ18" s="1049" t="e">
        <f>#REF!</f>
        <v>#REF!</v>
      </c>
      <c r="BR18" s="1049" t="e">
        <f>#REF!</f>
        <v>#REF!</v>
      </c>
      <c r="BS18" s="925" t="s">
        <v>79</v>
      </c>
      <c r="BT18" s="856" t="e">
        <f>#REF!</f>
        <v>#REF!</v>
      </c>
      <c r="BU18" s="970" t="e">
        <f>#REF!</f>
        <v>#REF!</v>
      </c>
      <c r="BV18" s="948"/>
      <c r="BW18" s="970" t="e">
        <f>#REF!</f>
        <v>#REF!</v>
      </c>
      <c r="BX18" s="624"/>
      <c r="BY18" s="664" t="s">
        <v>43</v>
      </c>
      <c r="BZ18" s="664"/>
      <c r="CA18" s="1200"/>
      <c r="CB18" s="368"/>
      <c r="CC18" s="511"/>
      <c r="CD18" s="447"/>
      <c r="CE18" s="447"/>
      <c r="CF18" s="447"/>
      <c r="CG18" s="654"/>
      <c r="CH18" s="376"/>
    </row>
    <row r="19" ht="22.15" customHeight="1" spans="1:86">
      <c r="A19" s="794">
        <f t="shared" si="0"/>
        <v>16</v>
      </c>
      <c r="B19" s="798">
        <v>11</v>
      </c>
      <c r="C19" s="799">
        <f t="shared" si="1"/>
        <v>43073</v>
      </c>
      <c r="D19" s="268"/>
      <c r="E19" s="243"/>
      <c r="F19" s="244">
        <v>15</v>
      </c>
      <c r="G19" s="245" t="s">
        <v>80</v>
      </c>
      <c r="H19" s="269"/>
      <c r="I19" s="398"/>
      <c r="J19" s="399"/>
      <c r="K19" s="492"/>
      <c r="L19" s="836" t="e">
        <f>#REF!</f>
        <v>#REF!</v>
      </c>
      <c r="M19" s="837" t="e">
        <f>#REF!</f>
        <v>#REF!</v>
      </c>
      <c r="N19" s="837" t="e">
        <f>#REF!</f>
        <v>#REF!</v>
      </c>
      <c r="O19" s="857" t="e">
        <f>#REF!</f>
        <v>#REF!</v>
      </c>
      <c r="P19" s="858"/>
      <c r="Q19" s="948"/>
      <c r="R19" s="948"/>
      <c r="S19" s="925"/>
      <c r="T19" s="976"/>
      <c r="U19" s="983"/>
      <c r="V19" s="983"/>
      <c r="W19" s="978"/>
      <c r="X19" s="980" t="e">
        <f>#REF!</f>
        <v>#REF!</v>
      </c>
      <c r="Y19" s="1049" t="e">
        <f>#REF!</f>
        <v>#REF!</v>
      </c>
      <c r="Z19" s="1049" t="e">
        <f>#REF!</f>
        <v>#REF!</v>
      </c>
      <c r="AA19" s="857" t="e">
        <f>#REF!</f>
        <v>#REF!</v>
      </c>
      <c r="AB19" s="858"/>
      <c r="AC19" s="948"/>
      <c r="AD19" s="948"/>
      <c r="AE19" s="925"/>
      <c r="AF19" s="1009" t="e">
        <f>#REF!</f>
        <v>#REF!</v>
      </c>
      <c r="AG19" s="958" t="e">
        <f>#REF!</f>
        <v>#REF!</v>
      </c>
      <c r="AH19" s="992" t="e">
        <f>#REF!</f>
        <v>#REF!</v>
      </c>
      <c r="AI19" s="846" t="s">
        <v>81</v>
      </c>
      <c r="AJ19" s="1097" t="e">
        <f>#REF!</f>
        <v>#REF!</v>
      </c>
      <c r="AK19" s="837" t="e">
        <f>#REF!</f>
        <v>#REF!</v>
      </c>
      <c r="AL19" s="837" t="e">
        <f>#REF!</f>
        <v>#REF!</v>
      </c>
      <c r="AM19" s="839" t="e">
        <f>#REF!</f>
        <v>#REF!</v>
      </c>
      <c r="AN19" s="858"/>
      <c r="AO19" s="948"/>
      <c r="AP19" s="948"/>
      <c r="AQ19" s="925"/>
      <c r="AR19" s="1009" t="e">
        <f>#REF!</f>
        <v>#REF!</v>
      </c>
      <c r="AS19" s="992" t="e">
        <f>#REF!</f>
        <v>#REF!</v>
      </c>
      <c r="AT19" s="992" t="e">
        <f>#REF!</f>
        <v>#REF!</v>
      </c>
      <c r="AU19" s="962"/>
      <c r="AV19" s="1082"/>
      <c r="AW19" s="837"/>
      <c r="AX19" s="837"/>
      <c r="AY19" s="857" t="s">
        <v>82</v>
      </c>
      <c r="AZ19" s="858"/>
      <c r="BA19" s="948"/>
      <c r="BB19" s="948"/>
      <c r="BC19" s="925"/>
      <c r="BD19" s="1004" t="e">
        <f>#REF!</f>
        <v>#REF!</v>
      </c>
      <c r="BE19" s="1005" t="e">
        <f>#REF!</f>
        <v>#REF!</v>
      </c>
      <c r="BF19" s="1005" t="e">
        <f>#REF!</f>
        <v>#REF!</v>
      </c>
      <c r="BG19" s="1006"/>
      <c r="BH19" s="1082" t="e">
        <f>#REF!</f>
        <v>#REF!</v>
      </c>
      <c r="BI19" s="837" t="e">
        <f>#REF!</f>
        <v>#REF!</v>
      </c>
      <c r="BJ19" s="837" t="e">
        <f>#REF!</f>
        <v>#REF!</v>
      </c>
      <c r="BK19" s="857" t="e">
        <f>#REF!</f>
        <v>#REF!</v>
      </c>
      <c r="BL19" s="858"/>
      <c r="BM19" s="948"/>
      <c r="BN19" s="948"/>
      <c r="BO19" s="1117"/>
      <c r="BP19" s="847" t="e">
        <f>#REF!</f>
        <v>#REF!</v>
      </c>
      <c r="BQ19" s="992" t="e">
        <f>#REF!</f>
        <v>#REF!</v>
      </c>
      <c r="BR19" s="992" t="e">
        <f>#REF!</f>
        <v>#REF!</v>
      </c>
      <c r="BS19" s="959" t="s">
        <v>83</v>
      </c>
      <c r="BT19" s="856" t="e">
        <f>#REF!</f>
        <v>#REF!</v>
      </c>
      <c r="BU19" s="970" t="e">
        <f>#REF!</f>
        <v>#REF!</v>
      </c>
      <c r="BV19" s="948"/>
      <c r="BW19" s="970"/>
      <c r="BX19" s="390"/>
      <c r="BY19" s="447"/>
      <c r="BZ19" s="447"/>
      <c r="CA19" s="744"/>
      <c r="CB19" s="368"/>
      <c r="CC19" s="447"/>
      <c r="CD19" s="447"/>
      <c r="CE19" s="447"/>
      <c r="CF19" s="447"/>
      <c r="CG19" s="654"/>
      <c r="CH19" s="376"/>
    </row>
    <row r="20" ht="22.15" customHeight="1" spans="1:86">
      <c r="A20" s="794">
        <f t="shared" si="0"/>
        <v>17</v>
      </c>
      <c r="B20" s="795" t="s">
        <v>84</v>
      </c>
      <c r="C20" s="796">
        <f t="shared" si="1"/>
        <v>43080</v>
      </c>
      <c r="D20" s="270" t="s">
        <v>38</v>
      </c>
      <c r="E20" s="243"/>
      <c r="F20" s="244">
        <v>16</v>
      </c>
      <c r="G20" s="245" t="s">
        <v>85</v>
      </c>
      <c r="H20" s="246"/>
      <c r="I20" s="362"/>
      <c r="J20" s="362"/>
      <c r="K20" s="363"/>
      <c r="L20" s="861"/>
      <c r="M20" s="862"/>
      <c r="N20" s="862"/>
      <c r="O20" s="863"/>
      <c r="P20" s="858"/>
      <c r="Q20" s="948"/>
      <c r="R20" s="948"/>
      <c r="S20" s="925"/>
      <c r="T20" s="984"/>
      <c r="U20" s="985"/>
      <c r="V20" s="985"/>
      <c r="W20" s="985"/>
      <c r="X20" s="980"/>
      <c r="Y20" s="1049"/>
      <c r="Z20" s="1049"/>
      <c r="AA20" s="857"/>
      <c r="AB20" s="858"/>
      <c r="AC20" s="948"/>
      <c r="AD20" s="948"/>
      <c r="AE20" s="925"/>
      <c r="AF20" s="949"/>
      <c r="AG20" s="950"/>
      <c r="AH20" s="950"/>
      <c r="AI20" s="950"/>
      <c r="AJ20" s="1098" t="e">
        <f>#REF!</f>
        <v>#REF!</v>
      </c>
      <c r="AK20" s="1099" t="e">
        <f>#REF!</f>
        <v>#REF!</v>
      </c>
      <c r="AL20" s="1099" t="e">
        <f>#REF!</f>
        <v>#REF!</v>
      </c>
      <c r="AM20" s="1100"/>
      <c r="AN20" s="1101"/>
      <c r="AO20" s="1129"/>
      <c r="AP20" s="1129"/>
      <c r="AQ20" s="1130"/>
      <c r="AR20" s="950"/>
      <c r="AS20" s="950"/>
      <c r="AT20" s="950"/>
      <c r="AU20" s="1131"/>
      <c r="AV20" s="1132"/>
      <c r="AW20" s="844"/>
      <c r="AX20" s="844"/>
      <c r="AY20" s="1084"/>
      <c r="AZ20" s="847"/>
      <c r="BA20" s="958"/>
      <c r="BB20" s="958"/>
      <c r="BC20" s="1155"/>
      <c r="BD20" s="949"/>
      <c r="BE20" s="950"/>
      <c r="BF20" s="950"/>
      <c r="BG20" s="951"/>
      <c r="BH20" s="1132"/>
      <c r="BI20" s="844"/>
      <c r="BJ20" s="844"/>
      <c r="BK20" s="1084"/>
      <c r="BL20" s="1085"/>
      <c r="BM20" s="958"/>
      <c r="BN20" s="958"/>
      <c r="BO20" s="959"/>
      <c r="BP20" s="1158"/>
      <c r="BQ20" s="1136"/>
      <c r="BR20" s="1136"/>
      <c r="BS20" s="1137"/>
      <c r="BT20" s="1085" t="e">
        <f>#REF!</f>
        <v>#REF!</v>
      </c>
      <c r="BU20" s="958" t="e">
        <f>#REF!</f>
        <v>#REF!</v>
      </c>
      <c r="BV20" s="958"/>
      <c r="BW20" s="958"/>
      <c r="BX20" s="398"/>
      <c r="BY20" s="398"/>
      <c r="BZ20" s="398"/>
      <c r="CA20" s="492"/>
      <c r="CB20" s="267"/>
      <c r="CC20" s="1224" t="s">
        <v>43</v>
      </c>
      <c r="CD20" s="396"/>
      <c r="CE20" s="396"/>
      <c r="CF20" s="396"/>
      <c r="CG20" s="655"/>
      <c r="CH20" s="393"/>
    </row>
    <row r="21" ht="22.15" customHeight="1" spans="1:86">
      <c r="A21" s="794">
        <f t="shared" si="0"/>
        <v>18</v>
      </c>
      <c r="B21" s="795" t="s">
        <v>86</v>
      </c>
      <c r="C21" s="796">
        <f t="shared" si="1"/>
        <v>43087</v>
      </c>
      <c r="D21" s="235"/>
      <c r="E21" s="243"/>
      <c r="F21" s="244">
        <v>17</v>
      </c>
      <c r="G21" s="272" t="s">
        <v>55</v>
      </c>
      <c r="H21" s="246"/>
      <c r="I21" s="362"/>
      <c r="J21" s="362"/>
      <c r="K21" s="671" t="s">
        <v>87</v>
      </c>
      <c r="L21" s="864"/>
      <c r="M21" s="865"/>
      <c r="N21" s="865"/>
      <c r="O21" s="697" t="e">
        <f>#REF!</f>
        <v>#REF!</v>
      </c>
      <c r="P21" s="516"/>
      <c r="Q21" s="516"/>
      <c r="R21" s="516"/>
      <c r="S21" s="517"/>
      <c r="T21" s="949"/>
      <c r="U21" s="950"/>
      <c r="V21" s="950"/>
      <c r="W21" s="951"/>
      <c r="X21" s="986" t="e">
        <f>#REF!</f>
        <v>#REF!</v>
      </c>
      <c r="Y21" s="696" t="e">
        <f>#REF!</f>
        <v>#REF!</v>
      </c>
      <c r="Z21" s="696" t="e">
        <f>#REF!</f>
        <v>#REF!</v>
      </c>
      <c r="AA21" s="697" t="e">
        <f>#REF!</f>
        <v>#REF!</v>
      </c>
      <c r="AB21" s="406"/>
      <c r="AC21" s="516"/>
      <c r="AD21" s="516"/>
      <c r="AE21" s="517"/>
      <c r="AF21" s="949"/>
      <c r="AG21" s="950"/>
      <c r="AH21" s="950"/>
      <c r="AI21" s="951"/>
      <c r="AJ21" s="864" t="e">
        <f>#REF!</f>
        <v>#REF!</v>
      </c>
      <c r="AK21" s="865" t="e">
        <f>#REF!</f>
        <v>#REF!</v>
      </c>
      <c r="AL21" s="865" t="e">
        <f>#REF!</f>
        <v>#REF!</v>
      </c>
      <c r="AM21" s="697" t="s">
        <v>88</v>
      </c>
      <c r="AN21" s="629"/>
      <c r="AO21" s="670"/>
      <c r="AP21" s="670"/>
      <c r="AQ21" s="670"/>
      <c r="AR21" s="950"/>
      <c r="AS21" s="950"/>
      <c r="AT21" s="950"/>
      <c r="AU21" s="1133" t="s">
        <v>89</v>
      </c>
      <c r="AV21" s="1134"/>
      <c r="AW21" s="865"/>
      <c r="AX21" s="865"/>
      <c r="AY21" s="697"/>
      <c r="AZ21" s="407"/>
      <c r="BA21" s="519"/>
      <c r="BB21" s="519"/>
      <c r="BC21" s="519"/>
      <c r="BD21" s="949"/>
      <c r="BE21" s="950"/>
      <c r="BF21" s="950"/>
      <c r="BG21" s="951"/>
      <c r="BH21" s="1166"/>
      <c r="BI21" s="1156"/>
      <c r="BJ21" s="1156"/>
      <c r="BK21" s="716"/>
      <c r="BL21" s="407"/>
      <c r="BM21" s="519"/>
      <c r="BN21" s="519"/>
      <c r="BO21" s="520"/>
      <c r="BP21" s="949"/>
      <c r="BQ21" s="950"/>
      <c r="BR21" s="950"/>
      <c r="BS21" s="951"/>
      <c r="BT21" s="1184" t="e">
        <f>#REF!</f>
        <v>#REF!</v>
      </c>
      <c r="BU21" s="698" t="e">
        <f>#REF!</f>
        <v>#REF!</v>
      </c>
      <c r="BV21" s="698" t="e">
        <f>#REF!</f>
        <v>#REF!</v>
      </c>
      <c r="BW21" s="698"/>
      <c r="BX21" s="775"/>
      <c r="BY21" s="775"/>
      <c r="BZ21" s="775"/>
      <c r="CA21" s="776"/>
      <c r="CB21" s="1201"/>
      <c r="CC21" s="1225"/>
      <c r="CD21" s="1225"/>
      <c r="CE21" s="1225"/>
      <c r="CF21" s="1225"/>
      <c r="CG21" s="1225"/>
      <c r="CH21" s="1226"/>
    </row>
    <row r="22" ht="22.15" customHeight="1" spans="1:86">
      <c r="A22" s="794">
        <f t="shared" si="0"/>
        <v>19</v>
      </c>
      <c r="B22" s="795" t="s">
        <v>90</v>
      </c>
      <c r="C22" s="796">
        <f t="shared" si="1"/>
        <v>43094</v>
      </c>
      <c r="D22" s="235"/>
      <c r="E22" s="243"/>
      <c r="F22" s="244">
        <v>18</v>
      </c>
      <c r="G22" s="272" t="s">
        <v>91</v>
      </c>
      <c r="H22" s="246"/>
      <c r="I22" s="362"/>
      <c r="J22" s="362"/>
      <c r="K22" s="671"/>
      <c r="L22" s="866"/>
      <c r="M22" s="867"/>
      <c r="N22" s="867"/>
      <c r="O22" s="632"/>
      <c r="P22" s="519"/>
      <c r="Q22" s="519"/>
      <c r="R22" s="519"/>
      <c r="S22" s="520"/>
      <c r="T22" s="949"/>
      <c r="U22" s="950"/>
      <c r="V22" s="950"/>
      <c r="W22" s="951"/>
      <c r="X22" s="630"/>
      <c r="Y22" s="631"/>
      <c r="Z22" s="631"/>
      <c r="AA22" s="632"/>
      <c r="AB22" s="407"/>
      <c r="AC22" s="519"/>
      <c r="AD22" s="519"/>
      <c r="AE22" s="520"/>
      <c r="AF22" s="949"/>
      <c r="AG22" s="950"/>
      <c r="AH22" s="950"/>
      <c r="AI22" s="951"/>
      <c r="AJ22" s="866"/>
      <c r="AK22" s="867"/>
      <c r="AL22" s="867"/>
      <c r="AM22" s="632"/>
      <c r="AN22" s="633"/>
      <c r="AO22" s="673"/>
      <c r="AP22" s="673"/>
      <c r="AQ22" s="673"/>
      <c r="AR22" s="950"/>
      <c r="AS22" s="950"/>
      <c r="AT22" s="950"/>
      <c r="AU22" s="1133"/>
      <c r="AV22" s="1134"/>
      <c r="AW22" s="1156"/>
      <c r="AX22" s="867"/>
      <c r="AY22" s="632"/>
      <c r="AZ22" s="407"/>
      <c r="BA22" s="519"/>
      <c r="BB22" s="519"/>
      <c r="BC22" s="519"/>
      <c r="BD22" s="949"/>
      <c r="BE22" s="950"/>
      <c r="BF22" s="950"/>
      <c r="BG22" s="951"/>
      <c r="BH22" s="1166"/>
      <c r="BI22" s="1156"/>
      <c r="BJ22" s="1156"/>
      <c r="BK22" s="716"/>
      <c r="BL22" s="407"/>
      <c r="BM22" s="519"/>
      <c r="BN22" s="519"/>
      <c r="BO22" s="520"/>
      <c r="BP22" s="949"/>
      <c r="BQ22" s="950"/>
      <c r="BR22" s="950"/>
      <c r="BS22" s="951"/>
      <c r="BT22" s="1185" t="e">
        <f>#REF!</f>
        <v>#REF!</v>
      </c>
      <c r="BU22" s="631" t="e">
        <f>#REF!</f>
        <v>#REF!</v>
      </c>
      <c r="BV22" s="631" t="e">
        <f>#REF!</f>
        <v>#REF!</v>
      </c>
      <c r="BW22" s="631" t="e">
        <f>#REF!</f>
        <v>#REF!</v>
      </c>
      <c r="BX22" s="519"/>
      <c r="BY22" s="519"/>
      <c r="BZ22" s="519"/>
      <c r="CA22" s="520"/>
      <c r="CB22" s="1202"/>
      <c r="CC22" s="455"/>
      <c r="CD22" s="455"/>
      <c r="CE22" s="455"/>
      <c r="CF22" s="455"/>
      <c r="CG22" s="455"/>
      <c r="CH22" s="456"/>
    </row>
    <row r="23" ht="22.15" customHeight="1" spans="1:86">
      <c r="A23" s="800">
        <f t="shared" si="0"/>
        <v>20</v>
      </c>
      <c r="B23" s="801" t="s">
        <v>92</v>
      </c>
      <c r="C23" s="802">
        <f t="shared" si="1"/>
        <v>43101</v>
      </c>
      <c r="D23" s="235"/>
      <c r="E23" s="276" t="s">
        <v>93</v>
      </c>
      <c r="F23" s="277" t="s">
        <v>94</v>
      </c>
      <c r="G23" s="272" t="s">
        <v>55</v>
      </c>
      <c r="H23" s="246"/>
      <c r="I23" s="362"/>
      <c r="J23" s="362"/>
      <c r="K23" s="362"/>
      <c r="L23" s="868"/>
      <c r="M23" s="869"/>
      <c r="N23" s="869"/>
      <c r="O23" s="699"/>
      <c r="P23" s="519"/>
      <c r="Q23" s="519"/>
      <c r="R23" s="519"/>
      <c r="S23" s="520"/>
      <c r="T23" s="949"/>
      <c r="U23" s="950"/>
      <c r="V23" s="950"/>
      <c r="W23" s="951"/>
      <c r="X23" s="634"/>
      <c r="Y23" s="635"/>
      <c r="Z23" s="635"/>
      <c r="AA23" s="699"/>
      <c r="AB23" s="407"/>
      <c r="AC23" s="519"/>
      <c r="AD23" s="519"/>
      <c r="AE23" s="520"/>
      <c r="AF23" s="949"/>
      <c r="AG23" s="950"/>
      <c r="AH23" s="950"/>
      <c r="AI23" s="951"/>
      <c r="AJ23" s="868"/>
      <c r="AK23" s="869"/>
      <c r="AL23" s="869"/>
      <c r="AM23" s="636"/>
      <c r="AN23" s="637"/>
      <c r="AO23" s="674"/>
      <c r="AP23" s="674"/>
      <c r="AQ23" s="674"/>
      <c r="AR23" s="1135"/>
      <c r="AS23" s="1136"/>
      <c r="AT23" s="1136"/>
      <c r="AU23" s="1137"/>
      <c r="AV23" s="1138"/>
      <c r="AW23" s="869"/>
      <c r="AX23" s="869"/>
      <c r="AY23" s="699"/>
      <c r="AZ23" s="1157"/>
      <c r="BA23" s="719"/>
      <c r="BB23" s="719"/>
      <c r="BC23" s="756"/>
      <c r="BD23" s="1158"/>
      <c r="BE23" s="1136"/>
      <c r="BF23" s="1136"/>
      <c r="BG23" s="1137"/>
      <c r="BH23" s="1167"/>
      <c r="BI23" s="869"/>
      <c r="BJ23" s="869"/>
      <c r="BK23" s="636"/>
      <c r="BL23" s="1157"/>
      <c r="BM23" s="719"/>
      <c r="BN23" s="719"/>
      <c r="BO23" s="756"/>
      <c r="BP23" s="1158"/>
      <c r="BQ23" s="1136"/>
      <c r="BR23" s="1136"/>
      <c r="BS23" s="1137"/>
      <c r="BT23" s="1186" t="e">
        <f>#REF!</f>
        <v>#REF!</v>
      </c>
      <c r="BU23" s="635" t="e">
        <f>#REF!</f>
        <v>#REF!</v>
      </c>
      <c r="BV23" s="635" t="e">
        <f>#REF!</f>
        <v>#REF!</v>
      </c>
      <c r="BW23" s="635" t="e">
        <f>#REF!</f>
        <v>#REF!</v>
      </c>
      <c r="BX23" s="719"/>
      <c r="BY23" s="719"/>
      <c r="BZ23" s="719"/>
      <c r="CA23" s="756"/>
      <c r="CB23" s="1203"/>
      <c r="CC23" s="1227"/>
      <c r="CD23" s="1227"/>
      <c r="CE23" s="1227"/>
      <c r="CF23" s="1227"/>
      <c r="CG23" s="1227"/>
      <c r="CH23" s="1228"/>
    </row>
    <row r="24" ht="22.15" customHeight="1" spans="1:86">
      <c r="A24" s="803">
        <f t="shared" si="0"/>
        <v>21</v>
      </c>
      <c r="B24" s="804">
        <v>12</v>
      </c>
      <c r="C24" s="805">
        <f t="shared" si="1"/>
        <v>43108</v>
      </c>
      <c r="D24" s="281" t="s">
        <v>95</v>
      </c>
      <c r="E24" s="282"/>
      <c r="F24" s="283" t="s">
        <v>94</v>
      </c>
      <c r="G24" s="284" t="s">
        <v>51</v>
      </c>
      <c r="H24" s="413" t="e">
        <f>#REF!</f>
        <v>#REF!</v>
      </c>
      <c r="I24" s="523" t="e">
        <f>#REF!</f>
        <v>#REF!</v>
      </c>
      <c r="J24" s="523" t="e">
        <f>#REF!</f>
        <v>#REF!</v>
      </c>
      <c r="K24" s="524"/>
      <c r="L24" s="870">
        <v>0</v>
      </c>
      <c r="M24" s="871">
        <v>1</v>
      </c>
      <c r="N24" s="871">
        <v>0</v>
      </c>
      <c r="O24" s="872" t="e">
        <f>#REF!</f>
        <v>#REF!</v>
      </c>
      <c r="P24" s="873"/>
      <c r="Q24" s="987"/>
      <c r="R24" s="987"/>
      <c r="S24" s="988"/>
      <c r="T24" s="989"/>
      <c r="U24" s="987"/>
      <c r="V24" s="987"/>
      <c r="W24" s="990"/>
      <c r="X24" s="991"/>
      <c r="Y24" s="1050"/>
      <c r="Z24" s="1050"/>
      <c r="AA24" s="1051"/>
      <c r="AB24" s="1052"/>
      <c r="AC24" s="987"/>
      <c r="AD24" s="987"/>
      <c r="AE24" s="988"/>
      <c r="AF24" s="989"/>
      <c r="AG24" s="987"/>
      <c r="AH24" s="987"/>
      <c r="AI24" s="990"/>
      <c r="AJ24" s="1102" t="e">
        <f>#REF!</f>
        <v>#REF!</v>
      </c>
      <c r="AK24" s="1103" t="e">
        <f>#REF!</f>
        <v>#REF!</v>
      </c>
      <c r="AL24" s="1103" t="e">
        <f>#REF!</f>
        <v>#REF!</v>
      </c>
      <c r="AM24" s="1051" t="e">
        <f>#REF!</f>
        <v>#REF!</v>
      </c>
      <c r="AN24" s="1104"/>
      <c r="AO24" s="1024"/>
      <c r="AP24" s="1024"/>
      <c r="AQ24" s="1073"/>
      <c r="AR24" s="1139"/>
      <c r="AS24" s="1024"/>
      <c r="AT24" s="1024"/>
      <c r="AU24" s="1140"/>
      <c r="AV24" s="1102" t="e">
        <f>#REF!</f>
        <v>#REF!</v>
      </c>
      <c r="AW24" s="1103" t="e">
        <f>#REF!</f>
        <v>#REF!</v>
      </c>
      <c r="AX24" s="1103" t="e">
        <f>#REF!</f>
        <v>#REF!</v>
      </c>
      <c r="AY24" s="1159" t="e">
        <f>#REF!</f>
        <v>#REF!</v>
      </c>
      <c r="AZ24" s="1160"/>
      <c r="BA24" s="1024"/>
      <c r="BB24" s="1024"/>
      <c r="BC24" s="1073"/>
      <c r="BD24" s="1139"/>
      <c r="BE24" s="1024"/>
      <c r="BF24" s="1024"/>
      <c r="BG24" s="1168"/>
      <c r="BH24" s="1169" t="e">
        <f>#REF!</f>
        <v>#REF!</v>
      </c>
      <c r="BI24" s="1103" t="e">
        <f>#REF!</f>
        <v>#REF!</v>
      </c>
      <c r="BJ24" s="1103" t="e">
        <f>#REF!</f>
        <v>#REF!</v>
      </c>
      <c r="BK24" s="1159" t="e">
        <f>#REF!</f>
        <v>#REF!</v>
      </c>
      <c r="BL24" s="1160"/>
      <c r="BM24" s="1024"/>
      <c r="BN24" s="1024"/>
      <c r="BO24" s="1073"/>
      <c r="BP24" s="1139" t="e">
        <f>#REF!</f>
        <v>#REF!</v>
      </c>
      <c r="BQ24" s="1024" t="e">
        <f>#REF!</f>
        <v>#REF!</v>
      </c>
      <c r="BR24" s="1024" t="e">
        <f>#REF!</f>
        <v>#REF!</v>
      </c>
      <c r="BS24" s="1140"/>
      <c r="BT24" s="1187" t="e">
        <f>#REF!</f>
        <v>#REF!</v>
      </c>
      <c r="BU24" s="1159" t="e">
        <f>#REF!</f>
        <v>#REF!</v>
      </c>
      <c r="BV24" s="1159" t="e">
        <f>#REF!</f>
        <v>#REF!</v>
      </c>
      <c r="BW24" s="1051" t="e">
        <f>#REF!</f>
        <v>#REF!</v>
      </c>
      <c r="BX24" s="723"/>
      <c r="BY24" s="583"/>
      <c r="BZ24" s="583"/>
      <c r="CA24" s="1204"/>
      <c r="CB24" s="413"/>
      <c r="CC24" s="523"/>
      <c r="CD24" s="523"/>
      <c r="CE24" s="523"/>
      <c r="CF24" s="523"/>
      <c r="CG24" s="1229"/>
      <c r="CH24" s="409"/>
    </row>
    <row r="25" ht="22.15" customHeight="1" spans="1:86">
      <c r="A25" s="806">
        <f t="shared" si="0"/>
        <v>22</v>
      </c>
      <c r="B25" s="807">
        <v>13</v>
      </c>
      <c r="C25" s="808">
        <f t="shared" si="1"/>
        <v>43115</v>
      </c>
      <c r="D25" s="289"/>
      <c r="E25" s="100"/>
      <c r="F25" s="290" t="s">
        <v>94</v>
      </c>
      <c r="G25" s="291" t="s">
        <v>51</v>
      </c>
      <c r="H25" s="418" t="e">
        <f>#REF!</f>
        <v>#REF!</v>
      </c>
      <c r="I25" s="399" t="e">
        <f>#REF!</f>
        <v>#REF!</v>
      </c>
      <c r="J25" s="399" t="e">
        <f>#REF!</f>
        <v>#REF!</v>
      </c>
      <c r="K25" s="528"/>
      <c r="L25" s="874"/>
      <c r="M25" s="875"/>
      <c r="N25" s="875"/>
      <c r="O25" s="876"/>
      <c r="P25" s="877"/>
      <c r="Q25" s="992"/>
      <c r="R25" s="992"/>
      <c r="S25" s="993"/>
      <c r="T25" s="994"/>
      <c r="U25" s="992"/>
      <c r="V25" s="992"/>
      <c r="W25" s="995"/>
      <c r="X25" s="996"/>
      <c r="Y25" s="1053"/>
      <c r="Z25" s="1053"/>
      <c r="AA25" s="876"/>
      <c r="AB25" s="1054"/>
      <c r="AC25" s="992"/>
      <c r="AD25" s="992"/>
      <c r="AE25" s="993"/>
      <c r="AF25" s="1055"/>
      <c r="AG25" s="1105"/>
      <c r="AH25" s="1105"/>
      <c r="AI25" s="1106"/>
      <c r="AJ25" s="1107" t="e">
        <f>#REF!</f>
        <v>#REF!</v>
      </c>
      <c r="AK25" s="875" t="e">
        <f>#REF!</f>
        <v>#REF!</v>
      </c>
      <c r="AL25" s="875" t="e">
        <f>#REF!</f>
        <v>#REF!</v>
      </c>
      <c r="AM25" s="876" t="e">
        <f>#REF!</f>
        <v>#REF!</v>
      </c>
      <c r="AN25" s="877"/>
      <c r="AO25" s="992"/>
      <c r="AP25" s="992"/>
      <c r="AQ25" s="993"/>
      <c r="AR25" s="994"/>
      <c r="AS25" s="992"/>
      <c r="AT25" s="992"/>
      <c r="AU25" s="995"/>
      <c r="AV25" s="874" t="e">
        <f>#REF!</f>
        <v>#REF!</v>
      </c>
      <c r="AW25" s="875" t="e">
        <f>#REF!</f>
        <v>#REF!</v>
      </c>
      <c r="AX25" s="875" t="e">
        <f>#REF!</f>
        <v>#REF!</v>
      </c>
      <c r="AY25" s="876" t="e">
        <f>#REF!</f>
        <v>#REF!</v>
      </c>
      <c r="AZ25" s="877"/>
      <c r="BA25" s="992"/>
      <c r="BB25" s="992"/>
      <c r="BC25" s="993"/>
      <c r="BD25" s="1055"/>
      <c r="BE25" s="1105"/>
      <c r="BF25" s="1105"/>
      <c r="BG25" s="1170"/>
      <c r="BH25" s="1107" t="e">
        <f>#REF!</f>
        <v>#REF!</v>
      </c>
      <c r="BI25" s="875" t="e">
        <f>#REF!</f>
        <v>#REF!</v>
      </c>
      <c r="BJ25" s="875" t="e">
        <f>#REF!</f>
        <v>#REF!</v>
      </c>
      <c r="BK25" s="1053" t="e">
        <f>#REF!</f>
        <v>#REF!</v>
      </c>
      <c r="BL25" s="877"/>
      <c r="BM25" s="992"/>
      <c r="BN25" s="992"/>
      <c r="BO25" s="993"/>
      <c r="BP25" s="1055" t="e">
        <f>#REF!</f>
        <v>#REF!</v>
      </c>
      <c r="BQ25" s="1105" t="e">
        <f>#REF!</f>
        <v>#REF!</v>
      </c>
      <c r="BR25" s="1105" t="e">
        <f>#REF!</f>
        <v>#REF!</v>
      </c>
      <c r="BS25" s="1106"/>
      <c r="BT25" s="996"/>
      <c r="BU25" s="1053"/>
      <c r="BV25" s="1053"/>
      <c r="BW25" s="876"/>
      <c r="BX25" s="418"/>
      <c r="BY25" s="399"/>
      <c r="BZ25" s="399"/>
      <c r="CA25" s="528"/>
      <c r="CB25" s="1205"/>
      <c r="CC25" s="1230"/>
      <c r="CD25" s="1230"/>
      <c r="CE25" s="1230"/>
      <c r="CF25" s="1230"/>
      <c r="CG25" s="1231"/>
      <c r="CH25" s="1232"/>
    </row>
    <row r="26" ht="22.15" customHeight="1" spans="1:86">
      <c r="A26" s="791">
        <f t="shared" si="0"/>
        <v>23</v>
      </c>
      <c r="B26" s="809">
        <v>14</v>
      </c>
      <c r="C26" s="810">
        <f t="shared" si="1"/>
        <v>43122</v>
      </c>
      <c r="D26" s="295" t="s">
        <v>96</v>
      </c>
      <c r="E26" s="236"/>
      <c r="F26" s="296" t="s">
        <v>97</v>
      </c>
      <c r="G26" s="297"/>
      <c r="H26" s="811" t="e">
        <f>#REF!</f>
        <v>#REF!</v>
      </c>
      <c r="I26" s="502" t="e">
        <f>#REF!</f>
        <v>#REF!</v>
      </c>
      <c r="J26" s="502" t="e">
        <f>#REF!</f>
        <v>#REF!</v>
      </c>
      <c r="K26" s="572"/>
      <c r="L26" s="878"/>
      <c r="M26" s="879"/>
      <c r="N26" s="879"/>
      <c r="O26" s="880"/>
      <c r="P26" s="881"/>
      <c r="Q26" s="997"/>
      <c r="R26" s="997"/>
      <c r="S26" s="998"/>
      <c r="T26" s="999" t="e">
        <f>#REF!</f>
        <v>#REF!</v>
      </c>
      <c r="U26" s="1000" t="e">
        <f>#REF!</f>
        <v>#REF!</v>
      </c>
      <c r="V26" s="1001" t="e">
        <f>#REF!</f>
        <v>#REF!</v>
      </c>
      <c r="W26" s="1002"/>
      <c r="X26" s="1003"/>
      <c r="Y26" s="1003"/>
      <c r="Z26" s="1003"/>
      <c r="AA26" s="1056"/>
      <c r="AB26" s="1057"/>
      <c r="AC26" s="1058"/>
      <c r="AD26" s="1058"/>
      <c r="AE26" s="1059"/>
      <c r="AF26" s="1060" t="e">
        <f>#REF!</f>
        <v>#REF!</v>
      </c>
      <c r="AG26" s="970" t="e">
        <f>#REF!</f>
        <v>#REF!</v>
      </c>
      <c r="AH26" s="970" t="e">
        <f>#REF!</f>
        <v>#REF!</v>
      </c>
      <c r="AI26" s="1045"/>
      <c r="AJ26" s="878"/>
      <c r="AK26" s="879"/>
      <c r="AL26" s="879"/>
      <c r="AM26" s="880"/>
      <c r="AN26" s="881"/>
      <c r="AO26" s="997"/>
      <c r="AP26" s="997"/>
      <c r="AQ26" s="998"/>
      <c r="AR26" s="1060" t="e">
        <f>#REF!</f>
        <v>#REF!</v>
      </c>
      <c r="AS26" s="970" t="e">
        <f>#REF!</f>
        <v>#REF!</v>
      </c>
      <c r="AT26" s="970" t="e">
        <f>#REF!</f>
        <v>#REF!</v>
      </c>
      <c r="AU26" s="1045"/>
      <c r="AV26" s="878"/>
      <c r="AW26" s="879"/>
      <c r="AX26" s="879"/>
      <c r="AY26" s="880"/>
      <c r="AZ26" s="1057"/>
      <c r="BA26" s="1058"/>
      <c r="BB26" s="1058"/>
      <c r="BC26" s="1059"/>
      <c r="BD26" s="1060" t="e">
        <f>#REF!</f>
        <v>#REF!</v>
      </c>
      <c r="BE26" s="970" t="e">
        <f>#REF!</f>
        <v>#REF!</v>
      </c>
      <c r="BF26" s="970" t="e">
        <f>#REF!</f>
        <v>#REF!</v>
      </c>
      <c r="BG26" s="1171"/>
      <c r="BH26" s="878"/>
      <c r="BI26" s="879"/>
      <c r="BJ26" s="879"/>
      <c r="BK26" s="880"/>
      <c r="BL26" s="1057"/>
      <c r="BM26" s="1058"/>
      <c r="BN26" s="1058"/>
      <c r="BO26" s="1059"/>
      <c r="BP26" s="1060" t="e">
        <f>#REF!</f>
        <v>#REF!</v>
      </c>
      <c r="BQ26" s="1024" t="e">
        <f>#REF!</f>
        <v>#REF!</v>
      </c>
      <c r="BR26" s="1024" t="e">
        <f>#REF!</f>
        <v>#REF!</v>
      </c>
      <c r="BS26" s="1045"/>
      <c r="BT26" s="879"/>
      <c r="BU26" s="879"/>
      <c r="BV26" s="879"/>
      <c r="BW26" s="880"/>
      <c r="BX26" s="586"/>
      <c r="BY26" s="587"/>
      <c r="BZ26" s="587"/>
      <c r="CA26" s="1206"/>
      <c r="CB26" s="423"/>
      <c r="CC26" s="531"/>
      <c r="CD26" s="531"/>
      <c r="CE26" s="531"/>
      <c r="CF26" s="531"/>
      <c r="CG26" s="531"/>
      <c r="CH26" s="532"/>
    </row>
    <row r="27" ht="22.15" customHeight="1" spans="1:86">
      <c r="A27" s="794">
        <f t="shared" si="0"/>
        <v>24</v>
      </c>
      <c r="B27" s="798">
        <v>15</v>
      </c>
      <c r="C27" s="812">
        <f t="shared" si="1"/>
        <v>43129</v>
      </c>
      <c r="D27" s="295"/>
      <c r="E27" s="243"/>
      <c r="F27" s="300" t="s">
        <v>97</v>
      </c>
      <c r="G27" s="297"/>
      <c r="H27" s="554" t="e">
        <f>#REF!</f>
        <v>#REF!</v>
      </c>
      <c r="I27" s="447" t="e">
        <f>#REF!</f>
        <v>#REF!</v>
      </c>
      <c r="J27" s="447" t="e">
        <f>#REF!</f>
        <v>#REF!</v>
      </c>
      <c r="K27" s="535"/>
      <c r="L27" s="878"/>
      <c r="M27" s="879"/>
      <c r="N27" s="879"/>
      <c r="O27" s="880"/>
      <c r="P27" s="881"/>
      <c r="Q27" s="997"/>
      <c r="R27" s="997"/>
      <c r="S27" s="998"/>
      <c r="T27" s="1004" t="e">
        <f>#REF!</f>
        <v>#REF!</v>
      </c>
      <c r="U27" s="1005" t="e">
        <f>#REF!</f>
        <v>#REF!</v>
      </c>
      <c r="V27" s="1005" t="e">
        <f>#REF!</f>
        <v>#REF!</v>
      </c>
      <c r="W27" s="1006"/>
      <c r="X27" s="1003"/>
      <c r="Y27" s="1003"/>
      <c r="Z27" s="1003"/>
      <c r="AA27" s="1056"/>
      <c r="AB27" s="1061"/>
      <c r="AC27" s="1062"/>
      <c r="AD27" s="1062"/>
      <c r="AE27" s="1063"/>
      <c r="AF27" s="999" t="e">
        <f>#REF!</f>
        <v>#REF!</v>
      </c>
      <c r="AG27" s="1000" t="e">
        <f>#REF!</f>
        <v>#REF!</v>
      </c>
      <c r="AH27" s="1000" t="e">
        <f>#REF!</f>
        <v>#REF!</v>
      </c>
      <c r="AI27" s="1002"/>
      <c r="AJ27" s="878"/>
      <c r="AK27" s="879"/>
      <c r="AL27" s="879"/>
      <c r="AM27" s="880"/>
      <c r="AN27" s="881"/>
      <c r="AO27" s="997"/>
      <c r="AP27" s="997"/>
      <c r="AQ27" s="998"/>
      <c r="AR27" s="999" t="e">
        <f>#REF!</f>
        <v>#REF!</v>
      </c>
      <c r="AS27" s="948" t="e">
        <f>#REF!</f>
        <v>#REF!</v>
      </c>
      <c r="AT27" s="948" t="e">
        <f>#REF!</f>
        <v>#REF!</v>
      </c>
      <c r="AU27" s="1002"/>
      <c r="AV27" s="878"/>
      <c r="AW27" s="879"/>
      <c r="AX27" s="879"/>
      <c r="AY27" s="880"/>
      <c r="AZ27" s="1061"/>
      <c r="BA27" s="1062"/>
      <c r="BB27" s="1062"/>
      <c r="BC27" s="1063"/>
      <c r="BD27" s="999" t="e">
        <f>#REF!</f>
        <v>#REF!</v>
      </c>
      <c r="BE27" s="948" t="e">
        <f>#REF!</f>
        <v>#REF!</v>
      </c>
      <c r="BF27" s="948" t="e">
        <f>#REF!</f>
        <v>#REF!</v>
      </c>
      <c r="BG27" s="974"/>
      <c r="BH27" s="878"/>
      <c r="BI27" s="879"/>
      <c r="BJ27" s="879"/>
      <c r="BK27" s="880"/>
      <c r="BL27" s="1061"/>
      <c r="BM27" s="1062"/>
      <c r="BN27" s="1062"/>
      <c r="BO27" s="1063"/>
      <c r="BP27" s="1025" t="e">
        <f>#REF!</f>
        <v>#REF!</v>
      </c>
      <c r="BQ27" s="1049" t="e">
        <f>#REF!</f>
        <v>#REF!</v>
      </c>
      <c r="BR27" s="1049" t="e">
        <f>#REF!</f>
        <v>#REF!</v>
      </c>
      <c r="BS27" s="1029" t="s">
        <v>98</v>
      </c>
      <c r="BT27" s="879"/>
      <c r="BU27" s="879"/>
      <c r="BV27" s="879"/>
      <c r="BW27" s="880"/>
      <c r="BX27" s="589"/>
      <c r="BY27" s="590"/>
      <c r="BZ27" s="590"/>
      <c r="CA27" s="1207"/>
      <c r="CB27" s="423"/>
      <c r="CC27" s="531"/>
      <c r="CD27" s="531"/>
      <c r="CE27" s="531"/>
      <c r="CF27" s="531"/>
      <c r="CG27" s="531"/>
      <c r="CH27" s="532"/>
    </row>
    <row r="28" ht="22.15" customHeight="1" spans="1:86">
      <c r="A28" s="794">
        <f t="shared" si="0"/>
        <v>25</v>
      </c>
      <c r="B28" s="798">
        <v>16</v>
      </c>
      <c r="C28" s="812">
        <f t="shared" si="1"/>
        <v>43136</v>
      </c>
      <c r="D28" s="295"/>
      <c r="E28" s="243"/>
      <c r="F28" s="300" t="s">
        <v>97</v>
      </c>
      <c r="G28" s="297"/>
      <c r="H28" s="556" t="e">
        <f>#REF!</f>
        <v>#REF!</v>
      </c>
      <c r="I28" s="447" t="e">
        <f>#REF!</f>
        <v>#REF!</v>
      </c>
      <c r="J28" s="447" t="e">
        <f>#REF!</f>
        <v>#REF!</v>
      </c>
      <c r="K28" s="566"/>
      <c r="L28" s="878"/>
      <c r="M28" s="879"/>
      <c r="N28" s="879"/>
      <c r="O28" s="880"/>
      <c r="P28" s="881"/>
      <c r="Q28" s="997"/>
      <c r="R28" s="997"/>
      <c r="S28" s="998"/>
      <c r="T28" s="1004" t="e">
        <f>#REF!</f>
        <v>#REF!</v>
      </c>
      <c r="U28" s="1005" t="e">
        <f>#REF!</f>
        <v>#REF!</v>
      </c>
      <c r="V28" s="1005" t="e">
        <f>#REF!</f>
        <v>#REF!</v>
      </c>
      <c r="W28" s="1006"/>
      <c r="X28" s="1003"/>
      <c r="Y28" s="1003"/>
      <c r="Z28" s="1003"/>
      <c r="AA28" s="1056"/>
      <c r="AB28" s="1061"/>
      <c r="AC28" s="1062"/>
      <c r="AD28" s="1062"/>
      <c r="AE28" s="1063"/>
      <c r="AF28" s="1004" t="e">
        <f>#REF!</f>
        <v>#REF!</v>
      </c>
      <c r="AG28" s="1005" t="e">
        <f>#REF!</f>
        <v>#REF!</v>
      </c>
      <c r="AH28" s="1005" t="e">
        <f>#REF!</f>
        <v>#REF!</v>
      </c>
      <c r="AI28" s="1006"/>
      <c r="AJ28" s="878"/>
      <c r="AK28" s="879"/>
      <c r="AL28" s="879"/>
      <c r="AM28" s="880"/>
      <c r="AN28" s="881"/>
      <c r="AO28" s="997"/>
      <c r="AP28" s="997"/>
      <c r="AQ28" s="998"/>
      <c r="AR28" s="1025" t="e">
        <f>#REF!</f>
        <v>#REF!</v>
      </c>
      <c r="AS28" s="1049" t="e">
        <f>#REF!</f>
        <v>#REF!</v>
      </c>
      <c r="AT28" s="1049" t="e">
        <f>#REF!</f>
        <v>#REF!</v>
      </c>
      <c r="AU28" s="1029"/>
      <c r="AV28" s="878"/>
      <c r="AW28" s="879"/>
      <c r="AX28" s="879"/>
      <c r="AY28" s="880"/>
      <c r="AZ28" s="1061"/>
      <c r="BA28" s="1062"/>
      <c r="BB28" s="1062"/>
      <c r="BC28" s="1063"/>
      <c r="BD28" s="1025" t="e">
        <f>#REF!</f>
        <v>#REF!</v>
      </c>
      <c r="BE28" s="948" t="e">
        <f>#REF!</f>
        <v>#REF!</v>
      </c>
      <c r="BF28" s="948" t="e">
        <f>#REF!</f>
        <v>#REF!</v>
      </c>
      <c r="BG28" s="1147"/>
      <c r="BH28" s="878"/>
      <c r="BI28" s="879"/>
      <c r="BJ28" s="879"/>
      <c r="BK28" s="880"/>
      <c r="BL28" s="1061"/>
      <c r="BM28" s="1062"/>
      <c r="BN28" s="1062"/>
      <c r="BO28" s="1063"/>
      <c r="BP28" s="1025" t="e">
        <f>#REF!</f>
        <v>#REF!</v>
      </c>
      <c r="BQ28" s="1049" t="e">
        <f>#REF!</f>
        <v>#REF!</v>
      </c>
      <c r="BR28" s="1049" t="e">
        <f>#REF!</f>
        <v>#REF!</v>
      </c>
      <c r="BS28" s="1029"/>
      <c r="BT28" s="879"/>
      <c r="BU28" s="879"/>
      <c r="BV28" s="879"/>
      <c r="BW28" s="880"/>
      <c r="BX28" s="589"/>
      <c r="BY28" s="590"/>
      <c r="BZ28" s="590"/>
      <c r="CA28" s="1207"/>
      <c r="CB28" s="423"/>
      <c r="CC28" s="531"/>
      <c r="CD28" s="531"/>
      <c r="CE28" s="531"/>
      <c r="CF28" s="531"/>
      <c r="CG28" s="531"/>
      <c r="CH28" s="532"/>
    </row>
    <row r="29" ht="22.15" customHeight="1" spans="1:86">
      <c r="A29" s="794">
        <f t="shared" si="0"/>
        <v>26</v>
      </c>
      <c r="B29" s="798">
        <v>17</v>
      </c>
      <c r="C29" s="812">
        <f t="shared" si="1"/>
        <v>43143</v>
      </c>
      <c r="D29" s="295"/>
      <c r="E29" s="303" t="s">
        <v>99</v>
      </c>
      <c r="F29" s="304" t="s">
        <v>97</v>
      </c>
      <c r="G29" s="305"/>
      <c r="H29" s="556" t="e">
        <f>#REF!</f>
        <v>#REF!</v>
      </c>
      <c r="I29" s="444" t="e">
        <f>#REF!</f>
        <v>#REF!</v>
      </c>
      <c r="J29" s="447" t="e">
        <f>#REF!</f>
        <v>#REF!</v>
      </c>
      <c r="K29" s="566"/>
      <c r="L29" s="882"/>
      <c r="M29" s="883"/>
      <c r="N29" s="883"/>
      <c r="O29" s="884"/>
      <c r="P29" s="885"/>
      <c r="Q29" s="1007"/>
      <c r="R29" s="1007"/>
      <c r="S29" s="1008"/>
      <c r="T29" s="1009" t="e">
        <f>#REF!</f>
        <v>#REF!</v>
      </c>
      <c r="U29" s="992" t="e">
        <f>#REF!</f>
        <v>#REF!</v>
      </c>
      <c r="V29" s="992" t="e">
        <f>#REF!</f>
        <v>#REF!</v>
      </c>
      <c r="W29" s="962"/>
      <c r="X29" s="1010"/>
      <c r="Y29" s="1010"/>
      <c r="Z29" s="1010"/>
      <c r="AA29" s="1064"/>
      <c r="AB29" s="1065"/>
      <c r="AC29" s="1066"/>
      <c r="AD29" s="1066"/>
      <c r="AE29" s="1067"/>
      <c r="AF29" s="1009" t="e">
        <f>#REF!</f>
        <v>#REF!</v>
      </c>
      <c r="AG29" s="992" t="e">
        <f>#REF!</f>
        <v>#REF!</v>
      </c>
      <c r="AH29" s="992" t="e">
        <f>#REF!</f>
        <v>#REF!</v>
      </c>
      <c r="AI29" s="962"/>
      <c r="AJ29" s="882"/>
      <c r="AK29" s="883"/>
      <c r="AL29" s="883"/>
      <c r="AM29" s="884"/>
      <c r="AN29" s="885"/>
      <c r="AO29" s="1007"/>
      <c r="AP29" s="1007"/>
      <c r="AQ29" s="1008"/>
      <c r="AR29" s="1141" t="e">
        <f>#REF!</f>
        <v>#REF!</v>
      </c>
      <c r="AS29" s="958" t="e">
        <f>#REF!</f>
        <v>#REF!</v>
      </c>
      <c r="AT29" s="958" t="e">
        <f>#REF!</f>
        <v>#REF!</v>
      </c>
      <c r="AU29" s="1142"/>
      <c r="AV29" s="882"/>
      <c r="AW29" s="883"/>
      <c r="AX29" s="883"/>
      <c r="AY29" s="884"/>
      <c r="AZ29" s="1065"/>
      <c r="BA29" s="1066"/>
      <c r="BB29" s="1066"/>
      <c r="BC29" s="1067"/>
      <c r="BD29" s="1009" t="e">
        <f>#REF!</f>
        <v>#REF!</v>
      </c>
      <c r="BE29" s="992" t="e">
        <f>#REF!</f>
        <v>#REF!</v>
      </c>
      <c r="BF29" s="992" t="e">
        <f>#REF!</f>
        <v>#REF!</v>
      </c>
      <c r="BG29" s="1123"/>
      <c r="BH29" s="882"/>
      <c r="BI29" s="883"/>
      <c r="BJ29" s="883"/>
      <c r="BK29" s="884"/>
      <c r="BL29" s="1065"/>
      <c r="BM29" s="1066"/>
      <c r="BN29" s="1066"/>
      <c r="BO29" s="1067"/>
      <c r="BP29" s="1009" t="e">
        <f>#REF!</f>
        <v>#REF!</v>
      </c>
      <c r="BQ29" s="992" t="e">
        <f>#REF!</f>
        <v>#REF!</v>
      </c>
      <c r="BR29" s="992" t="e">
        <f>#REF!</f>
        <v>#REF!</v>
      </c>
      <c r="BS29" s="962"/>
      <c r="BT29" s="883"/>
      <c r="BU29" s="883"/>
      <c r="BV29" s="883"/>
      <c r="BW29" s="884"/>
      <c r="BX29" s="593"/>
      <c r="BY29" s="594"/>
      <c r="BZ29" s="594"/>
      <c r="CA29" s="1208"/>
      <c r="CB29" s="427"/>
      <c r="CC29" s="538"/>
      <c r="CD29" s="538"/>
      <c r="CE29" s="538"/>
      <c r="CF29" s="538"/>
      <c r="CG29" s="538"/>
      <c r="CH29" s="539"/>
    </row>
    <row r="30" ht="22.15" customHeight="1" spans="1:86">
      <c r="A30" s="794">
        <f t="shared" si="0"/>
        <v>27</v>
      </c>
      <c r="B30" s="798">
        <v>18</v>
      </c>
      <c r="C30" s="812">
        <f t="shared" si="1"/>
        <v>43150</v>
      </c>
      <c r="D30" s="295"/>
      <c r="E30" s="306" t="s">
        <v>99</v>
      </c>
      <c r="F30" s="307" t="s">
        <v>39</v>
      </c>
      <c r="G30" s="308"/>
      <c r="H30" s="554" t="e">
        <f>#REF!</f>
        <v>#REF!</v>
      </c>
      <c r="I30" s="583" t="e">
        <f>#REF!</f>
        <v>#REF!</v>
      </c>
      <c r="J30" s="502" t="e">
        <f>#REF!</f>
        <v>#REF!</v>
      </c>
      <c r="K30" s="535"/>
      <c r="L30" s="886"/>
      <c r="M30" s="886"/>
      <c r="N30" s="886"/>
      <c r="O30" s="887"/>
      <c r="P30" s="888"/>
      <c r="Q30" s="1011"/>
      <c r="R30" s="1011"/>
      <c r="S30" s="887"/>
      <c r="T30" s="999" t="e">
        <f>#REF!</f>
        <v>#REF!</v>
      </c>
      <c r="U30" s="1001" t="e">
        <f>#REF!</f>
        <v>#REF!</v>
      </c>
      <c r="V30" s="1001" t="e">
        <f>#REF!</f>
        <v>#REF!</v>
      </c>
      <c r="W30" s="1002"/>
      <c r="X30" s="1012"/>
      <c r="Y30" s="1068"/>
      <c r="Z30" s="1068"/>
      <c r="AA30" s="1069"/>
      <c r="AB30" s="888"/>
      <c r="AC30" s="1011"/>
      <c r="AD30" s="1011"/>
      <c r="AE30" s="887"/>
      <c r="AF30" s="999" t="e">
        <f>#REF!</f>
        <v>#REF!</v>
      </c>
      <c r="AG30" s="1024" t="e">
        <f>#REF!</f>
        <v>#REF!</v>
      </c>
      <c r="AH30" s="1024" t="e">
        <f>#REF!</f>
        <v>#REF!</v>
      </c>
      <c r="AI30" s="1002" t="s">
        <v>100</v>
      </c>
      <c r="AJ30" s="1108"/>
      <c r="AK30" s="886"/>
      <c r="AL30" s="886"/>
      <c r="AM30" s="887"/>
      <c r="AN30" s="888"/>
      <c r="AO30" s="1011"/>
      <c r="AP30" s="1011"/>
      <c r="AQ30" s="887"/>
      <c r="AR30" s="1060" t="e">
        <f>#REF!</f>
        <v>#REF!</v>
      </c>
      <c r="AS30" s="1024" t="e">
        <f>#REF!</f>
        <v>#REF!</v>
      </c>
      <c r="AT30" s="1024" t="e">
        <f>#REF!</f>
        <v>#REF!</v>
      </c>
      <c r="AU30" s="1045" t="s">
        <v>101</v>
      </c>
      <c r="AV30" s="886"/>
      <c r="AW30" s="886"/>
      <c r="AX30" s="886"/>
      <c r="AY30" s="887"/>
      <c r="AZ30" s="888"/>
      <c r="BA30" s="1011"/>
      <c r="BB30" s="1011"/>
      <c r="BC30" s="887"/>
      <c r="BD30" s="999" t="e">
        <f>#REF!</f>
        <v>#REF!</v>
      </c>
      <c r="BE30" s="1024" t="e">
        <f>#REF!</f>
        <v>#REF!</v>
      </c>
      <c r="BF30" s="1024" t="e">
        <f>#REF!</f>
        <v>#REF!</v>
      </c>
      <c r="BG30" s="1171"/>
      <c r="BH30" s="1108"/>
      <c r="BI30" s="886"/>
      <c r="BJ30" s="886"/>
      <c r="BK30" s="887"/>
      <c r="BL30" s="888"/>
      <c r="BM30" s="1011"/>
      <c r="BN30" s="1011"/>
      <c r="BO30" s="887"/>
      <c r="BP30" s="999" t="e">
        <f>#REF!</f>
        <v>#REF!</v>
      </c>
      <c r="BQ30" s="1024" t="e">
        <f>#REF!</f>
        <v>#REF!</v>
      </c>
      <c r="BR30" s="1024" t="e">
        <f>#REF!</f>
        <v>#REF!</v>
      </c>
      <c r="BS30" s="1002" t="s">
        <v>102</v>
      </c>
      <c r="BT30" s="1011"/>
      <c r="BU30" s="1011"/>
      <c r="BV30" s="1011"/>
      <c r="BW30" s="887"/>
      <c r="BX30" s="430"/>
      <c r="BY30" s="428"/>
      <c r="BZ30" s="428"/>
      <c r="CA30" s="428"/>
      <c r="CB30" s="1209"/>
      <c r="CC30" s="1233"/>
      <c r="CD30" s="1233"/>
      <c r="CE30" s="1233"/>
      <c r="CF30" s="1233"/>
      <c r="CG30" s="1233"/>
      <c r="CH30" s="1234"/>
    </row>
    <row r="31" ht="22.15" customHeight="1" spans="1:86">
      <c r="A31" s="794">
        <f t="shared" si="0"/>
        <v>28</v>
      </c>
      <c r="B31" s="798">
        <v>19</v>
      </c>
      <c r="C31" s="812">
        <f t="shared" si="1"/>
        <v>43157</v>
      </c>
      <c r="D31" s="295"/>
      <c r="E31" s="243"/>
      <c r="F31" s="244">
        <v>1</v>
      </c>
      <c r="G31" s="309" t="s">
        <v>103</v>
      </c>
      <c r="H31" s="813"/>
      <c r="I31" s="889"/>
      <c r="J31" s="889"/>
      <c r="K31" s="890"/>
      <c r="L31" s="891"/>
      <c r="M31" s="892"/>
      <c r="N31" s="892"/>
      <c r="O31" s="893"/>
      <c r="P31" s="894"/>
      <c r="Q31" s="1013"/>
      <c r="R31" s="1013"/>
      <c r="S31" s="1014"/>
      <c r="T31" s="1015"/>
      <c r="U31" s="1016"/>
      <c r="V31" s="1016"/>
      <c r="W31" s="1017" t="s">
        <v>104</v>
      </c>
      <c r="X31" s="1018" t="s">
        <v>105</v>
      </c>
      <c r="Y31" s="1070"/>
      <c r="Z31" s="1070"/>
      <c r="AA31" s="893"/>
      <c r="AB31" s="894"/>
      <c r="AC31" s="1013"/>
      <c r="AD31" s="1013"/>
      <c r="AE31" s="1014"/>
      <c r="AF31" s="1015"/>
      <c r="AG31" s="1016"/>
      <c r="AH31" s="1016"/>
      <c r="AI31" s="1017"/>
      <c r="AJ31" s="891"/>
      <c r="AK31" s="892"/>
      <c r="AL31" s="892"/>
      <c r="AM31" s="893"/>
      <c r="AN31" s="894"/>
      <c r="AO31" s="1013"/>
      <c r="AP31" s="1013"/>
      <c r="AQ31" s="1014"/>
      <c r="AR31" s="1143" t="e">
        <f>#REF!</f>
        <v>#REF!</v>
      </c>
      <c r="AS31" s="1013" t="e">
        <f>#REF!</f>
        <v>#REF!</v>
      </c>
      <c r="AT31" s="1013" t="e">
        <f>#REF!</f>
        <v>#REF!</v>
      </c>
      <c r="AU31" s="1017"/>
      <c r="AV31" s="892"/>
      <c r="AW31" s="892"/>
      <c r="AX31" s="892"/>
      <c r="AY31" s="893"/>
      <c r="AZ31" s="894"/>
      <c r="BA31" s="1013"/>
      <c r="BB31" s="1013"/>
      <c r="BC31" s="1014"/>
      <c r="BD31" s="1143" t="e">
        <f>#REF!</f>
        <v>#REF!</v>
      </c>
      <c r="BE31" s="1013" t="e">
        <f>#REF!</f>
        <v>#REF!</v>
      </c>
      <c r="BF31" s="1013" t="e">
        <f>#REF!</f>
        <v>#REF!</v>
      </c>
      <c r="BG31" s="1016"/>
      <c r="BH31" s="891"/>
      <c r="BI31" s="892"/>
      <c r="BJ31" s="892"/>
      <c r="BK31" s="893"/>
      <c r="BL31" s="894"/>
      <c r="BM31" s="1013"/>
      <c r="BN31" s="1013"/>
      <c r="BO31" s="1014"/>
      <c r="BP31" s="1143" t="e">
        <f>#REF!</f>
        <v>#REF!</v>
      </c>
      <c r="BQ31" s="1013" t="e">
        <f>#REF!</f>
        <v>#REF!</v>
      </c>
      <c r="BR31" s="1013" t="e">
        <f>#REF!</f>
        <v>#REF!</v>
      </c>
      <c r="BS31" s="1017"/>
      <c r="BT31" s="1070"/>
      <c r="BU31" s="1070"/>
      <c r="BV31" s="1070"/>
      <c r="BW31" s="893"/>
      <c r="BX31" s="436"/>
      <c r="BY31" s="543"/>
      <c r="BZ31" s="543"/>
      <c r="CA31" s="1210"/>
      <c r="CB31" s="1211"/>
      <c r="CC31" s="889"/>
      <c r="CD31" s="889"/>
      <c r="CE31" s="889"/>
      <c r="CF31" s="889"/>
      <c r="CG31" s="889"/>
      <c r="CH31" s="890"/>
    </row>
    <row r="32" ht="22.15" customHeight="1" spans="1:86">
      <c r="A32" s="794">
        <f t="shared" si="0"/>
        <v>29</v>
      </c>
      <c r="B32" s="798">
        <v>20</v>
      </c>
      <c r="C32" s="812">
        <f t="shared" si="1"/>
        <v>43164</v>
      </c>
      <c r="D32" s="295"/>
      <c r="E32" s="243"/>
      <c r="F32" s="244">
        <v>2</v>
      </c>
      <c r="G32" s="309" t="s">
        <v>106</v>
      </c>
      <c r="H32" s="814"/>
      <c r="I32" s="895"/>
      <c r="J32" s="895"/>
      <c r="K32" s="896"/>
      <c r="L32" s="897" t="e">
        <f>#REF!</f>
        <v>#REF!</v>
      </c>
      <c r="M32" s="898" t="e">
        <f>#REF!</f>
        <v>#REF!</v>
      </c>
      <c r="N32" s="898" t="e">
        <f>#REF!</f>
        <v>#REF!</v>
      </c>
      <c r="O32" s="899"/>
      <c r="P32" s="900"/>
      <c r="Q32" s="1019"/>
      <c r="R32" s="1019"/>
      <c r="S32" s="1020" t="s">
        <v>107</v>
      </c>
      <c r="T32" s="1021"/>
      <c r="U32" s="1022"/>
      <c r="V32" s="1022"/>
      <c r="W32" s="1023" t="s">
        <v>104</v>
      </c>
      <c r="X32" s="999"/>
      <c r="Y32" s="1024"/>
      <c r="Z32" s="1024"/>
      <c r="AA32" s="1071"/>
      <c r="AB32" s="1072"/>
      <c r="AC32" s="970"/>
      <c r="AD32" s="970"/>
      <c r="AE32" s="1073"/>
      <c r="AF32" s="1021"/>
      <c r="AG32" s="1022"/>
      <c r="AH32" s="1022"/>
      <c r="AI32" s="1023"/>
      <c r="AJ32" s="1109"/>
      <c r="AK32" s="854"/>
      <c r="AL32" s="854"/>
      <c r="AM32" s="1071"/>
      <c r="AN32" s="1072"/>
      <c r="AO32" s="970"/>
      <c r="AP32" s="970"/>
      <c r="AQ32" s="1073"/>
      <c r="AR32" s="1144" t="e">
        <f>#REF!</f>
        <v>#REF!</v>
      </c>
      <c r="AS32" s="1145" t="e">
        <f>#REF!</f>
        <v>#REF!</v>
      </c>
      <c r="AT32" s="1145" t="e">
        <f>#REF!</f>
        <v>#REF!</v>
      </c>
      <c r="AU32" s="1023"/>
      <c r="AV32" s="1146"/>
      <c r="AW32" s="854"/>
      <c r="AX32" s="854"/>
      <c r="AY32" s="1071"/>
      <c r="AZ32" s="1072"/>
      <c r="BA32" s="970"/>
      <c r="BB32" s="970"/>
      <c r="BC32" s="1073"/>
      <c r="BD32" s="1144" t="e">
        <f>#REF!</f>
        <v>#REF!</v>
      </c>
      <c r="BE32" s="1145" t="e">
        <f>#REF!</f>
        <v>#REF!</v>
      </c>
      <c r="BF32" s="1145" t="e">
        <f>#REF!</f>
        <v>#REF!</v>
      </c>
      <c r="BG32" s="1022"/>
      <c r="BH32" s="1109"/>
      <c r="BI32" s="854"/>
      <c r="BJ32" s="854"/>
      <c r="BK32" s="1071"/>
      <c r="BL32" s="1072"/>
      <c r="BM32" s="970"/>
      <c r="BN32" s="970"/>
      <c r="BO32" s="1073"/>
      <c r="BP32" s="1144" t="e">
        <f>#REF!</f>
        <v>#REF!</v>
      </c>
      <c r="BQ32" s="1145" t="e">
        <f>#REF!</f>
        <v>#REF!</v>
      </c>
      <c r="BR32" s="1145" t="e">
        <f>#REF!</f>
        <v>#REF!</v>
      </c>
      <c r="BS32" s="1023"/>
      <c r="BT32" s="1188"/>
      <c r="BU32" s="1024"/>
      <c r="BV32" s="1024"/>
      <c r="BW32" s="1071"/>
      <c r="BX32" s="600"/>
      <c r="BY32" s="502"/>
      <c r="BZ32" s="502"/>
      <c r="CA32" s="1204"/>
      <c r="CB32" s="1041" t="s">
        <v>43</v>
      </c>
      <c r="CC32" s="1235"/>
      <c r="CD32" s="1235"/>
      <c r="CE32" s="1235"/>
      <c r="CF32" s="1235"/>
      <c r="CG32" s="1236"/>
      <c r="CH32" s="652"/>
    </row>
    <row r="33" ht="22.15" customHeight="1" spans="1:86">
      <c r="A33" s="794">
        <f t="shared" si="0"/>
        <v>30</v>
      </c>
      <c r="B33" s="798">
        <v>21</v>
      </c>
      <c r="C33" s="812">
        <f t="shared" si="1"/>
        <v>43171</v>
      </c>
      <c r="D33" s="312"/>
      <c r="E33" s="243"/>
      <c r="F33" s="244">
        <v>3</v>
      </c>
      <c r="G33" s="309" t="s">
        <v>108</v>
      </c>
      <c r="H33" s="556" t="e">
        <f>#REF!</f>
        <v>#REF!</v>
      </c>
      <c r="I33" s="447" t="e">
        <f>#REF!</f>
        <v>#REF!</v>
      </c>
      <c r="J33" s="444" t="e">
        <f>#REF!</f>
        <v>#REF!</v>
      </c>
      <c r="K33" s="566"/>
      <c r="L33" s="901"/>
      <c r="M33" s="838"/>
      <c r="N33" s="838"/>
      <c r="O33" s="842"/>
      <c r="P33" s="840"/>
      <c r="Q33" s="948"/>
      <c r="R33" s="948"/>
      <c r="S33" s="925"/>
      <c r="T33" s="999" t="e">
        <f>#REF!</f>
        <v>#REF!</v>
      </c>
      <c r="U33" s="1024" t="e">
        <f>#REF!</f>
        <v>#REF!</v>
      </c>
      <c r="V33" s="1024" t="e">
        <f>#REF!</f>
        <v>#REF!</v>
      </c>
      <c r="W33" s="1002"/>
      <c r="X33" s="1025"/>
      <c r="Y33" s="948"/>
      <c r="Z33" s="948"/>
      <c r="AA33" s="842"/>
      <c r="AB33" s="840"/>
      <c r="AC33" s="948"/>
      <c r="AD33" s="948"/>
      <c r="AE33" s="1029"/>
      <c r="AF33" s="1025" t="e">
        <f>#REF!</f>
        <v>#REF!</v>
      </c>
      <c r="AG33" s="1049" t="e">
        <f>#REF!</f>
        <v>#REF!</v>
      </c>
      <c r="AH33" s="1049" t="e">
        <f>#REF!</f>
        <v>#REF!</v>
      </c>
      <c r="AI33" s="1029"/>
      <c r="AJ33" s="1097"/>
      <c r="AK33" s="838"/>
      <c r="AL33" s="838"/>
      <c r="AM33" s="842"/>
      <c r="AN33" s="840"/>
      <c r="AO33" s="948"/>
      <c r="AP33" s="948"/>
      <c r="AQ33" s="925"/>
      <c r="AR33" s="1031"/>
      <c r="AS33" s="1147"/>
      <c r="AT33" s="1147"/>
      <c r="AU33" s="1029"/>
      <c r="AV33" s="901"/>
      <c r="AW33" s="838"/>
      <c r="AX33" s="838"/>
      <c r="AY33" s="842"/>
      <c r="AZ33" s="840"/>
      <c r="BA33" s="948"/>
      <c r="BB33" s="948"/>
      <c r="BC33" s="925"/>
      <c r="BD33" s="1025" t="e">
        <f>#REF!</f>
        <v>#REF!</v>
      </c>
      <c r="BE33" s="1049" t="e">
        <f>#REF!</f>
        <v>#REF!</v>
      </c>
      <c r="BF33" s="1049" t="e">
        <f>#REF!</f>
        <v>#REF!</v>
      </c>
      <c r="BG33" s="1147"/>
      <c r="BH33" s="1172" t="e">
        <f>#REF!</f>
        <v>#REF!</v>
      </c>
      <c r="BI33" s="1092" t="e">
        <f>#REF!</f>
        <v>#REF!</v>
      </c>
      <c r="BJ33" s="1092" t="e">
        <f>#REF!</f>
        <v>#REF!</v>
      </c>
      <c r="BK33" s="1173"/>
      <c r="BL33" s="771"/>
      <c r="BM33" s="772"/>
      <c r="BN33" s="772" t="s">
        <v>43</v>
      </c>
      <c r="BO33" s="773"/>
      <c r="BP33" s="1025" t="e">
        <f>#REF!</f>
        <v>#REF!</v>
      </c>
      <c r="BQ33" s="1049" t="e">
        <f>#REF!</f>
        <v>#REF!</v>
      </c>
      <c r="BR33" s="1049" t="e">
        <f>#REF!</f>
        <v>#REF!</v>
      </c>
      <c r="BS33" s="1029"/>
      <c r="BT33" s="1188"/>
      <c r="BU33" s="1024"/>
      <c r="BV33" s="1024"/>
      <c r="BW33" s="1071"/>
      <c r="BX33" s="368"/>
      <c r="BY33" s="447"/>
      <c r="BZ33" s="447"/>
      <c r="CA33" s="744"/>
      <c r="CB33" s="368"/>
      <c r="CC33" s="447"/>
      <c r="CD33" s="447"/>
      <c r="CE33" s="511"/>
      <c r="CF33" s="511"/>
      <c r="CG33" s="931" t="s">
        <v>43</v>
      </c>
      <c r="CH33" s="1223"/>
    </row>
    <row r="34" ht="22.15" customHeight="1" spans="1:86">
      <c r="A34" s="794">
        <f t="shared" si="0"/>
        <v>31</v>
      </c>
      <c r="B34" s="795" t="s">
        <v>109</v>
      </c>
      <c r="C34" s="812">
        <f t="shared" si="1"/>
        <v>43178</v>
      </c>
      <c r="D34" s="314" t="s">
        <v>38</v>
      </c>
      <c r="E34" s="243"/>
      <c r="F34" s="244">
        <v>4</v>
      </c>
      <c r="G34" s="309" t="s">
        <v>110</v>
      </c>
      <c r="H34" s="815"/>
      <c r="I34" s="902"/>
      <c r="J34" s="902"/>
      <c r="K34" s="903"/>
      <c r="L34" s="901"/>
      <c r="M34" s="837"/>
      <c r="N34" s="837"/>
      <c r="O34" s="841"/>
      <c r="P34" s="840"/>
      <c r="Q34" s="948"/>
      <c r="R34" s="948"/>
      <c r="S34" s="925"/>
      <c r="T34" s="984"/>
      <c r="U34" s="985"/>
      <c r="V34" s="985"/>
      <c r="W34" s="1026"/>
      <c r="X34" s="1027" t="e">
        <f>#REF!</f>
        <v>#REF!</v>
      </c>
      <c r="Y34" s="948" t="e">
        <f>#REF!</f>
        <v>#REF!</v>
      </c>
      <c r="Z34" s="948" t="e">
        <f>#REF!</f>
        <v>#REF!</v>
      </c>
      <c r="AA34" s="841" t="e">
        <f>#REF!</f>
        <v>#REF!</v>
      </c>
      <c r="AB34" s="926" t="e">
        <f>#REF!</f>
        <v>#REF!</v>
      </c>
      <c r="AC34" s="1030" t="e">
        <f>#REF!</f>
        <v>#REF!</v>
      </c>
      <c r="AD34" s="1030" t="e">
        <f>#REF!</f>
        <v>#REF!</v>
      </c>
      <c r="AE34" s="1029" t="e">
        <f>#REF!</f>
        <v>#REF!</v>
      </c>
      <c r="AF34" s="926" t="e">
        <f>#REF!</f>
        <v>#REF!</v>
      </c>
      <c r="AG34" s="1030" t="e">
        <f>#REF!</f>
        <v>#REF!</v>
      </c>
      <c r="AH34" s="1030" t="e">
        <f>#REF!</f>
        <v>#REF!</v>
      </c>
      <c r="AI34" s="1029" t="e">
        <f>#REF!</f>
        <v>#REF!</v>
      </c>
      <c r="AJ34" s="1097" t="e">
        <f>#REF!</f>
        <v>#REF!</v>
      </c>
      <c r="AK34" s="837" t="e">
        <f>#REF!</f>
        <v>#REF!</v>
      </c>
      <c r="AL34" s="837" t="e">
        <f>#REF!</f>
        <v>#REF!</v>
      </c>
      <c r="AM34" s="841" t="e">
        <f>#REF!</f>
        <v>#REF!</v>
      </c>
      <c r="AN34" s="840"/>
      <c r="AO34" s="948"/>
      <c r="AP34" s="948"/>
      <c r="AQ34" s="925"/>
      <c r="AR34" s="949"/>
      <c r="AS34" s="950"/>
      <c r="AT34" s="950"/>
      <c r="AU34" s="951"/>
      <c r="AV34" s="901"/>
      <c r="AW34" s="837"/>
      <c r="AX34" s="837"/>
      <c r="AY34" s="841"/>
      <c r="AZ34" s="840"/>
      <c r="BA34" s="948"/>
      <c r="BB34" s="948"/>
      <c r="BC34" s="925"/>
      <c r="BD34" s="1161"/>
      <c r="BE34" s="1174"/>
      <c r="BF34" s="1174"/>
      <c r="BG34" s="1174"/>
      <c r="BH34" s="1097" t="e">
        <f>#REF!</f>
        <v>#REF!</v>
      </c>
      <c r="BI34" s="837" t="e">
        <f>#REF!</f>
        <v>#REF!</v>
      </c>
      <c r="BJ34" s="837" t="e">
        <f>#REF!</f>
        <v>#REF!</v>
      </c>
      <c r="BK34" s="841" t="e">
        <f>#REF!</f>
        <v>#REF!</v>
      </c>
      <c r="BL34" s="840"/>
      <c r="BM34" s="948"/>
      <c r="BN34" s="948"/>
      <c r="BO34" s="925"/>
      <c r="BP34" s="949"/>
      <c r="BQ34" s="950"/>
      <c r="BR34" s="950"/>
      <c r="BS34" s="951"/>
      <c r="BT34" s="1188" t="e">
        <f>#REF!</f>
        <v>#REF!</v>
      </c>
      <c r="BU34" s="1024" t="e">
        <f>#REF!</f>
        <v>#REF!</v>
      </c>
      <c r="BV34" s="1024" t="e">
        <f>#REF!</f>
        <v>#REF!</v>
      </c>
      <c r="BW34" s="1071" t="e">
        <f>#REF!</f>
        <v>#REF!</v>
      </c>
      <c r="BX34" s="368"/>
      <c r="BY34" s="447"/>
      <c r="BZ34" s="447"/>
      <c r="CA34" s="744"/>
      <c r="CB34" s="368"/>
      <c r="CC34" s="447"/>
      <c r="CD34" s="447"/>
      <c r="CE34" s="447"/>
      <c r="CF34" s="447"/>
      <c r="CG34" s="654"/>
      <c r="CH34" s="376"/>
    </row>
    <row r="35" ht="22.15" customHeight="1" spans="1:86">
      <c r="A35" s="794">
        <f t="shared" si="0"/>
        <v>32</v>
      </c>
      <c r="B35" s="795" t="s">
        <v>111</v>
      </c>
      <c r="C35" s="812">
        <f t="shared" si="1"/>
        <v>43185</v>
      </c>
      <c r="D35" s="316"/>
      <c r="E35" s="243"/>
      <c r="F35" s="244">
        <v>5</v>
      </c>
      <c r="G35" s="309" t="s">
        <v>112</v>
      </c>
      <c r="H35" s="816"/>
      <c r="I35" s="904"/>
      <c r="J35" s="904"/>
      <c r="K35" s="905"/>
      <c r="L35" s="906"/>
      <c r="M35" s="838"/>
      <c r="N35" s="838"/>
      <c r="O35" s="842"/>
      <c r="P35" s="840"/>
      <c r="Q35" s="948"/>
      <c r="R35" s="948"/>
      <c r="S35" s="925"/>
      <c r="T35" s="949"/>
      <c r="U35" s="950"/>
      <c r="V35" s="950"/>
      <c r="W35" s="951"/>
      <c r="X35" s="1028" t="e">
        <f>#REF!</f>
        <v>#REF!</v>
      </c>
      <c r="Y35" s="1049" t="e">
        <f>#REF!</f>
        <v>#REF!</v>
      </c>
      <c r="Z35" s="1049" t="e">
        <f>#REF!</f>
        <v>#REF!</v>
      </c>
      <c r="AA35" s="841" t="e">
        <f>#REF!</f>
        <v>#REF!</v>
      </c>
      <c r="AB35" s="840"/>
      <c r="AC35" s="948"/>
      <c r="AD35" s="948"/>
      <c r="AE35" s="1029"/>
      <c r="AF35" s="949"/>
      <c r="AG35" s="950"/>
      <c r="AH35" s="950"/>
      <c r="AI35" s="951"/>
      <c r="AJ35" s="1110" t="e">
        <f>#REF!</f>
        <v>#REF!</v>
      </c>
      <c r="AK35" s="838" t="e">
        <f>#REF!</f>
        <v>#REF!</v>
      </c>
      <c r="AL35" s="838" t="e">
        <f>#REF!</f>
        <v>#REF!</v>
      </c>
      <c r="AM35" s="841" t="e">
        <f>#REF!</f>
        <v>#REF!</v>
      </c>
      <c r="AN35" s="840"/>
      <c r="AO35" s="948"/>
      <c r="AP35" s="948"/>
      <c r="AQ35" s="925"/>
      <c r="AR35" s="949"/>
      <c r="AS35" s="950"/>
      <c r="AT35" s="950"/>
      <c r="AU35" s="951"/>
      <c r="AV35" s="901" t="e">
        <f>#REF!</f>
        <v>#REF!</v>
      </c>
      <c r="AW35" s="837" t="e">
        <f>#REF!</f>
        <v>#REF!</v>
      </c>
      <c r="AX35" s="837" t="e">
        <f>#REF!</f>
        <v>#REF!</v>
      </c>
      <c r="AY35" s="841" t="s">
        <v>113</v>
      </c>
      <c r="AZ35" s="840"/>
      <c r="BA35" s="948"/>
      <c r="BB35" s="948"/>
      <c r="BC35" s="925"/>
      <c r="BD35" s="1161"/>
      <c r="BE35" s="1174"/>
      <c r="BF35" s="1174"/>
      <c r="BG35" s="1174"/>
      <c r="BH35" s="1110" t="e">
        <f>#REF!</f>
        <v>#REF!</v>
      </c>
      <c r="BI35" s="838" t="e">
        <f>#REF!</f>
        <v>#REF!</v>
      </c>
      <c r="BJ35" s="838" t="e">
        <f>#REF!</f>
        <v>#REF!</v>
      </c>
      <c r="BK35" s="841" t="e">
        <f>#REF!</f>
        <v>#REF!</v>
      </c>
      <c r="BL35" s="840"/>
      <c r="BM35" s="948"/>
      <c r="BN35" s="948"/>
      <c r="BO35" s="925"/>
      <c r="BP35" s="949"/>
      <c r="BQ35" s="950"/>
      <c r="BR35" s="950"/>
      <c r="BS35" s="951"/>
      <c r="BT35" s="1188" t="e">
        <f>#REF!</f>
        <v>#REF!</v>
      </c>
      <c r="BU35" s="1024" t="e">
        <f>#REF!</f>
        <v>#REF!</v>
      </c>
      <c r="BV35" s="1024" t="e">
        <f>#REF!</f>
        <v>#REF!</v>
      </c>
      <c r="BW35" s="1071" t="e">
        <f>#REF!</f>
        <v>#REF!</v>
      </c>
      <c r="BX35" s="368"/>
      <c r="BY35" s="447"/>
      <c r="BZ35" s="447"/>
      <c r="CA35" s="744"/>
      <c r="CB35" s="368"/>
      <c r="CC35" s="447"/>
      <c r="CD35" s="447"/>
      <c r="CE35" s="447"/>
      <c r="CF35" s="447"/>
      <c r="CG35" s="654"/>
      <c r="CH35" s="376"/>
    </row>
    <row r="36" ht="22.15" customHeight="1" spans="1:86">
      <c r="A36" s="794">
        <f t="shared" si="0"/>
        <v>33</v>
      </c>
      <c r="B36" s="795" t="s">
        <v>114</v>
      </c>
      <c r="C36" s="812">
        <f t="shared" si="1"/>
        <v>43192</v>
      </c>
      <c r="D36" s="316"/>
      <c r="E36" s="318" t="s">
        <v>115</v>
      </c>
      <c r="F36" s="244">
        <v>6</v>
      </c>
      <c r="G36" s="309" t="s">
        <v>116</v>
      </c>
      <c r="H36" s="816"/>
      <c r="I36" s="904"/>
      <c r="J36" s="904"/>
      <c r="K36" s="905"/>
      <c r="L36" s="901"/>
      <c r="M36" s="838"/>
      <c r="N36" s="838"/>
      <c r="O36" s="841"/>
      <c r="P36" s="840"/>
      <c r="Q36" s="948"/>
      <c r="R36" s="948"/>
      <c r="S36" s="925"/>
      <c r="T36" s="949"/>
      <c r="U36" s="950"/>
      <c r="V36" s="950"/>
      <c r="W36" s="951"/>
      <c r="X36" s="1027"/>
      <c r="Y36" s="1049"/>
      <c r="Z36" s="1049"/>
      <c r="AA36" s="841"/>
      <c r="AB36" s="840"/>
      <c r="AC36" s="948"/>
      <c r="AD36" s="948"/>
      <c r="AE36" s="925"/>
      <c r="AF36" s="949"/>
      <c r="AG36" s="950"/>
      <c r="AH36" s="950"/>
      <c r="AI36" s="951"/>
      <c r="AJ36" s="1097" t="e">
        <f>#REF!</f>
        <v>#REF!</v>
      </c>
      <c r="AK36" s="838" t="e">
        <f>#REF!</f>
        <v>#REF!</v>
      </c>
      <c r="AL36" s="838" t="e">
        <f>#REF!</f>
        <v>#REF!</v>
      </c>
      <c r="AM36" s="841" t="e">
        <f>#REF!</f>
        <v>#REF!</v>
      </c>
      <c r="AN36" s="840"/>
      <c r="AO36" s="948"/>
      <c r="AP36" s="948"/>
      <c r="AQ36" s="925"/>
      <c r="AR36" s="949"/>
      <c r="AS36" s="950"/>
      <c r="AT36" s="950"/>
      <c r="AU36" s="951"/>
      <c r="AV36" s="901" t="e">
        <f>#REF!</f>
        <v>#REF!</v>
      </c>
      <c r="AW36" s="837" t="e">
        <f>#REF!</f>
        <v>#REF!</v>
      </c>
      <c r="AX36" s="837" t="e">
        <f>#REF!</f>
        <v>#REF!</v>
      </c>
      <c r="AY36" s="841" t="s">
        <v>113</v>
      </c>
      <c r="AZ36" s="840"/>
      <c r="BA36" s="948"/>
      <c r="BB36" s="948"/>
      <c r="BC36" s="925"/>
      <c r="BD36" s="1161"/>
      <c r="BE36" s="1174"/>
      <c r="BF36" s="1174"/>
      <c r="BG36" s="1174"/>
      <c r="BH36" s="1097" t="e">
        <f>#REF!</f>
        <v>#REF!</v>
      </c>
      <c r="BI36" s="838" t="e">
        <f>#REF!</f>
        <v>#REF!</v>
      </c>
      <c r="BJ36" s="838" t="e">
        <f>#REF!</f>
        <v>#REF!</v>
      </c>
      <c r="BK36" s="841" t="e">
        <f>#REF!</f>
        <v>#REF!</v>
      </c>
      <c r="BL36" s="840"/>
      <c r="BM36" s="948"/>
      <c r="BN36" s="948"/>
      <c r="BO36" s="925"/>
      <c r="BP36" s="949"/>
      <c r="BQ36" s="950"/>
      <c r="BR36" s="950"/>
      <c r="BS36" s="951"/>
      <c r="BT36" s="1188" t="e">
        <f>#REF!</f>
        <v>#REF!</v>
      </c>
      <c r="BU36" s="1024" t="e">
        <f>#REF!</f>
        <v>#REF!</v>
      </c>
      <c r="BV36" s="1024" t="e">
        <f>#REF!</f>
        <v>#REF!</v>
      </c>
      <c r="BW36" s="1071"/>
      <c r="BX36" s="368"/>
      <c r="BY36" s="447"/>
      <c r="BZ36" s="447"/>
      <c r="CA36" s="744"/>
      <c r="CB36" s="368"/>
      <c r="CC36" s="447"/>
      <c r="CD36" s="447"/>
      <c r="CE36" s="447"/>
      <c r="CF36" s="447"/>
      <c r="CG36" s="654"/>
      <c r="CH36" s="376"/>
    </row>
    <row r="37" ht="22.15" customHeight="1" spans="1:86">
      <c r="A37" s="794">
        <f t="shared" si="0"/>
        <v>34</v>
      </c>
      <c r="B37" s="795" t="s">
        <v>117</v>
      </c>
      <c r="C37" s="812">
        <f t="shared" si="1"/>
        <v>43199</v>
      </c>
      <c r="D37" s="316"/>
      <c r="E37" s="243"/>
      <c r="F37" s="244">
        <v>7</v>
      </c>
      <c r="G37" s="309" t="s">
        <v>118</v>
      </c>
      <c r="H37" s="817"/>
      <c r="I37" s="907"/>
      <c r="J37" s="907"/>
      <c r="K37" s="908"/>
      <c r="L37" s="906"/>
      <c r="M37" s="838"/>
      <c r="N37" s="838"/>
      <c r="O37" s="842"/>
      <c r="P37" s="840"/>
      <c r="Q37" s="948"/>
      <c r="R37" s="948"/>
      <c r="S37" s="925"/>
      <c r="T37" s="949"/>
      <c r="U37" s="950"/>
      <c r="V37" s="950"/>
      <c r="W37" s="951"/>
      <c r="X37" s="1028"/>
      <c r="Y37" s="1049"/>
      <c r="Z37" s="1049"/>
      <c r="AA37" s="842"/>
      <c r="AB37" s="840"/>
      <c r="AC37" s="948"/>
      <c r="AD37" s="948"/>
      <c r="AE37" s="925"/>
      <c r="AF37" s="949"/>
      <c r="AG37" s="950"/>
      <c r="AH37" s="950"/>
      <c r="AI37" s="951"/>
      <c r="AJ37" s="1110" t="e">
        <f>#REF!</f>
        <v>#REF!</v>
      </c>
      <c r="AK37" s="838" t="e">
        <f>#REF!</f>
        <v>#REF!</v>
      </c>
      <c r="AL37" s="838" t="e">
        <f>#REF!</f>
        <v>#REF!</v>
      </c>
      <c r="AM37" s="841" t="e">
        <f>#REF!</f>
        <v>#REF!</v>
      </c>
      <c r="AN37" s="840"/>
      <c r="AO37" s="948"/>
      <c r="AP37" s="948"/>
      <c r="AQ37" s="925"/>
      <c r="AR37" s="949"/>
      <c r="AS37" s="950"/>
      <c r="AT37" s="950"/>
      <c r="AU37" s="951"/>
      <c r="AV37" s="901" t="e">
        <f>#REF!</f>
        <v>#REF!</v>
      </c>
      <c r="AW37" s="837" t="e">
        <f>#REF!</f>
        <v>#REF!</v>
      </c>
      <c r="AX37" s="837">
        <v>1</v>
      </c>
      <c r="AY37" s="841" t="s">
        <v>113</v>
      </c>
      <c r="AZ37" s="840"/>
      <c r="BA37" s="948"/>
      <c r="BB37" s="948"/>
      <c r="BC37" s="925"/>
      <c r="BD37" s="1161"/>
      <c r="BE37" s="1174"/>
      <c r="BF37" s="1174"/>
      <c r="BG37" s="1174"/>
      <c r="BH37" s="1110" t="e">
        <f>#REF!</f>
        <v>#REF!</v>
      </c>
      <c r="BI37" s="838" t="e">
        <f>#REF!</f>
        <v>#REF!</v>
      </c>
      <c r="BJ37" s="838" t="e">
        <f>#REF!</f>
        <v>#REF!</v>
      </c>
      <c r="BK37" s="841" t="e">
        <f>#REF!</f>
        <v>#REF!</v>
      </c>
      <c r="BL37" s="840"/>
      <c r="BM37" s="948"/>
      <c r="BN37" s="948"/>
      <c r="BO37" s="925"/>
      <c r="BP37" s="949"/>
      <c r="BQ37" s="950"/>
      <c r="BR37" s="950"/>
      <c r="BS37" s="951"/>
      <c r="BT37" s="1188" t="e">
        <f>#REF!</f>
        <v>#REF!</v>
      </c>
      <c r="BU37" s="1024" t="e">
        <f>#REF!</f>
        <v>#REF!</v>
      </c>
      <c r="BV37" s="1024" t="e">
        <f>#REF!</f>
        <v>#REF!</v>
      </c>
      <c r="BW37" s="1071"/>
      <c r="BX37" s="368"/>
      <c r="BY37" s="447"/>
      <c r="BZ37" s="447"/>
      <c r="CA37" s="744"/>
      <c r="CB37" s="368"/>
      <c r="CC37" s="447"/>
      <c r="CD37" s="447"/>
      <c r="CE37" s="447"/>
      <c r="CF37" s="447"/>
      <c r="CG37" s="654"/>
      <c r="CH37" s="376"/>
    </row>
    <row r="38" ht="22.15" customHeight="1" spans="1:86">
      <c r="A38" s="794">
        <f t="shared" si="0"/>
        <v>35</v>
      </c>
      <c r="B38" s="798">
        <v>22</v>
      </c>
      <c r="C38" s="812">
        <f t="shared" si="1"/>
        <v>43206</v>
      </c>
      <c r="D38" s="320" t="s">
        <v>96</v>
      </c>
      <c r="E38" s="243"/>
      <c r="F38" s="244">
        <v>8</v>
      </c>
      <c r="G38" s="309" t="s">
        <v>119</v>
      </c>
      <c r="H38" s="811" t="e">
        <f>#REF!</f>
        <v>#REF!</v>
      </c>
      <c r="I38" s="502" t="e">
        <f>#REF!</f>
        <v>#REF!</v>
      </c>
      <c r="J38" s="583" t="e">
        <f>#REF!</f>
        <v>#REF!</v>
      </c>
      <c r="K38" s="572"/>
      <c r="L38" s="901"/>
      <c r="M38" s="838"/>
      <c r="N38" s="838"/>
      <c r="O38" s="841"/>
      <c r="P38" s="909"/>
      <c r="Q38" s="981"/>
      <c r="R38" s="981"/>
      <c r="S38" s="982"/>
      <c r="T38" s="1025" t="e">
        <f>#REF!</f>
        <v>#REF!</v>
      </c>
      <c r="U38" s="948" t="e">
        <f>#REF!</f>
        <v>#REF!</v>
      </c>
      <c r="V38" s="948" t="e">
        <f>#REF!</f>
        <v>#REF!</v>
      </c>
      <c r="W38" s="1029"/>
      <c r="X38" s="1027"/>
      <c r="Y38" s="1049"/>
      <c r="Z38" s="1049"/>
      <c r="AA38" s="841"/>
      <c r="AB38" s="909"/>
      <c r="AC38" s="981"/>
      <c r="AD38" s="981"/>
      <c r="AE38" s="982"/>
      <c r="AF38" s="1074" t="e">
        <f>#REF!</f>
        <v>#REF!</v>
      </c>
      <c r="AG38" s="1111" t="e">
        <f>#REF!</f>
        <v>#REF!</v>
      </c>
      <c r="AH38" s="1111" t="e">
        <f>#REF!</f>
        <v>#REF!</v>
      </c>
      <c r="AI38" s="1112"/>
      <c r="AJ38" s="901" t="e">
        <f>#REF!</f>
        <v>#REF!</v>
      </c>
      <c r="AK38" s="838" t="e">
        <f>#REF!</f>
        <v>#REF!</v>
      </c>
      <c r="AL38" s="838" t="e">
        <f>#REF!</f>
        <v>#REF!</v>
      </c>
      <c r="AM38" s="841" t="e">
        <f>#REF!</f>
        <v>#REF!</v>
      </c>
      <c r="AN38" s="909"/>
      <c r="AO38" s="981"/>
      <c r="AP38" s="981"/>
      <c r="AQ38" s="982"/>
      <c r="AR38" s="1025" t="e">
        <f>#REF!</f>
        <v>#REF!</v>
      </c>
      <c r="AS38" s="948" t="e">
        <f>#REF!</f>
        <v>#REF!</v>
      </c>
      <c r="AT38" s="948" t="e">
        <f>#REF!</f>
        <v>#REF!</v>
      </c>
      <c r="AU38" s="1029"/>
      <c r="AV38" s="901" t="e">
        <f>#REF!</f>
        <v>#REF!</v>
      </c>
      <c r="AW38" s="837" t="e">
        <f>#REF!</f>
        <v>#REF!</v>
      </c>
      <c r="AX38" s="837" t="e">
        <f>#REF!</f>
        <v>#REF!</v>
      </c>
      <c r="AY38" s="841" t="s">
        <v>120</v>
      </c>
      <c r="AZ38" s="909"/>
      <c r="BA38" s="981"/>
      <c r="BB38" s="981"/>
      <c r="BC38" s="982"/>
      <c r="BD38" s="1025" t="e">
        <f>#REF!</f>
        <v>#REF!</v>
      </c>
      <c r="BE38" s="948" t="e">
        <f>#REF!</f>
        <v>#REF!</v>
      </c>
      <c r="BF38" s="948" t="e">
        <f>#REF!</f>
        <v>#REF!</v>
      </c>
      <c r="BG38" s="1147"/>
      <c r="BH38" s="1097" t="e">
        <f>#REF!</f>
        <v>#REF!</v>
      </c>
      <c r="BI38" s="838" t="e">
        <f>#REF!</f>
        <v>#REF!</v>
      </c>
      <c r="BJ38" s="838" t="e">
        <f>#REF!</f>
        <v>#REF!</v>
      </c>
      <c r="BK38" s="841" t="e">
        <f>#REF!</f>
        <v>#REF!</v>
      </c>
      <c r="BL38" s="909"/>
      <c r="BM38" s="981"/>
      <c r="BN38" s="981"/>
      <c r="BO38" s="982"/>
      <c r="BP38" s="1025" t="e">
        <f>#REF!</f>
        <v>#REF!</v>
      </c>
      <c r="BQ38" s="1049" t="e">
        <f>#REF!</f>
        <v>#REF!</v>
      </c>
      <c r="BR38" s="1049" t="e">
        <f>#REF!</f>
        <v>#REF!</v>
      </c>
      <c r="BS38" s="1029"/>
      <c r="BT38" s="1188" t="e">
        <f>#REF!</f>
        <v>#REF!</v>
      </c>
      <c r="BU38" s="1024" t="e">
        <f>#REF!</f>
        <v>#REF!</v>
      </c>
      <c r="BV38" s="1024" t="e">
        <f>#REF!</f>
        <v>#REF!</v>
      </c>
      <c r="BW38" s="1071"/>
      <c r="BX38" s="453"/>
      <c r="BY38" s="511"/>
      <c r="BZ38" s="511"/>
      <c r="CA38" s="753"/>
      <c r="CB38" s="453"/>
      <c r="CC38" s="511"/>
      <c r="CD38" s="511"/>
      <c r="CE38" s="511"/>
      <c r="CF38" s="511"/>
      <c r="CG38" s="1222"/>
      <c r="CH38" s="1223"/>
    </row>
    <row r="39" ht="22.15" customHeight="1" spans="1:86">
      <c r="A39" s="794">
        <f t="shared" si="0"/>
        <v>36</v>
      </c>
      <c r="B39" s="798">
        <v>23</v>
      </c>
      <c r="C39" s="812">
        <f t="shared" si="1"/>
        <v>43213</v>
      </c>
      <c r="D39" s="295"/>
      <c r="E39" s="243"/>
      <c r="F39" s="244">
        <v>9</v>
      </c>
      <c r="G39" s="309" t="s">
        <v>121</v>
      </c>
      <c r="H39" s="556" t="e">
        <f>#REF!</f>
        <v>#REF!</v>
      </c>
      <c r="I39" s="447" t="e">
        <f>#REF!</f>
        <v>#REF!</v>
      </c>
      <c r="J39" s="444" t="e">
        <f>#REF!</f>
        <v>#REF!</v>
      </c>
      <c r="K39" s="566"/>
      <c r="L39" s="901" t="e">
        <f>#REF!</f>
        <v>#REF!</v>
      </c>
      <c r="M39" s="838" t="e">
        <f>#REF!</f>
        <v>#REF!</v>
      </c>
      <c r="N39" s="838" t="e">
        <f>#REF!</f>
        <v>#REF!</v>
      </c>
      <c r="O39" s="841" t="e">
        <f>#REF!</f>
        <v>#REF!</v>
      </c>
      <c r="P39" s="840"/>
      <c r="Q39" s="948"/>
      <c r="R39" s="948"/>
      <c r="S39" s="925" t="s">
        <v>122</v>
      </c>
      <c r="T39" s="972"/>
      <c r="U39" s="1030"/>
      <c r="V39" s="1030"/>
      <c r="W39" s="1002"/>
      <c r="X39" s="1027" t="e">
        <f>#REF!</f>
        <v>#REF!</v>
      </c>
      <c r="Y39" s="1049" t="e">
        <f>#REF!</f>
        <v>#REF!</v>
      </c>
      <c r="Z39" s="1049" t="e">
        <f>#REF!</f>
        <v>#REF!</v>
      </c>
      <c r="AA39" s="841" t="e">
        <f>#REF!</f>
        <v>#REF!</v>
      </c>
      <c r="AB39" s="840"/>
      <c r="AC39" s="948"/>
      <c r="AD39" s="948"/>
      <c r="AE39" s="925"/>
      <c r="AF39" s="840" t="e">
        <f>#REF!</f>
        <v>#REF!</v>
      </c>
      <c r="AG39" s="948" t="e">
        <f>#REF!</f>
        <v>#REF!</v>
      </c>
      <c r="AH39" s="948" t="e">
        <f>#REF!</f>
        <v>#REF!</v>
      </c>
      <c r="AI39" s="925"/>
      <c r="AJ39" s="901" t="e">
        <f>#REF!</f>
        <v>#REF!</v>
      </c>
      <c r="AK39" s="838" t="e">
        <f>#REF!</f>
        <v>#REF!</v>
      </c>
      <c r="AL39" s="838" t="e">
        <f>#REF!</f>
        <v>#REF!</v>
      </c>
      <c r="AM39" s="841" t="e">
        <f>#REF!</f>
        <v>#REF!</v>
      </c>
      <c r="AN39" s="840"/>
      <c r="AO39" s="948"/>
      <c r="AP39" s="948"/>
      <c r="AQ39" s="925"/>
      <c r="AR39" s="999" t="e">
        <f>#REF!</f>
        <v>#REF!</v>
      </c>
      <c r="AS39" s="948" t="e">
        <f>#REF!</f>
        <v>#REF!</v>
      </c>
      <c r="AT39" s="948" t="e">
        <f>#REF!</f>
        <v>#REF!</v>
      </c>
      <c r="AU39" s="1002"/>
      <c r="AV39" s="901" t="e">
        <f>#REF!</f>
        <v>#REF!</v>
      </c>
      <c r="AW39" s="838" t="e">
        <f>#REF!</f>
        <v>#REF!</v>
      </c>
      <c r="AX39" s="838" t="e">
        <f>#REF!</f>
        <v>#REF!</v>
      </c>
      <c r="AY39" s="841" t="s">
        <v>55</v>
      </c>
      <c r="AZ39" s="840"/>
      <c r="BA39" s="948"/>
      <c r="BB39" s="948"/>
      <c r="BC39" s="925"/>
      <c r="BD39" s="999" t="e">
        <f>#REF!</f>
        <v>#REF!</v>
      </c>
      <c r="BE39" s="948" t="e">
        <f>#REF!</f>
        <v>#REF!</v>
      </c>
      <c r="BF39" s="948" t="e">
        <f>#REF!</f>
        <v>#REF!</v>
      </c>
      <c r="BG39" s="974"/>
      <c r="BH39" s="1097" t="e">
        <f>#REF!</f>
        <v>#REF!</v>
      </c>
      <c r="BI39" s="838" t="e">
        <f>#REF!</f>
        <v>#REF!</v>
      </c>
      <c r="BJ39" s="838" t="e">
        <f>#REF!</f>
        <v>#REF!</v>
      </c>
      <c r="BK39" s="841" t="e">
        <f>#REF!</f>
        <v>#REF!</v>
      </c>
      <c r="BL39" s="840"/>
      <c r="BM39" s="948"/>
      <c r="BN39" s="948"/>
      <c r="BO39" s="925"/>
      <c r="BP39" s="999" t="e">
        <f>#REF!</f>
        <v>#REF!</v>
      </c>
      <c r="BQ39" s="1001" t="e">
        <f>#REF!</f>
        <v>#REF!</v>
      </c>
      <c r="BR39" s="1001" t="e">
        <f>#REF!</f>
        <v>#REF!</v>
      </c>
      <c r="BS39" s="1002"/>
      <c r="BT39" s="1188" t="e">
        <f>#REF!</f>
        <v>#REF!</v>
      </c>
      <c r="BU39" s="1024" t="e">
        <f>#REF!</f>
        <v>#REF!</v>
      </c>
      <c r="BV39" s="1024" t="e">
        <f>#REF!</f>
        <v>#REF!</v>
      </c>
      <c r="BW39" s="1071" t="e">
        <f>#REF!</f>
        <v>#REF!</v>
      </c>
      <c r="BX39" s="368"/>
      <c r="BY39" s="447"/>
      <c r="BZ39" s="447"/>
      <c r="CA39" s="744"/>
      <c r="CB39" s="269"/>
      <c r="CC39" s="398"/>
      <c r="CD39" s="398"/>
      <c r="CE39" s="398"/>
      <c r="CF39" s="398"/>
      <c r="CG39" s="1237"/>
      <c r="CH39" s="400"/>
    </row>
    <row r="40" ht="22.15" customHeight="1" spans="1:86">
      <c r="A40" s="794">
        <f t="shared" si="0"/>
        <v>37</v>
      </c>
      <c r="B40" s="798">
        <v>24</v>
      </c>
      <c r="C40" s="812">
        <f t="shared" si="1"/>
        <v>43220</v>
      </c>
      <c r="D40" s="312"/>
      <c r="E40" s="318" t="s">
        <v>123</v>
      </c>
      <c r="F40" s="244">
        <v>10</v>
      </c>
      <c r="G40" s="321" t="s">
        <v>55</v>
      </c>
      <c r="H40" s="368"/>
      <c r="I40" s="447"/>
      <c r="J40" s="447"/>
      <c r="K40" s="468"/>
      <c r="L40" s="910"/>
      <c r="M40" s="910"/>
      <c r="N40" s="910"/>
      <c r="O40" s="456"/>
      <c r="P40" s="406"/>
      <c r="Q40" s="516"/>
      <c r="R40" s="516"/>
      <c r="S40" s="517"/>
      <c r="T40" s="1031"/>
      <c r="U40" s="1030"/>
      <c r="V40" s="1030"/>
      <c r="W40" s="1029"/>
      <c r="X40" s="404"/>
      <c r="Y40" s="404"/>
      <c r="Z40" s="404"/>
      <c r="AA40" s="405"/>
      <c r="AB40" s="406"/>
      <c r="AC40" s="516"/>
      <c r="AD40" s="516"/>
      <c r="AE40" s="517"/>
      <c r="AF40" s="840" t="e">
        <f>#REF!</f>
        <v>#REF!</v>
      </c>
      <c r="AG40" s="948" t="e">
        <f>#REF!</f>
        <v>#REF!</v>
      </c>
      <c r="AH40" s="948" t="e">
        <f>#REF!</f>
        <v>#REF!</v>
      </c>
      <c r="AI40" s="925"/>
      <c r="AJ40" s="910"/>
      <c r="AK40" s="910"/>
      <c r="AL40" s="910"/>
      <c r="AM40" s="456"/>
      <c r="AN40" s="406"/>
      <c r="AO40" s="516"/>
      <c r="AP40" s="516"/>
      <c r="AQ40" s="517"/>
      <c r="AR40" s="1025" t="e">
        <f>#REF!</f>
        <v>#REF!</v>
      </c>
      <c r="AS40" s="948" t="e">
        <f>#REF!</f>
        <v>#REF!</v>
      </c>
      <c r="AT40" s="948" t="e">
        <f>#REF!</f>
        <v>#REF!</v>
      </c>
      <c r="AU40" s="1029"/>
      <c r="AV40" s="1148"/>
      <c r="AW40" s="1148"/>
      <c r="AX40" s="1148"/>
      <c r="AY40" s="405"/>
      <c r="AZ40" s="406"/>
      <c r="BA40" s="516"/>
      <c r="BB40" s="516"/>
      <c r="BC40" s="517"/>
      <c r="BD40" s="1025" t="e">
        <f>#REF!</f>
        <v>#REF!</v>
      </c>
      <c r="BE40" s="948" t="e">
        <f>#REF!</f>
        <v>#REF!</v>
      </c>
      <c r="BF40" s="948" t="e">
        <f>#REF!</f>
        <v>#REF!</v>
      </c>
      <c r="BG40" s="1147"/>
      <c r="BH40" s="1175"/>
      <c r="BI40" s="1148"/>
      <c r="BJ40" s="1148"/>
      <c r="BK40" s="405"/>
      <c r="BL40" s="406"/>
      <c r="BM40" s="516"/>
      <c r="BN40" s="516"/>
      <c r="BO40" s="517"/>
      <c r="BP40" s="1025" t="e">
        <f>#REF!</f>
        <v>#REF!</v>
      </c>
      <c r="BQ40" s="1049" t="e">
        <f>#REF!</f>
        <v>#REF!</v>
      </c>
      <c r="BR40" s="1049" t="e">
        <f>#REF!</f>
        <v>#REF!</v>
      </c>
      <c r="BS40" s="1029"/>
      <c r="BT40" s="404"/>
      <c r="BU40" s="404"/>
      <c r="BV40" s="404"/>
      <c r="BW40" s="405"/>
      <c r="BX40" s="406"/>
      <c r="BY40" s="516"/>
      <c r="BZ40" s="516"/>
      <c r="CA40" s="516"/>
      <c r="CB40" s="1202"/>
      <c r="CC40" s="455"/>
      <c r="CD40" s="455"/>
      <c r="CE40" s="455"/>
      <c r="CF40" s="455"/>
      <c r="CG40" s="455"/>
      <c r="CH40" s="456"/>
    </row>
    <row r="41" ht="22.15" customHeight="1" spans="1:86">
      <c r="A41" s="794">
        <f t="shared" si="0"/>
        <v>38</v>
      </c>
      <c r="B41" s="818">
        <v>25</v>
      </c>
      <c r="C41" s="796">
        <f t="shared" si="1"/>
        <v>43227</v>
      </c>
      <c r="D41" s="323" t="s">
        <v>124</v>
      </c>
      <c r="E41" s="243"/>
      <c r="F41" s="244">
        <v>11</v>
      </c>
      <c r="G41" s="321" t="s">
        <v>55</v>
      </c>
      <c r="H41" s="368"/>
      <c r="I41" s="447"/>
      <c r="J41" s="447"/>
      <c r="K41" s="468"/>
      <c r="L41" s="911"/>
      <c r="M41" s="911"/>
      <c r="N41" s="911"/>
      <c r="O41" s="653"/>
      <c r="P41" s="459"/>
      <c r="Q41" s="567"/>
      <c r="R41" s="567"/>
      <c r="S41" s="568"/>
      <c r="T41" s="972"/>
      <c r="U41" s="1030"/>
      <c r="V41" s="1030"/>
      <c r="W41" s="1002"/>
      <c r="X41" s="569"/>
      <c r="Y41" s="569"/>
      <c r="Z41" s="569"/>
      <c r="AA41" s="458"/>
      <c r="AB41" s="459"/>
      <c r="AC41" s="567"/>
      <c r="AD41" s="567"/>
      <c r="AE41" s="568"/>
      <c r="AF41" s="1075"/>
      <c r="AG41" s="1113"/>
      <c r="AH41" s="1113"/>
      <c r="AI41" s="959"/>
      <c r="AJ41" s="911"/>
      <c r="AK41" s="911"/>
      <c r="AL41" s="911"/>
      <c r="AM41" s="653"/>
      <c r="AN41" s="459"/>
      <c r="AO41" s="567"/>
      <c r="AP41" s="567"/>
      <c r="AQ41" s="568"/>
      <c r="AR41" s="972"/>
      <c r="AS41" s="1030"/>
      <c r="AT41" s="1030"/>
      <c r="AU41" s="1002"/>
      <c r="AV41" s="1149"/>
      <c r="AW41" s="1149"/>
      <c r="AX41" s="1149"/>
      <c r="AY41" s="458"/>
      <c r="AZ41" s="459"/>
      <c r="BA41" s="567"/>
      <c r="BB41" s="567"/>
      <c r="BC41" s="568"/>
      <c r="BD41" s="1025"/>
      <c r="BE41" s="948"/>
      <c r="BF41" s="948"/>
      <c r="BG41" s="1147"/>
      <c r="BH41" s="1176"/>
      <c r="BI41" s="1149"/>
      <c r="BJ41" s="1149"/>
      <c r="BK41" s="458"/>
      <c r="BL41" s="459"/>
      <c r="BM41" s="567"/>
      <c r="BN41" s="567"/>
      <c r="BO41" s="568"/>
      <c r="BP41" s="972"/>
      <c r="BQ41" s="1030"/>
      <c r="BR41" s="1030"/>
      <c r="BS41" s="1002"/>
      <c r="BT41" s="569"/>
      <c r="BU41" s="569"/>
      <c r="BV41" s="569"/>
      <c r="BW41" s="458"/>
      <c r="BX41" s="459"/>
      <c r="BY41" s="567"/>
      <c r="BZ41" s="567"/>
      <c r="CA41" s="567"/>
      <c r="CB41" s="1202"/>
      <c r="CC41" s="455"/>
      <c r="CD41" s="455"/>
      <c r="CE41" s="455"/>
      <c r="CF41" s="455"/>
      <c r="CG41" s="455"/>
      <c r="CH41" s="456"/>
    </row>
    <row r="42" ht="22.15" customHeight="1" spans="1:86">
      <c r="A42" s="794">
        <f t="shared" si="0"/>
        <v>39</v>
      </c>
      <c r="B42" s="819">
        <v>26</v>
      </c>
      <c r="C42" s="796">
        <f t="shared" si="1"/>
        <v>43234</v>
      </c>
      <c r="D42" s="325" t="s">
        <v>125</v>
      </c>
      <c r="E42" s="243"/>
      <c r="F42" s="244">
        <v>12</v>
      </c>
      <c r="G42" s="326" t="s">
        <v>51</v>
      </c>
      <c r="H42" s="820" t="s">
        <v>126</v>
      </c>
      <c r="I42" s="912"/>
      <c r="J42" s="912"/>
      <c r="K42" s="913"/>
      <c r="L42" s="914" t="s">
        <v>126</v>
      </c>
      <c r="M42" s="914"/>
      <c r="N42" s="914"/>
      <c r="O42" s="915"/>
      <c r="P42" s="916" t="s">
        <v>126</v>
      </c>
      <c r="Q42" s="1032"/>
      <c r="R42" s="1032"/>
      <c r="S42" s="1033"/>
      <c r="T42" s="919" t="s">
        <v>126</v>
      </c>
      <c r="U42" s="1034"/>
      <c r="V42" s="1034"/>
      <c r="W42" s="1035"/>
      <c r="X42" s="914" t="s">
        <v>126</v>
      </c>
      <c r="Y42" s="914"/>
      <c r="Z42" s="914"/>
      <c r="AA42" s="915"/>
      <c r="AB42" s="916" t="s">
        <v>126</v>
      </c>
      <c r="AC42" s="1032"/>
      <c r="AD42" s="1032"/>
      <c r="AE42" s="1033"/>
      <c r="AF42" s="919" t="s">
        <v>126</v>
      </c>
      <c r="AG42" s="1034"/>
      <c r="AH42" s="1034"/>
      <c r="AI42" s="1034"/>
      <c r="AJ42" s="1114" t="s">
        <v>126</v>
      </c>
      <c r="AK42" s="914"/>
      <c r="AL42" s="914"/>
      <c r="AM42" s="915"/>
      <c r="AN42" s="916" t="s">
        <v>126</v>
      </c>
      <c r="AO42" s="1032"/>
      <c r="AP42" s="1032"/>
      <c r="AQ42" s="1033"/>
      <c r="AR42" s="919" t="s">
        <v>126</v>
      </c>
      <c r="AS42" s="1034"/>
      <c r="AT42" s="1034"/>
      <c r="AU42" s="1035"/>
      <c r="AV42" s="914" t="s">
        <v>126</v>
      </c>
      <c r="AW42" s="914"/>
      <c r="AX42" s="914"/>
      <c r="AY42" s="915"/>
      <c r="AZ42" s="916" t="s">
        <v>126</v>
      </c>
      <c r="BA42" s="1032"/>
      <c r="BB42" s="1032"/>
      <c r="BC42" s="1033"/>
      <c r="BD42" s="916" t="s">
        <v>126</v>
      </c>
      <c r="BE42" s="1032"/>
      <c r="BF42" s="1032"/>
      <c r="BG42" s="1032"/>
      <c r="BH42" s="1114" t="s">
        <v>126</v>
      </c>
      <c r="BI42" s="914"/>
      <c r="BJ42" s="914"/>
      <c r="BK42" s="915"/>
      <c r="BL42" s="916" t="s">
        <v>126</v>
      </c>
      <c r="BM42" s="1032"/>
      <c r="BN42" s="1032"/>
      <c r="BO42" s="1033"/>
      <c r="BP42" s="919" t="s">
        <v>126</v>
      </c>
      <c r="BQ42" s="1034"/>
      <c r="BR42" s="1034"/>
      <c r="BS42" s="1035"/>
      <c r="BT42" s="914"/>
      <c r="BU42" s="914"/>
      <c r="BV42" s="914"/>
      <c r="BW42" s="915"/>
      <c r="BX42" s="1212" t="s">
        <v>126</v>
      </c>
      <c r="BY42" s="1213"/>
      <c r="BZ42" s="1213"/>
      <c r="CA42" s="1213"/>
      <c r="CB42" s="1212"/>
      <c r="CC42" s="1213"/>
      <c r="CD42" s="1213"/>
      <c r="CE42" s="1213"/>
      <c r="CF42" s="1213"/>
      <c r="CG42" s="1213"/>
      <c r="CH42" s="1238"/>
    </row>
    <row r="43" ht="22.15" customHeight="1" spans="1:86">
      <c r="A43" s="794">
        <f t="shared" si="0"/>
        <v>40</v>
      </c>
      <c r="B43" s="819">
        <v>27</v>
      </c>
      <c r="C43" s="796">
        <f t="shared" si="1"/>
        <v>43241</v>
      </c>
      <c r="D43" s="328"/>
      <c r="E43" s="243"/>
      <c r="F43" s="244">
        <v>13</v>
      </c>
      <c r="G43" s="329" t="s">
        <v>51</v>
      </c>
      <c r="H43" s="820"/>
      <c r="I43" s="912"/>
      <c r="J43" s="912"/>
      <c r="K43" s="913"/>
      <c r="L43" s="917"/>
      <c r="M43" s="917"/>
      <c r="N43" s="917"/>
      <c r="O43" s="918"/>
      <c r="P43" s="919"/>
      <c r="Q43" s="1034"/>
      <c r="R43" s="1034"/>
      <c r="S43" s="1035"/>
      <c r="T43" s="919"/>
      <c r="U43" s="1034"/>
      <c r="V43" s="1034"/>
      <c r="W43" s="1035"/>
      <c r="X43" s="917"/>
      <c r="Y43" s="917"/>
      <c r="Z43" s="917"/>
      <c r="AA43" s="918"/>
      <c r="AB43" s="919"/>
      <c r="AC43" s="1034"/>
      <c r="AD43" s="1034"/>
      <c r="AE43" s="1035"/>
      <c r="AF43" s="919"/>
      <c r="AG43" s="1034"/>
      <c r="AH43" s="1034"/>
      <c r="AI43" s="1034"/>
      <c r="AJ43" s="1115"/>
      <c r="AK43" s="917"/>
      <c r="AL43" s="917"/>
      <c r="AM43" s="918"/>
      <c r="AN43" s="919"/>
      <c r="AO43" s="1034"/>
      <c r="AP43" s="1034"/>
      <c r="AQ43" s="1035"/>
      <c r="AR43" s="919"/>
      <c r="AS43" s="1034"/>
      <c r="AT43" s="1034"/>
      <c r="AU43" s="1035"/>
      <c r="AV43" s="917"/>
      <c r="AW43" s="917"/>
      <c r="AX43" s="917"/>
      <c r="AY43" s="918"/>
      <c r="AZ43" s="919"/>
      <c r="BA43" s="1034"/>
      <c r="BB43" s="1034"/>
      <c r="BC43" s="1035"/>
      <c r="BD43" s="919"/>
      <c r="BE43" s="1034"/>
      <c r="BF43" s="1034"/>
      <c r="BG43" s="1034"/>
      <c r="BH43" s="1115"/>
      <c r="BI43" s="917"/>
      <c r="BJ43" s="917"/>
      <c r="BK43" s="918"/>
      <c r="BL43" s="919"/>
      <c r="BM43" s="1034"/>
      <c r="BN43" s="1034"/>
      <c r="BO43" s="1035"/>
      <c r="BP43" s="919"/>
      <c r="BQ43" s="1034"/>
      <c r="BR43" s="1034"/>
      <c r="BS43" s="1035"/>
      <c r="BT43" s="917"/>
      <c r="BU43" s="917"/>
      <c r="BV43" s="917"/>
      <c r="BW43" s="918"/>
      <c r="BX43" s="820"/>
      <c r="BY43" s="912"/>
      <c r="BZ43" s="912"/>
      <c r="CA43" s="912"/>
      <c r="CB43" s="820"/>
      <c r="CC43" s="912"/>
      <c r="CD43" s="912"/>
      <c r="CE43" s="912"/>
      <c r="CF43" s="912"/>
      <c r="CG43" s="912"/>
      <c r="CH43" s="913"/>
    </row>
    <row r="44" ht="22.15" customHeight="1" spans="1:86">
      <c r="A44" s="794">
        <f t="shared" si="0"/>
        <v>41</v>
      </c>
      <c r="B44" s="819">
        <v>28</v>
      </c>
      <c r="C44" s="796">
        <f t="shared" si="1"/>
        <v>43248</v>
      </c>
      <c r="D44" s="330"/>
      <c r="E44" s="243"/>
      <c r="F44" s="244">
        <v>14</v>
      </c>
      <c r="G44" s="329" t="s">
        <v>51</v>
      </c>
      <c r="H44" s="820"/>
      <c r="I44" s="912"/>
      <c r="J44" s="912"/>
      <c r="K44" s="913"/>
      <c r="L44" s="920"/>
      <c r="M44" s="920"/>
      <c r="N44" s="920"/>
      <c r="O44" s="921"/>
      <c r="P44" s="922"/>
      <c r="Q44" s="1036"/>
      <c r="R44" s="1036"/>
      <c r="S44" s="1037"/>
      <c r="T44" s="919"/>
      <c r="U44" s="1034"/>
      <c r="V44" s="1034"/>
      <c r="W44" s="1035"/>
      <c r="X44" s="920"/>
      <c r="Y44" s="920"/>
      <c r="Z44" s="920"/>
      <c r="AA44" s="921"/>
      <c r="AB44" s="922"/>
      <c r="AC44" s="1036"/>
      <c r="AD44" s="1036"/>
      <c r="AE44" s="1037"/>
      <c r="AF44" s="922"/>
      <c r="AG44" s="1036"/>
      <c r="AH44" s="1036"/>
      <c r="AI44" s="1036"/>
      <c r="AJ44" s="1116"/>
      <c r="AK44" s="920"/>
      <c r="AL44" s="920"/>
      <c r="AM44" s="921"/>
      <c r="AN44" s="922"/>
      <c r="AO44" s="1036"/>
      <c r="AP44" s="1036"/>
      <c r="AQ44" s="1037"/>
      <c r="AR44" s="919"/>
      <c r="AS44" s="1034"/>
      <c r="AT44" s="1034"/>
      <c r="AU44" s="1035"/>
      <c r="AV44" s="920"/>
      <c r="AW44" s="920"/>
      <c r="AX44" s="920"/>
      <c r="AY44" s="921"/>
      <c r="AZ44" s="922"/>
      <c r="BA44" s="1036"/>
      <c r="BB44" s="1036"/>
      <c r="BC44" s="1037"/>
      <c r="BD44" s="922"/>
      <c r="BE44" s="1036"/>
      <c r="BF44" s="1036"/>
      <c r="BG44" s="1036"/>
      <c r="BH44" s="1116"/>
      <c r="BI44" s="920"/>
      <c r="BJ44" s="920"/>
      <c r="BK44" s="921"/>
      <c r="BL44" s="922"/>
      <c r="BM44" s="1036"/>
      <c r="BN44" s="1036"/>
      <c r="BO44" s="1037"/>
      <c r="BP44" s="919"/>
      <c r="BQ44" s="1034"/>
      <c r="BR44" s="1034"/>
      <c r="BS44" s="1035"/>
      <c r="BT44" s="920"/>
      <c r="BU44" s="920"/>
      <c r="BV44" s="920"/>
      <c r="BW44" s="921"/>
      <c r="BX44" s="1214"/>
      <c r="BY44" s="1215"/>
      <c r="BZ44" s="1215"/>
      <c r="CA44" s="1215"/>
      <c r="CB44" s="820"/>
      <c r="CC44" s="912"/>
      <c r="CD44" s="912"/>
      <c r="CE44" s="912"/>
      <c r="CF44" s="912"/>
      <c r="CG44" s="912"/>
      <c r="CH44" s="913"/>
    </row>
    <row r="45" ht="22.15" customHeight="1" spans="1:86">
      <c r="A45" s="794">
        <f t="shared" si="0"/>
        <v>42</v>
      </c>
      <c r="B45" s="798">
        <v>29</v>
      </c>
      <c r="C45" s="796">
        <f t="shared" si="1"/>
        <v>43255</v>
      </c>
      <c r="D45" s="331" t="s">
        <v>127</v>
      </c>
      <c r="E45" s="243"/>
      <c r="F45" s="244">
        <v>15</v>
      </c>
      <c r="G45" s="332"/>
      <c r="H45" s="243"/>
      <c r="I45" s="40"/>
      <c r="J45" s="40"/>
      <c r="K45" s="468"/>
      <c r="L45" s="923"/>
      <c r="M45" s="924"/>
      <c r="N45" s="924"/>
      <c r="O45" s="925"/>
      <c r="P45" s="926"/>
      <c r="Q45" s="1030"/>
      <c r="R45" s="1030"/>
      <c r="S45" s="925"/>
      <c r="T45" s="926"/>
      <c r="U45" s="1030"/>
      <c r="V45" s="1030"/>
      <c r="W45" s="925"/>
      <c r="X45" s="1038"/>
      <c r="Y45" s="1030"/>
      <c r="Z45" s="1030"/>
      <c r="AA45" s="925"/>
      <c r="AB45" s="926"/>
      <c r="AC45" s="1030"/>
      <c r="AD45" s="1030"/>
      <c r="AE45" s="925"/>
      <c r="AF45" s="840"/>
      <c r="AG45" s="948"/>
      <c r="AH45" s="948"/>
      <c r="AI45" s="1117"/>
      <c r="AJ45" s="1118"/>
      <c r="AK45" s="924"/>
      <c r="AL45" s="924"/>
      <c r="AM45" s="925"/>
      <c r="AN45" s="926"/>
      <c r="AO45" s="1030"/>
      <c r="AP45" s="1030"/>
      <c r="AQ45" s="925"/>
      <c r="AR45" s="926"/>
      <c r="AS45" s="1030"/>
      <c r="AT45" s="1030"/>
      <c r="AU45" s="925"/>
      <c r="AV45" s="923"/>
      <c r="AW45" s="924"/>
      <c r="AX45" s="924"/>
      <c r="AY45" s="925"/>
      <c r="AZ45" s="926"/>
      <c r="BA45" s="1030"/>
      <c r="BB45" s="1030"/>
      <c r="BC45" s="925"/>
      <c r="BD45" s="840"/>
      <c r="BE45" s="948"/>
      <c r="BF45" s="948"/>
      <c r="BG45" s="1117"/>
      <c r="BH45" s="1118"/>
      <c r="BI45" s="924"/>
      <c r="BJ45" s="924"/>
      <c r="BK45" s="925"/>
      <c r="BL45" s="926"/>
      <c r="BM45" s="1030"/>
      <c r="BN45" s="1030"/>
      <c r="BO45" s="925"/>
      <c r="BP45" s="926"/>
      <c r="BQ45" s="1030"/>
      <c r="BR45" s="1030"/>
      <c r="BS45" s="925"/>
      <c r="BT45" s="858"/>
      <c r="BU45" s="948"/>
      <c r="BV45" s="948"/>
      <c r="BW45" s="857"/>
      <c r="BX45" s="243"/>
      <c r="BY45" s="40"/>
      <c r="BZ45" s="40"/>
      <c r="CA45" s="744"/>
      <c r="CB45" s="282"/>
      <c r="CC45" s="1239"/>
      <c r="CD45" s="1239"/>
      <c r="CE45" s="1239"/>
      <c r="CF45" s="1239"/>
      <c r="CG45" s="1240"/>
      <c r="CH45" s="1241"/>
    </row>
    <row r="46" ht="22.15" customHeight="1" spans="1:86">
      <c r="A46" s="794">
        <f t="shared" si="0"/>
        <v>43</v>
      </c>
      <c r="B46" s="798">
        <v>30</v>
      </c>
      <c r="C46" s="796">
        <f t="shared" si="1"/>
        <v>43262</v>
      </c>
      <c r="D46" s="331" t="s">
        <v>128</v>
      </c>
      <c r="E46" s="243"/>
      <c r="F46" s="244">
        <v>16</v>
      </c>
      <c r="G46" s="332"/>
      <c r="H46" s="243"/>
      <c r="I46" s="40"/>
      <c r="J46" s="40"/>
      <c r="K46" s="468"/>
      <c r="L46" s="923"/>
      <c r="M46" s="924"/>
      <c r="N46" s="924"/>
      <c r="O46" s="925"/>
      <c r="P46" s="926"/>
      <c r="Q46" s="1030"/>
      <c r="R46" s="1030"/>
      <c r="S46" s="925"/>
      <c r="T46" s="926"/>
      <c r="U46" s="1030"/>
      <c r="V46" s="1030"/>
      <c r="W46" s="925"/>
      <c r="X46" s="1038"/>
      <c r="Y46" s="1030"/>
      <c r="Z46" s="1030"/>
      <c r="AA46" s="925"/>
      <c r="AB46" s="926"/>
      <c r="AC46" s="1030"/>
      <c r="AD46" s="1030"/>
      <c r="AE46" s="925"/>
      <c r="AF46" s="840"/>
      <c r="AG46" s="948"/>
      <c r="AH46" s="948"/>
      <c r="AI46" s="1117"/>
      <c r="AJ46" s="1118"/>
      <c r="AK46" s="924"/>
      <c r="AL46" s="924"/>
      <c r="AM46" s="925"/>
      <c r="AN46" s="926"/>
      <c r="AO46" s="1030"/>
      <c r="AP46" s="1030"/>
      <c r="AQ46" s="925"/>
      <c r="AR46" s="926"/>
      <c r="AS46" s="1030"/>
      <c r="AT46" s="1030"/>
      <c r="AU46" s="925"/>
      <c r="AV46" s="923"/>
      <c r="AW46" s="924"/>
      <c r="AX46" s="924"/>
      <c r="AY46" s="925"/>
      <c r="AZ46" s="926"/>
      <c r="BA46" s="1030"/>
      <c r="BB46" s="1030"/>
      <c r="BC46" s="925"/>
      <c r="BD46" s="840"/>
      <c r="BE46" s="948"/>
      <c r="BF46" s="948"/>
      <c r="BG46" s="1117"/>
      <c r="BH46" s="1118"/>
      <c r="BI46" s="924"/>
      <c r="BJ46" s="924"/>
      <c r="BK46" s="925"/>
      <c r="BL46" s="926"/>
      <c r="BM46" s="1030"/>
      <c r="BN46" s="1030"/>
      <c r="BO46" s="925"/>
      <c r="BP46" s="926"/>
      <c r="BQ46" s="1030"/>
      <c r="BR46" s="1030"/>
      <c r="BS46" s="925"/>
      <c r="BT46" s="858"/>
      <c r="BU46" s="948"/>
      <c r="BV46" s="948"/>
      <c r="BW46" s="857"/>
      <c r="BX46" s="243"/>
      <c r="BY46" s="40"/>
      <c r="BZ46" s="40"/>
      <c r="CA46" s="744"/>
      <c r="CB46" s="243"/>
      <c r="CC46" s="40"/>
      <c r="CD46" s="40"/>
      <c r="CE46" s="40"/>
      <c r="CF46" s="40"/>
      <c r="CG46" s="744"/>
      <c r="CH46" s="468"/>
    </row>
    <row r="47" ht="22.15" customHeight="1" spans="1:86">
      <c r="A47" s="794">
        <f t="shared" si="0"/>
        <v>44</v>
      </c>
      <c r="B47" s="795" t="s">
        <v>129</v>
      </c>
      <c r="C47" s="796">
        <f t="shared" si="1"/>
        <v>43269</v>
      </c>
      <c r="D47" s="270" t="s">
        <v>38</v>
      </c>
      <c r="E47" s="318" t="s">
        <v>130</v>
      </c>
      <c r="F47" s="244">
        <v>17</v>
      </c>
      <c r="G47" s="332"/>
      <c r="H47" s="243"/>
      <c r="I47" s="40"/>
      <c r="J47" s="40"/>
      <c r="K47" s="468"/>
      <c r="L47" s="923"/>
      <c r="M47" s="924"/>
      <c r="N47" s="924"/>
      <c r="O47" s="925"/>
      <c r="P47" s="926"/>
      <c r="Q47" s="1030"/>
      <c r="R47" s="1030"/>
      <c r="S47" s="925"/>
      <c r="T47" s="926"/>
      <c r="U47" s="1030"/>
      <c r="V47" s="1030"/>
      <c r="W47" s="925"/>
      <c r="X47" s="1038"/>
      <c r="Y47" s="1030"/>
      <c r="Z47" s="1030"/>
      <c r="AA47" s="925"/>
      <c r="AB47" s="926"/>
      <c r="AC47" s="1030"/>
      <c r="AD47" s="1030"/>
      <c r="AE47" s="925"/>
      <c r="AF47" s="840"/>
      <c r="AG47" s="948"/>
      <c r="AH47" s="948"/>
      <c r="AI47" s="1117"/>
      <c r="AJ47" s="1118"/>
      <c r="AK47" s="924"/>
      <c r="AL47" s="924"/>
      <c r="AM47" s="925"/>
      <c r="AN47" s="926"/>
      <c r="AO47" s="1030"/>
      <c r="AP47" s="1030"/>
      <c r="AQ47" s="925"/>
      <c r="AR47" s="926"/>
      <c r="AS47" s="1030"/>
      <c r="AT47" s="1030"/>
      <c r="AU47" s="925"/>
      <c r="AV47" s="923"/>
      <c r="AW47" s="924"/>
      <c r="AX47" s="924"/>
      <c r="AY47" s="925"/>
      <c r="AZ47" s="926"/>
      <c r="BA47" s="1030"/>
      <c r="BB47" s="1030"/>
      <c r="BC47" s="925"/>
      <c r="BD47" s="840"/>
      <c r="BE47" s="948"/>
      <c r="BF47" s="948"/>
      <c r="BG47" s="1117"/>
      <c r="BH47" s="1118"/>
      <c r="BI47" s="924"/>
      <c r="BJ47" s="924"/>
      <c r="BK47" s="925"/>
      <c r="BL47" s="926"/>
      <c r="BM47" s="1030"/>
      <c r="BN47" s="1030"/>
      <c r="BO47" s="925"/>
      <c r="BP47" s="926"/>
      <c r="BQ47" s="1030"/>
      <c r="BR47" s="1030"/>
      <c r="BS47" s="925"/>
      <c r="BT47" s="858"/>
      <c r="BU47" s="948"/>
      <c r="BV47" s="948"/>
      <c r="BW47" s="857"/>
      <c r="BX47" s="243"/>
      <c r="BY47" s="40"/>
      <c r="BZ47" s="40"/>
      <c r="CA47" s="744"/>
      <c r="CB47" s="243"/>
      <c r="CC47" s="40"/>
      <c r="CD47" s="40"/>
      <c r="CE47" s="40"/>
      <c r="CF47" s="40"/>
      <c r="CG47" s="744"/>
      <c r="CH47" s="468"/>
    </row>
    <row r="48" ht="22.15" customHeight="1" spans="1:86">
      <c r="A48" s="794">
        <f t="shared" si="0"/>
        <v>45</v>
      </c>
      <c r="B48" s="795" t="s">
        <v>131</v>
      </c>
      <c r="C48" s="796">
        <f t="shared" si="1"/>
        <v>43276</v>
      </c>
      <c r="D48" s="235"/>
      <c r="E48" s="243"/>
      <c r="F48" s="333" t="s">
        <v>94</v>
      </c>
      <c r="G48" s="332"/>
      <c r="H48" s="243"/>
      <c r="I48" s="40"/>
      <c r="J48" s="40"/>
      <c r="K48" s="468"/>
      <c r="L48" s="923"/>
      <c r="M48" s="924"/>
      <c r="N48" s="924"/>
      <c r="O48" s="925"/>
      <c r="P48" s="926"/>
      <c r="Q48" s="1030"/>
      <c r="R48" s="1030"/>
      <c r="S48" s="925"/>
      <c r="T48" s="926"/>
      <c r="U48" s="1030"/>
      <c r="V48" s="1030"/>
      <c r="W48" s="925"/>
      <c r="X48" s="1038"/>
      <c r="Y48" s="1030"/>
      <c r="Z48" s="1030"/>
      <c r="AA48" s="925"/>
      <c r="AB48" s="926"/>
      <c r="AC48" s="1030"/>
      <c r="AD48" s="1030"/>
      <c r="AE48" s="925"/>
      <c r="AF48" s="840"/>
      <c r="AG48" s="948"/>
      <c r="AH48" s="948"/>
      <c r="AI48" s="1117"/>
      <c r="AJ48" s="1118"/>
      <c r="AK48" s="924"/>
      <c r="AL48" s="924"/>
      <c r="AM48" s="925"/>
      <c r="AN48" s="926"/>
      <c r="AO48" s="1030"/>
      <c r="AP48" s="1030"/>
      <c r="AQ48" s="925"/>
      <c r="AR48" s="926"/>
      <c r="AS48" s="1030"/>
      <c r="AT48" s="1030"/>
      <c r="AU48" s="925"/>
      <c r="AV48" s="923"/>
      <c r="AW48" s="924"/>
      <c r="AX48" s="924"/>
      <c r="AY48" s="925"/>
      <c r="AZ48" s="926"/>
      <c r="BA48" s="1030"/>
      <c r="BB48" s="1030"/>
      <c r="BC48" s="925"/>
      <c r="BD48" s="840"/>
      <c r="BE48" s="948"/>
      <c r="BF48" s="948"/>
      <c r="BG48" s="1117"/>
      <c r="BH48" s="1118"/>
      <c r="BI48" s="924"/>
      <c r="BJ48" s="924"/>
      <c r="BK48" s="925"/>
      <c r="BL48" s="926"/>
      <c r="BM48" s="1030"/>
      <c r="BN48" s="1030"/>
      <c r="BO48" s="925"/>
      <c r="BP48" s="926"/>
      <c r="BQ48" s="1030"/>
      <c r="BR48" s="1030"/>
      <c r="BS48" s="925"/>
      <c r="BT48" s="858"/>
      <c r="BU48" s="948"/>
      <c r="BV48" s="948"/>
      <c r="BW48" s="857"/>
      <c r="BX48" s="243"/>
      <c r="BY48" s="40"/>
      <c r="BZ48" s="40"/>
      <c r="CA48" s="744"/>
      <c r="CB48" s="243"/>
      <c r="CC48" s="40"/>
      <c r="CD48" s="40"/>
      <c r="CE48" s="40"/>
      <c r="CF48" s="40"/>
      <c r="CG48" s="744"/>
      <c r="CH48" s="468"/>
    </row>
    <row r="49" ht="22.15" customHeight="1" spans="1:86">
      <c r="A49" s="794">
        <f t="shared" si="0"/>
        <v>46</v>
      </c>
      <c r="B49" s="795" t="s">
        <v>132</v>
      </c>
      <c r="C49" s="796">
        <f t="shared" si="1"/>
        <v>43283</v>
      </c>
      <c r="D49" s="235"/>
      <c r="E49" s="243"/>
      <c r="F49" s="333" t="s">
        <v>94</v>
      </c>
      <c r="G49" s="332"/>
      <c r="H49" s="243"/>
      <c r="I49" s="40"/>
      <c r="J49" s="40"/>
      <c r="K49" s="468"/>
      <c r="L49" s="923"/>
      <c r="M49" s="924"/>
      <c r="N49" s="924"/>
      <c r="O49" s="925"/>
      <c r="P49" s="926"/>
      <c r="Q49" s="1030"/>
      <c r="R49" s="1030"/>
      <c r="S49" s="925"/>
      <c r="T49" s="926"/>
      <c r="U49" s="1030"/>
      <c r="V49" s="1030"/>
      <c r="W49" s="925"/>
      <c r="X49" s="1038"/>
      <c r="Y49" s="1030"/>
      <c r="Z49" s="1030"/>
      <c r="AA49" s="925"/>
      <c r="AB49" s="926"/>
      <c r="AC49" s="1030"/>
      <c r="AD49" s="1030"/>
      <c r="AE49" s="925"/>
      <c r="AF49" s="840"/>
      <c r="AG49" s="948"/>
      <c r="AH49" s="948"/>
      <c r="AI49" s="1117"/>
      <c r="AJ49" s="1118"/>
      <c r="AK49" s="924"/>
      <c r="AL49" s="924"/>
      <c r="AM49" s="925"/>
      <c r="AN49" s="926"/>
      <c r="AO49" s="1030"/>
      <c r="AP49" s="1030"/>
      <c r="AQ49" s="925"/>
      <c r="AR49" s="926"/>
      <c r="AS49" s="1030"/>
      <c r="AT49" s="1030"/>
      <c r="AU49" s="925"/>
      <c r="AV49" s="923"/>
      <c r="AW49" s="924"/>
      <c r="AX49" s="924"/>
      <c r="AY49" s="925"/>
      <c r="AZ49" s="926"/>
      <c r="BA49" s="1030"/>
      <c r="BB49" s="1030"/>
      <c r="BC49" s="925"/>
      <c r="BD49" s="840"/>
      <c r="BE49" s="948"/>
      <c r="BF49" s="948"/>
      <c r="BG49" s="1117"/>
      <c r="BH49" s="1118"/>
      <c r="BI49" s="924"/>
      <c r="BJ49" s="924"/>
      <c r="BK49" s="925"/>
      <c r="BL49" s="926"/>
      <c r="BM49" s="1030"/>
      <c r="BN49" s="1030"/>
      <c r="BO49" s="925"/>
      <c r="BP49" s="926"/>
      <c r="BQ49" s="1030"/>
      <c r="BR49" s="1030"/>
      <c r="BS49" s="925"/>
      <c r="BT49" s="858"/>
      <c r="BU49" s="948"/>
      <c r="BV49" s="948"/>
      <c r="BW49" s="857"/>
      <c r="BX49" s="243"/>
      <c r="BY49" s="40"/>
      <c r="BZ49" s="40"/>
      <c r="CA49" s="744"/>
      <c r="CB49" s="243"/>
      <c r="CC49" s="40"/>
      <c r="CD49" s="40"/>
      <c r="CE49" s="40"/>
      <c r="CF49" s="40"/>
      <c r="CG49" s="744"/>
      <c r="CH49" s="468"/>
    </row>
    <row r="50" ht="22.15" customHeight="1" spans="1:86">
      <c r="A50" s="794">
        <f t="shared" si="0"/>
        <v>47</v>
      </c>
      <c r="B50" s="795" t="s">
        <v>133</v>
      </c>
      <c r="C50" s="796">
        <f t="shared" si="1"/>
        <v>43290</v>
      </c>
      <c r="D50" s="235"/>
      <c r="E50" s="243"/>
      <c r="F50" s="334" t="s">
        <v>134</v>
      </c>
      <c r="G50" s="332"/>
      <c r="H50" s="243"/>
      <c r="I50" s="40"/>
      <c r="J50" s="40"/>
      <c r="K50" s="468"/>
      <c r="L50" s="923"/>
      <c r="M50" s="924"/>
      <c r="N50" s="924"/>
      <c r="O50" s="925"/>
      <c r="P50" s="926"/>
      <c r="Q50" s="1030"/>
      <c r="R50" s="1030"/>
      <c r="S50" s="925"/>
      <c r="T50" s="926"/>
      <c r="U50" s="1030"/>
      <c r="V50" s="1030"/>
      <c r="W50" s="925"/>
      <c r="X50" s="1038"/>
      <c r="Y50" s="1030"/>
      <c r="Z50" s="1030"/>
      <c r="AA50" s="925"/>
      <c r="AB50" s="926"/>
      <c r="AC50" s="1030"/>
      <c r="AD50" s="1030"/>
      <c r="AE50" s="925"/>
      <c r="AF50" s="840"/>
      <c r="AG50" s="948"/>
      <c r="AH50" s="948"/>
      <c r="AI50" s="1117"/>
      <c r="AJ50" s="1118"/>
      <c r="AK50" s="924"/>
      <c r="AL50" s="924"/>
      <c r="AM50" s="925"/>
      <c r="AN50" s="926"/>
      <c r="AO50" s="1030"/>
      <c r="AP50" s="1030"/>
      <c r="AQ50" s="925"/>
      <c r="AR50" s="926"/>
      <c r="AS50" s="1030"/>
      <c r="AT50" s="1030"/>
      <c r="AU50" s="925"/>
      <c r="AV50" s="923"/>
      <c r="AW50" s="924"/>
      <c r="AX50" s="924"/>
      <c r="AY50" s="925"/>
      <c r="AZ50" s="926"/>
      <c r="BA50" s="1030"/>
      <c r="BB50" s="1030"/>
      <c r="BC50" s="925"/>
      <c r="BD50" s="840"/>
      <c r="BE50" s="948"/>
      <c r="BF50" s="948"/>
      <c r="BG50" s="1117"/>
      <c r="BH50" s="1118"/>
      <c r="BI50" s="924"/>
      <c r="BJ50" s="924"/>
      <c r="BK50" s="925"/>
      <c r="BL50" s="926"/>
      <c r="BM50" s="1030"/>
      <c r="BN50" s="1030"/>
      <c r="BO50" s="925"/>
      <c r="BP50" s="926"/>
      <c r="BQ50" s="1030"/>
      <c r="BR50" s="1030"/>
      <c r="BS50" s="925"/>
      <c r="BT50" s="858"/>
      <c r="BU50" s="948"/>
      <c r="BV50" s="948"/>
      <c r="BW50" s="857"/>
      <c r="BX50" s="243"/>
      <c r="BY50" s="40"/>
      <c r="BZ50" s="40"/>
      <c r="CA50" s="744"/>
      <c r="CB50" s="243"/>
      <c r="CC50" s="40"/>
      <c r="CD50" s="40"/>
      <c r="CE50" s="40"/>
      <c r="CF50" s="40"/>
      <c r="CG50" s="744"/>
      <c r="CH50" s="468"/>
    </row>
    <row r="51" ht="22.15" customHeight="1" spans="1:86">
      <c r="A51" s="794">
        <f t="shared" si="0"/>
        <v>48</v>
      </c>
      <c r="B51" s="795" t="s">
        <v>135</v>
      </c>
      <c r="C51" s="796">
        <f t="shared" si="1"/>
        <v>43297</v>
      </c>
      <c r="D51" s="235"/>
      <c r="E51" s="243"/>
      <c r="F51" s="334" t="s">
        <v>136</v>
      </c>
      <c r="G51" s="332"/>
      <c r="H51" s="243"/>
      <c r="I51" s="40"/>
      <c r="J51" s="40"/>
      <c r="K51" s="468"/>
      <c r="L51" s="923"/>
      <c r="M51" s="924"/>
      <c r="N51" s="924"/>
      <c r="O51" s="925"/>
      <c r="P51" s="926"/>
      <c r="Q51" s="1030"/>
      <c r="R51" s="1030"/>
      <c r="S51" s="925"/>
      <c r="T51" s="926"/>
      <c r="U51" s="1030"/>
      <c r="V51" s="1030"/>
      <c r="W51" s="925"/>
      <c r="X51" s="1038"/>
      <c r="Y51" s="1030"/>
      <c r="Z51" s="1030"/>
      <c r="AA51" s="925"/>
      <c r="AB51" s="926"/>
      <c r="AC51" s="1030"/>
      <c r="AD51" s="1030"/>
      <c r="AE51" s="925"/>
      <c r="AF51" s="840"/>
      <c r="AG51" s="948"/>
      <c r="AH51" s="948"/>
      <c r="AI51" s="1117"/>
      <c r="AJ51" s="1118"/>
      <c r="AK51" s="924"/>
      <c r="AL51" s="924"/>
      <c r="AM51" s="925"/>
      <c r="AN51" s="926"/>
      <c r="AO51" s="1030"/>
      <c r="AP51" s="1030"/>
      <c r="AQ51" s="925"/>
      <c r="AR51" s="926"/>
      <c r="AS51" s="1030"/>
      <c r="AT51" s="1030"/>
      <c r="AU51" s="925"/>
      <c r="AV51" s="923"/>
      <c r="AW51" s="924"/>
      <c r="AX51" s="924"/>
      <c r="AY51" s="925"/>
      <c r="AZ51" s="926"/>
      <c r="BA51" s="1030"/>
      <c r="BB51" s="1030"/>
      <c r="BC51" s="925"/>
      <c r="BD51" s="840"/>
      <c r="BE51" s="948"/>
      <c r="BF51" s="948"/>
      <c r="BG51" s="1117"/>
      <c r="BH51" s="1118"/>
      <c r="BI51" s="924"/>
      <c r="BJ51" s="924"/>
      <c r="BK51" s="925"/>
      <c r="BL51" s="926"/>
      <c r="BM51" s="1030"/>
      <c r="BN51" s="1030"/>
      <c r="BO51" s="925"/>
      <c r="BP51" s="926"/>
      <c r="BQ51" s="1030"/>
      <c r="BR51" s="1030"/>
      <c r="BS51" s="925"/>
      <c r="BT51" s="858"/>
      <c r="BU51" s="948"/>
      <c r="BV51" s="948"/>
      <c r="BW51" s="857"/>
      <c r="BX51" s="243"/>
      <c r="BY51" s="40"/>
      <c r="BZ51" s="40"/>
      <c r="CA51" s="744"/>
      <c r="CB51" s="243"/>
      <c r="CC51" s="40"/>
      <c r="CD51" s="40"/>
      <c r="CE51" s="40"/>
      <c r="CF51" s="40"/>
      <c r="CG51" s="744"/>
      <c r="CH51" s="468"/>
    </row>
    <row r="52" ht="22.15" customHeight="1" spans="1:86">
      <c r="A52" s="794">
        <f t="shared" si="0"/>
        <v>49</v>
      </c>
      <c r="B52" s="795" t="s">
        <v>137</v>
      </c>
      <c r="C52" s="796">
        <f t="shared" si="1"/>
        <v>43304</v>
      </c>
      <c r="D52" s="235"/>
      <c r="E52" s="243"/>
      <c r="F52" s="334" t="s">
        <v>138</v>
      </c>
      <c r="G52" s="332"/>
      <c r="H52" s="243"/>
      <c r="I52" s="40"/>
      <c r="J52" s="40"/>
      <c r="K52" s="468"/>
      <c r="L52" s="923"/>
      <c r="M52" s="924"/>
      <c r="N52" s="924"/>
      <c r="O52" s="925"/>
      <c r="P52" s="926"/>
      <c r="Q52" s="1030"/>
      <c r="R52" s="1030"/>
      <c r="S52" s="925"/>
      <c r="T52" s="926"/>
      <c r="U52" s="1030"/>
      <c r="V52" s="1030"/>
      <c r="W52" s="925"/>
      <c r="X52" s="1038"/>
      <c r="Y52" s="1030"/>
      <c r="Z52" s="1030"/>
      <c r="AA52" s="925"/>
      <c r="AB52" s="926"/>
      <c r="AC52" s="1030"/>
      <c r="AD52" s="1030"/>
      <c r="AE52" s="925"/>
      <c r="AF52" s="840"/>
      <c r="AG52" s="948"/>
      <c r="AH52" s="948"/>
      <c r="AI52" s="1117"/>
      <c r="AJ52" s="1118"/>
      <c r="AK52" s="924"/>
      <c r="AL52" s="924"/>
      <c r="AM52" s="925"/>
      <c r="AN52" s="926"/>
      <c r="AO52" s="1030"/>
      <c r="AP52" s="1030"/>
      <c r="AQ52" s="925"/>
      <c r="AR52" s="926"/>
      <c r="AS52" s="1030"/>
      <c r="AT52" s="1030"/>
      <c r="AU52" s="925"/>
      <c r="AV52" s="923"/>
      <c r="AW52" s="924"/>
      <c r="AX52" s="924"/>
      <c r="AY52" s="925"/>
      <c r="AZ52" s="926"/>
      <c r="BA52" s="1030"/>
      <c r="BB52" s="1030"/>
      <c r="BC52" s="925"/>
      <c r="BD52" s="840"/>
      <c r="BE52" s="948"/>
      <c r="BF52" s="948"/>
      <c r="BG52" s="1117"/>
      <c r="BH52" s="1118"/>
      <c r="BI52" s="924"/>
      <c r="BJ52" s="924"/>
      <c r="BK52" s="925"/>
      <c r="BL52" s="926"/>
      <c r="BM52" s="1030"/>
      <c r="BN52" s="1030"/>
      <c r="BO52" s="925"/>
      <c r="BP52" s="926"/>
      <c r="BQ52" s="1030"/>
      <c r="BR52" s="1030"/>
      <c r="BS52" s="925"/>
      <c r="BT52" s="858"/>
      <c r="BU52" s="948"/>
      <c r="BV52" s="948"/>
      <c r="BW52" s="857"/>
      <c r="BX52" s="243"/>
      <c r="BY52" s="40"/>
      <c r="BZ52" s="40"/>
      <c r="CA52" s="744"/>
      <c r="CB52" s="243"/>
      <c r="CC52" s="40"/>
      <c r="CD52" s="40"/>
      <c r="CE52" s="40"/>
      <c r="CF52" s="40"/>
      <c r="CG52" s="744"/>
      <c r="CH52" s="468"/>
    </row>
    <row r="53" ht="22.15" customHeight="1" spans="1:86">
      <c r="A53" s="794">
        <f t="shared" si="0"/>
        <v>50</v>
      </c>
      <c r="B53" s="795" t="s">
        <v>139</v>
      </c>
      <c r="C53" s="796">
        <f t="shared" si="1"/>
        <v>43311</v>
      </c>
      <c r="D53" s="247"/>
      <c r="E53" s="243"/>
      <c r="F53" s="334" t="s">
        <v>140</v>
      </c>
      <c r="G53" s="332"/>
      <c r="H53" s="243"/>
      <c r="I53" s="40"/>
      <c r="J53" s="40"/>
      <c r="K53" s="468"/>
      <c r="L53" s="923"/>
      <c r="M53" s="924"/>
      <c r="N53" s="924"/>
      <c r="O53" s="925"/>
      <c r="P53" s="926"/>
      <c r="Q53" s="1030"/>
      <c r="R53" s="1030"/>
      <c r="S53" s="925"/>
      <c r="T53" s="926"/>
      <c r="U53" s="1030"/>
      <c r="V53" s="1030"/>
      <c r="W53" s="925"/>
      <c r="X53" s="1038"/>
      <c r="Y53" s="1030"/>
      <c r="Z53" s="1030"/>
      <c r="AA53" s="925"/>
      <c r="AB53" s="926"/>
      <c r="AC53" s="1030"/>
      <c r="AD53" s="1030"/>
      <c r="AE53" s="925"/>
      <c r="AF53" s="840"/>
      <c r="AG53" s="948"/>
      <c r="AH53" s="948"/>
      <c r="AI53" s="1117"/>
      <c r="AJ53" s="1118"/>
      <c r="AK53" s="924"/>
      <c r="AL53" s="924"/>
      <c r="AM53" s="925"/>
      <c r="AN53" s="926"/>
      <c r="AO53" s="1030"/>
      <c r="AP53" s="1030"/>
      <c r="AQ53" s="925"/>
      <c r="AR53" s="926"/>
      <c r="AS53" s="1030"/>
      <c r="AT53" s="1030"/>
      <c r="AU53" s="925"/>
      <c r="AV53" s="923"/>
      <c r="AW53" s="924"/>
      <c r="AX53" s="924"/>
      <c r="AY53" s="925"/>
      <c r="AZ53" s="926"/>
      <c r="BA53" s="1030"/>
      <c r="BB53" s="1030"/>
      <c r="BC53" s="925"/>
      <c r="BD53" s="840"/>
      <c r="BE53" s="948"/>
      <c r="BF53" s="948"/>
      <c r="BG53" s="1117"/>
      <c r="BH53" s="1118"/>
      <c r="BI53" s="924"/>
      <c r="BJ53" s="924"/>
      <c r="BK53" s="925"/>
      <c r="BL53" s="926"/>
      <c r="BM53" s="1030"/>
      <c r="BN53" s="1030"/>
      <c r="BO53" s="925"/>
      <c r="BP53" s="926"/>
      <c r="BQ53" s="1030"/>
      <c r="BR53" s="1030"/>
      <c r="BS53" s="925"/>
      <c r="BT53" s="858"/>
      <c r="BU53" s="948"/>
      <c r="BV53" s="948"/>
      <c r="BW53" s="857"/>
      <c r="BX53" s="243"/>
      <c r="BY53" s="40"/>
      <c r="BZ53" s="40"/>
      <c r="CA53" s="744"/>
      <c r="CB53" s="243"/>
      <c r="CC53" s="40"/>
      <c r="CD53" s="40"/>
      <c r="CE53" s="40"/>
      <c r="CF53" s="40"/>
      <c r="CG53" s="744"/>
      <c r="CH53" s="468"/>
    </row>
    <row r="54" ht="22.15" customHeight="1" spans="1:86">
      <c r="A54" s="794">
        <f t="shared" si="0"/>
        <v>51</v>
      </c>
      <c r="B54" s="795" t="s">
        <v>141</v>
      </c>
      <c r="C54" s="796">
        <f t="shared" si="1"/>
        <v>43318</v>
      </c>
      <c r="D54" s="325" t="s">
        <v>142</v>
      </c>
      <c r="E54" s="243"/>
      <c r="F54" s="300" t="s">
        <v>143</v>
      </c>
      <c r="G54" s="332"/>
      <c r="H54" s="243"/>
      <c r="I54" s="40"/>
      <c r="J54" s="40"/>
      <c r="K54" s="468"/>
      <c r="L54" s="923"/>
      <c r="M54" s="924"/>
      <c r="N54" s="924"/>
      <c r="O54" s="925"/>
      <c r="P54" s="926"/>
      <c r="Q54" s="1030"/>
      <c r="R54" s="1030"/>
      <c r="S54" s="925"/>
      <c r="T54" s="926"/>
      <c r="U54" s="1030"/>
      <c r="V54" s="1030"/>
      <c r="W54" s="925"/>
      <c r="X54" s="1038"/>
      <c r="Y54" s="1030"/>
      <c r="Z54" s="1030"/>
      <c r="AA54" s="925"/>
      <c r="AB54" s="926"/>
      <c r="AC54" s="1030"/>
      <c r="AD54" s="1030"/>
      <c r="AE54" s="925"/>
      <c r="AF54" s="840"/>
      <c r="AG54" s="948"/>
      <c r="AH54" s="948"/>
      <c r="AI54" s="1117"/>
      <c r="AJ54" s="1118"/>
      <c r="AK54" s="924"/>
      <c r="AL54" s="924"/>
      <c r="AM54" s="925"/>
      <c r="AN54" s="926"/>
      <c r="AO54" s="1030"/>
      <c r="AP54" s="1030"/>
      <c r="AQ54" s="925"/>
      <c r="AR54" s="926"/>
      <c r="AS54" s="1030"/>
      <c r="AT54" s="1030"/>
      <c r="AU54" s="925"/>
      <c r="AV54" s="923"/>
      <c r="AW54" s="924"/>
      <c r="AX54" s="924"/>
      <c r="AY54" s="925"/>
      <c r="AZ54" s="926"/>
      <c r="BA54" s="1030"/>
      <c r="BB54" s="1030"/>
      <c r="BC54" s="925"/>
      <c r="BD54" s="840"/>
      <c r="BE54" s="948"/>
      <c r="BF54" s="948"/>
      <c r="BG54" s="1117"/>
      <c r="BH54" s="1118"/>
      <c r="BI54" s="924"/>
      <c r="BJ54" s="924"/>
      <c r="BK54" s="925"/>
      <c r="BL54" s="926"/>
      <c r="BM54" s="1030"/>
      <c r="BN54" s="1030"/>
      <c r="BO54" s="925"/>
      <c r="BP54" s="926"/>
      <c r="BQ54" s="1030"/>
      <c r="BR54" s="1030"/>
      <c r="BS54" s="925"/>
      <c r="BT54" s="858"/>
      <c r="BU54" s="948"/>
      <c r="BV54" s="948"/>
      <c r="BW54" s="857"/>
      <c r="BX54" s="243"/>
      <c r="BY54" s="40"/>
      <c r="BZ54" s="40"/>
      <c r="CA54" s="744"/>
      <c r="CB54" s="243"/>
      <c r="CC54" s="40"/>
      <c r="CD54" s="40"/>
      <c r="CE54" s="40"/>
      <c r="CF54" s="40"/>
      <c r="CG54" s="744"/>
      <c r="CH54" s="468"/>
    </row>
    <row r="55" ht="22.15" customHeight="1" spans="1:86">
      <c r="A55" s="806">
        <f t="shared" si="0"/>
        <v>52</v>
      </c>
      <c r="B55" s="821" t="s">
        <v>144</v>
      </c>
      <c r="C55" s="822">
        <f t="shared" si="1"/>
        <v>43325</v>
      </c>
      <c r="D55" s="337"/>
      <c r="E55" s="100"/>
      <c r="F55" s="304" t="s">
        <v>143</v>
      </c>
      <c r="G55" s="338"/>
      <c r="H55" s="339"/>
      <c r="I55" s="470"/>
      <c r="J55" s="470"/>
      <c r="K55" s="471"/>
      <c r="L55" s="927"/>
      <c r="M55" s="928"/>
      <c r="N55" s="928"/>
      <c r="O55" s="929"/>
      <c r="P55" s="930"/>
      <c r="Q55" s="1039"/>
      <c r="R55" s="1039"/>
      <c r="S55" s="929"/>
      <c r="T55" s="930"/>
      <c r="U55" s="1039"/>
      <c r="V55" s="1039"/>
      <c r="W55" s="929"/>
      <c r="X55" s="1040"/>
      <c r="Y55" s="1039"/>
      <c r="Z55" s="1039"/>
      <c r="AA55" s="929"/>
      <c r="AB55" s="930"/>
      <c r="AC55" s="1039"/>
      <c r="AD55" s="1039"/>
      <c r="AE55" s="929"/>
      <c r="AF55" s="1076"/>
      <c r="AG55" s="1005"/>
      <c r="AH55" s="1005"/>
      <c r="AI55" s="1119"/>
      <c r="AJ55" s="1120"/>
      <c r="AK55" s="928"/>
      <c r="AL55" s="928"/>
      <c r="AM55" s="929"/>
      <c r="AN55" s="930"/>
      <c r="AO55" s="1039"/>
      <c r="AP55" s="1039"/>
      <c r="AQ55" s="929"/>
      <c r="AR55" s="930"/>
      <c r="AS55" s="1039"/>
      <c r="AT55" s="1039"/>
      <c r="AU55" s="1119"/>
      <c r="AV55" s="1120"/>
      <c r="AW55" s="928"/>
      <c r="AX55" s="928"/>
      <c r="AY55" s="929"/>
      <c r="AZ55" s="930"/>
      <c r="BA55" s="1039"/>
      <c r="BB55" s="1039"/>
      <c r="BC55" s="929"/>
      <c r="BD55" s="1076"/>
      <c r="BE55" s="1005"/>
      <c r="BF55" s="1005"/>
      <c r="BG55" s="1119"/>
      <c r="BH55" s="1120"/>
      <c r="BI55" s="928"/>
      <c r="BJ55" s="928"/>
      <c r="BK55" s="929"/>
      <c r="BL55" s="930"/>
      <c r="BM55" s="1039"/>
      <c r="BN55" s="1039"/>
      <c r="BO55" s="929"/>
      <c r="BP55" s="930"/>
      <c r="BQ55" s="1039"/>
      <c r="BR55" s="1039"/>
      <c r="BS55" s="929"/>
      <c r="BT55" s="1189"/>
      <c r="BU55" s="1005"/>
      <c r="BV55" s="1005"/>
      <c r="BW55" s="863"/>
      <c r="BX55" s="339"/>
      <c r="BY55" s="470"/>
      <c r="BZ55" s="470"/>
      <c r="CA55" s="745"/>
      <c r="CB55" s="100"/>
      <c r="CC55" s="98"/>
      <c r="CD55" s="98"/>
      <c r="CE55" s="98"/>
      <c r="CF55" s="98"/>
      <c r="CG55" s="695"/>
      <c r="CH55" s="492"/>
    </row>
    <row r="56" s="609" customFormat="1" ht="22.15" customHeight="1" spans="7:86">
      <c r="G56" s="823" t="s">
        <v>145</v>
      </c>
      <c r="H56" s="624"/>
      <c r="I56" s="664"/>
      <c r="J56" s="664"/>
      <c r="K56" s="931"/>
      <c r="L56" s="932" t="e">
        <f>SUM(L32)</f>
        <v>#REF!</v>
      </c>
      <c r="M56" s="933" t="e">
        <f>SUM(M32)</f>
        <v>#REF!</v>
      </c>
      <c r="N56" s="933" t="e">
        <f t="shared" ref="N56" si="2">SUM(N32)</f>
        <v>#REF!</v>
      </c>
      <c r="O56" s="934"/>
      <c r="P56" s="624"/>
      <c r="Q56" s="664"/>
      <c r="R56" s="664"/>
      <c r="S56" s="664"/>
      <c r="T56" s="664"/>
      <c r="U56" s="664"/>
      <c r="V56" s="664"/>
      <c r="W56" s="931"/>
      <c r="X56" s="1041"/>
      <c r="Y56" s="1077"/>
      <c r="Z56" s="1077"/>
      <c r="AA56" s="934"/>
      <c r="AB56" s="624"/>
      <c r="AC56" s="664"/>
      <c r="AD56" s="664"/>
      <c r="AE56" s="664"/>
      <c r="AF56" s="664"/>
      <c r="AG56" s="664"/>
      <c r="AH56" s="664"/>
      <c r="AI56" s="931"/>
      <c r="AJ56" s="932" t="e">
        <f>SUM(AJ20,AJ12,AJ11)</f>
        <v>#REF!</v>
      </c>
      <c r="AK56" s="933" t="e">
        <f t="shared" ref="AK56:AL56" si="3">SUM(AK20,AK12,AK11)</f>
        <v>#REF!</v>
      </c>
      <c r="AL56" s="933" t="e">
        <f t="shared" si="3"/>
        <v>#REF!</v>
      </c>
      <c r="AM56" s="934"/>
      <c r="AN56" s="624"/>
      <c r="AO56" s="664"/>
      <c r="AP56" s="664"/>
      <c r="AQ56" s="664"/>
      <c r="AR56" s="664"/>
      <c r="AS56" s="664"/>
      <c r="AT56" s="664"/>
      <c r="AU56" s="931"/>
      <c r="AV56" s="932" t="e">
        <f>SUM(AV5,AV6,AV7:AV9,AV13:AV18)</f>
        <v>#REF!</v>
      </c>
      <c r="AW56" s="933" t="e">
        <f t="shared" ref="AW56:AX56" si="4">SUM(AW5,AW6,AW7:AW9,AW13:AW18)</f>
        <v>#REF!</v>
      </c>
      <c r="AX56" s="933" t="e">
        <f t="shared" si="4"/>
        <v>#REF!</v>
      </c>
      <c r="AY56" s="934" t="s">
        <v>146</v>
      </c>
      <c r="AZ56" s="624"/>
      <c r="BA56" s="664"/>
      <c r="BB56" s="664"/>
      <c r="BC56" s="664"/>
      <c r="BD56" s="664"/>
      <c r="BE56" s="664"/>
      <c r="BF56" s="664"/>
      <c r="BG56" s="931"/>
      <c r="BH56" s="932" t="e">
        <f>SUM(BH33,BH16)</f>
        <v>#REF!</v>
      </c>
      <c r="BI56" s="933" t="e">
        <f t="shared" ref="BI56:BJ56" si="5">SUM(BI33,BI16)</f>
        <v>#REF!</v>
      </c>
      <c r="BJ56" s="933" t="e">
        <f t="shared" si="5"/>
        <v>#REF!</v>
      </c>
      <c r="BK56" s="934"/>
      <c r="BL56" s="624"/>
      <c r="BM56" s="664"/>
      <c r="BN56" s="664"/>
      <c r="BO56" s="664"/>
      <c r="BP56" s="664"/>
      <c r="BQ56" s="664"/>
      <c r="BR56" s="664"/>
      <c r="BS56" s="931"/>
      <c r="BT56" s="1041">
        <v>0</v>
      </c>
      <c r="BU56" s="1077">
        <v>0</v>
      </c>
      <c r="BV56" s="1077">
        <v>0</v>
      </c>
      <c r="BW56" s="934"/>
      <c r="BX56" s="624"/>
      <c r="BY56" s="664"/>
      <c r="BZ56" s="664"/>
      <c r="CA56" s="931"/>
      <c r="CB56" s="1041"/>
      <c r="CC56" s="1077"/>
      <c r="CD56" s="1077"/>
      <c r="CE56" s="1077"/>
      <c r="CF56" s="1077"/>
      <c r="CG56" s="1077"/>
      <c r="CH56" s="934"/>
    </row>
    <row r="57" s="609" customFormat="1" ht="22.15" customHeight="1" spans="1:86">
      <c r="A57" s="824"/>
      <c r="B57" s="824"/>
      <c r="C57" s="824"/>
      <c r="D57" s="824"/>
      <c r="G57" s="825" t="s">
        <v>147</v>
      </c>
      <c r="H57" s="826"/>
      <c r="I57" s="935"/>
      <c r="J57" s="935"/>
      <c r="K57" s="936"/>
      <c r="L57" s="937" t="e">
        <f>SUM(L7:L9,L13:L19,L39,)</f>
        <v>#REF!</v>
      </c>
      <c r="M57" s="938" t="e">
        <f>SUM(M7:M9,M13:M19,M39,M24)</f>
        <v>#REF!</v>
      </c>
      <c r="N57" s="938" t="e">
        <f t="shared" ref="N57" si="6">SUM(N7:N9,N13:N19,N39,)</f>
        <v>#REF!</v>
      </c>
      <c r="O57" s="939"/>
      <c r="P57" s="826"/>
      <c r="Q57" s="935"/>
      <c r="R57" s="935"/>
      <c r="S57" s="935"/>
      <c r="T57" s="935"/>
      <c r="U57" s="935"/>
      <c r="V57" s="935"/>
      <c r="W57" s="936"/>
      <c r="X57" s="1042" t="e">
        <f>SUM(X4:X55)</f>
        <v>#REF!</v>
      </c>
      <c r="Y57" s="935" t="e">
        <f t="shared" ref="Y57:Z57" si="7">SUM(Y4:Y55)</f>
        <v>#REF!</v>
      </c>
      <c r="Z57" s="935" t="e">
        <f t="shared" si="7"/>
        <v>#REF!</v>
      </c>
      <c r="AA57" s="939"/>
      <c r="AB57" s="826"/>
      <c r="AC57" s="935"/>
      <c r="AD57" s="935"/>
      <c r="AE57" s="935"/>
      <c r="AF57" s="935"/>
      <c r="AG57" s="935"/>
      <c r="AH57" s="935"/>
      <c r="AI57" s="936"/>
      <c r="AJ57" s="937" t="e">
        <f>SUM(AJ34:AJ39,AJ24:AJ25,AJ13:AJ19,AJ7:AJ9)</f>
        <v>#REF!</v>
      </c>
      <c r="AK57" s="938" t="e">
        <f t="shared" ref="AK57:AL57" si="8">SUM(AK34:AK39,AK24:AK25,AK13:AK19,AK7:AK9)</f>
        <v>#REF!</v>
      </c>
      <c r="AL57" s="938" t="e">
        <f t="shared" si="8"/>
        <v>#REF!</v>
      </c>
      <c r="AM57" s="939"/>
      <c r="AN57" s="826"/>
      <c r="AO57" s="935"/>
      <c r="AP57" s="935"/>
      <c r="AQ57" s="935"/>
      <c r="AR57" s="935"/>
      <c r="AS57" s="935"/>
      <c r="AT57" s="935"/>
      <c r="AU57" s="936"/>
      <c r="AV57" s="937" t="e">
        <f>SUM(AV35:AV39,AV24:AV25)</f>
        <v>#REF!</v>
      </c>
      <c r="AW57" s="938" t="e">
        <f t="shared" ref="AW57:AX57" si="9">SUM(AW35:AW39,AW24:AW25)</f>
        <v>#REF!</v>
      </c>
      <c r="AX57" s="938" t="e">
        <f t="shared" si="9"/>
        <v>#REF!</v>
      </c>
      <c r="AY57" s="939"/>
      <c r="AZ57" s="826"/>
      <c r="BA57" s="935"/>
      <c r="BB57" s="935"/>
      <c r="BC57" s="935"/>
      <c r="BD57" s="935"/>
      <c r="BE57" s="935"/>
      <c r="BF57" s="935"/>
      <c r="BG57" s="936"/>
      <c r="BH57" s="937" t="e">
        <f>SUM(BH34:BH39,BH24:BH25,BH17:BH19,BH13:BH15,BH7:BH9)</f>
        <v>#REF!</v>
      </c>
      <c r="BI57" s="938" t="e">
        <f t="shared" ref="BI57:BJ57" si="10">SUM(BI34:BI39,BI24:BI25,BI17:BI19,BI13:BI15,BI7:BI9)</f>
        <v>#REF!</v>
      </c>
      <c r="BJ57" s="938" t="e">
        <f t="shared" si="10"/>
        <v>#REF!</v>
      </c>
      <c r="BK57" s="939"/>
      <c r="BL57" s="826"/>
      <c r="BM57" s="935"/>
      <c r="BN57" s="935"/>
      <c r="BO57" s="935"/>
      <c r="BP57" s="935"/>
      <c r="BQ57" s="935"/>
      <c r="BR57" s="935"/>
      <c r="BS57" s="936"/>
      <c r="BT57" s="1042" t="e">
        <f>SUM(BT4:BT55)</f>
        <v>#REF!</v>
      </c>
      <c r="BU57" s="935" t="e">
        <f t="shared" ref="BU57:BV57" si="11">SUM(BU4:BU55)</f>
        <v>#REF!</v>
      </c>
      <c r="BV57" s="935" t="e">
        <f t="shared" si="11"/>
        <v>#REF!</v>
      </c>
      <c r="BW57" s="939"/>
      <c r="BX57" s="826"/>
      <c r="BY57" s="935"/>
      <c r="BZ57" s="935"/>
      <c r="CA57" s="936"/>
      <c r="CB57" s="1042"/>
      <c r="CC57" s="935"/>
      <c r="CD57" s="935"/>
      <c r="CE57" s="935"/>
      <c r="CF57" s="935"/>
      <c r="CG57" s="935"/>
      <c r="CH57" s="939"/>
    </row>
    <row r="58" s="609" customFormat="1" ht="22.15" customHeight="1" spans="1:86">
      <c r="A58" s="824"/>
      <c r="B58" s="824"/>
      <c r="C58" s="824"/>
      <c r="D58" s="824"/>
      <c r="F58" s="827"/>
      <c r="G58" s="828" t="s">
        <v>148</v>
      </c>
      <c r="H58" s="390"/>
      <c r="I58" s="447"/>
      <c r="J58" s="447"/>
      <c r="K58" s="654"/>
      <c r="L58" s="940" t="e">
        <f t="shared" ref="L58:N58" si="12">SUM(L4:L52)</f>
        <v>#REF!</v>
      </c>
      <c r="M58" s="941" t="e">
        <f t="shared" si="12"/>
        <v>#REF!</v>
      </c>
      <c r="N58" s="941" t="e">
        <f t="shared" si="12"/>
        <v>#REF!</v>
      </c>
      <c r="O58" s="942"/>
      <c r="P58" s="943">
        <f t="shared" ref="P58:Z58" si="13">SUM(P4:P52)</f>
        <v>0</v>
      </c>
      <c r="Q58" s="1043">
        <f t="shared" si="13"/>
        <v>0</v>
      </c>
      <c r="R58" s="1043">
        <f t="shared" si="13"/>
        <v>0</v>
      </c>
      <c r="S58" s="1043">
        <f t="shared" si="13"/>
        <v>0</v>
      </c>
      <c r="T58" s="1043" t="e">
        <f t="shared" si="13"/>
        <v>#REF!</v>
      </c>
      <c r="U58" s="1043" t="e">
        <f t="shared" si="13"/>
        <v>#REF!</v>
      </c>
      <c r="V58" s="1043" t="e">
        <f t="shared" si="13"/>
        <v>#REF!</v>
      </c>
      <c r="W58" s="1044">
        <f t="shared" si="13"/>
        <v>0</v>
      </c>
      <c r="X58" s="940" t="e">
        <f t="shared" si="13"/>
        <v>#REF!</v>
      </c>
      <c r="Y58" s="941" t="e">
        <f t="shared" si="13"/>
        <v>#REF!</v>
      </c>
      <c r="Z58" s="941" t="e">
        <f t="shared" si="13"/>
        <v>#REF!</v>
      </c>
      <c r="AA58" s="942"/>
      <c r="AB58" s="943" t="e">
        <f t="shared" ref="AB58:AL58" si="14">SUM(AB4:AB52)</f>
        <v>#REF!</v>
      </c>
      <c r="AC58" s="1043" t="e">
        <f t="shared" si="14"/>
        <v>#REF!</v>
      </c>
      <c r="AD58" s="1043" t="e">
        <f t="shared" si="14"/>
        <v>#REF!</v>
      </c>
      <c r="AE58" s="1043" t="e">
        <f t="shared" si="14"/>
        <v>#REF!</v>
      </c>
      <c r="AF58" s="1043" t="e">
        <f t="shared" si="14"/>
        <v>#REF!</v>
      </c>
      <c r="AG58" s="1043" t="e">
        <f t="shared" si="14"/>
        <v>#REF!</v>
      </c>
      <c r="AH58" s="1043" t="e">
        <f t="shared" si="14"/>
        <v>#REF!</v>
      </c>
      <c r="AI58" s="1044" t="e">
        <f t="shared" si="14"/>
        <v>#REF!</v>
      </c>
      <c r="AJ58" s="940" t="e">
        <f t="shared" si="14"/>
        <v>#REF!</v>
      </c>
      <c r="AK58" s="941" t="e">
        <f t="shared" si="14"/>
        <v>#REF!</v>
      </c>
      <c r="AL58" s="941" t="e">
        <f t="shared" si="14"/>
        <v>#REF!</v>
      </c>
      <c r="AM58" s="942"/>
      <c r="AN58" s="943">
        <f t="shared" ref="AN58:AX58" si="15">SUM(AN4:AN52)</f>
        <v>0</v>
      </c>
      <c r="AO58" s="1043">
        <f t="shared" si="15"/>
        <v>0</v>
      </c>
      <c r="AP58" s="1043">
        <f t="shared" si="15"/>
        <v>0</v>
      </c>
      <c r="AQ58" s="1043">
        <f t="shared" si="15"/>
        <v>0</v>
      </c>
      <c r="AR58" s="1043" t="e">
        <f t="shared" si="15"/>
        <v>#REF!</v>
      </c>
      <c r="AS58" s="1043" t="e">
        <f t="shared" si="15"/>
        <v>#REF!</v>
      </c>
      <c r="AT58" s="1043" t="e">
        <f t="shared" si="15"/>
        <v>#REF!</v>
      </c>
      <c r="AU58" s="1044">
        <f t="shared" si="15"/>
        <v>0</v>
      </c>
      <c r="AV58" s="940" t="e">
        <f t="shared" si="15"/>
        <v>#REF!</v>
      </c>
      <c r="AW58" s="941" t="e">
        <f t="shared" si="15"/>
        <v>#REF!</v>
      </c>
      <c r="AX58" s="941" t="e">
        <f t="shared" si="15"/>
        <v>#REF!</v>
      </c>
      <c r="AY58" s="942"/>
      <c r="AZ58" s="943">
        <f t="shared" ref="AZ58:BJ58" si="16">SUM(AZ4:AZ52)</f>
        <v>0</v>
      </c>
      <c r="BA58" s="1043">
        <f t="shared" si="16"/>
        <v>0</v>
      </c>
      <c r="BB58" s="1043">
        <f t="shared" si="16"/>
        <v>0</v>
      </c>
      <c r="BC58" s="1043">
        <f t="shared" si="16"/>
        <v>0</v>
      </c>
      <c r="BD58" s="1043" t="e">
        <f t="shared" si="16"/>
        <v>#REF!</v>
      </c>
      <c r="BE58" s="1043" t="e">
        <f t="shared" si="16"/>
        <v>#REF!</v>
      </c>
      <c r="BF58" s="1043" t="e">
        <f t="shared" si="16"/>
        <v>#REF!</v>
      </c>
      <c r="BG58" s="1044">
        <f t="shared" si="16"/>
        <v>0</v>
      </c>
      <c r="BH58" s="940" t="e">
        <f t="shared" si="16"/>
        <v>#REF!</v>
      </c>
      <c r="BI58" s="941" t="e">
        <f t="shared" si="16"/>
        <v>#REF!</v>
      </c>
      <c r="BJ58" s="941" t="e">
        <f t="shared" si="16"/>
        <v>#REF!</v>
      </c>
      <c r="BK58" s="942"/>
      <c r="BL58" s="943">
        <f t="shared" ref="BL58:BV58" si="17">SUM(BL4:BL52)</f>
        <v>0</v>
      </c>
      <c r="BM58" s="1043">
        <f t="shared" si="17"/>
        <v>0</v>
      </c>
      <c r="BN58" s="1043">
        <f t="shared" si="17"/>
        <v>0</v>
      </c>
      <c r="BO58" s="1043">
        <f t="shared" si="17"/>
        <v>0</v>
      </c>
      <c r="BP58" s="1043" t="e">
        <f t="shared" si="17"/>
        <v>#REF!</v>
      </c>
      <c r="BQ58" s="1043" t="e">
        <f t="shared" si="17"/>
        <v>#REF!</v>
      </c>
      <c r="BR58" s="1043" t="e">
        <f t="shared" si="17"/>
        <v>#REF!</v>
      </c>
      <c r="BS58" s="1044">
        <f t="shared" si="17"/>
        <v>0</v>
      </c>
      <c r="BT58" s="940" t="e">
        <f t="shared" si="17"/>
        <v>#REF!</v>
      </c>
      <c r="BU58" s="941" t="e">
        <f t="shared" si="17"/>
        <v>#REF!</v>
      </c>
      <c r="BV58" s="941" t="e">
        <f t="shared" si="17"/>
        <v>#REF!</v>
      </c>
      <c r="BW58" s="400"/>
      <c r="BX58" s="390"/>
      <c r="BY58" s="447"/>
      <c r="BZ58" s="447"/>
      <c r="CA58" s="654"/>
      <c r="CB58" s="269"/>
      <c r="CC58" s="398"/>
      <c r="CD58" s="398"/>
      <c r="CE58" s="398"/>
      <c r="CF58" s="398"/>
      <c r="CG58" s="398"/>
      <c r="CH58" s="400"/>
    </row>
    <row r="59" s="609" customFormat="1" ht="22.15" customHeight="1" spans="1:75">
      <c r="A59" s="824"/>
      <c r="B59" s="824"/>
      <c r="C59" s="824"/>
      <c r="D59" s="824"/>
      <c r="F59" s="827"/>
      <c r="G59" s="829"/>
      <c r="H59" s="450"/>
      <c r="I59" s="450"/>
      <c r="J59" s="450"/>
      <c r="K59" s="450"/>
      <c r="L59" s="944"/>
      <c r="M59" s="944"/>
      <c r="N59" s="944"/>
      <c r="O59" s="450"/>
      <c r="T59" s="450"/>
      <c r="U59" s="450"/>
      <c r="V59" s="450"/>
      <c r="W59" s="450"/>
      <c r="X59" s="450"/>
      <c r="Y59" s="450"/>
      <c r="Z59" s="450"/>
      <c r="AA59" s="450"/>
      <c r="AF59" s="450"/>
      <c r="AG59" s="450"/>
      <c r="AH59" s="450"/>
      <c r="AI59" s="450"/>
      <c r="AJ59" s="944"/>
      <c r="AK59" s="944"/>
      <c r="AL59" s="944"/>
      <c r="AM59" s="450"/>
      <c r="AR59" s="450"/>
      <c r="AS59" s="450"/>
      <c r="AT59" s="450"/>
      <c r="AU59" s="450"/>
      <c r="AV59" s="944"/>
      <c r="AW59" s="944"/>
      <c r="AX59" s="944"/>
      <c r="AY59" s="450"/>
      <c r="BD59" s="450"/>
      <c r="BE59" s="450"/>
      <c r="BF59" s="450"/>
      <c r="BG59" s="450"/>
      <c r="BH59" s="944"/>
      <c r="BI59" s="944"/>
      <c r="BJ59" s="944"/>
      <c r="BK59" s="450"/>
      <c r="BP59" s="450"/>
      <c r="BQ59" s="450"/>
      <c r="BR59" s="450"/>
      <c r="BS59" s="450"/>
      <c r="BT59" s="450"/>
      <c r="BU59" s="450"/>
      <c r="BV59" s="450"/>
      <c r="BW59" s="450"/>
    </row>
    <row r="60" ht="22.15" customHeight="1" spans="7:75">
      <c r="G60" s="138"/>
      <c r="H60" s="78"/>
      <c r="I60" s="78"/>
      <c r="J60" s="78"/>
      <c r="K60" s="78"/>
      <c r="L60" s="945"/>
      <c r="M60" s="945"/>
      <c r="N60" s="945"/>
      <c r="O60" s="78"/>
      <c r="T60" s="78"/>
      <c r="U60" s="78"/>
      <c r="V60" s="78"/>
      <c r="W60" s="78"/>
      <c r="X60" s="78"/>
      <c r="Y60" s="78"/>
      <c r="Z60" s="78"/>
      <c r="AA60" s="78"/>
      <c r="AF60" s="78"/>
      <c r="AG60" s="78"/>
      <c r="AH60" s="78"/>
      <c r="AI60" s="78"/>
      <c r="AJ60" s="945"/>
      <c r="AK60" s="945"/>
      <c r="AL60" s="945"/>
      <c r="AM60" s="78"/>
      <c r="AR60" s="78"/>
      <c r="AS60" s="78"/>
      <c r="AT60" s="78"/>
      <c r="AU60" s="78"/>
      <c r="AV60" s="945"/>
      <c r="AW60" s="945"/>
      <c r="AX60" s="945"/>
      <c r="AY60" s="78"/>
      <c r="BD60" s="78"/>
      <c r="BE60" s="78"/>
      <c r="BF60" s="78"/>
      <c r="BG60" s="78"/>
      <c r="BH60" s="945"/>
      <c r="BI60" s="945"/>
      <c r="BJ60" s="945"/>
      <c r="BK60" s="78"/>
      <c r="BP60" s="78"/>
      <c r="BQ60" s="78"/>
      <c r="BR60" s="78"/>
      <c r="BS60" s="78"/>
      <c r="BT60" s="450"/>
      <c r="BU60" s="450"/>
      <c r="BV60" s="450"/>
      <c r="BW60" s="450"/>
    </row>
    <row r="61" ht="22.15" customHeight="1" spans="7:75">
      <c r="G61" s="138"/>
      <c r="H61" s="78"/>
      <c r="I61" s="78"/>
      <c r="J61" s="78"/>
      <c r="K61" s="78"/>
      <c r="L61" s="945"/>
      <c r="M61" s="945"/>
      <c r="N61" s="945"/>
      <c r="O61" s="78"/>
      <c r="T61" s="78"/>
      <c r="U61" s="78"/>
      <c r="V61" s="78"/>
      <c r="W61" s="78"/>
      <c r="X61" s="78"/>
      <c r="Y61" s="78"/>
      <c r="Z61" s="78"/>
      <c r="AA61" s="78"/>
      <c r="AF61" s="78"/>
      <c r="AG61" s="78"/>
      <c r="AH61" s="78"/>
      <c r="AI61" s="78"/>
      <c r="AJ61" s="945"/>
      <c r="AK61" s="945"/>
      <c r="AL61" s="945"/>
      <c r="AM61" s="78"/>
      <c r="AR61" s="78"/>
      <c r="AS61" s="78"/>
      <c r="AT61" s="78"/>
      <c r="AU61" s="78"/>
      <c r="AV61" s="945"/>
      <c r="AW61" s="945"/>
      <c r="AX61" s="945"/>
      <c r="AY61" s="78"/>
      <c r="BD61" s="78"/>
      <c r="BE61" s="78"/>
      <c r="BF61" s="78"/>
      <c r="BG61" s="78"/>
      <c r="BH61" s="945"/>
      <c r="BI61" s="945"/>
      <c r="BJ61" s="945"/>
      <c r="BK61" s="78"/>
      <c r="BP61" s="78"/>
      <c r="BQ61" s="78"/>
      <c r="BR61" s="78"/>
      <c r="BS61" s="78"/>
      <c r="BT61" s="450"/>
      <c r="BU61" s="450"/>
      <c r="BV61" s="450"/>
      <c r="BW61" s="450"/>
    </row>
    <row r="62" ht="22.15" customHeight="1" spans="7:75">
      <c r="G62" s="138"/>
      <c r="H62" s="78"/>
      <c r="I62" s="78"/>
      <c r="J62" s="78"/>
      <c r="K62" s="78"/>
      <c r="L62" s="945"/>
      <c r="M62" s="945"/>
      <c r="N62" s="945"/>
      <c r="O62" s="78"/>
      <c r="T62" s="78"/>
      <c r="U62" s="78"/>
      <c r="V62" s="78"/>
      <c r="W62" s="78"/>
      <c r="X62" s="78"/>
      <c r="Y62" s="78"/>
      <c r="Z62" s="78"/>
      <c r="AA62" s="78"/>
      <c r="AF62" s="78"/>
      <c r="AG62" s="78"/>
      <c r="AH62" s="78"/>
      <c r="AI62" s="78"/>
      <c r="AJ62" s="945"/>
      <c r="AK62" s="945"/>
      <c r="AL62" s="945"/>
      <c r="AM62" s="78"/>
      <c r="AR62" s="78"/>
      <c r="AS62" s="78"/>
      <c r="AT62" s="78"/>
      <c r="AU62" s="78"/>
      <c r="AV62" s="945"/>
      <c r="AW62" s="945"/>
      <c r="AX62" s="945"/>
      <c r="AY62" s="78"/>
      <c r="BD62" s="78"/>
      <c r="BE62" s="78"/>
      <c r="BF62" s="78"/>
      <c r="BG62" s="78"/>
      <c r="BH62" s="945"/>
      <c r="BI62" s="945"/>
      <c r="BJ62" s="945"/>
      <c r="BK62" s="78"/>
      <c r="BP62" s="78"/>
      <c r="BQ62" s="78"/>
      <c r="BR62" s="78"/>
      <c r="BS62" s="78"/>
      <c r="BT62" s="450"/>
      <c r="BU62" s="450"/>
      <c r="BV62" s="450"/>
      <c r="BW62" s="450"/>
    </row>
    <row r="63" ht="22.15" customHeight="1" spans="7:75">
      <c r="G63" s="138"/>
      <c r="H63" s="78"/>
      <c r="I63" s="78"/>
      <c r="J63" s="78"/>
      <c r="K63" s="78"/>
      <c r="L63" s="945"/>
      <c r="M63" s="945"/>
      <c r="N63" s="945"/>
      <c r="O63" s="78"/>
      <c r="T63" s="78"/>
      <c r="U63" s="78"/>
      <c r="V63" s="78"/>
      <c r="W63" s="78"/>
      <c r="X63" s="78"/>
      <c r="Y63" s="78"/>
      <c r="Z63" s="78"/>
      <c r="AA63" s="78"/>
      <c r="AF63" s="78"/>
      <c r="AG63" s="78"/>
      <c r="AH63" s="78"/>
      <c r="AI63" s="78"/>
      <c r="AJ63" s="945"/>
      <c r="AK63" s="945"/>
      <c r="AL63" s="945"/>
      <c r="AM63" s="78"/>
      <c r="AR63" s="78"/>
      <c r="AS63" s="78"/>
      <c r="AT63" s="78"/>
      <c r="AU63" s="78"/>
      <c r="AV63" s="945"/>
      <c r="AW63" s="945"/>
      <c r="AX63" s="945"/>
      <c r="AY63" s="78"/>
      <c r="BD63" s="78"/>
      <c r="BE63" s="78"/>
      <c r="BF63" s="78"/>
      <c r="BG63" s="78"/>
      <c r="BH63" s="945"/>
      <c r="BI63" s="945"/>
      <c r="BJ63" s="945"/>
      <c r="BK63" s="78"/>
      <c r="BP63" s="78"/>
      <c r="BQ63" s="78"/>
      <c r="BR63" s="78"/>
      <c r="BS63" s="78"/>
      <c r="BT63" s="450"/>
      <c r="BU63" s="450"/>
      <c r="BV63" s="450"/>
      <c r="BW63" s="450"/>
    </row>
    <row r="64" ht="22.15" customHeight="1" spans="7:75">
      <c r="G64" s="138"/>
      <c r="H64" s="78"/>
      <c r="I64" s="78"/>
      <c r="J64" s="78"/>
      <c r="K64" s="78"/>
      <c r="L64" s="945"/>
      <c r="M64" s="945"/>
      <c r="N64" s="945"/>
      <c r="O64" s="78"/>
      <c r="T64" s="78"/>
      <c r="U64" s="78"/>
      <c r="V64" s="78"/>
      <c r="W64" s="78"/>
      <c r="X64" s="78"/>
      <c r="Y64" s="78"/>
      <c r="Z64" s="78"/>
      <c r="AA64" s="78"/>
      <c r="AF64" s="78"/>
      <c r="AG64" s="78"/>
      <c r="AH64" s="78"/>
      <c r="AI64" s="78"/>
      <c r="AJ64" s="945"/>
      <c r="AK64" s="945"/>
      <c r="AL64" s="945"/>
      <c r="AM64" s="78"/>
      <c r="AR64" s="78"/>
      <c r="AS64" s="78"/>
      <c r="AT64" s="78"/>
      <c r="AU64" s="78"/>
      <c r="AV64" s="945"/>
      <c r="AW64" s="945"/>
      <c r="AX64" s="945"/>
      <c r="AY64" s="78"/>
      <c r="BD64" s="78"/>
      <c r="BE64" s="78"/>
      <c r="BF64" s="78"/>
      <c r="BG64" s="78"/>
      <c r="BH64" s="945"/>
      <c r="BI64" s="945"/>
      <c r="BJ64" s="945"/>
      <c r="BK64" s="78"/>
      <c r="BP64" s="78"/>
      <c r="BQ64" s="78"/>
      <c r="BR64" s="78"/>
      <c r="BS64" s="78"/>
      <c r="BT64" s="450"/>
      <c r="BU64" s="450"/>
      <c r="BV64" s="450"/>
      <c r="BW64" s="450"/>
    </row>
    <row r="65" ht="18.75" spans="7:75">
      <c r="G65" s="138"/>
      <c r="H65" s="78"/>
      <c r="I65" s="78"/>
      <c r="J65" s="78"/>
      <c r="K65" s="78"/>
      <c r="L65" s="945"/>
      <c r="M65" s="945"/>
      <c r="N65" s="945"/>
      <c r="O65" s="78"/>
      <c r="T65" s="78"/>
      <c r="U65" s="78"/>
      <c r="V65" s="78"/>
      <c r="W65" s="78"/>
      <c r="X65" s="78"/>
      <c r="Y65" s="78"/>
      <c r="Z65" s="78"/>
      <c r="AA65" s="78"/>
      <c r="AF65" s="78"/>
      <c r="AG65" s="78"/>
      <c r="AH65" s="78"/>
      <c r="AI65" s="78"/>
      <c r="AJ65" s="945"/>
      <c r="AK65" s="945"/>
      <c r="AL65" s="945"/>
      <c r="AM65" s="78"/>
      <c r="AR65" s="78"/>
      <c r="AS65" s="78"/>
      <c r="AT65" s="78"/>
      <c r="AU65" s="78"/>
      <c r="AV65" s="945"/>
      <c r="AW65" s="945"/>
      <c r="AX65" s="945"/>
      <c r="AY65" s="78"/>
      <c r="BD65" s="78"/>
      <c r="BE65" s="78"/>
      <c r="BF65" s="78"/>
      <c r="BG65" s="78"/>
      <c r="BH65" s="945"/>
      <c r="BI65" s="945"/>
      <c r="BJ65" s="945"/>
      <c r="BK65" s="78"/>
      <c r="BP65" s="78"/>
      <c r="BQ65" s="78"/>
      <c r="BR65" s="78"/>
      <c r="BS65" s="78"/>
      <c r="BT65" s="450"/>
      <c r="BU65" s="450"/>
      <c r="BV65" s="450"/>
      <c r="BW65" s="450"/>
    </row>
    <row r="66" ht="18.75" spans="7:75">
      <c r="G66" s="138"/>
      <c r="H66" s="78"/>
      <c r="I66" s="78"/>
      <c r="J66" s="78"/>
      <c r="K66" s="78"/>
      <c r="L66" s="945"/>
      <c r="M66" s="945"/>
      <c r="N66" s="945"/>
      <c r="O66" s="78"/>
      <c r="T66" s="78"/>
      <c r="U66" s="78"/>
      <c r="V66" s="78"/>
      <c r="W66" s="78"/>
      <c r="X66" s="78"/>
      <c r="Y66" s="78"/>
      <c r="Z66" s="78"/>
      <c r="AA66" s="78"/>
      <c r="AF66" s="78"/>
      <c r="AG66" s="78"/>
      <c r="AH66" s="78"/>
      <c r="AI66" s="78"/>
      <c r="AJ66" s="945"/>
      <c r="AK66" s="945"/>
      <c r="AL66" s="945"/>
      <c r="AM66" s="78"/>
      <c r="AR66" s="78"/>
      <c r="AS66" s="78"/>
      <c r="AT66" s="78"/>
      <c r="AU66" s="78"/>
      <c r="AV66" s="945"/>
      <c r="AW66" s="945"/>
      <c r="AX66" s="945"/>
      <c r="AY66" s="78"/>
      <c r="BD66" s="78"/>
      <c r="BE66" s="78"/>
      <c r="BF66" s="78"/>
      <c r="BG66" s="78"/>
      <c r="BH66" s="945"/>
      <c r="BI66" s="945"/>
      <c r="BJ66" s="945"/>
      <c r="BK66" s="78"/>
      <c r="BP66" s="78"/>
      <c r="BQ66" s="78"/>
      <c r="BR66" s="78"/>
      <c r="BS66" s="78"/>
      <c r="BT66" s="450"/>
      <c r="BU66" s="450"/>
      <c r="BV66" s="450"/>
      <c r="BW66" s="450"/>
    </row>
    <row r="67" ht="18.75" spans="7:75">
      <c r="G67" s="138"/>
      <c r="H67" s="78"/>
      <c r="I67" s="78"/>
      <c r="J67" s="78"/>
      <c r="K67" s="78"/>
      <c r="L67" s="945"/>
      <c r="M67" s="945"/>
      <c r="N67" s="945"/>
      <c r="O67" s="78"/>
      <c r="T67" s="78"/>
      <c r="U67" s="78"/>
      <c r="V67" s="78"/>
      <c r="W67" s="78"/>
      <c r="X67" s="78"/>
      <c r="Y67" s="78"/>
      <c r="Z67" s="78"/>
      <c r="AA67" s="78"/>
      <c r="AF67" s="78"/>
      <c r="AG67" s="78"/>
      <c r="AH67" s="78"/>
      <c r="AI67" s="78"/>
      <c r="AJ67" s="945"/>
      <c r="AK67" s="945"/>
      <c r="AL67" s="945"/>
      <c r="AM67" s="78"/>
      <c r="AR67" s="78"/>
      <c r="AS67" s="78"/>
      <c r="AT67" s="78"/>
      <c r="AU67" s="78"/>
      <c r="AV67" s="945"/>
      <c r="AW67" s="945"/>
      <c r="AX67" s="945"/>
      <c r="AY67" s="78"/>
      <c r="BD67" s="78"/>
      <c r="BE67" s="78"/>
      <c r="BF67" s="78"/>
      <c r="BG67" s="78"/>
      <c r="BH67" s="945"/>
      <c r="BI67" s="945"/>
      <c r="BJ67" s="945"/>
      <c r="BK67" s="78"/>
      <c r="BP67" s="78"/>
      <c r="BQ67" s="78"/>
      <c r="BR67" s="78"/>
      <c r="BS67" s="78"/>
      <c r="BT67" s="450"/>
      <c r="BU67" s="450"/>
      <c r="BV67" s="450"/>
      <c r="BW67" s="450"/>
    </row>
    <row r="68" ht="18.75" spans="7:75">
      <c r="G68" s="138"/>
      <c r="H68" s="78"/>
      <c r="I68" s="78"/>
      <c r="J68" s="78"/>
      <c r="K68" s="78"/>
      <c r="L68" s="945"/>
      <c r="M68" s="945"/>
      <c r="N68" s="945"/>
      <c r="O68" s="78"/>
      <c r="T68" s="78"/>
      <c r="U68" s="78"/>
      <c r="V68" s="78"/>
      <c r="W68" s="78"/>
      <c r="X68" s="78"/>
      <c r="Y68" s="78"/>
      <c r="Z68" s="78"/>
      <c r="AA68" s="78"/>
      <c r="AF68" s="78"/>
      <c r="AG68" s="78"/>
      <c r="AH68" s="78"/>
      <c r="AI68" s="78"/>
      <c r="AJ68" s="945"/>
      <c r="AK68" s="945"/>
      <c r="AL68" s="945"/>
      <c r="AM68" s="78"/>
      <c r="AR68" s="78"/>
      <c r="AS68" s="78"/>
      <c r="AT68" s="78"/>
      <c r="AU68" s="78"/>
      <c r="AV68" s="945"/>
      <c r="AW68" s="945"/>
      <c r="AX68" s="945"/>
      <c r="AY68" s="78"/>
      <c r="BD68" s="78"/>
      <c r="BE68" s="78"/>
      <c r="BF68" s="78"/>
      <c r="BG68" s="78"/>
      <c r="BH68" s="945"/>
      <c r="BI68" s="945"/>
      <c r="BJ68" s="945"/>
      <c r="BK68" s="78"/>
      <c r="BP68" s="78"/>
      <c r="BQ68" s="78"/>
      <c r="BR68" s="78"/>
      <c r="BS68" s="78"/>
      <c r="BT68" s="450"/>
      <c r="BU68" s="450"/>
      <c r="BV68" s="450"/>
      <c r="BW68" s="450"/>
    </row>
    <row r="69" ht="18.75" spans="7:75">
      <c r="G69" s="138"/>
      <c r="H69" s="78"/>
      <c r="I69" s="78"/>
      <c r="J69" s="78"/>
      <c r="K69" s="78"/>
      <c r="L69" s="945"/>
      <c r="M69" s="945"/>
      <c r="N69" s="945"/>
      <c r="O69" s="78"/>
      <c r="T69" s="78"/>
      <c r="U69" s="78"/>
      <c r="V69" s="78"/>
      <c r="W69" s="78"/>
      <c r="X69" s="78"/>
      <c r="Y69" s="78"/>
      <c r="Z69" s="78"/>
      <c r="AA69" s="78"/>
      <c r="AF69" s="78"/>
      <c r="AG69" s="78"/>
      <c r="AH69" s="78"/>
      <c r="AI69" s="78"/>
      <c r="AJ69" s="945"/>
      <c r="AK69" s="945"/>
      <c r="AL69" s="945"/>
      <c r="AM69" s="78"/>
      <c r="AR69" s="78"/>
      <c r="AS69" s="78"/>
      <c r="AT69" s="78"/>
      <c r="AU69" s="78"/>
      <c r="AV69" s="945"/>
      <c r="AW69" s="945"/>
      <c r="AX69" s="945"/>
      <c r="AY69" s="78"/>
      <c r="BD69" s="78"/>
      <c r="BE69" s="78"/>
      <c r="BF69" s="78"/>
      <c r="BG69" s="78"/>
      <c r="BH69" s="945"/>
      <c r="BI69" s="945"/>
      <c r="BJ69" s="945"/>
      <c r="BK69" s="78"/>
      <c r="BP69" s="78"/>
      <c r="BQ69" s="78"/>
      <c r="BR69" s="78"/>
      <c r="BS69" s="78"/>
      <c r="BT69" s="450"/>
      <c r="BU69" s="450"/>
      <c r="BV69" s="450"/>
      <c r="BW69" s="450"/>
    </row>
    <row r="70" ht="18.75" spans="7:75">
      <c r="G70" s="138"/>
      <c r="H70" s="78"/>
      <c r="I70" s="78"/>
      <c r="J70" s="78"/>
      <c r="K70" s="78"/>
      <c r="L70" s="945"/>
      <c r="M70" s="945"/>
      <c r="N70" s="945"/>
      <c r="O70" s="78"/>
      <c r="T70" s="78"/>
      <c r="U70" s="78"/>
      <c r="V70" s="78"/>
      <c r="W70" s="78"/>
      <c r="X70" s="78"/>
      <c r="Y70" s="78"/>
      <c r="Z70" s="78"/>
      <c r="AA70" s="78"/>
      <c r="AF70" s="78"/>
      <c r="AG70" s="78"/>
      <c r="AH70" s="78"/>
      <c r="AI70" s="78"/>
      <c r="AJ70" s="945"/>
      <c r="AK70" s="945"/>
      <c r="AL70" s="945"/>
      <c r="AM70" s="78"/>
      <c r="AR70" s="78"/>
      <c r="AS70" s="78"/>
      <c r="AT70" s="78"/>
      <c r="AU70" s="78"/>
      <c r="AV70" s="945"/>
      <c r="AW70" s="945"/>
      <c r="AX70" s="945"/>
      <c r="AY70" s="78"/>
      <c r="BD70" s="78"/>
      <c r="BE70" s="78"/>
      <c r="BF70" s="78"/>
      <c r="BG70" s="78"/>
      <c r="BH70" s="945"/>
      <c r="BI70" s="945"/>
      <c r="BJ70" s="945"/>
      <c r="BK70" s="78"/>
      <c r="BP70" s="78"/>
      <c r="BQ70" s="78"/>
      <c r="BR70" s="78"/>
      <c r="BS70" s="78"/>
      <c r="BT70" s="450"/>
      <c r="BU70" s="450"/>
      <c r="BV70" s="450"/>
      <c r="BW70" s="450"/>
    </row>
    <row r="71" ht="18.75" spans="7:75">
      <c r="G71" s="138"/>
      <c r="H71" s="78"/>
      <c r="I71" s="78"/>
      <c r="J71" s="78"/>
      <c r="K71" s="78"/>
      <c r="L71" s="945"/>
      <c r="M71" s="945"/>
      <c r="N71" s="945"/>
      <c r="O71" s="78"/>
      <c r="T71" s="78"/>
      <c r="U71" s="78"/>
      <c r="V71" s="78"/>
      <c r="W71" s="78"/>
      <c r="X71" s="78"/>
      <c r="Y71" s="78"/>
      <c r="Z71" s="78"/>
      <c r="AA71" s="78"/>
      <c r="AF71" s="78"/>
      <c r="AG71" s="78"/>
      <c r="AH71" s="78"/>
      <c r="AI71" s="78"/>
      <c r="AJ71" s="945"/>
      <c r="AK71" s="945"/>
      <c r="AL71" s="945"/>
      <c r="AM71" s="78"/>
      <c r="AR71" s="78"/>
      <c r="AS71" s="78"/>
      <c r="AT71" s="78"/>
      <c r="AU71" s="78"/>
      <c r="AV71" s="945"/>
      <c r="AW71" s="945"/>
      <c r="AX71" s="945"/>
      <c r="AY71" s="78"/>
      <c r="BD71" s="78"/>
      <c r="BE71" s="78"/>
      <c r="BF71" s="78"/>
      <c r="BG71" s="78"/>
      <c r="BH71" s="945"/>
      <c r="BI71" s="945"/>
      <c r="BJ71" s="945"/>
      <c r="BK71" s="78"/>
      <c r="BP71" s="78"/>
      <c r="BQ71" s="78"/>
      <c r="BR71" s="78"/>
      <c r="BS71" s="78"/>
      <c r="BT71" s="450"/>
      <c r="BU71" s="450"/>
      <c r="BV71" s="450"/>
      <c r="BW71" s="450"/>
    </row>
    <row r="72" ht="18.75" spans="7:75">
      <c r="G72" s="138"/>
      <c r="H72" s="78"/>
      <c r="I72" s="78"/>
      <c r="J72" s="78"/>
      <c r="K72" s="78"/>
      <c r="L72" s="945"/>
      <c r="M72" s="945"/>
      <c r="N72" s="945"/>
      <c r="O72" s="78"/>
      <c r="T72" s="78"/>
      <c r="U72" s="78"/>
      <c r="V72" s="78"/>
      <c r="W72" s="78"/>
      <c r="X72" s="78"/>
      <c r="Y72" s="78"/>
      <c r="Z72" s="78"/>
      <c r="AA72" s="78"/>
      <c r="AF72" s="78"/>
      <c r="AG72" s="78"/>
      <c r="AH72" s="78"/>
      <c r="AI72" s="78"/>
      <c r="AJ72" s="945"/>
      <c r="AK72" s="945"/>
      <c r="AL72" s="945"/>
      <c r="AM72" s="78"/>
      <c r="AR72" s="78"/>
      <c r="AS72" s="78"/>
      <c r="AT72" s="78"/>
      <c r="AU72" s="78"/>
      <c r="AV72" s="945"/>
      <c r="AW72" s="945"/>
      <c r="AX72" s="945"/>
      <c r="AY72" s="78"/>
      <c r="BD72" s="78"/>
      <c r="BE72" s="78"/>
      <c r="BF72" s="78"/>
      <c r="BG72" s="78"/>
      <c r="BH72" s="945"/>
      <c r="BI72" s="945"/>
      <c r="BJ72" s="945"/>
      <c r="BK72" s="78"/>
      <c r="BP72" s="78"/>
      <c r="BQ72" s="78"/>
      <c r="BR72" s="78"/>
      <c r="BS72" s="78"/>
      <c r="BT72" s="450"/>
      <c r="BU72" s="450"/>
      <c r="BV72" s="450"/>
      <c r="BW72" s="450"/>
    </row>
    <row r="73" ht="18.75" spans="7:75">
      <c r="G73" s="138"/>
      <c r="H73" s="78"/>
      <c r="I73" s="78"/>
      <c r="J73" s="78"/>
      <c r="K73" s="78"/>
      <c r="L73" s="945"/>
      <c r="M73" s="945"/>
      <c r="N73" s="945"/>
      <c r="O73" s="78"/>
      <c r="T73" s="78"/>
      <c r="U73" s="78"/>
      <c r="V73" s="78"/>
      <c r="W73" s="78"/>
      <c r="X73" s="78"/>
      <c r="Y73" s="78"/>
      <c r="Z73" s="78"/>
      <c r="AA73" s="78"/>
      <c r="AF73" s="78"/>
      <c r="AG73" s="78"/>
      <c r="AH73" s="78"/>
      <c r="AI73" s="78"/>
      <c r="AJ73" s="945"/>
      <c r="AK73" s="945"/>
      <c r="AL73" s="945"/>
      <c r="AM73" s="78"/>
      <c r="AR73" s="78"/>
      <c r="AS73" s="78"/>
      <c r="AT73" s="78"/>
      <c r="AU73" s="78"/>
      <c r="AV73" s="945"/>
      <c r="AW73" s="945"/>
      <c r="AX73" s="945"/>
      <c r="AY73" s="78"/>
      <c r="BD73" s="78"/>
      <c r="BE73" s="78"/>
      <c r="BF73" s="78"/>
      <c r="BG73" s="78"/>
      <c r="BH73" s="945"/>
      <c r="BI73" s="945"/>
      <c r="BJ73" s="945"/>
      <c r="BK73" s="78"/>
      <c r="BP73" s="78"/>
      <c r="BQ73" s="78"/>
      <c r="BR73" s="78"/>
      <c r="BS73" s="78"/>
      <c r="BT73" s="450"/>
      <c r="BU73" s="450"/>
      <c r="BV73" s="450"/>
      <c r="BW73" s="450"/>
    </row>
    <row r="74" ht="18.75" spans="7:75">
      <c r="G74" s="138"/>
      <c r="H74" s="78"/>
      <c r="I74" s="78"/>
      <c r="J74" s="78"/>
      <c r="K74" s="78"/>
      <c r="L74" s="945"/>
      <c r="M74" s="945"/>
      <c r="N74" s="945"/>
      <c r="O74" s="78"/>
      <c r="T74" s="78"/>
      <c r="U74" s="78"/>
      <c r="V74" s="78"/>
      <c r="W74" s="78"/>
      <c r="X74" s="78"/>
      <c r="Y74" s="78"/>
      <c r="Z74" s="78"/>
      <c r="AA74" s="78"/>
      <c r="AF74" s="78"/>
      <c r="AG74" s="78"/>
      <c r="AH74" s="78"/>
      <c r="AI74" s="78"/>
      <c r="AJ74" s="945"/>
      <c r="AK74" s="945"/>
      <c r="AL74" s="945"/>
      <c r="AM74" s="78"/>
      <c r="AR74" s="78"/>
      <c r="AS74" s="78"/>
      <c r="AT74" s="78"/>
      <c r="AU74" s="78"/>
      <c r="AV74" s="945"/>
      <c r="AW74" s="945"/>
      <c r="AX74" s="945"/>
      <c r="AY74" s="78"/>
      <c r="BD74" s="78"/>
      <c r="BE74" s="78"/>
      <c r="BF74" s="78"/>
      <c r="BG74" s="78"/>
      <c r="BH74" s="945"/>
      <c r="BI74" s="945"/>
      <c r="BJ74" s="945"/>
      <c r="BK74" s="78"/>
      <c r="BP74" s="78"/>
      <c r="BQ74" s="78"/>
      <c r="BR74" s="78"/>
      <c r="BS74" s="78"/>
      <c r="BT74" s="450"/>
      <c r="BU74" s="450"/>
      <c r="BV74" s="450"/>
      <c r="BW74" s="450"/>
    </row>
    <row r="75" ht="18.75" spans="7:75">
      <c r="G75" s="138"/>
      <c r="H75" s="78"/>
      <c r="I75" s="78"/>
      <c r="J75" s="78"/>
      <c r="K75" s="78"/>
      <c r="L75" s="945"/>
      <c r="M75" s="945"/>
      <c r="N75" s="945"/>
      <c r="O75" s="78"/>
      <c r="T75" s="78"/>
      <c r="U75" s="78"/>
      <c r="V75" s="78"/>
      <c r="W75" s="78"/>
      <c r="X75" s="78"/>
      <c r="Y75" s="78"/>
      <c r="Z75" s="78"/>
      <c r="AA75" s="78"/>
      <c r="AF75" s="78"/>
      <c r="AG75" s="78"/>
      <c r="AH75" s="78"/>
      <c r="AI75" s="78"/>
      <c r="AJ75" s="945"/>
      <c r="AK75" s="945"/>
      <c r="AL75" s="945"/>
      <c r="AM75" s="78"/>
      <c r="AR75" s="78"/>
      <c r="AS75" s="78"/>
      <c r="AT75" s="78"/>
      <c r="AU75" s="78"/>
      <c r="AV75" s="945"/>
      <c r="AW75" s="945"/>
      <c r="AX75" s="945"/>
      <c r="AY75" s="78"/>
      <c r="BD75" s="78"/>
      <c r="BE75" s="78"/>
      <c r="BF75" s="78"/>
      <c r="BG75" s="78"/>
      <c r="BH75" s="945"/>
      <c r="BI75" s="945"/>
      <c r="BJ75" s="945"/>
      <c r="BK75" s="78"/>
      <c r="BP75" s="78"/>
      <c r="BQ75" s="78"/>
      <c r="BR75" s="78"/>
      <c r="BS75" s="78"/>
      <c r="BT75" s="450"/>
      <c r="BU75" s="450"/>
      <c r="BV75" s="450"/>
      <c r="BW75" s="450"/>
    </row>
    <row r="76" ht="18.75" spans="7:75">
      <c r="G76" s="138"/>
      <c r="H76" s="78"/>
      <c r="I76" s="78"/>
      <c r="J76" s="78"/>
      <c r="K76" s="78"/>
      <c r="L76" s="945"/>
      <c r="M76" s="945"/>
      <c r="N76" s="945"/>
      <c r="O76" s="78"/>
      <c r="T76" s="78"/>
      <c r="U76" s="78"/>
      <c r="V76" s="78"/>
      <c r="W76" s="78"/>
      <c r="X76" s="78"/>
      <c r="Y76" s="78"/>
      <c r="Z76" s="78"/>
      <c r="AA76" s="78"/>
      <c r="AF76" s="78"/>
      <c r="AG76" s="78"/>
      <c r="AH76" s="78"/>
      <c r="AI76" s="78"/>
      <c r="AJ76" s="945"/>
      <c r="AK76" s="945"/>
      <c r="AL76" s="945"/>
      <c r="AM76" s="78"/>
      <c r="AR76" s="78"/>
      <c r="AS76" s="78"/>
      <c r="AT76" s="78"/>
      <c r="AU76" s="78"/>
      <c r="AV76" s="945"/>
      <c r="AW76" s="945"/>
      <c r="AX76" s="945"/>
      <c r="AY76" s="78"/>
      <c r="BD76" s="78"/>
      <c r="BE76" s="78"/>
      <c r="BF76" s="78"/>
      <c r="BG76" s="78"/>
      <c r="BH76" s="945"/>
      <c r="BI76" s="945"/>
      <c r="BJ76" s="945"/>
      <c r="BK76" s="78"/>
      <c r="BP76" s="78"/>
      <c r="BQ76" s="78"/>
      <c r="BR76" s="78"/>
      <c r="BS76" s="78"/>
      <c r="BT76" s="450"/>
      <c r="BU76" s="450"/>
      <c r="BV76" s="450"/>
      <c r="BW76" s="450"/>
    </row>
    <row r="77" ht="18.75" spans="7:75">
      <c r="G77" s="138"/>
      <c r="H77" s="78"/>
      <c r="I77" s="78"/>
      <c r="J77" s="78"/>
      <c r="K77" s="78"/>
      <c r="L77" s="945"/>
      <c r="M77" s="945"/>
      <c r="N77" s="945"/>
      <c r="O77" s="78"/>
      <c r="T77" s="78"/>
      <c r="U77" s="78"/>
      <c r="V77" s="78"/>
      <c r="W77" s="78"/>
      <c r="X77" s="78"/>
      <c r="Y77" s="78"/>
      <c r="Z77" s="78"/>
      <c r="AA77" s="78"/>
      <c r="AF77" s="78"/>
      <c r="AG77" s="78"/>
      <c r="AH77" s="78"/>
      <c r="AI77" s="78"/>
      <c r="AJ77" s="945"/>
      <c r="AK77" s="945"/>
      <c r="AL77" s="945"/>
      <c r="AM77" s="78"/>
      <c r="AR77" s="78"/>
      <c r="AS77" s="78"/>
      <c r="AT77" s="78"/>
      <c r="AU77" s="78"/>
      <c r="AV77" s="945"/>
      <c r="AW77" s="945"/>
      <c r="AX77" s="945"/>
      <c r="AY77" s="78"/>
      <c r="BD77" s="78"/>
      <c r="BE77" s="78"/>
      <c r="BF77" s="78"/>
      <c r="BG77" s="78"/>
      <c r="BH77" s="945"/>
      <c r="BI77" s="945"/>
      <c r="BJ77" s="945"/>
      <c r="BK77" s="78"/>
      <c r="BP77" s="78"/>
      <c r="BQ77" s="78"/>
      <c r="BR77" s="78"/>
      <c r="BS77" s="78"/>
      <c r="BT77" s="450"/>
      <c r="BU77" s="450"/>
      <c r="BV77" s="450"/>
      <c r="BW77" s="450"/>
    </row>
    <row r="78" ht="18.75" spans="7:75">
      <c r="G78" s="138"/>
      <c r="H78" s="78"/>
      <c r="I78" s="78"/>
      <c r="J78" s="78"/>
      <c r="K78" s="78"/>
      <c r="L78" s="945"/>
      <c r="M78" s="945"/>
      <c r="N78" s="945"/>
      <c r="O78" s="78"/>
      <c r="T78" s="78"/>
      <c r="U78" s="78"/>
      <c r="V78" s="78"/>
      <c r="W78" s="78"/>
      <c r="X78" s="78"/>
      <c r="Y78" s="78"/>
      <c r="Z78" s="78"/>
      <c r="AA78" s="78"/>
      <c r="AF78" s="78"/>
      <c r="AG78" s="78"/>
      <c r="AH78" s="78"/>
      <c r="AI78" s="78"/>
      <c r="AJ78" s="945"/>
      <c r="AK78" s="945"/>
      <c r="AL78" s="945"/>
      <c r="AM78" s="78"/>
      <c r="AR78" s="78"/>
      <c r="AS78" s="78"/>
      <c r="AT78" s="78"/>
      <c r="AU78" s="78"/>
      <c r="AV78" s="945"/>
      <c r="AW78" s="945"/>
      <c r="AX78" s="945"/>
      <c r="AY78" s="78"/>
      <c r="BD78" s="78"/>
      <c r="BE78" s="78"/>
      <c r="BF78" s="78"/>
      <c r="BG78" s="78"/>
      <c r="BH78" s="945"/>
      <c r="BI78" s="945"/>
      <c r="BJ78" s="945"/>
      <c r="BK78" s="78"/>
      <c r="BP78" s="78"/>
      <c r="BQ78" s="78"/>
      <c r="BR78" s="78"/>
      <c r="BS78" s="78"/>
      <c r="BT78" s="450"/>
      <c r="BU78" s="450"/>
      <c r="BV78" s="450"/>
      <c r="BW78" s="450"/>
    </row>
    <row r="79" ht="18.75" spans="7:75">
      <c r="G79" s="138"/>
      <c r="H79" s="78"/>
      <c r="I79" s="78"/>
      <c r="J79" s="78"/>
      <c r="K79" s="78"/>
      <c r="L79" s="945"/>
      <c r="M79" s="945"/>
      <c r="N79" s="945"/>
      <c r="O79" s="78"/>
      <c r="T79" s="78"/>
      <c r="U79" s="78"/>
      <c r="V79" s="78"/>
      <c r="W79" s="78"/>
      <c r="X79" s="78"/>
      <c r="Y79" s="78"/>
      <c r="Z79" s="78"/>
      <c r="AA79" s="78"/>
      <c r="AF79" s="78"/>
      <c r="AG79" s="78"/>
      <c r="AH79" s="78"/>
      <c r="AI79" s="78"/>
      <c r="AJ79" s="945"/>
      <c r="AK79" s="945"/>
      <c r="AL79" s="945"/>
      <c r="AM79" s="78"/>
      <c r="AR79" s="78"/>
      <c r="AS79" s="78"/>
      <c r="AT79" s="78"/>
      <c r="AU79" s="78"/>
      <c r="AV79" s="945"/>
      <c r="AW79" s="945"/>
      <c r="AX79" s="945"/>
      <c r="AY79" s="78"/>
      <c r="BD79" s="78"/>
      <c r="BE79" s="78"/>
      <c r="BF79" s="78"/>
      <c r="BG79" s="78"/>
      <c r="BH79" s="945"/>
      <c r="BI79" s="945"/>
      <c r="BJ79" s="945"/>
      <c r="BK79" s="78"/>
      <c r="BP79" s="78"/>
      <c r="BQ79" s="78"/>
      <c r="BR79" s="78"/>
      <c r="BS79" s="78"/>
      <c r="BT79" s="450"/>
      <c r="BU79" s="450"/>
      <c r="BV79" s="450"/>
      <c r="BW79" s="450"/>
    </row>
    <row r="80" ht="18.75" spans="7:75">
      <c r="G80" s="138"/>
      <c r="H80" s="78"/>
      <c r="I80" s="78"/>
      <c r="J80" s="78"/>
      <c r="K80" s="78"/>
      <c r="L80" s="945"/>
      <c r="M80" s="945"/>
      <c r="N80" s="945"/>
      <c r="O80" s="78"/>
      <c r="T80" s="78"/>
      <c r="U80" s="78"/>
      <c r="V80" s="78"/>
      <c r="W80" s="78"/>
      <c r="X80" s="78"/>
      <c r="Y80" s="78"/>
      <c r="Z80" s="78"/>
      <c r="AA80" s="78"/>
      <c r="AF80" s="78"/>
      <c r="AG80" s="78"/>
      <c r="AH80" s="78"/>
      <c r="AI80" s="78"/>
      <c r="AJ80" s="945"/>
      <c r="AK80" s="945"/>
      <c r="AL80" s="945"/>
      <c r="AM80" s="78"/>
      <c r="AR80" s="78"/>
      <c r="AS80" s="78"/>
      <c r="AT80" s="78"/>
      <c r="AU80" s="78"/>
      <c r="AV80" s="945"/>
      <c r="AW80" s="945"/>
      <c r="AX80" s="945"/>
      <c r="AY80" s="78"/>
      <c r="BD80" s="78"/>
      <c r="BE80" s="78"/>
      <c r="BF80" s="78"/>
      <c r="BG80" s="78"/>
      <c r="BH80" s="945"/>
      <c r="BI80" s="945"/>
      <c r="BJ80" s="945"/>
      <c r="BK80" s="78"/>
      <c r="BP80" s="78"/>
      <c r="BQ80" s="78"/>
      <c r="BR80" s="78"/>
      <c r="BS80" s="78"/>
      <c r="BT80" s="450"/>
      <c r="BU80" s="450"/>
      <c r="BV80" s="450"/>
      <c r="BW80" s="450"/>
    </row>
    <row r="81" ht="18.75" spans="7:75">
      <c r="G81" s="138"/>
      <c r="H81" s="78"/>
      <c r="I81" s="78"/>
      <c r="J81" s="78"/>
      <c r="K81" s="78"/>
      <c r="L81" s="945"/>
      <c r="M81" s="945"/>
      <c r="N81" s="945"/>
      <c r="O81" s="78"/>
      <c r="T81" s="78"/>
      <c r="U81" s="78"/>
      <c r="V81" s="78"/>
      <c r="W81" s="78"/>
      <c r="X81" s="78"/>
      <c r="Y81" s="78"/>
      <c r="Z81" s="78"/>
      <c r="AA81" s="78"/>
      <c r="AF81" s="78"/>
      <c r="AG81" s="78"/>
      <c r="AH81" s="78"/>
      <c r="AI81" s="78"/>
      <c r="AJ81" s="945"/>
      <c r="AK81" s="945"/>
      <c r="AL81" s="945"/>
      <c r="AM81" s="78"/>
      <c r="AR81" s="78"/>
      <c r="AS81" s="78"/>
      <c r="AT81" s="78"/>
      <c r="AU81" s="78"/>
      <c r="AV81" s="945"/>
      <c r="AW81" s="945"/>
      <c r="AX81" s="945"/>
      <c r="AY81" s="78"/>
      <c r="BD81" s="78"/>
      <c r="BE81" s="78"/>
      <c r="BF81" s="78"/>
      <c r="BG81" s="78"/>
      <c r="BH81" s="945"/>
      <c r="BI81" s="945"/>
      <c r="BJ81" s="945"/>
      <c r="BK81" s="78"/>
      <c r="BP81" s="78"/>
      <c r="BQ81" s="78"/>
      <c r="BR81" s="78"/>
      <c r="BS81" s="78"/>
      <c r="BT81" s="450"/>
      <c r="BU81" s="450"/>
      <c r="BV81" s="450"/>
      <c r="BW81" s="450"/>
    </row>
    <row r="82" ht="18.75" spans="7:75">
      <c r="G82" s="138"/>
      <c r="H82" s="78"/>
      <c r="I82" s="78"/>
      <c r="J82" s="78"/>
      <c r="K82" s="78"/>
      <c r="L82" s="945"/>
      <c r="M82" s="945"/>
      <c r="N82" s="945"/>
      <c r="O82" s="78"/>
      <c r="T82" s="78"/>
      <c r="U82" s="78"/>
      <c r="V82" s="78"/>
      <c r="W82" s="78"/>
      <c r="X82" s="78"/>
      <c r="Y82" s="78"/>
      <c r="Z82" s="78"/>
      <c r="AA82" s="78"/>
      <c r="AF82" s="78"/>
      <c r="AG82" s="78"/>
      <c r="AH82" s="78"/>
      <c r="AI82" s="78"/>
      <c r="AJ82" s="945"/>
      <c r="AK82" s="945"/>
      <c r="AL82" s="945"/>
      <c r="AM82" s="78"/>
      <c r="AR82" s="78"/>
      <c r="AS82" s="78"/>
      <c r="AT82" s="78"/>
      <c r="AU82" s="78"/>
      <c r="AV82" s="945"/>
      <c r="AW82" s="945"/>
      <c r="AX82" s="945"/>
      <c r="AY82" s="78"/>
      <c r="BD82" s="78"/>
      <c r="BE82" s="78"/>
      <c r="BF82" s="78"/>
      <c r="BG82" s="78"/>
      <c r="BH82" s="945"/>
      <c r="BI82" s="945"/>
      <c r="BJ82" s="945"/>
      <c r="BK82" s="78"/>
      <c r="BP82" s="78"/>
      <c r="BQ82" s="78"/>
      <c r="BR82" s="78"/>
      <c r="BS82" s="78"/>
      <c r="BT82" s="450"/>
      <c r="BU82" s="450"/>
      <c r="BV82" s="450"/>
      <c r="BW82" s="450"/>
    </row>
    <row r="83" ht="18.75" spans="7:75">
      <c r="G83" s="138"/>
      <c r="H83" s="78"/>
      <c r="I83" s="78"/>
      <c r="J83" s="78"/>
      <c r="K83" s="78"/>
      <c r="L83" s="945"/>
      <c r="M83" s="945"/>
      <c r="N83" s="945"/>
      <c r="O83" s="78"/>
      <c r="T83" s="78"/>
      <c r="U83" s="78"/>
      <c r="V83" s="78"/>
      <c r="W83" s="78"/>
      <c r="X83" s="78"/>
      <c r="Y83" s="78"/>
      <c r="Z83" s="78"/>
      <c r="AA83" s="78"/>
      <c r="AF83" s="78"/>
      <c r="AG83" s="78"/>
      <c r="AH83" s="78"/>
      <c r="AI83" s="78"/>
      <c r="AJ83" s="945"/>
      <c r="AK83" s="945"/>
      <c r="AL83" s="945"/>
      <c r="AM83" s="78"/>
      <c r="AR83" s="78"/>
      <c r="AS83" s="78"/>
      <c r="AT83" s="78"/>
      <c r="AU83" s="78"/>
      <c r="AV83" s="945"/>
      <c r="AW83" s="945"/>
      <c r="AX83" s="945"/>
      <c r="AY83" s="78"/>
      <c r="BD83" s="78"/>
      <c r="BE83" s="78"/>
      <c r="BF83" s="78"/>
      <c r="BG83" s="78"/>
      <c r="BH83" s="945"/>
      <c r="BI83" s="945"/>
      <c r="BJ83" s="945"/>
      <c r="BK83" s="78"/>
      <c r="BP83" s="78"/>
      <c r="BQ83" s="78"/>
      <c r="BR83" s="78"/>
      <c r="BS83" s="78"/>
      <c r="BT83" s="450"/>
      <c r="BU83" s="450"/>
      <c r="BV83" s="450"/>
      <c r="BW83" s="450"/>
    </row>
    <row r="84" ht="18.75" spans="7:75">
      <c r="G84" s="138"/>
      <c r="H84" s="78"/>
      <c r="I84" s="78"/>
      <c r="J84" s="78"/>
      <c r="K84" s="78"/>
      <c r="L84" s="945"/>
      <c r="M84" s="945"/>
      <c r="N84" s="945"/>
      <c r="O84" s="78"/>
      <c r="T84" s="78"/>
      <c r="U84" s="78"/>
      <c r="V84" s="78"/>
      <c r="W84" s="78"/>
      <c r="X84" s="78"/>
      <c r="Y84" s="78"/>
      <c r="Z84" s="78"/>
      <c r="AA84" s="78"/>
      <c r="AF84" s="78"/>
      <c r="AG84" s="78"/>
      <c r="AH84" s="78"/>
      <c r="AI84" s="78"/>
      <c r="AJ84" s="945"/>
      <c r="AK84" s="945"/>
      <c r="AL84" s="945"/>
      <c r="AM84" s="78"/>
      <c r="AR84" s="78"/>
      <c r="AS84" s="78"/>
      <c r="AT84" s="78"/>
      <c r="AU84" s="78"/>
      <c r="AV84" s="945"/>
      <c r="AW84" s="945"/>
      <c r="AX84" s="945"/>
      <c r="AY84" s="78"/>
      <c r="BD84" s="78"/>
      <c r="BE84" s="78"/>
      <c r="BF84" s="78"/>
      <c r="BG84" s="78"/>
      <c r="BH84" s="945"/>
      <c r="BI84" s="945"/>
      <c r="BJ84" s="945"/>
      <c r="BK84" s="78"/>
      <c r="BP84" s="78"/>
      <c r="BQ84" s="78"/>
      <c r="BR84" s="78"/>
      <c r="BS84" s="78"/>
      <c r="BT84" s="450"/>
      <c r="BU84" s="450"/>
      <c r="BV84" s="450"/>
      <c r="BW84" s="450"/>
    </row>
    <row r="85" ht="18.75" spans="7:75">
      <c r="G85" s="138"/>
      <c r="H85" s="78"/>
      <c r="I85" s="78"/>
      <c r="J85" s="78"/>
      <c r="K85" s="78"/>
      <c r="L85" s="945"/>
      <c r="M85" s="945"/>
      <c r="N85" s="945"/>
      <c r="O85" s="78"/>
      <c r="T85" s="78"/>
      <c r="U85" s="78"/>
      <c r="V85" s="78"/>
      <c r="W85" s="78"/>
      <c r="X85" s="78"/>
      <c r="Y85" s="78"/>
      <c r="Z85" s="78"/>
      <c r="AA85" s="78"/>
      <c r="AF85" s="78"/>
      <c r="AG85" s="78"/>
      <c r="AH85" s="78"/>
      <c r="AI85" s="78"/>
      <c r="AJ85" s="945"/>
      <c r="AK85" s="945"/>
      <c r="AL85" s="945"/>
      <c r="AM85" s="78"/>
      <c r="AR85" s="78"/>
      <c r="AS85" s="78"/>
      <c r="AT85" s="78"/>
      <c r="AU85" s="78"/>
      <c r="AV85" s="945"/>
      <c r="AW85" s="945"/>
      <c r="AX85" s="945"/>
      <c r="AY85" s="78"/>
      <c r="BD85" s="78"/>
      <c r="BE85" s="78"/>
      <c r="BF85" s="78"/>
      <c r="BG85" s="78"/>
      <c r="BH85" s="945"/>
      <c r="BI85" s="945"/>
      <c r="BJ85" s="945"/>
      <c r="BK85" s="78"/>
      <c r="BP85" s="78"/>
      <c r="BQ85" s="78"/>
      <c r="BR85" s="78"/>
      <c r="BS85" s="78"/>
      <c r="BT85" s="450"/>
      <c r="BU85" s="450"/>
      <c r="BV85" s="450"/>
      <c r="BW85" s="450"/>
    </row>
    <row r="86" ht="18.75" spans="7:75">
      <c r="G86" s="138"/>
      <c r="H86" s="78"/>
      <c r="I86" s="78"/>
      <c r="J86" s="78"/>
      <c r="K86" s="78"/>
      <c r="L86" s="945"/>
      <c r="M86" s="945"/>
      <c r="N86" s="945"/>
      <c r="O86" s="78"/>
      <c r="T86" s="78"/>
      <c r="U86" s="78"/>
      <c r="V86" s="78"/>
      <c r="W86" s="78"/>
      <c r="X86" s="78"/>
      <c r="Y86" s="78"/>
      <c r="Z86" s="78"/>
      <c r="AA86" s="78"/>
      <c r="AF86" s="78"/>
      <c r="AG86" s="78"/>
      <c r="AH86" s="78"/>
      <c r="AI86" s="78"/>
      <c r="AJ86" s="945"/>
      <c r="AK86" s="945"/>
      <c r="AL86" s="945"/>
      <c r="AM86" s="78"/>
      <c r="AR86" s="78"/>
      <c r="AS86" s="78"/>
      <c r="AT86" s="78"/>
      <c r="AU86" s="78"/>
      <c r="AV86" s="945"/>
      <c r="AW86" s="945"/>
      <c r="AX86" s="945"/>
      <c r="AY86" s="78"/>
      <c r="BD86" s="78"/>
      <c r="BE86" s="78"/>
      <c r="BF86" s="78"/>
      <c r="BG86" s="78"/>
      <c r="BH86" s="945"/>
      <c r="BI86" s="945"/>
      <c r="BJ86" s="945"/>
      <c r="BK86" s="78"/>
      <c r="BP86" s="78"/>
      <c r="BQ86" s="78"/>
      <c r="BR86" s="78"/>
      <c r="BS86" s="78"/>
      <c r="BT86" s="450"/>
      <c r="BU86" s="450"/>
      <c r="BV86" s="450"/>
      <c r="BW86" s="450"/>
    </row>
    <row r="87" ht="18.75" spans="7:75">
      <c r="G87" s="138"/>
      <c r="H87" s="78"/>
      <c r="I87" s="78"/>
      <c r="J87" s="78"/>
      <c r="K87" s="78"/>
      <c r="L87" s="945"/>
      <c r="M87" s="945"/>
      <c r="N87" s="945"/>
      <c r="O87" s="78"/>
      <c r="T87" s="78"/>
      <c r="U87" s="78"/>
      <c r="V87" s="78"/>
      <c r="W87" s="78"/>
      <c r="X87" s="78"/>
      <c r="Y87" s="78"/>
      <c r="Z87" s="78"/>
      <c r="AA87" s="78"/>
      <c r="AF87" s="78"/>
      <c r="AG87" s="78"/>
      <c r="AH87" s="78"/>
      <c r="AI87" s="78"/>
      <c r="AJ87" s="945"/>
      <c r="AK87" s="945"/>
      <c r="AL87" s="945"/>
      <c r="AM87" s="78"/>
      <c r="AR87" s="78"/>
      <c r="AS87" s="78"/>
      <c r="AT87" s="78"/>
      <c r="AU87" s="78"/>
      <c r="AV87" s="945"/>
      <c r="AW87" s="945"/>
      <c r="AX87" s="945"/>
      <c r="AY87" s="78"/>
      <c r="BD87" s="78"/>
      <c r="BE87" s="78"/>
      <c r="BF87" s="78"/>
      <c r="BG87" s="78"/>
      <c r="BH87" s="945"/>
      <c r="BI87" s="945"/>
      <c r="BJ87" s="945"/>
      <c r="BK87" s="78"/>
      <c r="BP87" s="78"/>
      <c r="BQ87" s="78"/>
      <c r="BR87" s="78"/>
      <c r="BS87" s="78"/>
      <c r="BT87" s="450"/>
      <c r="BU87" s="450"/>
      <c r="BV87" s="450"/>
      <c r="BW87" s="450"/>
    </row>
    <row r="88" spans="7:75">
      <c r="G88" s="138"/>
      <c r="H88" s="78"/>
      <c r="I88" s="78"/>
      <c r="J88" s="78"/>
      <c r="K88" s="78"/>
      <c r="L88" s="945"/>
      <c r="M88" s="945"/>
      <c r="N88" s="945"/>
      <c r="O88" s="78"/>
      <c r="T88" s="78"/>
      <c r="U88" s="78"/>
      <c r="V88" s="78"/>
      <c r="W88" s="78"/>
      <c r="X88" s="78"/>
      <c r="Y88" s="78"/>
      <c r="Z88" s="78"/>
      <c r="AA88" s="78"/>
      <c r="AF88" s="78"/>
      <c r="AG88" s="78"/>
      <c r="AH88" s="78"/>
      <c r="AI88" s="78"/>
      <c r="AJ88" s="945"/>
      <c r="AK88" s="945"/>
      <c r="AL88" s="945"/>
      <c r="AM88" s="78"/>
      <c r="AR88" s="78"/>
      <c r="AS88" s="78"/>
      <c r="AT88" s="78"/>
      <c r="AU88" s="78"/>
      <c r="AV88" s="945"/>
      <c r="AW88" s="945"/>
      <c r="AX88" s="945"/>
      <c r="AY88" s="78"/>
      <c r="BD88" s="78"/>
      <c r="BE88" s="78"/>
      <c r="BF88" s="78"/>
      <c r="BG88" s="78"/>
      <c r="BH88" s="945"/>
      <c r="BI88" s="945"/>
      <c r="BJ88" s="945"/>
      <c r="BK88" s="78"/>
      <c r="BP88" s="78"/>
      <c r="BQ88" s="78"/>
      <c r="BR88" s="78"/>
      <c r="BS88" s="78"/>
      <c r="BT88" s="78"/>
      <c r="BU88" s="78"/>
      <c r="BV88" s="78"/>
      <c r="BW88" s="78"/>
    </row>
    <row r="89" spans="7:75">
      <c r="G89" s="138"/>
      <c r="H89" s="78"/>
      <c r="I89" s="78"/>
      <c r="J89" s="78"/>
      <c r="K89" s="78"/>
      <c r="L89" s="945"/>
      <c r="M89" s="945"/>
      <c r="N89" s="945"/>
      <c r="O89" s="78"/>
      <c r="T89" s="78"/>
      <c r="U89" s="78"/>
      <c r="V89" s="78"/>
      <c r="W89" s="78"/>
      <c r="X89" s="78"/>
      <c r="Y89" s="78"/>
      <c r="Z89" s="78"/>
      <c r="AA89" s="78"/>
      <c r="AF89" s="78"/>
      <c r="AG89" s="78"/>
      <c r="AH89" s="78"/>
      <c r="AI89" s="78"/>
      <c r="AJ89" s="945"/>
      <c r="AK89" s="945"/>
      <c r="AL89" s="945"/>
      <c r="AM89" s="78"/>
      <c r="AR89" s="78"/>
      <c r="AS89" s="78"/>
      <c r="AT89" s="78"/>
      <c r="AU89" s="78"/>
      <c r="AV89" s="945"/>
      <c r="AW89" s="945"/>
      <c r="AX89" s="945"/>
      <c r="AY89" s="78"/>
      <c r="BD89" s="78"/>
      <c r="BE89" s="78"/>
      <c r="BF89" s="78"/>
      <c r="BG89" s="78"/>
      <c r="BH89" s="945"/>
      <c r="BI89" s="945"/>
      <c r="BJ89" s="945"/>
      <c r="BK89" s="78"/>
      <c r="BP89" s="78"/>
      <c r="BQ89" s="78"/>
      <c r="BR89" s="78"/>
      <c r="BS89" s="78"/>
      <c r="BT89" s="78"/>
      <c r="BU89" s="78"/>
      <c r="BV89" s="78"/>
      <c r="BW89" s="78"/>
    </row>
    <row r="90" spans="7:75">
      <c r="G90" s="138"/>
      <c r="H90" s="78"/>
      <c r="I90" s="78"/>
      <c r="J90" s="78"/>
      <c r="K90" s="78"/>
      <c r="L90" s="945"/>
      <c r="M90" s="945"/>
      <c r="N90" s="945"/>
      <c r="O90" s="78"/>
      <c r="T90" s="78"/>
      <c r="U90" s="78"/>
      <c r="V90" s="78"/>
      <c r="W90" s="78"/>
      <c r="X90" s="78"/>
      <c r="Y90" s="78"/>
      <c r="Z90" s="78"/>
      <c r="AA90" s="78"/>
      <c r="AF90" s="78"/>
      <c r="AG90" s="78"/>
      <c r="AH90" s="78"/>
      <c r="AI90" s="78"/>
      <c r="AJ90" s="945"/>
      <c r="AK90" s="945"/>
      <c r="AL90" s="945"/>
      <c r="AM90" s="78"/>
      <c r="AR90" s="78"/>
      <c r="AS90" s="78"/>
      <c r="AT90" s="78"/>
      <c r="AU90" s="78"/>
      <c r="AV90" s="945"/>
      <c r="AW90" s="945"/>
      <c r="AX90" s="945"/>
      <c r="AY90" s="78"/>
      <c r="BD90" s="78"/>
      <c r="BE90" s="78"/>
      <c r="BF90" s="78"/>
      <c r="BG90" s="78"/>
      <c r="BH90" s="945"/>
      <c r="BI90" s="945"/>
      <c r="BJ90" s="945"/>
      <c r="BK90" s="78"/>
      <c r="BP90" s="78"/>
      <c r="BQ90" s="78"/>
      <c r="BR90" s="78"/>
      <c r="BS90" s="78"/>
      <c r="BT90" s="78"/>
      <c r="BU90" s="78"/>
      <c r="BV90" s="78"/>
      <c r="BW90" s="78"/>
    </row>
    <row r="91" spans="7:75">
      <c r="G91" s="138"/>
      <c r="H91" s="78"/>
      <c r="I91" s="78"/>
      <c r="J91" s="78"/>
      <c r="K91" s="78"/>
      <c r="L91" s="945"/>
      <c r="M91" s="945"/>
      <c r="N91" s="945"/>
      <c r="O91" s="78"/>
      <c r="T91" s="78"/>
      <c r="U91" s="78"/>
      <c r="V91" s="78"/>
      <c r="W91" s="78"/>
      <c r="X91" s="78"/>
      <c r="Y91" s="78"/>
      <c r="Z91" s="78"/>
      <c r="AA91" s="78"/>
      <c r="AF91" s="78"/>
      <c r="AG91" s="78"/>
      <c r="AH91" s="78"/>
      <c r="AI91" s="78"/>
      <c r="AJ91" s="945"/>
      <c r="AK91" s="945"/>
      <c r="AL91" s="945"/>
      <c r="AM91" s="78"/>
      <c r="AR91" s="78"/>
      <c r="AS91" s="78"/>
      <c r="AT91" s="78"/>
      <c r="AU91" s="78"/>
      <c r="AV91" s="945"/>
      <c r="AW91" s="945"/>
      <c r="AX91" s="945"/>
      <c r="AY91" s="78"/>
      <c r="BD91" s="78"/>
      <c r="BE91" s="78"/>
      <c r="BF91" s="78"/>
      <c r="BG91" s="78"/>
      <c r="BH91" s="945"/>
      <c r="BI91" s="945"/>
      <c r="BJ91" s="945"/>
      <c r="BK91" s="78"/>
      <c r="BP91" s="78"/>
      <c r="BQ91" s="78"/>
      <c r="BR91" s="78"/>
      <c r="BS91" s="78"/>
      <c r="BT91" s="78"/>
      <c r="BU91" s="78"/>
      <c r="BV91" s="78"/>
      <c r="BW91" s="78"/>
    </row>
    <row r="92" spans="7:75">
      <c r="G92" s="138"/>
      <c r="H92" s="78"/>
      <c r="I92" s="78"/>
      <c r="J92" s="78"/>
      <c r="K92" s="78"/>
      <c r="L92" s="945"/>
      <c r="M92" s="945"/>
      <c r="N92" s="945"/>
      <c r="O92" s="78"/>
      <c r="T92" s="78"/>
      <c r="U92" s="78"/>
      <c r="V92" s="78"/>
      <c r="W92" s="78"/>
      <c r="X92" s="78"/>
      <c r="Y92" s="78"/>
      <c r="Z92" s="78"/>
      <c r="AA92" s="78"/>
      <c r="AF92" s="78"/>
      <c r="AG92" s="78"/>
      <c r="AH92" s="78"/>
      <c r="AI92" s="78"/>
      <c r="AJ92" s="945"/>
      <c r="AK92" s="945"/>
      <c r="AL92" s="945"/>
      <c r="AM92" s="78"/>
      <c r="AR92" s="78"/>
      <c r="AS92" s="78"/>
      <c r="AT92" s="78"/>
      <c r="AU92" s="78"/>
      <c r="AV92" s="945"/>
      <c r="AW92" s="945"/>
      <c r="AX92" s="945"/>
      <c r="AY92" s="78"/>
      <c r="BD92" s="78"/>
      <c r="BE92" s="78"/>
      <c r="BF92" s="78"/>
      <c r="BG92" s="78"/>
      <c r="BH92" s="945"/>
      <c r="BI92" s="945"/>
      <c r="BJ92" s="945"/>
      <c r="BK92" s="78"/>
      <c r="BP92" s="78"/>
      <c r="BQ92" s="78"/>
      <c r="BR92" s="78"/>
      <c r="BS92" s="78"/>
      <c r="BT92" s="78"/>
      <c r="BU92" s="78"/>
      <c r="BV92" s="78"/>
      <c r="BW92" s="78"/>
    </row>
    <row r="93" spans="7:75">
      <c r="G93" s="138"/>
      <c r="H93" s="78"/>
      <c r="I93" s="78"/>
      <c r="J93" s="78"/>
      <c r="K93" s="78"/>
      <c r="L93" s="945"/>
      <c r="M93" s="945"/>
      <c r="N93" s="945"/>
      <c r="O93" s="78"/>
      <c r="T93" s="78"/>
      <c r="U93" s="78"/>
      <c r="V93" s="78"/>
      <c r="W93" s="78"/>
      <c r="X93" s="78"/>
      <c r="Y93" s="78"/>
      <c r="Z93" s="78"/>
      <c r="AA93" s="78"/>
      <c r="AF93" s="78"/>
      <c r="AG93" s="78"/>
      <c r="AH93" s="78"/>
      <c r="AI93" s="78"/>
      <c r="AJ93" s="945"/>
      <c r="AK93" s="945"/>
      <c r="AL93" s="945"/>
      <c r="AM93" s="78"/>
      <c r="AR93" s="78"/>
      <c r="AS93" s="78"/>
      <c r="AT93" s="78"/>
      <c r="AU93" s="78"/>
      <c r="AV93" s="945"/>
      <c r="AW93" s="945"/>
      <c r="AX93" s="945"/>
      <c r="AY93" s="78"/>
      <c r="BD93" s="78"/>
      <c r="BE93" s="78"/>
      <c r="BF93" s="78"/>
      <c r="BG93" s="78"/>
      <c r="BH93" s="945"/>
      <c r="BI93" s="945"/>
      <c r="BJ93" s="945"/>
      <c r="BK93" s="78"/>
      <c r="BP93" s="78"/>
      <c r="BQ93" s="78"/>
      <c r="BR93" s="78"/>
      <c r="BS93" s="78"/>
      <c r="BT93" s="78"/>
      <c r="BU93" s="78"/>
      <c r="BV93" s="78"/>
      <c r="BW93" s="78"/>
    </row>
    <row r="94" spans="7:75">
      <c r="G94" s="138"/>
      <c r="H94" s="78"/>
      <c r="I94" s="78"/>
      <c r="J94" s="78"/>
      <c r="K94" s="78"/>
      <c r="L94" s="945"/>
      <c r="M94" s="945"/>
      <c r="N94" s="945"/>
      <c r="O94" s="78"/>
      <c r="T94" s="78"/>
      <c r="U94" s="78"/>
      <c r="V94" s="78"/>
      <c r="W94" s="78"/>
      <c r="X94" s="78"/>
      <c r="Y94" s="78"/>
      <c r="Z94" s="78"/>
      <c r="AA94" s="78"/>
      <c r="AF94" s="78"/>
      <c r="AG94" s="78"/>
      <c r="AH94" s="78"/>
      <c r="AI94" s="78"/>
      <c r="AJ94" s="945"/>
      <c r="AK94" s="945"/>
      <c r="AL94" s="945"/>
      <c r="AM94" s="78"/>
      <c r="AR94" s="78"/>
      <c r="AS94" s="78"/>
      <c r="AT94" s="78"/>
      <c r="AU94" s="78"/>
      <c r="AV94" s="945"/>
      <c r="AW94" s="945"/>
      <c r="AX94" s="945"/>
      <c r="AY94" s="78"/>
      <c r="BD94" s="78"/>
      <c r="BE94" s="78"/>
      <c r="BF94" s="78"/>
      <c r="BG94" s="78"/>
      <c r="BH94" s="945"/>
      <c r="BI94" s="945"/>
      <c r="BJ94" s="945"/>
      <c r="BK94" s="78"/>
      <c r="BP94" s="78"/>
      <c r="BQ94" s="78"/>
      <c r="BR94" s="78"/>
      <c r="BS94" s="78"/>
      <c r="BT94" s="78"/>
      <c r="BU94" s="78"/>
      <c r="BV94" s="78"/>
      <c r="BW94" s="78"/>
    </row>
    <row r="95" spans="7:75">
      <c r="G95" s="138"/>
      <c r="H95" s="78"/>
      <c r="I95" s="78"/>
      <c r="J95" s="78"/>
      <c r="K95" s="78"/>
      <c r="L95" s="945"/>
      <c r="M95" s="945"/>
      <c r="N95" s="945"/>
      <c r="O95" s="78"/>
      <c r="T95" s="78"/>
      <c r="U95" s="78"/>
      <c r="V95" s="78"/>
      <c r="W95" s="78"/>
      <c r="X95" s="78"/>
      <c r="Y95" s="78"/>
      <c r="Z95" s="78"/>
      <c r="AA95" s="78"/>
      <c r="AF95" s="78"/>
      <c r="AG95" s="78"/>
      <c r="AH95" s="78"/>
      <c r="AI95" s="78"/>
      <c r="AJ95" s="945"/>
      <c r="AK95" s="945"/>
      <c r="AL95" s="945"/>
      <c r="AM95" s="78"/>
      <c r="AR95" s="78"/>
      <c r="AS95" s="78"/>
      <c r="AT95" s="78"/>
      <c r="AU95" s="78"/>
      <c r="AV95" s="945"/>
      <c r="AW95" s="945"/>
      <c r="AX95" s="945"/>
      <c r="AY95" s="78"/>
      <c r="BD95" s="78"/>
      <c r="BE95" s="78"/>
      <c r="BF95" s="78"/>
      <c r="BG95" s="78"/>
      <c r="BH95" s="945"/>
      <c r="BI95" s="945"/>
      <c r="BJ95" s="945"/>
      <c r="BK95" s="78"/>
      <c r="BP95" s="78"/>
      <c r="BQ95" s="78"/>
      <c r="BR95" s="78"/>
      <c r="BS95" s="78"/>
      <c r="BT95" s="78"/>
      <c r="BU95" s="78"/>
      <c r="BV95" s="78"/>
      <c r="BW95" s="78"/>
    </row>
    <row r="96" spans="7:75">
      <c r="G96" s="138"/>
      <c r="H96" s="78"/>
      <c r="I96" s="78"/>
      <c r="J96" s="78"/>
      <c r="K96" s="78"/>
      <c r="L96" s="945"/>
      <c r="M96" s="945"/>
      <c r="N96" s="945"/>
      <c r="O96" s="78"/>
      <c r="T96" s="78"/>
      <c r="U96" s="78"/>
      <c r="V96" s="78"/>
      <c r="W96" s="78"/>
      <c r="X96" s="78"/>
      <c r="Y96" s="78"/>
      <c r="Z96" s="78"/>
      <c r="AA96" s="78"/>
      <c r="AF96" s="78"/>
      <c r="AG96" s="78"/>
      <c r="AH96" s="78"/>
      <c r="AI96" s="78"/>
      <c r="AJ96" s="945"/>
      <c r="AK96" s="945"/>
      <c r="AL96" s="945"/>
      <c r="AM96" s="78"/>
      <c r="AR96" s="78"/>
      <c r="AS96" s="78"/>
      <c r="AT96" s="78"/>
      <c r="AU96" s="78"/>
      <c r="AV96" s="945"/>
      <c r="AW96" s="945"/>
      <c r="AX96" s="945"/>
      <c r="AY96" s="78"/>
      <c r="BD96" s="78"/>
      <c r="BE96" s="78"/>
      <c r="BF96" s="78"/>
      <c r="BG96" s="78"/>
      <c r="BH96" s="945"/>
      <c r="BI96" s="945"/>
      <c r="BJ96" s="945"/>
      <c r="BK96" s="78"/>
      <c r="BP96" s="78"/>
      <c r="BQ96" s="78"/>
      <c r="BR96" s="78"/>
      <c r="BS96" s="78"/>
      <c r="BT96" s="78"/>
      <c r="BU96" s="78"/>
      <c r="BV96" s="78"/>
      <c r="BW96" s="78"/>
    </row>
    <row r="97" spans="7:75">
      <c r="G97" s="138"/>
      <c r="H97" s="78"/>
      <c r="I97" s="78"/>
      <c r="J97" s="78"/>
      <c r="K97" s="78"/>
      <c r="L97" s="945"/>
      <c r="M97" s="945"/>
      <c r="N97" s="945"/>
      <c r="O97" s="78"/>
      <c r="T97" s="78"/>
      <c r="U97" s="78"/>
      <c r="V97" s="78"/>
      <c r="W97" s="78"/>
      <c r="X97" s="78"/>
      <c r="Y97" s="78"/>
      <c r="Z97" s="78"/>
      <c r="AA97" s="78"/>
      <c r="AF97" s="78"/>
      <c r="AG97" s="78"/>
      <c r="AH97" s="78"/>
      <c r="AI97" s="78"/>
      <c r="AJ97" s="945"/>
      <c r="AK97" s="945"/>
      <c r="AL97" s="945"/>
      <c r="AM97" s="78"/>
      <c r="AR97" s="78"/>
      <c r="AS97" s="78"/>
      <c r="AT97" s="78"/>
      <c r="AU97" s="78"/>
      <c r="AV97" s="945"/>
      <c r="AW97" s="945"/>
      <c r="AX97" s="945"/>
      <c r="AY97" s="78"/>
      <c r="BD97" s="78"/>
      <c r="BE97" s="78"/>
      <c r="BF97" s="78"/>
      <c r="BG97" s="78"/>
      <c r="BH97" s="945"/>
      <c r="BI97" s="945"/>
      <c r="BJ97" s="945"/>
      <c r="BK97" s="78"/>
      <c r="BP97" s="78"/>
      <c r="BQ97" s="78"/>
      <c r="BR97" s="78"/>
      <c r="BS97" s="78"/>
      <c r="BT97" s="78"/>
      <c r="BU97" s="78"/>
      <c r="BV97" s="78"/>
      <c r="BW97" s="78"/>
    </row>
    <row r="98" spans="7:75">
      <c r="G98" s="138"/>
      <c r="H98" s="78"/>
      <c r="I98" s="78"/>
      <c r="J98" s="78"/>
      <c r="K98" s="78"/>
      <c r="L98" s="945"/>
      <c r="M98" s="945"/>
      <c r="N98" s="945"/>
      <c r="O98" s="78"/>
      <c r="T98" s="78"/>
      <c r="U98" s="78"/>
      <c r="V98" s="78"/>
      <c r="W98" s="78"/>
      <c r="X98" s="78"/>
      <c r="Y98" s="78"/>
      <c r="Z98" s="78"/>
      <c r="AA98" s="78"/>
      <c r="AF98" s="78"/>
      <c r="AG98" s="78"/>
      <c r="AH98" s="78"/>
      <c r="AI98" s="78"/>
      <c r="AJ98" s="945"/>
      <c r="AK98" s="945"/>
      <c r="AL98" s="945"/>
      <c r="AM98" s="78"/>
      <c r="AR98" s="78"/>
      <c r="AS98" s="78"/>
      <c r="AT98" s="78"/>
      <c r="AU98" s="78"/>
      <c r="AV98" s="945"/>
      <c r="AW98" s="945"/>
      <c r="AX98" s="945"/>
      <c r="AY98" s="78"/>
      <c r="BD98" s="78"/>
      <c r="BE98" s="78"/>
      <c r="BF98" s="78"/>
      <c r="BG98" s="78"/>
      <c r="BH98" s="945"/>
      <c r="BI98" s="945"/>
      <c r="BJ98" s="945"/>
      <c r="BK98" s="78"/>
      <c r="BP98" s="78"/>
      <c r="BQ98" s="78"/>
      <c r="BR98" s="78"/>
      <c r="BS98" s="78"/>
      <c r="BT98" s="78"/>
      <c r="BU98" s="78"/>
      <c r="BV98" s="78"/>
      <c r="BW98" s="78"/>
    </row>
    <row r="99" spans="7:75">
      <c r="G99" s="138"/>
      <c r="H99" s="78"/>
      <c r="I99" s="78"/>
      <c r="J99" s="78"/>
      <c r="K99" s="78"/>
      <c r="L99" s="945"/>
      <c r="M99" s="945"/>
      <c r="N99" s="945"/>
      <c r="O99" s="78"/>
      <c r="T99" s="78"/>
      <c r="U99" s="78"/>
      <c r="V99" s="78"/>
      <c r="W99" s="78"/>
      <c r="X99" s="78"/>
      <c r="Y99" s="78"/>
      <c r="Z99" s="78"/>
      <c r="AA99" s="78"/>
      <c r="AF99" s="78"/>
      <c r="AG99" s="78"/>
      <c r="AH99" s="78"/>
      <c r="AI99" s="78"/>
      <c r="AJ99" s="945"/>
      <c r="AK99" s="945"/>
      <c r="AL99" s="945"/>
      <c r="AM99" s="78"/>
      <c r="AR99" s="78"/>
      <c r="AS99" s="78"/>
      <c r="AT99" s="78"/>
      <c r="AU99" s="78"/>
      <c r="AV99" s="945"/>
      <c r="AW99" s="945"/>
      <c r="AX99" s="945"/>
      <c r="AY99" s="78"/>
      <c r="BD99" s="78"/>
      <c r="BE99" s="78"/>
      <c r="BF99" s="78"/>
      <c r="BG99" s="78"/>
      <c r="BH99" s="945"/>
      <c r="BI99" s="945"/>
      <c r="BJ99" s="945"/>
      <c r="BK99" s="78"/>
      <c r="BP99" s="78"/>
      <c r="BQ99" s="78"/>
      <c r="BR99" s="78"/>
      <c r="BS99" s="78"/>
      <c r="BT99" s="78"/>
      <c r="BU99" s="78"/>
      <c r="BV99" s="78"/>
      <c r="BW99" s="78"/>
    </row>
    <row r="100" spans="7:75">
      <c r="G100" s="138"/>
      <c r="H100" s="78"/>
      <c r="I100" s="78"/>
      <c r="J100" s="78"/>
      <c r="K100" s="78"/>
      <c r="L100" s="945"/>
      <c r="M100" s="945"/>
      <c r="N100" s="945"/>
      <c r="O100" s="78"/>
      <c r="T100" s="78"/>
      <c r="U100" s="78"/>
      <c r="V100" s="78"/>
      <c r="W100" s="78"/>
      <c r="X100" s="78"/>
      <c r="Y100" s="78"/>
      <c r="Z100" s="78"/>
      <c r="AA100" s="78"/>
      <c r="AF100" s="78"/>
      <c r="AG100" s="78"/>
      <c r="AH100" s="78"/>
      <c r="AI100" s="78"/>
      <c r="AJ100" s="945"/>
      <c r="AK100" s="945"/>
      <c r="AL100" s="945"/>
      <c r="AM100" s="78"/>
      <c r="AR100" s="78"/>
      <c r="AS100" s="78"/>
      <c r="AT100" s="78"/>
      <c r="AU100" s="78"/>
      <c r="AV100" s="945"/>
      <c r="AW100" s="945"/>
      <c r="AX100" s="945"/>
      <c r="AY100" s="78"/>
      <c r="BD100" s="78"/>
      <c r="BE100" s="78"/>
      <c r="BF100" s="78"/>
      <c r="BG100" s="78"/>
      <c r="BH100" s="945"/>
      <c r="BI100" s="945"/>
      <c r="BJ100" s="945"/>
      <c r="BK100" s="78"/>
      <c r="BP100" s="78"/>
      <c r="BQ100" s="78"/>
      <c r="BR100" s="78"/>
      <c r="BS100" s="78"/>
      <c r="BT100" s="78"/>
      <c r="BU100" s="78"/>
      <c r="BV100" s="78"/>
      <c r="BW100" s="78"/>
    </row>
    <row r="101" spans="7:75">
      <c r="G101" s="138"/>
      <c r="H101" s="78"/>
      <c r="I101" s="78"/>
      <c r="J101" s="78"/>
      <c r="K101" s="78"/>
      <c r="L101" s="945"/>
      <c r="M101" s="945"/>
      <c r="N101" s="945"/>
      <c r="O101" s="78"/>
      <c r="T101" s="78"/>
      <c r="U101" s="78"/>
      <c r="V101" s="78"/>
      <c r="W101" s="78"/>
      <c r="X101" s="78"/>
      <c r="Y101" s="78"/>
      <c r="Z101" s="78"/>
      <c r="AA101" s="78"/>
      <c r="AF101" s="78"/>
      <c r="AG101" s="78"/>
      <c r="AH101" s="78"/>
      <c r="AI101" s="78"/>
      <c r="AJ101" s="945"/>
      <c r="AK101" s="945"/>
      <c r="AL101" s="945"/>
      <c r="AM101" s="78"/>
      <c r="AR101" s="78"/>
      <c r="AS101" s="78"/>
      <c r="AT101" s="78"/>
      <c r="AU101" s="78"/>
      <c r="AV101" s="945"/>
      <c r="AW101" s="945"/>
      <c r="AX101" s="945"/>
      <c r="AY101" s="78"/>
      <c r="BD101" s="78"/>
      <c r="BE101" s="78"/>
      <c r="BF101" s="78"/>
      <c r="BG101" s="78"/>
      <c r="BH101" s="945"/>
      <c r="BI101" s="945"/>
      <c r="BJ101" s="945"/>
      <c r="BK101" s="78"/>
      <c r="BP101" s="78"/>
      <c r="BQ101" s="78"/>
      <c r="BR101" s="78"/>
      <c r="BS101" s="78"/>
      <c r="BT101" s="78"/>
      <c r="BU101" s="78"/>
      <c r="BV101" s="78"/>
      <c r="BW101" s="78"/>
    </row>
    <row r="102" spans="7:75">
      <c r="G102" s="138"/>
      <c r="H102" s="78"/>
      <c r="I102" s="78"/>
      <c r="J102" s="78"/>
      <c r="K102" s="78"/>
      <c r="L102" s="945"/>
      <c r="M102" s="945"/>
      <c r="N102" s="945"/>
      <c r="O102" s="78"/>
      <c r="T102" s="78"/>
      <c r="U102" s="78"/>
      <c r="V102" s="78"/>
      <c r="W102" s="78"/>
      <c r="X102" s="78"/>
      <c r="Y102" s="78"/>
      <c r="Z102" s="78"/>
      <c r="AA102" s="78"/>
      <c r="AF102" s="78"/>
      <c r="AG102" s="78"/>
      <c r="AH102" s="78"/>
      <c r="AI102" s="78"/>
      <c r="AJ102" s="945"/>
      <c r="AK102" s="945"/>
      <c r="AL102" s="945"/>
      <c r="AM102" s="78"/>
      <c r="AR102" s="78"/>
      <c r="AS102" s="78"/>
      <c r="AT102" s="78"/>
      <c r="AU102" s="78"/>
      <c r="AV102" s="945"/>
      <c r="AW102" s="945"/>
      <c r="AX102" s="945"/>
      <c r="AY102" s="78"/>
      <c r="BD102" s="78"/>
      <c r="BE102" s="78"/>
      <c r="BF102" s="78"/>
      <c r="BG102" s="78"/>
      <c r="BH102" s="945"/>
      <c r="BI102" s="945"/>
      <c r="BJ102" s="945"/>
      <c r="BK102" s="78"/>
      <c r="BP102" s="78"/>
      <c r="BQ102" s="78"/>
      <c r="BR102" s="78"/>
      <c r="BS102" s="78"/>
      <c r="BT102" s="78"/>
      <c r="BU102" s="78"/>
      <c r="BV102" s="78"/>
      <c r="BW102" s="78"/>
    </row>
  </sheetData>
  <mergeCells count="86">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CB2:CH2"/>
    <mergeCell ref="CB4:CH4"/>
    <mergeCell ref="P10:S10"/>
    <mergeCell ref="AB10:AE10"/>
    <mergeCell ref="AN10:AQ10"/>
    <mergeCell ref="AZ10:BC10"/>
    <mergeCell ref="BL10:BO10"/>
    <mergeCell ref="BX10:CA10"/>
    <mergeCell ref="CJ11:CK11"/>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P40:S41"/>
    <mergeCell ref="AB40:AE41"/>
    <mergeCell ref="AN40:AQ41"/>
    <mergeCell ref="AZ40:BC41"/>
    <mergeCell ref="BL40:BO41"/>
    <mergeCell ref="BX40:CA41"/>
    <mergeCell ref="CB42:CH44"/>
    <mergeCell ref="H34:K37"/>
    <mergeCell ref="L26:O29"/>
    <mergeCell ref="AB26:AE29"/>
    <mergeCell ref="AJ26:AM29"/>
    <mergeCell ref="AV26:AY29"/>
    <mergeCell ref="AZ26:BC29"/>
    <mergeCell ref="BH26:BK29"/>
    <mergeCell ref="BL26:BO29"/>
    <mergeCell ref="BT26:BW29"/>
    <mergeCell ref="BX26:CA29"/>
  </mergeCells>
  <pageMargins left="0.709027777777778" right="0.709027777777778" top="0.75" bottom="0.75" header="0.309027777777778" footer="0.309027777777778"/>
  <pageSetup paperSize="8" scale="50" orientation="landscape"/>
  <headerFooter>
    <oddHeader>&amp;C&amp;Z&amp;F</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H102"/>
  <sheetViews>
    <sheetView zoomScale="110" zoomScaleNormal="110" workbookViewId="0">
      <pane ySplit="3" topLeftCell="A4" activePane="bottomLeft" state="frozen"/>
      <selection/>
      <selection pane="bottomLeft" activeCell="K10" sqref="K10"/>
    </sheetView>
  </sheetViews>
  <sheetFormatPr defaultColWidth="8.75" defaultRowHeight="13.5"/>
  <cols>
    <col min="1" max="1" width="8.625" style="215" customWidth="1"/>
    <col min="2" max="2" width="6.5" style="215" customWidth="1"/>
    <col min="3" max="3" width="10.125" style="216" customWidth="1"/>
    <col min="4" max="4" width="9.375" style="215" customWidth="1"/>
    <col min="5" max="5" width="9.125" customWidth="1"/>
    <col min="6" max="6" width="17.375" style="101" customWidth="1"/>
    <col min="7" max="7" width="13.625" style="217" customWidth="1"/>
    <col min="8" max="10" width="4.375" customWidth="1"/>
    <col min="11" max="11" width="17.5" customWidth="1"/>
    <col min="12" max="14" width="6.5" customWidth="1"/>
    <col min="15" max="15" width="17.5" customWidth="1"/>
    <col min="16" max="18" width="4.375" hidden="1" customWidth="1"/>
    <col min="19" max="19" width="17.375" hidden="1" customWidth="1"/>
    <col min="20" max="22" width="4.375" customWidth="1"/>
    <col min="23" max="23" width="17.5" customWidth="1"/>
    <col min="24" max="26" width="6.5" customWidth="1"/>
    <col min="27" max="27" width="17" customWidth="1"/>
    <col min="28" max="30" width="4.375" hidden="1" customWidth="1"/>
    <col min="31" max="31" width="17.375" hidden="1" customWidth="1"/>
    <col min="32" max="34" width="4.375" customWidth="1"/>
    <col min="35" max="35" width="17.5" customWidth="1"/>
    <col min="36" max="36" width="7.125" customWidth="1"/>
    <col min="37" max="38" width="6.5" customWidth="1"/>
    <col min="39" max="39" width="17" customWidth="1"/>
    <col min="40" max="42" width="4.375" hidden="1" customWidth="1"/>
    <col min="43" max="43" width="17.375" hidden="1" customWidth="1"/>
    <col min="44" max="46" width="4.375" customWidth="1"/>
    <col min="47" max="47" width="17.5" customWidth="1"/>
    <col min="48" max="50" width="6.5" customWidth="1"/>
    <col min="51" max="51" width="17.625" customWidth="1"/>
    <col min="52" max="54" width="4.375" hidden="1" customWidth="1"/>
    <col min="55" max="55" width="17.375" hidden="1" customWidth="1"/>
    <col min="56" max="58" width="4.375" customWidth="1"/>
    <col min="59" max="59" width="17.5" customWidth="1"/>
    <col min="60" max="60" width="7.5" customWidth="1"/>
    <col min="61" max="62" width="6.5" customWidth="1"/>
    <col min="63" max="63" width="18.125" customWidth="1"/>
    <col min="64" max="66" width="4.375" hidden="1" customWidth="1"/>
    <col min="67" max="67" width="17.375" hidden="1" customWidth="1"/>
    <col min="68" max="70" width="4.375" customWidth="1"/>
    <col min="71" max="71" width="18.5" customWidth="1"/>
    <col min="72" max="74" width="6.5" customWidth="1"/>
    <col min="75" max="75" width="18.75" customWidth="1"/>
    <col min="76" max="78" width="4.375" hidden="1" customWidth="1"/>
    <col min="79" max="79" width="17.375" hidden="1" customWidth="1"/>
  </cols>
  <sheetData>
    <row r="1" ht="28.15" customHeight="1" spans="1:7">
      <c r="A1" s="218" t="s">
        <v>149</v>
      </c>
      <c r="G1" s="138"/>
    </row>
    <row r="2" ht="15.75" spans="1:79">
      <c r="A2" s="219" t="s">
        <v>1</v>
      </c>
      <c r="B2" s="220"/>
      <c r="C2" s="220"/>
      <c r="D2" s="220"/>
      <c r="E2" s="221" t="s">
        <v>2</v>
      </c>
      <c r="F2" s="222"/>
      <c r="G2" s="223" t="s">
        <v>3</v>
      </c>
      <c r="H2" s="224" t="s">
        <v>4</v>
      </c>
      <c r="I2" s="349"/>
      <c r="J2" s="349"/>
      <c r="K2" s="350"/>
      <c r="L2" s="224" t="s">
        <v>5</v>
      </c>
      <c r="M2" s="349"/>
      <c r="N2" s="349"/>
      <c r="O2" s="350"/>
      <c r="P2" s="351" t="s">
        <v>6</v>
      </c>
      <c r="Q2" s="476"/>
      <c r="R2" s="476"/>
      <c r="S2" s="477"/>
      <c r="T2" s="478" t="s">
        <v>7</v>
      </c>
      <c r="U2" s="479"/>
      <c r="V2" s="479"/>
      <c r="W2" s="480"/>
      <c r="X2" s="478" t="s">
        <v>8</v>
      </c>
      <c r="Y2" s="479"/>
      <c r="Z2" s="479"/>
      <c r="AA2" s="480"/>
      <c r="AB2" s="351" t="s">
        <v>6</v>
      </c>
      <c r="AC2" s="476"/>
      <c r="AD2" s="476"/>
      <c r="AE2" s="477"/>
      <c r="AF2" s="224" t="s">
        <v>9</v>
      </c>
      <c r="AG2" s="349"/>
      <c r="AH2" s="349"/>
      <c r="AI2" s="350"/>
      <c r="AJ2" s="224" t="s">
        <v>10</v>
      </c>
      <c r="AK2" s="349"/>
      <c r="AL2" s="349"/>
      <c r="AM2" s="350"/>
      <c r="AN2" s="351" t="s">
        <v>6</v>
      </c>
      <c r="AO2" s="476"/>
      <c r="AP2" s="476"/>
      <c r="AQ2" s="477"/>
      <c r="AR2" s="478" t="s">
        <v>11</v>
      </c>
      <c r="AS2" s="479"/>
      <c r="AT2" s="479"/>
      <c r="AU2" s="480"/>
      <c r="AV2" s="479" t="s">
        <v>12</v>
      </c>
      <c r="AW2" s="479"/>
      <c r="AX2" s="479"/>
      <c r="AY2" s="479"/>
      <c r="AZ2" s="351" t="s">
        <v>6</v>
      </c>
      <c r="BA2" s="476"/>
      <c r="BB2" s="476"/>
      <c r="BC2" s="477"/>
      <c r="BD2" s="478" t="s">
        <v>13</v>
      </c>
      <c r="BE2" s="479"/>
      <c r="BF2" s="479"/>
      <c r="BG2" s="480"/>
      <c r="BH2" s="478" t="s">
        <v>14</v>
      </c>
      <c r="BI2" s="479"/>
      <c r="BJ2" s="479"/>
      <c r="BK2" s="479"/>
      <c r="BL2" s="351" t="s">
        <v>6</v>
      </c>
      <c r="BM2" s="476"/>
      <c r="BN2" s="476"/>
      <c r="BO2" s="477"/>
      <c r="BP2" s="478" t="s">
        <v>15</v>
      </c>
      <c r="BQ2" s="479"/>
      <c r="BR2" s="479"/>
      <c r="BS2" s="480"/>
      <c r="BT2" s="478" t="s">
        <v>16</v>
      </c>
      <c r="BU2" s="479"/>
      <c r="BV2" s="479"/>
      <c r="BW2" s="480"/>
      <c r="BX2" s="763" t="s">
        <v>6</v>
      </c>
      <c r="BY2" s="764"/>
      <c r="BZ2" s="764"/>
      <c r="CA2" s="765"/>
    </row>
    <row r="3" ht="98.25" customHeight="1" spans="1:79">
      <c r="A3" s="225" t="s">
        <v>17</v>
      </c>
      <c r="B3" s="226" t="s">
        <v>18</v>
      </c>
      <c r="C3" s="226" t="s">
        <v>19</v>
      </c>
      <c r="D3" s="227" t="s">
        <v>1</v>
      </c>
      <c r="E3" s="228" t="s">
        <v>20</v>
      </c>
      <c r="F3" s="229" t="s">
        <v>21</v>
      </c>
      <c r="G3" s="230" t="s">
        <v>22</v>
      </c>
      <c r="H3" s="231" t="s">
        <v>23</v>
      </c>
      <c r="I3" s="231" t="s">
        <v>24</v>
      </c>
      <c r="J3" s="231" t="s">
        <v>25</v>
      </c>
      <c r="K3" s="352" t="s">
        <v>26</v>
      </c>
      <c r="L3" s="353" t="s">
        <v>23</v>
      </c>
      <c r="M3" s="354" t="s">
        <v>27</v>
      </c>
      <c r="N3" s="354" t="s">
        <v>28</v>
      </c>
      <c r="O3" s="355" t="s">
        <v>26</v>
      </c>
      <c r="P3" s="356" t="s">
        <v>29</v>
      </c>
      <c r="Q3" s="481"/>
      <c r="R3" s="481"/>
      <c r="S3" s="482" t="s">
        <v>26</v>
      </c>
      <c r="T3" s="231" t="s">
        <v>23</v>
      </c>
      <c r="U3" s="231" t="s">
        <v>24</v>
      </c>
      <c r="V3" s="231" t="s">
        <v>25</v>
      </c>
      <c r="W3" s="352" t="s">
        <v>26</v>
      </c>
      <c r="X3" s="353" t="s">
        <v>23</v>
      </c>
      <c r="Y3" s="354" t="s">
        <v>27</v>
      </c>
      <c r="Z3" s="354" t="s">
        <v>28</v>
      </c>
      <c r="AA3" s="355" t="s">
        <v>26</v>
      </c>
      <c r="AB3" s="356"/>
      <c r="AC3" s="481"/>
      <c r="AD3" s="481"/>
      <c r="AE3" s="482" t="s">
        <v>26</v>
      </c>
      <c r="AF3" s="231" t="s">
        <v>23</v>
      </c>
      <c r="AG3" s="231" t="s">
        <v>24</v>
      </c>
      <c r="AH3" s="231" t="s">
        <v>25</v>
      </c>
      <c r="AI3" s="352" t="s">
        <v>26</v>
      </c>
      <c r="AJ3" s="354" t="s">
        <v>23</v>
      </c>
      <c r="AK3" s="354" t="s">
        <v>27</v>
      </c>
      <c r="AL3" s="354" t="s">
        <v>28</v>
      </c>
      <c r="AM3" s="355" t="s">
        <v>26</v>
      </c>
      <c r="AN3" s="356" t="s">
        <v>30</v>
      </c>
      <c r="AO3" s="481"/>
      <c r="AP3" s="481"/>
      <c r="AQ3" s="482" t="s">
        <v>26</v>
      </c>
      <c r="AR3" s="231" t="s">
        <v>23</v>
      </c>
      <c r="AS3" s="231" t="s">
        <v>24</v>
      </c>
      <c r="AT3" s="231" t="s">
        <v>25</v>
      </c>
      <c r="AU3" s="352" t="s">
        <v>26</v>
      </c>
      <c r="AV3" s="353" t="s">
        <v>23</v>
      </c>
      <c r="AW3" s="354" t="s">
        <v>27</v>
      </c>
      <c r="AX3" s="354" t="s">
        <v>28</v>
      </c>
      <c r="AY3" s="355" t="s">
        <v>26</v>
      </c>
      <c r="AZ3" s="356" t="s">
        <v>31</v>
      </c>
      <c r="BA3" s="481" t="s">
        <v>32</v>
      </c>
      <c r="BB3" s="481"/>
      <c r="BC3" s="482" t="s">
        <v>26</v>
      </c>
      <c r="BD3" s="231" t="s">
        <v>23</v>
      </c>
      <c r="BE3" s="231" t="s">
        <v>24</v>
      </c>
      <c r="BF3" s="231" t="s">
        <v>25</v>
      </c>
      <c r="BG3" s="352" t="s">
        <v>26</v>
      </c>
      <c r="BH3" s="354" t="s">
        <v>23</v>
      </c>
      <c r="BI3" s="354" t="s">
        <v>27</v>
      </c>
      <c r="BJ3" s="354" t="s">
        <v>28</v>
      </c>
      <c r="BK3" s="355" t="s">
        <v>26</v>
      </c>
      <c r="BL3" s="356" t="s">
        <v>33</v>
      </c>
      <c r="BM3" s="481" t="s">
        <v>34</v>
      </c>
      <c r="BN3" s="481" t="s">
        <v>35</v>
      </c>
      <c r="BO3" s="482" t="s">
        <v>26</v>
      </c>
      <c r="BP3" s="746" t="s">
        <v>23</v>
      </c>
      <c r="BQ3" s="746" t="s">
        <v>24</v>
      </c>
      <c r="BR3" s="746" t="s">
        <v>25</v>
      </c>
      <c r="BS3" s="747" t="s">
        <v>26</v>
      </c>
      <c r="BT3" s="748" t="s">
        <v>23</v>
      </c>
      <c r="BU3" s="766" t="s">
        <v>27</v>
      </c>
      <c r="BV3" s="766" t="s">
        <v>28</v>
      </c>
      <c r="BW3" s="767" t="s">
        <v>26</v>
      </c>
      <c r="BX3" s="768" t="s">
        <v>36</v>
      </c>
      <c r="BY3" s="769" t="s">
        <v>30</v>
      </c>
      <c r="BZ3" s="769"/>
      <c r="CA3" s="770" t="s">
        <v>26</v>
      </c>
    </row>
    <row r="4" ht="22.15" customHeight="1" spans="1:79">
      <c r="A4" s="232">
        <v>1</v>
      </c>
      <c r="B4" s="233" t="s">
        <v>37</v>
      </c>
      <c r="C4" s="234">
        <v>42968</v>
      </c>
      <c r="D4" s="235" t="s">
        <v>38</v>
      </c>
      <c r="E4" s="236"/>
      <c r="F4" s="237" t="s">
        <v>39</v>
      </c>
      <c r="G4" s="238"/>
      <c r="H4" s="239"/>
      <c r="I4" s="357"/>
      <c r="J4" s="357"/>
      <c r="K4" s="358"/>
      <c r="L4" s="359"/>
      <c r="M4" s="359"/>
      <c r="N4" s="359"/>
      <c r="O4" s="360"/>
      <c r="P4" s="361"/>
      <c r="Q4" s="483"/>
      <c r="R4" s="483"/>
      <c r="S4" s="484"/>
      <c r="T4" s="246"/>
      <c r="U4" s="362"/>
      <c r="V4" s="362"/>
      <c r="W4" s="363"/>
      <c r="X4" s="485"/>
      <c r="Y4" s="570"/>
      <c r="Z4" s="570"/>
      <c r="AA4" s="571"/>
      <c r="AB4" s="361"/>
      <c r="AC4" s="483"/>
      <c r="AD4" s="483"/>
      <c r="AE4" s="484"/>
      <c r="AF4" s="246"/>
      <c r="AG4" s="362"/>
      <c r="AH4" s="362"/>
      <c r="AI4" s="363"/>
      <c r="AJ4" s="485"/>
      <c r="AK4" s="570"/>
      <c r="AL4" s="570"/>
      <c r="AM4" s="571"/>
      <c r="AN4" s="361"/>
      <c r="AO4" s="483"/>
      <c r="AP4" s="483"/>
      <c r="AQ4" s="484"/>
      <c r="AR4" s="246"/>
      <c r="AS4" s="362"/>
      <c r="AT4" s="362"/>
      <c r="AU4" s="362"/>
      <c r="AV4" s="485"/>
      <c r="AW4" s="570"/>
      <c r="AX4" s="570"/>
      <c r="AY4" s="571"/>
      <c r="AZ4" s="690"/>
      <c r="BA4" s="483"/>
      <c r="BB4" s="483"/>
      <c r="BC4" s="484"/>
      <c r="BD4" s="246"/>
      <c r="BE4" s="362"/>
      <c r="BF4" s="362"/>
      <c r="BG4" s="362"/>
      <c r="BH4" s="705"/>
      <c r="BI4" s="359"/>
      <c r="BJ4" s="359"/>
      <c r="BK4" s="360"/>
      <c r="BL4" s="361"/>
      <c r="BM4" s="483"/>
      <c r="BN4" s="483"/>
      <c r="BO4" s="484"/>
      <c r="BP4" s="246"/>
      <c r="BQ4" s="362"/>
      <c r="BR4" s="362"/>
      <c r="BS4" s="363"/>
      <c r="BT4" s="359"/>
      <c r="BU4" s="359"/>
      <c r="BV4" s="359"/>
      <c r="BW4" s="360"/>
      <c r="BX4" s="361"/>
      <c r="BY4" s="483"/>
      <c r="BZ4" s="483"/>
      <c r="CA4" s="484"/>
    </row>
    <row r="5" ht="22.15" customHeight="1" spans="1:79">
      <c r="A5" s="240">
        <f>A4+1</f>
        <v>2</v>
      </c>
      <c r="B5" s="241" t="s">
        <v>41</v>
      </c>
      <c r="C5" s="242">
        <f>C4+7</f>
        <v>42975</v>
      </c>
      <c r="D5" s="235"/>
      <c r="E5" s="243"/>
      <c r="F5" s="244">
        <v>1</v>
      </c>
      <c r="G5" s="245" t="s">
        <v>42</v>
      </c>
      <c r="H5" s="246"/>
      <c r="I5" s="362"/>
      <c r="J5" s="362"/>
      <c r="K5" s="363"/>
      <c r="L5" s="364"/>
      <c r="M5" s="365"/>
      <c r="N5" s="366"/>
      <c r="O5" s="367"/>
      <c r="P5" s="368"/>
      <c r="Q5" s="447"/>
      <c r="R5" s="447"/>
      <c r="S5" s="468"/>
      <c r="T5" s="246"/>
      <c r="U5" s="362"/>
      <c r="V5" s="362"/>
      <c r="W5" s="363"/>
      <c r="X5" s="486"/>
      <c r="Y5" s="40"/>
      <c r="Z5" s="40"/>
      <c r="AA5" s="572"/>
      <c r="AB5" s="368"/>
      <c r="AC5" s="447"/>
      <c r="AD5" s="447"/>
      <c r="AE5" s="468"/>
      <c r="AF5" s="246"/>
      <c r="AG5" s="362"/>
      <c r="AH5" s="362"/>
      <c r="AI5" s="362"/>
      <c r="AJ5" s="600"/>
      <c r="AK5" s="502"/>
      <c r="AL5" s="502"/>
      <c r="AM5" s="610"/>
      <c r="AN5" s="390"/>
      <c r="AO5" s="447"/>
      <c r="AP5" s="447"/>
      <c r="AQ5" s="468"/>
      <c r="AR5" s="246"/>
      <c r="AS5" s="362"/>
      <c r="AT5" s="362"/>
      <c r="AU5" s="362"/>
      <c r="AV5" s="618" t="e">
        <f>#REF!</f>
        <v>#REF!</v>
      </c>
      <c r="AW5" s="440" t="e">
        <f>#REF!</f>
        <v>#REF!</v>
      </c>
      <c r="AX5" s="440" t="e">
        <f>#REF!</f>
        <v>#REF!</v>
      </c>
      <c r="AY5" s="691" t="e">
        <f>#REF!</f>
        <v>#REF!</v>
      </c>
      <c r="AZ5" s="624"/>
      <c r="BA5" s="664"/>
      <c r="BB5" s="664"/>
      <c r="BC5" s="665"/>
      <c r="BD5" s="246"/>
      <c r="BE5" s="362"/>
      <c r="BF5" s="362"/>
      <c r="BG5" s="362"/>
      <c r="BH5" s="536"/>
      <c r="BI5" s="371"/>
      <c r="BJ5" s="371"/>
      <c r="BK5" s="367"/>
      <c r="BL5" s="368"/>
      <c r="BM5" s="447"/>
      <c r="BN5" s="447"/>
      <c r="BO5" s="468"/>
      <c r="BP5" s="246"/>
      <c r="BQ5" s="362"/>
      <c r="BR5" s="362"/>
      <c r="BS5" s="363"/>
      <c r="BT5" s="666" t="e">
        <f>#REF!</f>
        <v>#REF!</v>
      </c>
      <c r="BU5" s="371" t="e">
        <f>#REF!</f>
        <v>#REF!</v>
      </c>
      <c r="BV5" s="371" t="e">
        <f>#REF!</f>
        <v>#REF!</v>
      </c>
      <c r="BW5" s="367" t="e">
        <f>#REF!</f>
        <v>#REF!</v>
      </c>
      <c r="BX5" s="771" t="s">
        <v>43</v>
      </c>
      <c r="BY5" s="772"/>
      <c r="BZ5" s="772"/>
      <c r="CA5" s="773"/>
    </row>
    <row r="6" ht="22.15" customHeight="1" spans="1:79">
      <c r="A6" s="240">
        <f t="shared" ref="A6:A55" si="0">A5+1</f>
        <v>3</v>
      </c>
      <c r="B6" s="241" t="s">
        <v>45</v>
      </c>
      <c r="C6" s="242">
        <f t="shared" ref="C6:C55" si="1">C5+7</f>
        <v>42982</v>
      </c>
      <c r="D6" s="235"/>
      <c r="E6" s="243"/>
      <c r="F6" s="244">
        <v>2</v>
      </c>
      <c r="G6" s="245" t="s">
        <v>46</v>
      </c>
      <c r="H6" s="246"/>
      <c r="I6" s="362"/>
      <c r="J6" s="362"/>
      <c r="K6" s="363"/>
      <c r="L6" s="364"/>
      <c r="M6" s="365"/>
      <c r="N6" s="366"/>
      <c r="O6" s="369"/>
      <c r="P6" s="368"/>
      <c r="Q6" s="447"/>
      <c r="R6" s="447"/>
      <c r="S6" s="468"/>
      <c r="T6" s="246"/>
      <c r="U6" s="362"/>
      <c r="V6" s="362"/>
      <c r="W6" s="363"/>
      <c r="X6" s="487"/>
      <c r="Y6" s="37"/>
      <c r="Z6" s="37"/>
      <c r="AA6" s="535"/>
      <c r="AB6" s="368"/>
      <c r="AC6" s="447"/>
      <c r="AD6" s="447"/>
      <c r="AE6" s="468"/>
      <c r="AF6" s="246"/>
      <c r="AG6" s="362"/>
      <c r="AH6" s="362"/>
      <c r="AI6" s="362"/>
      <c r="AJ6" s="368"/>
      <c r="AK6" s="447"/>
      <c r="AL6" s="447"/>
      <c r="AM6" s="376"/>
      <c r="AN6" s="390"/>
      <c r="AO6" s="447"/>
      <c r="AP6" s="447"/>
      <c r="AQ6" s="468"/>
      <c r="AR6" s="246"/>
      <c r="AS6" s="362"/>
      <c r="AT6" s="362"/>
      <c r="AU6" s="362"/>
      <c r="AV6" s="658" t="e">
        <f>#REF!</f>
        <v>#REF!</v>
      </c>
      <c r="AW6" s="622" t="e">
        <f>#REF!</f>
        <v>#REF!</v>
      </c>
      <c r="AX6" s="622" t="e">
        <f>#REF!</f>
        <v>#REF!</v>
      </c>
      <c r="AY6" s="692" t="e">
        <f>#REF!</f>
        <v>#REF!</v>
      </c>
      <c r="AZ6" s="624"/>
      <c r="BA6" s="664"/>
      <c r="BB6" s="664"/>
      <c r="BC6" s="665"/>
      <c r="BD6" s="246"/>
      <c r="BE6" s="362"/>
      <c r="BF6" s="362"/>
      <c r="BG6" s="362"/>
      <c r="BH6" s="302"/>
      <c r="BI6" s="371"/>
      <c r="BJ6" s="371"/>
      <c r="BK6" s="367"/>
      <c r="BL6" s="368"/>
      <c r="BM6" s="447"/>
      <c r="BN6" s="447"/>
      <c r="BO6" s="468"/>
      <c r="BP6" s="246"/>
      <c r="BQ6" s="362"/>
      <c r="BR6" s="362"/>
      <c r="BS6" s="363"/>
      <c r="BT6" s="666" t="e">
        <f>#REF!</f>
        <v>#REF!</v>
      </c>
      <c r="BU6" s="371" t="e">
        <f>#REF!</f>
        <v>#REF!</v>
      </c>
      <c r="BV6" s="371" t="e">
        <f>#REF!</f>
        <v>#REF!</v>
      </c>
      <c r="BW6" s="367"/>
      <c r="BX6" s="368"/>
      <c r="BY6" s="447"/>
      <c r="BZ6" s="447"/>
      <c r="CA6" s="468"/>
    </row>
    <row r="7" ht="22.15" customHeight="1" spans="1:79">
      <c r="A7" s="240">
        <f t="shared" si="0"/>
        <v>4</v>
      </c>
      <c r="B7" s="241" t="s">
        <v>48</v>
      </c>
      <c r="C7" s="242">
        <f t="shared" si="1"/>
        <v>42989</v>
      </c>
      <c r="D7" s="247"/>
      <c r="E7" s="243"/>
      <c r="F7" s="244">
        <v>3</v>
      </c>
      <c r="G7" s="245" t="s">
        <v>49</v>
      </c>
      <c r="H7" s="246"/>
      <c r="I7" s="362"/>
      <c r="J7" s="362"/>
      <c r="K7" s="363"/>
      <c r="L7" s="370" t="e">
        <f>#REF!</f>
        <v>#REF!</v>
      </c>
      <c r="M7" s="371" t="e">
        <f>#REF!</f>
        <v>#REF!</v>
      </c>
      <c r="N7" s="372" t="e">
        <f>#REF!</f>
        <v>#REF!</v>
      </c>
      <c r="O7" s="373"/>
      <c r="P7" s="368"/>
      <c r="Q7" s="447"/>
      <c r="R7" s="447"/>
      <c r="S7" s="468"/>
      <c r="T7" s="246"/>
      <c r="U7" s="362"/>
      <c r="V7" s="362"/>
      <c r="W7" s="363"/>
      <c r="X7" s="488"/>
      <c r="Y7" s="37"/>
      <c r="Z7" s="37"/>
      <c r="AA7" s="566"/>
      <c r="AB7" s="368"/>
      <c r="AC7" s="447"/>
      <c r="AD7" s="447"/>
      <c r="AE7" s="468"/>
      <c r="AF7" s="246"/>
      <c r="AG7" s="362"/>
      <c r="AH7" s="362"/>
      <c r="AI7" s="362"/>
      <c r="AJ7" s="256" t="e">
        <f>#REF!</f>
        <v>#REF!</v>
      </c>
      <c r="AK7" s="371" t="e">
        <f>#REF!</f>
        <v>#REF!</v>
      </c>
      <c r="AL7" s="371" t="e">
        <f>#REF!</f>
        <v>#REF!</v>
      </c>
      <c r="AM7" s="576" t="e">
        <f>#REF!</f>
        <v>#REF!</v>
      </c>
      <c r="AN7" s="390"/>
      <c r="AO7" s="447"/>
      <c r="AP7" s="447"/>
      <c r="AQ7" s="468"/>
      <c r="AR7" s="246"/>
      <c r="AS7" s="362"/>
      <c r="AT7" s="362"/>
      <c r="AU7" s="362"/>
      <c r="AV7" s="256" t="e">
        <f>#REF!</f>
        <v>#REF!</v>
      </c>
      <c r="AW7" s="371" t="e">
        <f>#REF!</f>
        <v>#REF!</v>
      </c>
      <c r="AX7" s="371" t="e">
        <f>#REF!</f>
        <v>#REF!</v>
      </c>
      <c r="AY7" s="576" t="s">
        <v>50</v>
      </c>
      <c r="AZ7" s="390"/>
      <c r="BA7" s="447"/>
      <c r="BB7" s="447"/>
      <c r="BC7" s="468"/>
      <c r="BD7" s="246"/>
      <c r="BE7" s="362"/>
      <c r="BF7" s="362"/>
      <c r="BG7" s="362"/>
      <c r="BH7" s="301" t="e">
        <f>#REF!</f>
        <v>#REF!</v>
      </c>
      <c r="BI7" s="371" t="e">
        <f>#REF!</f>
        <v>#REF!</v>
      </c>
      <c r="BJ7" s="371" t="e">
        <f>#REF!</f>
        <v>#REF!</v>
      </c>
      <c r="BK7" s="706" t="e">
        <f>#REF!</f>
        <v>#REF!</v>
      </c>
      <c r="BL7" s="368"/>
      <c r="BM7" s="447"/>
      <c r="BN7" s="447"/>
      <c r="BO7" s="468"/>
      <c r="BP7" s="246"/>
      <c r="BQ7" s="362"/>
      <c r="BR7" s="362"/>
      <c r="BS7" s="363"/>
      <c r="BT7" s="666" t="e">
        <f>#REF!</f>
        <v>#REF!</v>
      </c>
      <c r="BU7" s="371" t="e">
        <f>#REF!</f>
        <v>#REF!</v>
      </c>
      <c r="BV7" s="371" t="e">
        <f>#REF!</f>
        <v>#REF!</v>
      </c>
      <c r="BW7" s="367"/>
      <c r="BX7" s="368"/>
      <c r="BY7" s="447"/>
      <c r="BZ7" s="447"/>
      <c r="CA7" s="468"/>
    </row>
    <row r="8" ht="22.15" customHeight="1" spans="1:79">
      <c r="A8" s="240">
        <f t="shared" si="0"/>
        <v>5</v>
      </c>
      <c r="B8" s="248">
        <v>0</v>
      </c>
      <c r="C8" s="242">
        <f t="shared" si="1"/>
        <v>42996</v>
      </c>
      <c r="D8" s="249" t="s">
        <v>39</v>
      </c>
      <c r="E8" s="243"/>
      <c r="F8" s="244">
        <v>4</v>
      </c>
      <c r="G8" s="245" t="s">
        <v>52</v>
      </c>
      <c r="H8" s="250"/>
      <c r="I8" s="374"/>
      <c r="J8" s="374"/>
      <c r="K8" s="375"/>
      <c r="L8" s="370" t="e">
        <f>#REF!</f>
        <v>#REF!</v>
      </c>
      <c r="M8" s="371" t="e">
        <f>#REF!</f>
        <v>#REF!</v>
      </c>
      <c r="N8" s="372" t="e">
        <f>#REF!</f>
        <v>#REF!</v>
      </c>
      <c r="O8" s="369" t="s">
        <v>150</v>
      </c>
      <c r="P8" s="368"/>
      <c r="Q8" s="447"/>
      <c r="R8" s="447"/>
      <c r="S8" s="468"/>
      <c r="T8" s="489"/>
      <c r="U8" s="490"/>
      <c r="V8" s="490"/>
      <c r="W8" s="491"/>
      <c r="X8" s="487"/>
      <c r="Y8" s="37"/>
      <c r="Z8" s="37"/>
      <c r="AA8" s="535"/>
      <c r="AB8" s="368"/>
      <c r="AC8" s="447"/>
      <c r="AD8" s="447"/>
      <c r="AE8" s="468"/>
      <c r="AF8" s="489"/>
      <c r="AG8" s="490"/>
      <c r="AH8" s="490"/>
      <c r="AI8" s="490"/>
      <c r="AJ8" s="256" t="e">
        <f>#REF!</f>
        <v>#REF!</v>
      </c>
      <c r="AK8" s="371" t="e">
        <f>#REF!</f>
        <v>#REF!</v>
      </c>
      <c r="AL8" s="371" t="e">
        <f>#REF!</f>
        <v>#REF!</v>
      </c>
      <c r="AM8" s="576" t="e">
        <f>#REF!</f>
        <v>#REF!</v>
      </c>
      <c r="AN8" s="390"/>
      <c r="AO8" s="447"/>
      <c r="AP8" s="447"/>
      <c r="AQ8" s="468"/>
      <c r="AR8" s="489"/>
      <c r="AS8" s="490"/>
      <c r="AT8" s="490"/>
      <c r="AU8" s="490"/>
      <c r="AV8" s="256" t="e">
        <f>#REF!</f>
        <v>#REF!</v>
      </c>
      <c r="AW8" s="371" t="e">
        <f>#REF!</f>
        <v>#REF!</v>
      </c>
      <c r="AX8" s="371" t="e">
        <f>#REF!</f>
        <v>#REF!</v>
      </c>
      <c r="AY8" s="576" t="s">
        <v>50</v>
      </c>
      <c r="AZ8" s="390"/>
      <c r="BA8" s="447"/>
      <c r="BB8" s="447"/>
      <c r="BC8" s="468"/>
      <c r="BD8" s="489"/>
      <c r="BE8" s="490"/>
      <c r="BF8" s="490"/>
      <c r="BG8" s="490"/>
      <c r="BH8" s="302" t="e">
        <f>#REF!</f>
        <v>#REF!</v>
      </c>
      <c r="BI8" s="371" t="e">
        <f>#REF!</f>
        <v>#REF!</v>
      </c>
      <c r="BJ8" s="371" t="e">
        <f>#REF!</f>
        <v>#REF!</v>
      </c>
      <c r="BK8" s="706" t="e">
        <f>#REF!</f>
        <v>#REF!</v>
      </c>
      <c r="BL8" s="368"/>
      <c r="BM8" s="447"/>
      <c r="BN8" s="447"/>
      <c r="BO8" s="468"/>
      <c r="BP8" s="489"/>
      <c r="BQ8" s="490"/>
      <c r="BR8" s="490"/>
      <c r="BS8" s="491"/>
      <c r="BT8" s="370" t="e">
        <f>#REF!</f>
        <v>#REF!</v>
      </c>
      <c r="BU8" s="371" t="e">
        <f>#REF!</f>
        <v>#REF!</v>
      </c>
      <c r="BV8" s="371" t="e">
        <f>#REF!</f>
        <v>#REF!</v>
      </c>
      <c r="BW8" s="367"/>
      <c r="BX8" s="368"/>
      <c r="BY8" s="447"/>
      <c r="BZ8" s="447"/>
      <c r="CA8" s="468"/>
    </row>
    <row r="9" ht="22.15" customHeight="1" spans="1:86">
      <c r="A9" s="240">
        <f t="shared" si="0"/>
        <v>6</v>
      </c>
      <c r="B9" s="251">
        <v>1</v>
      </c>
      <c r="C9" s="252">
        <f t="shared" si="1"/>
        <v>43003</v>
      </c>
      <c r="D9" s="253"/>
      <c r="E9" s="100"/>
      <c r="F9" s="254">
        <v>5</v>
      </c>
      <c r="G9" s="255" t="s">
        <v>54</v>
      </c>
      <c r="H9" s="256" t="e">
        <f>#REF!</f>
        <v>#REF!</v>
      </c>
      <c r="I9" s="371" t="e">
        <f>#REF!</f>
        <v>#REF!</v>
      </c>
      <c r="J9" s="372" t="e">
        <f>#REF!</f>
        <v>#REF!</v>
      </c>
      <c r="K9" s="376"/>
      <c r="L9" s="377" t="e">
        <f>#REF!</f>
        <v>#REF!</v>
      </c>
      <c r="M9" s="378" t="e">
        <f>#REF!</f>
        <v>#REF!</v>
      </c>
      <c r="N9" s="379" t="e">
        <f>#REF!</f>
        <v>#REF!</v>
      </c>
      <c r="O9" s="380"/>
      <c r="P9" s="269"/>
      <c r="Q9" s="398"/>
      <c r="R9" s="398"/>
      <c r="S9" s="492"/>
      <c r="T9" s="493"/>
      <c r="U9" s="494"/>
      <c r="V9" s="494"/>
      <c r="W9" s="495"/>
      <c r="X9" s="496"/>
      <c r="Y9" s="494"/>
      <c r="Z9" s="494"/>
      <c r="AA9" s="495"/>
      <c r="AB9" s="269"/>
      <c r="AC9" s="398"/>
      <c r="AD9" s="398"/>
      <c r="AE9" s="492"/>
      <c r="AF9" s="540" t="e">
        <f>#REF!</f>
        <v>#REF!</v>
      </c>
      <c r="AG9" s="378" t="e">
        <f>#REF!</f>
        <v>#REF!</v>
      </c>
      <c r="AH9" s="378" t="e">
        <f>#REF!</f>
        <v>#REF!</v>
      </c>
      <c r="AI9" s="611"/>
      <c r="AJ9" s="377" t="e">
        <f>#REF!</f>
        <v>#REF!</v>
      </c>
      <c r="AK9" s="378" t="e">
        <f>#REF!</f>
        <v>#REF!</v>
      </c>
      <c r="AL9" s="378" t="e">
        <f>#REF!</f>
        <v>#REF!</v>
      </c>
      <c r="AM9" s="612" t="e">
        <f>#REF!</f>
        <v>#REF!</v>
      </c>
      <c r="AN9" s="613"/>
      <c r="AO9" s="398"/>
      <c r="AP9" s="398"/>
      <c r="AQ9" s="492"/>
      <c r="AR9" s="659" t="e">
        <f>#REF!</f>
        <v>#REF!</v>
      </c>
      <c r="AS9" s="643" t="e">
        <f>#REF!</f>
        <v>#REF!</v>
      </c>
      <c r="AT9" s="643" t="e">
        <f>#REF!</f>
        <v>#REF!</v>
      </c>
      <c r="AU9" s="660"/>
      <c r="AV9" s="377" t="e">
        <f>#REF!</f>
        <v>#REF!</v>
      </c>
      <c r="AW9" s="378" t="e">
        <f>#REF!</f>
        <v>#REF!</v>
      </c>
      <c r="AX9" s="378" t="e">
        <f>#REF!</f>
        <v>#REF!</v>
      </c>
      <c r="AY9" s="612" t="s">
        <v>50</v>
      </c>
      <c r="AZ9" s="613"/>
      <c r="BA9" s="398"/>
      <c r="BB9" s="398"/>
      <c r="BC9" s="492"/>
      <c r="BD9" s="302" t="e">
        <f>#REF!</f>
        <v>#REF!</v>
      </c>
      <c r="BE9" s="372" t="e">
        <f>#REF!</f>
        <v>#REF!</v>
      </c>
      <c r="BF9" s="372" t="e">
        <f>#REF!</f>
        <v>#REF!</v>
      </c>
      <c r="BG9" s="369"/>
      <c r="BH9" s="540" t="e">
        <f>#REF!</f>
        <v>#REF!</v>
      </c>
      <c r="BI9" s="378" t="e">
        <f>#REF!</f>
        <v>#REF!</v>
      </c>
      <c r="BJ9" s="378" t="e">
        <f>#REF!</f>
        <v>#REF!</v>
      </c>
      <c r="BK9" s="612" t="e">
        <f>#REF!</f>
        <v>#REF!</v>
      </c>
      <c r="BL9" s="269"/>
      <c r="BM9" s="398"/>
      <c r="BN9" s="398"/>
      <c r="BO9" s="695"/>
      <c r="BP9" s="659" t="e">
        <f>#REF!</f>
        <v>#REF!</v>
      </c>
      <c r="BQ9" s="643" t="e">
        <f>#REF!</f>
        <v>#REF!</v>
      </c>
      <c r="BR9" s="643" t="e">
        <f>#REF!</f>
        <v>#REF!</v>
      </c>
      <c r="BS9" s="749"/>
      <c r="BT9" s="563" t="e">
        <f>#REF!</f>
        <v>#REF!</v>
      </c>
      <c r="BU9" s="371" t="e">
        <f>#REF!</f>
        <v>#REF!</v>
      </c>
      <c r="BV9" s="371" t="e">
        <f>#REF!</f>
        <v>#REF!</v>
      </c>
      <c r="BW9" s="367" t="e">
        <f>#REF!</f>
        <v>#REF!</v>
      </c>
      <c r="BX9" s="269"/>
      <c r="BY9" s="398"/>
      <c r="BZ9" s="398"/>
      <c r="CA9" s="492"/>
      <c r="CB9" s="78"/>
      <c r="CC9" s="78"/>
      <c r="CD9" s="78"/>
      <c r="CE9" s="78"/>
      <c r="CF9" s="78"/>
      <c r="CG9" s="78"/>
      <c r="CH9" s="78"/>
    </row>
    <row r="10" ht="22.15" customHeight="1" spans="1:86">
      <c r="A10" s="240">
        <f t="shared" si="0"/>
        <v>7</v>
      </c>
      <c r="B10" s="251">
        <v>2</v>
      </c>
      <c r="C10" s="252">
        <f t="shared" si="1"/>
        <v>43010</v>
      </c>
      <c r="D10" s="257"/>
      <c r="E10" s="258" t="s">
        <v>56</v>
      </c>
      <c r="F10" s="259">
        <v>6</v>
      </c>
      <c r="G10" s="260"/>
      <c r="H10" s="256" t="e">
        <f>#REF!</f>
        <v>#REF!</v>
      </c>
      <c r="I10" s="371" t="e">
        <f>#REF!</f>
        <v>#REF!</v>
      </c>
      <c r="J10" s="372" t="e">
        <f>#REF!</f>
        <v>#REF!</v>
      </c>
      <c r="K10" s="376" t="s">
        <v>150</v>
      </c>
      <c r="L10" s="381"/>
      <c r="M10" s="382"/>
      <c r="N10" s="382"/>
      <c r="O10" s="383"/>
      <c r="P10" s="384"/>
      <c r="Q10" s="497"/>
      <c r="R10" s="497"/>
      <c r="S10" s="498"/>
      <c r="T10" s="499"/>
      <c r="U10" s="473"/>
      <c r="V10" s="473"/>
      <c r="W10" s="500"/>
      <c r="X10" s="501"/>
      <c r="Y10" s="501"/>
      <c r="Z10" s="501"/>
      <c r="AA10" s="573"/>
      <c r="AB10" s="384"/>
      <c r="AC10" s="497"/>
      <c r="AD10" s="497"/>
      <c r="AE10" s="498"/>
      <c r="AF10" s="574" t="e">
        <f>#REF!</f>
        <v>#REF!</v>
      </c>
      <c r="AG10" s="614" t="e">
        <f>#REF!</f>
        <v>#REF!</v>
      </c>
      <c r="AH10" s="614" t="e">
        <f>#REF!</f>
        <v>#REF!</v>
      </c>
      <c r="AI10" s="615"/>
      <c r="AJ10" s="616"/>
      <c r="AK10" s="617"/>
      <c r="AL10" s="617"/>
      <c r="AM10" s="383"/>
      <c r="AN10" s="384"/>
      <c r="AO10" s="497"/>
      <c r="AP10" s="497"/>
      <c r="AQ10" s="498"/>
      <c r="AR10" s="574" t="e">
        <f>#REF!</f>
        <v>#REF!</v>
      </c>
      <c r="AS10" s="661" t="e">
        <f>#REF!</f>
        <v>#REF!</v>
      </c>
      <c r="AT10" s="661" t="e">
        <f>#REF!</f>
        <v>#REF!</v>
      </c>
      <c r="AU10" s="615" t="s">
        <v>57</v>
      </c>
      <c r="AV10" s="662"/>
      <c r="AW10" s="693"/>
      <c r="AX10" s="693"/>
      <c r="AY10" s="694"/>
      <c r="AZ10" s="384"/>
      <c r="BA10" s="497"/>
      <c r="BB10" s="497"/>
      <c r="BC10" s="498"/>
      <c r="BD10" s="302" t="e">
        <f>#REF!</f>
        <v>#REF!</v>
      </c>
      <c r="BE10" s="372" t="e">
        <f>#REF!</f>
        <v>#REF!</v>
      </c>
      <c r="BF10" s="372" t="e">
        <f>#REF!</f>
        <v>#REF!</v>
      </c>
      <c r="BG10" s="369"/>
      <c r="BH10" s="616"/>
      <c r="BI10" s="617"/>
      <c r="BJ10" s="617"/>
      <c r="BK10" s="383"/>
      <c r="BL10" s="384"/>
      <c r="BM10" s="497"/>
      <c r="BN10" s="497"/>
      <c r="BO10" s="497"/>
      <c r="BP10" s="750" t="e">
        <f>#REF!</f>
        <v>#REF!</v>
      </c>
      <c r="BQ10" s="661" t="e">
        <f>#REF!</f>
        <v>#REF!</v>
      </c>
      <c r="BR10" s="661" t="e">
        <f>#REF!</f>
        <v>#REF!</v>
      </c>
      <c r="BS10" s="474"/>
      <c r="BT10" s="617"/>
      <c r="BU10" s="617"/>
      <c r="BV10" s="617"/>
      <c r="BW10" s="383"/>
      <c r="BX10" s="384"/>
      <c r="BY10" s="497"/>
      <c r="BZ10" s="497"/>
      <c r="CA10" s="498"/>
      <c r="CB10" s="78"/>
      <c r="CC10" s="78"/>
      <c r="CD10" s="78"/>
      <c r="CE10" s="78"/>
      <c r="CF10" s="78"/>
      <c r="CG10" s="78"/>
      <c r="CH10" s="78"/>
    </row>
    <row r="11" ht="22.15" customHeight="1" spans="1:79">
      <c r="A11" s="240">
        <f t="shared" si="0"/>
        <v>8</v>
      </c>
      <c r="B11" s="251">
        <v>3</v>
      </c>
      <c r="C11" s="252">
        <f t="shared" si="1"/>
        <v>43017</v>
      </c>
      <c r="D11" s="261" t="s">
        <v>59</v>
      </c>
      <c r="E11" s="236"/>
      <c r="F11" s="262">
        <v>7</v>
      </c>
      <c r="G11" s="263" t="s">
        <v>60</v>
      </c>
      <c r="H11" s="256" t="e">
        <f>#REF!</f>
        <v>#REF!</v>
      </c>
      <c r="I11" s="371" t="e">
        <f>#REF!</f>
        <v>#REF!</v>
      </c>
      <c r="J11" s="372" t="e">
        <f>#REF!</f>
        <v>#REF!</v>
      </c>
      <c r="K11" s="376"/>
      <c r="L11" s="385"/>
      <c r="M11" s="386"/>
      <c r="N11" s="387"/>
      <c r="O11" s="388"/>
      <c r="P11" s="389"/>
      <c r="Q11" s="502"/>
      <c r="R11" s="502"/>
      <c r="S11" s="503"/>
      <c r="T11" s="504"/>
      <c r="U11" s="505"/>
      <c r="V11" s="505"/>
      <c r="W11" s="78"/>
      <c r="X11" s="506"/>
      <c r="Y11" s="505"/>
      <c r="Z11" s="505"/>
      <c r="AA11" s="575"/>
      <c r="AB11" s="389"/>
      <c r="AC11" s="502"/>
      <c r="AD11" s="502"/>
      <c r="AE11" s="503"/>
      <c r="AF11" s="301" t="e">
        <f>#REF!</f>
        <v>#REF!</v>
      </c>
      <c r="AG11" s="386" t="e">
        <f>#REF!</f>
        <v>#REF!</v>
      </c>
      <c r="AH11" s="386" t="e">
        <f>#REF!</f>
        <v>#REF!</v>
      </c>
      <c r="AI11" s="78"/>
      <c r="AJ11" s="618" t="e">
        <f>#REF!</f>
        <v>#REF!</v>
      </c>
      <c r="AK11" s="440" t="e">
        <f>#REF!</f>
        <v>#REF!</v>
      </c>
      <c r="AL11" s="440" t="e">
        <f>#REF!</f>
        <v>#REF!</v>
      </c>
      <c r="AM11" s="619"/>
      <c r="AN11" s="620" t="s">
        <v>43</v>
      </c>
      <c r="AO11" s="549"/>
      <c r="AP11" s="549"/>
      <c r="AQ11" s="663"/>
      <c r="AR11" s="301" t="e">
        <f>#REF!</f>
        <v>#REF!</v>
      </c>
      <c r="AS11" s="387" t="e">
        <f>#REF!</f>
        <v>#REF!</v>
      </c>
      <c r="AT11" s="387" t="e">
        <f>#REF!</f>
        <v>#REF!</v>
      </c>
      <c r="AU11" s="78"/>
      <c r="AV11" s="600"/>
      <c r="AW11" s="502"/>
      <c r="AX11" s="502"/>
      <c r="AY11" s="388"/>
      <c r="AZ11" s="389"/>
      <c r="BA11" s="502"/>
      <c r="BB11" s="502"/>
      <c r="BC11" s="503"/>
      <c r="BD11" s="302" t="e">
        <f>#REF!</f>
        <v>#REF!</v>
      </c>
      <c r="BE11" s="372" t="e">
        <f>#REF!</f>
        <v>#REF!</v>
      </c>
      <c r="BF11" s="372" t="e">
        <f>#REF!</f>
        <v>#REF!</v>
      </c>
      <c r="BG11" s="450" t="s">
        <v>151</v>
      </c>
      <c r="BH11" s="707"/>
      <c r="BI11" s="386"/>
      <c r="BJ11" s="386"/>
      <c r="BK11" s="388" t="s">
        <v>151</v>
      </c>
      <c r="BL11" s="389"/>
      <c r="BM11" s="502"/>
      <c r="BN11" s="502"/>
      <c r="BO11" s="751"/>
      <c r="BP11" s="707" t="e">
        <f>#REF!</f>
        <v>#REF!</v>
      </c>
      <c r="BQ11" s="387" t="e">
        <f>#REF!</f>
        <v>#REF!</v>
      </c>
      <c r="BR11" s="387" t="e">
        <f>#REF!</f>
        <v>#REF!</v>
      </c>
      <c r="BS11" s="575" t="s">
        <v>61</v>
      </c>
      <c r="BT11" s="385" t="e">
        <f>#REF!</f>
        <v>#REF!</v>
      </c>
      <c r="BU11" s="386" t="e">
        <f>#REF!</f>
        <v>#REF!</v>
      </c>
      <c r="BV11" s="386" t="e">
        <f>#REF!</f>
        <v>#REF!</v>
      </c>
      <c r="BW11" s="502"/>
      <c r="BX11" s="620"/>
      <c r="BY11" s="549" t="s">
        <v>43</v>
      </c>
      <c r="BZ11" s="549"/>
      <c r="CA11" s="663"/>
    </row>
    <row r="12" ht="22.15" customHeight="1" spans="1:79">
      <c r="A12" s="240">
        <f t="shared" si="0"/>
        <v>9</v>
      </c>
      <c r="B12" s="251">
        <v>4</v>
      </c>
      <c r="C12" s="252">
        <f t="shared" si="1"/>
        <v>43024</v>
      </c>
      <c r="D12" s="257"/>
      <c r="E12" s="243"/>
      <c r="F12" s="244">
        <v>8</v>
      </c>
      <c r="G12" s="245" t="s">
        <v>63</v>
      </c>
      <c r="H12" s="256" t="e">
        <f>#REF!</f>
        <v>#REF!</v>
      </c>
      <c r="I12" s="371" t="e">
        <f>#REF!</f>
        <v>#REF!</v>
      </c>
      <c r="J12" s="372" t="e">
        <f>#REF!</f>
        <v>#REF!</v>
      </c>
      <c r="K12" s="376"/>
      <c r="L12" s="370"/>
      <c r="M12" s="371"/>
      <c r="N12" s="372"/>
      <c r="O12" s="376"/>
      <c r="P12" s="390"/>
      <c r="Q12" s="447"/>
      <c r="R12" s="447"/>
      <c r="S12" s="468"/>
      <c r="T12" s="507"/>
      <c r="U12" s="37"/>
      <c r="V12" s="37"/>
      <c r="W12" s="508"/>
      <c r="X12" s="509"/>
      <c r="Y12" s="37"/>
      <c r="Z12" s="37"/>
      <c r="AA12" s="468"/>
      <c r="AB12" s="390"/>
      <c r="AC12" s="447"/>
      <c r="AD12" s="447"/>
      <c r="AE12" s="468"/>
      <c r="AF12" s="536" t="e">
        <f>#REF!</f>
        <v>#REF!</v>
      </c>
      <c r="AG12" s="372" t="e">
        <f>#REF!</f>
        <v>#REF!</v>
      </c>
      <c r="AH12" s="372" t="e">
        <f>#REF!</f>
        <v>#REF!</v>
      </c>
      <c r="AI12" s="508"/>
      <c r="AJ12" s="621" t="e">
        <f>#REF!</f>
        <v>#REF!</v>
      </c>
      <c r="AK12" s="622" t="e">
        <f>#REF!</f>
        <v>#REF!</v>
      </c>
      <c r="AL12" s="622" t="e">
        <f>#REF!</f>
        <v>#REF!</v>
      </c>
      <c r="AM12" s="623"/>
      <c r="AN12" s="624" t="s">
        <v>43</v>
      </c>
      <c r="AO12" s="664"/>
      <c r="AP12" s="664"/>
      <c r="AQ12" s="665"/>
      <c r="AR12" s="536" t="e">
        <f>#REF!</f>
        <v>#REF!</v>
      </c>
      <c r="AS12" s="372" t="e">
        <f>#REF!</f>
        <v>#REF!</v>
      </c>
      <c r="AT12" s="372" t="e">
        <f>#REF!</f>
        <v>#REF!</v>
      </c>
      <c r="AU12" s="508"/>
      <c r="AV12" s="368"/>
      <c r="AW12" s="447"/>
      <c r="AX12" s="447"/>
      <c r="AY12" s="376"/>
      <c r="AZ12" s="390"/>
      <c r="BA12" s="447"/>
      <c r="BB12" s="447"/>
      <c r="BC12" s="468"/>
      <c r="BD12" s="302" t="e">
        <f>#REF!</f>
        <v>#REF!</v>
      </c>
      <c r="BE12" s="372" t="e">
        <f>#REF!</f>
        <v>#REF!</v>
      </c>
      <c r="BF12" s="372" t="e">
        <f>#REF!</f>
        <v>#REF!</v>
      </c>
      <c r="BG12" s="625"/>
      <c r="BH12" s="256"/>
      <c r="BI12" s="371"/>
      <c r="BJ12" s="371"/>
      <c r="BK12" s="708"/>
      <c r="BL12" s="390"/>
      <c r="BM12" s="447"/>
      <c r="BN12" s="447"/>
      <c r="BO12" s="744"/>
      <c r="BP12" s="256" t="e">
        <f>#REF!</f>
        <v>#REF!</v>
      </c>
      <c r="BQ12" s="372" t="e">
        <f>#REF!</f>
        <v>#REF!</v>
      </c>
      <c r="BR12" s="372" t="e">
        <f>#REF!</f>
        <v>#REF!</v>
      </c>
      <c r="BS12" s="468" t="s">
        <v>64</v>
      </c>
      <c r="BT12" s="385" t="e">
        <f>#REF!</f>
        <v>#REF!</v>
      </c>
      <c r="BU12" s="386" t="e">
        <f>#REF!</f>
        <v>#REF!</v>
      </c>
      <c r="BV12" s="371"/>
      <c r="BW12" s="502"/>
      <c r="BX12" s="624"/>
      <c r="BY12" s="664" t="s">
        <v>43</v>
      </c>
      <c r="BZ12" s="664"/>
      <c r="CA12" s="665"/>
    </row>
    <row r="13" ht="22.15" customHeight="1" spans="1:79">
      <c r="A13" s="240">
        <f t="shared" si="0"/>
        <v>10</v>
      </c>
      <c r="B13" s="251">
        <v>5</v>
      </c>
      <c r="C13" s="252">
        <f t="shared" si="1"/>
        <v>43031</v>
      </c>
      <c r="D13" s="261"/>
      <c r="E13" s="243"/>
      <c r="F13" s="244">
        <v>9</v>
      </c>
      <c r="G13" s="245" t="s">
        <v>65</v>
      </c>
      <c r="H13" s="256" t="e">
        <f>#REF!</f>
        <v>#REF!</v>
      </c>
      <c r="I13" s="391" t="e">
        <f>#REF!</f>
        <v>#REF!</v>
      </c>
      <c r="J13" s="392" t="e">
        <f>#REF!</f>
        <v>#REF!</v>
      </c>
      <c r="K13" s="393"/>
      <c r="L13" s="370" t="e">
        <f>#REF!</f>
        <v>#REF!</v>
      </c>
      <c r="M13" s="371" t="e">
        <f>#REF!</f>
        <v>#REF!</v>
      </c>
      <c r="N13" s="372" t="e">
        <f>#REF!</f>
        <v>#REF!</v>
      </c>
      <c r="O13" s="376"/>
      <c r="P13" s="390"/>
      <c r="Q13" s="447"/>
      <c r="R13" s="447"/>
      <c r="S13" s="468"/>
      <c r="T13" s="507"/>
      <c r="U13" s="37"/>
      <c r="V13" s="37"/>
      <c r="W13" s="508"/>
      <c r="X13" s="510" t="e">
        <f>#REF!</f>
        <v>#REF!</v>
      </c>
      <c r="Y13" s="372" t="e">
        <f>#REF!</f>
        <v>#REF!</v>
      </c>
      <c r="Z13" s="372" t="e">
        <f>#REF!</f>
        <v>#REF!</v>
      </c>
      <c r="AA13" s="576" t="e">
        <f>#REF!</f>
        <v>#REF!</v>
      </c>
      <c r="AB13" s="390"/>
      <c r="AC13" s="447"/>
      <c r="AD13" s="447"/>
      <c r="AE13" s="468"/>
      <c r="AF13" s="536" t="e">
        <f>#REF!</f>
        <v>#REF!</v>
      </c>
      <c r="AG13" s="371" t="e">
        <f>#REF!</f>
        <v>#REF!</v>
      </c>
      <c r="AH13" s="372" t="e">
        <f>#REF!</f>
        <v>#REF!</v>
      </c>
      <c r="AI13" s="625"/>
      <c r="AJ13" s="536" t="e">
        <f>#REF!</f>
        <v>#REF!</v>
      </c>
      <c r="AK13" s="371" t="e">
        <f>#REF!</f>
        <v>#REF!</v>
      </c>
      <c r="AL13" s="371" t="e">
        <f>#REF!</f>
        <v>#REF!</v>
      </c>
      <c r="AM13" s="367"/>
      <c r="AN13" s="390"/>
      <c r="AO13" s="447"/>
      <c r="AP13" s="447"/>
      <c r="AQ13" s="468"/>
      <c r="AR13" s="536" t="e">
        <f>#REF!</f>
        <v>#REF!</v>
      </c>
      <c r="AS13" s="372" t="e">
        <f>#REF!</f>
        <v>#REF!</v>
      </c>
      <c r="AT13" s="372" t="e">
        <f>#REF!</f>
        <v>#REF!</v>
      </c>
      <c r="AU13" s="508"/>
      <c r="AV13" s="256" t="e">
        <f>#REF!</f>
        <v>#REF!</v>
      </c>
      <c r="AW13" s="371" t="e">
        <f>#REF!</f>
        <v>#REF!</v>
      </c>
      <c r="AX13" s="371" t="e">
        <f>#REF!</f>
        <v>#REF!</v>
      </c>
      <c r="AY13" s="576" t="s">
        <v>50</v>
      </c>
      <c r="AZ13" s="390"/>
      <c r="BA13" s="447"/>
      <c r="BB13" s="447"/>
      <c r="BC13" s="468"/>
      <c r="BD13" s="302" t="e">
        <f>#REF!</f>
        <v>#REF!</v>
      </c>
      <c r="BE13" s="372" t="e">
        <f>#REF!</f>
        <v>#REF!</v>
      </c>
      <c r="BF13" s="372" t="e">
        <f>#REF!</f>
        <v>#REF!</v>
      </c>
      <c r="BG13" s="625"/>
      <c r="BH13" s="256" t="e">
        <f>#REF!</f>
        <v>#REF!</v>
      </c>
      <c r="BI13" s="371" t="e">
        <f>#REF!</f>
        <v>#REF!</v>
      </c>
      <c r="BJ13" s="371" t="e">
        <f>#REF!</f>
        <v>#REF!</v>
      </c>
      <c r="BK13" s="709" t="e">
        <f>#REF!</f>
        <v>#REF!</v>
      </c>
      <c r="BL13" s="390"/>
      <c r="BM13" s="447"/>
      <c r="BN13" s="447"/>
      <c r="BO13" s="744"/>
      <c r="BP13" s="256" t="e">
        <f>#REF!</f>
        <v>#REF!</v>
      </c>
      <c r="BQ13" s="372" t="e">
        <f>#REF!</f>
        <v>#REF!</v>
      </c>
      <c r="BR13" s="372" t="e">
        <f>#REF!</f>
        <v>#REF!</v>
      </c>
      <c r="BS13" s="468" t="s">
        <v>67</v>
      </c>
      <c r="BT13" s="385" t="e">
        <f>#REF!</f>
        <v>#REF!</v>
      </c>
      <c r="BU13" s="386" t="e">
        <f>#REF!</f>
        <v>#REF!</v>
      </c>
      <c r="BV13" s="371"/>
      <c r="BW13" s="502" t="e">
        <f>#REF!</f>
        <v>#REF!</v>
      </c>
      <c r="BX13" s="390"/>
      <c r="BY13" s="447"/>
      <c r="BZ13" s="447"/>
      <c r="CA13" s="468"/>
    </row>
    <row r="14" ht="22.15" customHeight="1" spans="1:79">
      <c r="A14" s="240">
        <f t="shared" si="0"/>
        <v>11</v>
      </c>
      <c r="B14" s="251">
        <v>6</v>
      </c>
      <c r="C14" s="252">
        <f t="shared" si="1"/>
        <v>43038</v>
      </c>
      <c r="D14" s="257"/>
      <c r="E14" s="243"/>
      <c r="F14" s="244">
        <v>10</v>
      </c>
      <c r="G14" s="245" t="s">
        <v>68</v>
      </c>
      <c r="H14" s="264" t="e">
        <f>#REF!</f>
        <v>#REF!</v>
      </c>
      <c r="I14" s="391" t="e">
        <f>#REF!</f>
        <v>#REF!</v>
      </c>
      <c r="J14" s="392" t="e">
        <f>#REF!</f>
        <v>#REF!</v>
      </c>
      <c r="K14" s="394"/>
      <c r="L14" s="370" t="e">
        <f>#REF!</f>
        <v>#REF!</v>
      </c>
      <c r="M14" s="371" t="e">
        <f>#REF!</f>
        <v>#REF!</v>
      </c>
      <c r="N14" s="372" t="e">
        <f>#REF!</f>
        <v>#REF!</v>
      </c>
      <c r="O14" s="376"/>
      <c r="P14" s="390"/>
      <c r="Q14" s="447"/>
      <c r="R14" s="447"/>
      <c r="S14" s="468"/>
      <c r="T14" s="507"/>
      <c r="U14" s="37"/>
      <c r="V14" s="37"/>
      <c r="W14" s="508"/>
      <c r="X14" s="510" t="e">
        <f>#REF!</f>
        <v>#REF!</v>
      </c>
      <c r="Y14" s="372" t="e">
        <f>#REF!</f>
        <v>#REF!</v>
      </c>
      <c r="Z14" s="372" t="e">
        <f>#REF!</f>
        <v>#REF!</v>
      </c>
      <c r="AA14" s="576" t="e">
        <f>#REF!</f>
        <v>#REF!</v>
      </c>
      <c r="AB14" s="390"/>
      <c r="AC14" s="447"/>
      <c r="AD14" s="447"/>
      <c r="AE14" s="468"/>
      <c r="AF14" s="536" t="e">
        <f>#REF!</f>
        <v>#REF!</v>
      </c>
      <c r="AG14" s="371" t="e">
        <f>#REF!</f>
        <v>#REF!</v>
      </c>
      <c r="AH14" s="372" t="e">
        <f>#REF!</f>
        <v>#REF!</v>
      </c>
      <c r="AI14" s="508"/>
      <c r="AJ14" s="536" t="e">
        <f>#REF!</f>
        <v>#REF!</v>
      </c>
      <c r="AK14" s="371" t="e">
        <f>#REF!</f>
        <v>#REF!</v>
      </c>
      <c r="AL14" s="371" t="e">
        <f>#REF!</f>
        <v>#REF!</v>
      </c>
      <c r="AM14" s="367"/>
      <c r="AN14" s="390"/>
      <c r="AO14" s="447"/>
      <c r="AP14" s="447"/>
      <c r="AQ14" s="468"/>
      <c r="AR14" s="536" t="e">
        <f>#REF!</f>
        <v>#REF!</v>
      </c>
      <c r="AS14" s="372" t="e">
        <f>#REF!</f>
        <v>#REF!</v>
      </c>
      <c r="AT14" s="372" t="e">
        <f>#REF!</f>
        <v>#REF!</v>
      </c>
      <c r="AU14" s="508"/>
      <c r="AV14" s="256" t="e">
        <f>#REF!</f>
        <v>#REF!</v>
      </c>
      <c r="AW14" s="371" t="e">
        <f>#REF!</f>
        <v>#REF!</v>
      </c>
      <c r="AX14" s="371" t="e">
        <f>#REF!</f>
        <v>#REF!</v>
      </c>
      <c r="AY14" s="576" t="s">
        <v>50</v>
      </c>
      <c r="AZ14" s="390"/>
      <c r="BA14" s="447"/>
      <c r="BB14" s="447"/>
      <c r="BC14" s="468"/>
      <c r="BD14" s="302" t="e">
        <f>#REF!</f>
        <v>#REF!</v>
      </c>
      <c r="BE14" s="372" t="e">
        <f>#REF!</f>
        <v>#REF!</v>
      </c>
      <c r="BF14" s="372" t="e">
        <f>#REF!</f>
        <v>#REF!</v>
      </c>
      <c r="BG14" s="625"/>
      <c r="BH14" s="256" t="e">
        <f>#REF!</f>
        <v>#REF!</v>
      </c>
      <c r="BI14" s="371" t="e">
        <f>#REF!</f>
        <v>#REF!</v>
      </c>
      <c r="BJ14" s="371" t="e">
        <f>#REF!</f>
        <v>#REF!</v>
      </c>
      <c r="BK14" s="709" t="e">
        <f>#REF!</f>
        <v>#REF!</v>
      </c>
      <c r="BL14" s="390"/>
      <c r="BM14" s="447"/>
      <c r="BN14" s="447"/>
      <c r="BO14" s="744"/>
      <c r="BP14" s="256" t="e">
        <f>#REF!</f>
        <v>#REF!</v>
      </c>
      <c r="BQ14" s="372" t="e">
        <f>#REF!</f>
        <v>#REF!</v>
      </c>
      <c r="BR14" s="372" t="e">
        <f>#REF!</f>
        <v>#REF!</v>
      </c>
      <c r="BS14" s="468" t="s">
        <v>70</v>
      </c>
      <c r="BT14" s="385" t="e">
        <f>#REF!</f>
        <v>#REF!</v>
      </c>
      <c r="BU14" s="386" t="e">
        <f>#REF!</f>
        <v>#REF!</v>
      </c>
      <c r="BV14" s="371"/>
      <c r="BW14" s="502"/>
      <c r="BX14" s="390"/>
      <c r="BY14" s="447"/>
      <c r="BZ14" s="447"/>
      <c r="CA14" s="468"/>
    </row>
    <row r="15" ht="22.15" customHeight="1" spans="1:79">
      <c r="A15" s="240">
        <f t="shared" si="0"/>
        <v>12</v>
      </c>
      <c r="B15" s="251">
        <v>7</v>
      </c>
      <c r="C15" s="252">
        <f t="shared" si="1"/>
        <v>43045</v>
      </c>
      <c r="D15" s="257"/>
      <c r="E15" s="243"/>
      <c r="F15" s="244">
        <v>11</v>
      </c>
      <c r="G15" s="245" t="s">
        <v>71</v>
      </c>
      <c r="H15" s="264" t="e">
        <f>#REF!</f>
        <v>#REF!</v>
      </c>
      <c r="I15" s="391" t="e">
        <f>#REF!</f>
        <v>#REF!</v>
      </c>
      <c r="J15" s="392" t="e">
        <f>#REF!</f>
        <v>#REF!</v>
      </c>
      <c r="K15" s="393"/>
      <c r="L15" s="370" t="e">
        <f>#REF!</f>
        <v>#REF!</v>
      </c>
      <c r="M15" s="371" t="e">
        <f>#REF!</f>
        <v>#REF!</v>
      </c>
      <c r="N15" s="372" t="e">
        <f>#REF!</f>
        <v>#REF!</v>
      </c>
      <c r="O15" s="376"/>
      <c r="P15" s="390"/>
      <c r="Q15" s="447"/>
      <c r="R15" s="447"/>
      <c r="S15" s="468"/>
      <c r="T15" s="507"/>
      <c r="U15" s="37"/>
      <c r="V15" s="37"/>
      <c r="W15" s="508"/>
      <c r="X15" s="510" t="e">
        <f>#REF!</f>
        <v>#REF!</v>
      </c>
      <c r="Y15" s="372" t="e">
        <f>#REF!</f>
        <v>#REF!</v>
      </c>
      <c r="Z15" s="372" t="e">
        <f>#REF!</f>
        <v>#REF!</v>
      </c>
      <c r="AA15" s="576" t="e">
        <f>#REF!</f>
        <v>#REF!</v>
      </c>
      <c r="AB15" s="390"/>
      <c r="AC15" s="447"/>
      <c r="AD15" s="447"/>
      <c r="AE15" s="468"/>
      <c r="AF15" s="536" t="e">
        <f>#REF!</f>
        <v>#REF!</v>
      </c>
      <c r="AG15" s="372" t="e">
        <f>#REF!</f>
        <v>#REF!</v>
      </c>
      <c r="AH15" s="372" t="e">
        <f>#REF!</f>
        <v>#REF!</v>
      </c>
      <c r="AI15" s="508"/>
      <c r="AJ15" s="536" t="e">
        <f>#REF!</f>
        <v>#REF!</v>
      </c>
      <c r="AK15" s="371" t="e">
        <f>#REF!</f>
        <v>#REF!</v>
      </c>
      <c r="AL15" s="371" t="e">
        <f>#REF!</f>
        <v>#REF!</v>
      </c>
      <c r="AM15" s="367"/>
      <c r="AN15" s="390"/>
      <c r="AO15" s="447"/>
      <c r="AP15" s="447"/>
      <c r="AQ15" s="471"/>
      <c r="AR15" s="536" t="e">
        <f>#REF!</f>
        <v>#REF!</v>
      </c>
      <c r="AS15" s="372" t="e">
        <f>#REF!</f>
        <v>#REF!</v>
      </c>
      <c r="AT15" s="372" t="e">
        <f>#REF!</f>
        <v>#REF!</v>
      </c>
      <c r="AU15" s="508"/>
      <c r="AV15" s="256" t="e">
        <f>#REF!</f>
        <v>#REF!</v>
      </c>
      <c r="AW15" s="371" t="e">
        <f>#REF!</f>
        <v>#REF!</v>
      </c>
      <c r="AX15" s="371" t="e">
        <f>#REF!</f>
        <v>#REF!</v>
      </c>
      <c r="AY15" s="576" t="s">
        <v>50</v>
      </c>
      <c r="AZ15" s="390"/>
      <c r="BA15" s="447"/>
      <c r="BB15" s="447"/>
      <c r="BC15" s="468"/>
      <c r="BD15" s="302" t="e">
        <f>#REF!</f>
        <v>#REF!</v>
      </c>
      <c r="BE15" s="372" t="e">
        <f>#REF!</f>
        <v>#REF!</v>
      </c>
      <c r="BF15" s="372" t="e">
        <f>#REF!</f>
        <v>#REF!</v>
      </c>
      <c r="BG15" s="625" t="s">
        <v>152</v>
      </c>
      <c r="BH15" s="256" t="e">
        <f>#REF!</f>
        <v>#REF!</v>
      </c>
      <c r="BI15" s="371" t="e">
        <f>#REF!</f>
        <v>#REF!</v>
      </c>
      <c r="BJ15" s="371" t="e">
        <f>#REF!</f>
        <v>#REF!</v>
      </c>
      <c r="BK15" s="388" t="s">
        <v>152</v>
      </c>
      <c r="BL15" s="390"/>
      <c r="BM15" s="447"/>
      <c r="BN15" s="447"/>
      <c r="BO15" s="744"/>
      <c r="BP15" s="256" t="e">
        <f>#REF!</f>
        <v>#REF!</v>
      </c>
      <c r="BQ15" s="372" t="e">
        <f>#REF!</f>
        <v>#REF!</v>
      </c>
      <c r="BR15" s="372" t="e">
        <f>#REF!</f>
        <v>#REF!</v>
      </c>
      <c r="BS15" s="468"/>
      <c r="BT15" s="385" t="e">
        <f>#REF!</f>
        <v>#REF!</v>
      </c>
      <c r="BU15" s="386" t="e">
        <f>#REF!</f>
        <v>#REF!</v>
      </c>
      <c r="BV15" s="371"/>
      <c r="BW15" s="502"/>
      <c r="BX15" s="390"/>
      <c r="BY15" s="447"/>
      <c r="BZ15" s="447"/>
      <c r="CA15" s="468"/>
    </row>
    <row r="16" ht="22.15" customHeight="1" spans="1:79">
      <c r="A16" s="240">
        <f t="shared" si="0"/>
        <v>13</v>
      </c>
      <c r="B16" s="251">
        <v>8</v>
      </c>
      <c r="C16" s="252">
        <f t="shared" si="1"/>
        <v>43052</v>
      </c>
      <c r="D16" s="257"/>
      <c r="E16" s="243"/>
      <c r="F16" s="244">
        <v>12</v>
      </c>
      <c r="G16" s="245" t="s">
        <v>72</v>
      </c>
      <c r="H16" s="264" t="e">
        <f>#REF!</f>
        <v>#REF!</v>
      </c>
      <c r="I16" s="391" t="e">
        <f>#REF!</f>
        <v>#REF!</v>
      </c>
      <c r="J16" s="392" t="e">
        <f>#REF!</f>
        <v>#REF!</v>
      </c>
      <c r="K16" s="393"/>
      <c r="L16" s="370"/>
      <c r="M16" s="371"/>
      <c r="N16" s="371"/>
      <c r="O16" s="376"/>
      <c r="P16" s="395"/>
      <c r="Q16" s="511"/>
      <c r="R16" s="511"/>
      <c r="S16" s="512"/>
      <c r="T16" s="507"/>
      <c r="U16" s="37"/>
      <c r="V16" s="37"/>
      <c r="W16" s="508"/>
      <c r="X16" s="510"/>
      <c r="Y16" s="372"/>
      <c r="Z16" s="372"/>
      <c r="AA16" s="576"/>
      <c r="AB16" s="390"/>
      <c r="AC16" s="447"/>
      <c r="AD16" s="447"/>
      <c r="AE16" s="468"/>
      <c r="AF16" s="536" t="e">
        <f>#REF!</f>
        <v>#REF!</v>
      </c>
      <c r="AG16" s="371" t="e">
        <f>#REF!</f>
        <v>#REF!</v>
      </c>
      <c r="AH16" s="372" t="e">
        <f>#REF!</f>
        <v>#REF!</v>
      </c>
      <c r="AI16" s="508"/>
      <c r="AJ16" s="536"/>
      <c r="AK16" s="371"/>
      <c r="AL16" s="371"/>
      <c r="AM16" s="367"/>
      <c r="AN16" s="390"/>
      <c r="AO16" s="447"/>
      <c r="AP16" s="447"/>
      <c r="AQ16" s="535"/>
      <c r="AR16" s="666" t="e">
        <f>#REF!</f>
        <v>#REF!</v>
      </c>
      <c r="AS16" s="372" t="e">
        <f>#REF!</f>
        <v>#REF!</v>
      </c>
      <c r="AT16" s="372" t="e">
        <f>#REF!</f>
        <v>#REF!</v>
      </c>
      <c r="AU16" s="508"/>
      <c r="AV16" s="256"/>
      <c r="AW16" s="371"/>
      <c r="AX16" s="371"/>
      <c r="AY16" s="576"/>
      <c r="AZ16" s="390"/>
      <c r="BA16" s="447"/>
      <c r="BB16" s="447"/>
      <c r="BC16" s="468"/>
      <c r="BD16" s="302" t="e">
        <f>#REF!</f>
        <v>#REF!</v>
      </c>
      <c r="BE16" s="372" t="e">
        <f>#REF!</f>
        <v>#REF!</v>
      </c>
      <c r="BF16" s="372" t="e">
        <f>#REF!</f>
        <v>#REF!</v>
      </c>
      <c r="BG16" s="369"/>
      <c r="BH16" s="710" t="e">
        <f>#REF!</f>
        <v>#REF!</v>
      </c>
      <c r="BI16" s="711" t="e">
        <f>#REF!</f>
        <v>#REF!</v>
      </c>
      <c r="BJ16" s="711" t="e">
        <f>#REF!</f>
        <v>#REF!</v>
      </c>
      <c r="BK16" s="712"/>
      <c r="BL16" s="624" t="s">
        <v>43</v>
      </c>
      <c r="BM16" s="664" t="s">
        <v>43</v>
      </c>
      <c r="BN16" s="664"/>
      <c r="BO16" s="752" t="s">
        <v>73</v>
      </c>
      <c r="BP16" s="256" t="e">
        <f>#REF!</f>
        <v>#REF!</v>
      </c>
      <c r="BQ16" s="372" t="e">
        <f>#REF!</f>
        <v>#REF!</v>
      </c>
      <c r="BR16" s="372" t="e">
        <f>#REF!</f>
        <v>#REF!</v>
      </c>
      <c r="BS16" s="468"/>
      <c r="BT16" s="385" t="e">
        <f>#REF!</f>
        <v>#REF!</v>
      </c>
      <c r="BU16" s="386" t="e">
        <f>#REF!</f>
        <v>#REF!</v>
      </c>
      <c r="BV16" s="371"/>
      <c r="BW16" s="502"/>
      <c r="BX16" s="390"/>
      <c r="BY16" s="447"/>
      <c r="BZ16" s="447"/>
      <c r="CA16" s="468"/>
    </row>
    <row r="17" ht="22.15" customHeight="1" spans="1:79">
      <c r="A17" s="240">
        <f t="shared" si="0"/>
        <v>14</v>
      </c>
      <c r="B17" s="251">
        <v>9</v>
      </c>
      <c r="C17" s="252">
        <f t="shared" si="1"/>
        <v>43059</v>
      </c>
      <c r="D17" s="265"/>
      <c r="E17" s="243"/>
      <c r="F17" s="244">
        <v>13</v>
      </c>
      <c r="G17" s="266" t="s">
        <v>74</v>
      </c>
      <c r="H17" s="264" t="e">
        <f>#REF!</f>
        <v>#REF!</v>
      </c>
      <c r="I17" s="391" t="e">
        <f>#REF!</f>
        <v>#REF!</v>
      </c>
      <c r="J17" s="392" t="e">
        <f>#REF!</f>
        <v>#REF!</v>
      </c>
      <c r="K17" s="393"/>
      <c r="L17" s="370" t="e">
        <f>#REF!</f>
        <v>#REF!</v>
      </c>
      <c r="M17" s="371" t="e">
        <f>#REF!</f>
        <v>#REF!</v>
      </c>
      <c r="N17" s="371" t="e">
        <f>#REF!</f>
        <v>#REF!</v>
      </c>
      <c r="O17" s="376"/>
      <c r="P17" s="395"/>
      <c r="Q17" s="511"/>
      <c r="R17" s="511"/>
      <c r="S17" s="512"/>
      <c r="T17" s="507"/>
      <c r="U17" s="37"/>
      <c r="V17" s="37"/>
      <c r="W17" s="508"/>
      <c r="X17" s="510" t="e">
        <f>#REF!</f>
        <v>#REF!</v>
      </c>
      <c r="Y17" s="372" t="e">
        <f>#REF!</f>
        <v>#REF!</v>
      </c>
      <c r="Z17" s="372" t="e">
        <f>#REF!</f>
        <v>#REF!</v>
      </c>
      <c r="AA17" s="576" t="e">
        <f>#REF!</f>
        <v>#REF!</v>
      </c>
      <c r="AB17" s="395"/>
      <c r="AC17" s="511"/>
      <c r="AD17" s="511"/>
      <c r="AE17" s="512"/>
      <c r="AF17" s="536" t="e">
        <f>#REF!</f>
        <v>#REF!</v>
      </c>
      <c r="AG17" s="371" t="e">
        <f>#REF!</f>
        <v>#REF!</v>
      </c>
      <c r="AH17" s="372" t="e">
        <f>#REF!</f>
        <v>#REF!</v>
      </c>
      <c r="AI17" s="508"/>
      <c r="AJ17" s="256" t="e">
        <f>#REF!</f>
        <v>#REF!</v>
      </c>
      <c r="AK17" s="371" t="e">
        <f>#REF!</f>
        <v>#REF!</v>
      </c>
      <c r="AL17" s="371" t="e">
        <f>#REF!</f>
        <v>#REF!</v>
      </c>
      <c r="AM17" s="367" t="s">
        <v>153</v>
      </c>
      <c r="AN17" s="395"/>
      <c r="AO17" s="511"/>
      <c r="AP17" s="511"/>
      <c r="AQ17" s="667"/>
      <c r="AR17" s="666" t="e">
        <f>#REF!</f>
        <v>#REF!</v>
      </c>
      <c r="AS17" s="372" t="e">
        <f>#REF!</f>
        <v>#REF!</v>
      </c>
      <c r="AT17" s="372" t="e">
        <f>#REF!</f>
        <v>#REF!</v>
      </c>
      <c r="AU17" s="508"/>
      <c r="AV17" s="256" t="e">
        <f>#REF!</f>
        <v>#REF!</v>
      </c>
      <c r="AW17" s="371" t="e">
        <f>#REF!</f>
        <v>#REF!</v>
      </c>
      <c r="AX17" s="371" t="e">
        <f>#REF!</f>
        <v>#REF!</v>
      </c>
      <c r="AY17" s="376" t="s">
        <v>75</v>
      </c>
      <c r="AZ17" s="395"/>
      <c r="BA17" s="511"/>
      <c r="BB17" s="511"/>
      <c r="BC17" s="512"/>
      <c r="BD17" s="302" t="e">
        <f>#REF!</f>
        <v>#REF!</v>
      </c>
      <c r="BE17" s="372" t="e">
        <f>#REF!</f>
        <v>#REF!</v>
      </c>
      <c r="BF17" s="372" t="e">
        <f>#REF!</f>
        <v>#REF!</v>
      </c>
      <c r="BG17" s="369" t="s">
        <v>154</v>
      </c>
      <c r="BH17" s="256" t="e">
        <f>#REF!</f>
        <v>#REF!</v>
      </c>
      <c r="BI17" s="371" t="e">
        <f>#REF!</f>
        <v>#REF!</v>
      </c>
      <c r="BJ17" s="371" t="e">
        <f>#REF!</f>
        <v>#REF!</v>
      </c>
      <c r="BK17" s="376" t="s">
        <v>154</v>
      </c>
      <c r="BL17" s="395"/>
      <c r="BM17" s="511"/>
      <c r="BN17" s="511"/>
      <c r="BO17" s="753"/>
      <c r="BP17" s="256" t="e">
        <f>#REF!</f>
        <v>#REF!</v>
      </c>
      <c r="BQ17" s="372" t="e">
        <f>#REF!</f>
        <v>#REF!</v>
      </c>
      <c r="BR17" s="372" t="e">
        <f>#REF!</f>
        <v>#REF!</v>
      </c>
      <c r="BS17" s="468" t="s">
        <v>76</v>
      </c>
      <c r="BT17" s="385" t="e">
        <f>#REF!</f>
        <v>#REF!</v>
      </c>
      <c r="BU17" s="386" t="e">
        <f>#REF!</f>
        <v>#REF!</v>
      </c>
      <c r="BV17" s="371"/>
      <c r="BW17" s="502" t="e">
        <f>#REF!</f>
        <v>#REF!</v>
      </c>
      <c r="BX17" s="395"/>
      <c r="BY17" s="511"/>
      <c r="BZ17" s="511"/>
      <c r="CA17" s="512"/>
    </row>
    <row r="18" ht="22.15" customHeight="1" spans="1:79">
      <c r="A18" s="240">
        <f t="shared" si="0"/>
        <v>15</v>
      </c>
      <c r="B18" s="251">
        <v>10</v>
      </c>
      <c r="C18" s="252">
        <f t="shared" si="1"/>
        <v>43066</v>
      </c>
      <c r="D18" s="257"/>
      <c r="E18" s="243"/>
      <c r="F18" s="244">
        <v>14</v>
      </c>
      <c r="G18" s="245" t="s">
        <v>77</v>
      </c>
      <c r="H18" s="267"/>
      <c r="I18" s="396"/>
      <c r="J18" s="397"/>
      <c r="K18" s="393" t="s">
        <v>150</v>
      </c>
      <c r="L18" s="370" t="e">
        <f>#REF!</f>
        <v>#REF!</v>
      </c>
      <c r="M18" s="371" t="e">
        <f>#REF!</f>
        <v>#REF!</v>
      </c>
      <c r="N18" s="371" t="e">
        <f>#REF!</f>
        <v>#REF!</v>
      </c>
      <c r="O18" s="376"/>
      <c r="P18" s="390"/>
      <c r="Q18" s="447"/>
      <c r="R18" s="447"/>
      <c r="S18" s="468"/>
      <c r="T18" s="507"/>
      <c r="U18" s="37"/>
      <c r="V18" s="37"/>
      <c r="W18" s="508"/>
      <c r="X18" s="510" t="e">
        <f>#REF!</f>
        <v>#REF!</v>
      </c>
      <c r="Y18" s="372" t="e">
        <f>#REF!</f>
        <v>#REF!</v>
      </c>
      <c r="Z18" s="372" t="e">
        <f>#REF!</f>
        <v>#REF!</v>
      </c>
      <c r="AA18" s="576" t="e">
        <f>#REF!</f>
        <v>#REF!</v>
      </c>
      <c r="AB18" s="390"/>
      <c r="AC18" s="447"/>
      <c r="AD18" s="447"/>
      <c r="AE18" s="468"/>
      <c r="AF18" s="536" t="e">
        <f>#REF!</f>
        <v>#REF!</v>
      </c>
      <c r="AG18" s="372" t="e">
        <f>#REF!</f>
        <v>#REF!</v>
      </c>
      <c r="AH18" s="372" t="e">
        <f>#REF!</f>
        <v>#REF!</v>
      </c>
      <c r="AI18" s="508"/>
      <c r="AJ18" s="256" t="e">
        <f>#REF!</f>
        <v>#REF!</v>
      </c>
      <c r="AK18" s="371" t="e">
        <f>#REF!</f>
        <v>#REF!</v>
      </c>
      <c r="AL18" s="371" t="e">
        <f>#REF!</f>
        <v>#REF!</v>
      </c>
      <c r="AM18" s="367"/>
      <c r="AN18" s="395"/>
      <c r="AO18" s="511"/>
      <c r="AP18" s="511"/>
      <c r="AQ18" s="512"/>
      <c r="AR18" s="666" t="e">
        <f>#REF!</f>
        <v>#REF!</v>
      </c>
      <c r="AS18" s="372" t="e">
        <f>#REF!</f>
        <v>#REF!</v>
      </c>
      <c r="AT18" s="372" t="e">
        <f>#REF!</f>
        <v>#REF!</v>
      </c>
      <c r="AU18" s="508"/>
      <c r="AV18" s="256" t="e">
        <f>#REF!</f>
        <v>#REF!</v>
      </c>
      <c r="AW18" s="371" t="e">
        <f>#REF!</f>
        <v>#REF!</v>
      </c>
      <c r="AX18" s="371" t="e">
        <f>#REF!</f>
        <v>#REF!</v>
      </c>
      <c r="AY18" s="576" t="s">
        <v>50</v>
      </c>
      <c r="AZ18" s="390"/>
      <c r="BA18" s="447"/>
      <c r="BB18" s="447"/>
      <c r="BC18" s="468"/>
      <c r="BD18" s="302" t="e">
        <f>#REF!</f>
        <v>#REF!</v>
      </c>
      <c r="BE18" s="372" t="e">
        <f>#REF!</f>
        <v>#REF!</v>
      </c>
      <c r="BF18" s="372" t="e">
        <f>#REF!</f>
        <v>#REF!</v>
      </c>
      <c r="BG18" s="450"/>
      <c r="BH18" s="510" t="e">
        <f>#REF!</f>
        <v>#REF!</v>
      </c>
      <c r="BI18" s="372" t="e">
        <f>#REF!</f>
        <v>#REF!</v>
      </c>
      <c r="BJ18" s="372" t="e">
        <f>#REF!</f>
        <v>#REF!</v>
      </c>
      <c r="BK18" s="576" t="e">
        <f>#REF!</f>
        <v>#REF!</v>
      </c>
      <c r="BL18" s="390"/>
      <c r="BM18" s="447"/>
      <c r="BN18" s="447"/>
      <c r="BO18" s="744"/>
      <c r="BP18" s="256" t="e">
        <f>#REF!</f>
        <v>#REF!</v>
      </c>
      <c r="BQ18" s="372" t="e">
        <f>#REF!</f>
        <v>#REF!</v>
      </c>
      <c r="BR18" s="372" t="e">
        <f>#REF!</f>
        <v>#REF!</v>
      </c>
      <c r="BS18" s="468" t="s">
        <v>79</v>
      </c>
      <c r="BT18" s="385" t="e">
        <f>#REF!</f>
        <v>#REF!</v>
      </c>
      <c r="BU18" s="386" t="e">
        <f>#REF!</f>
        <v>#REF!</v>
      </c>
      <c r="BV18" s="371"/>
      <c r="BW18" s="502" t="e">
        <f>#REF!</f>
        <v>#REF!</v>
      </c>
      <c r="BX18" s="624"/>
      <c r="BY18" s="664" t="s">
        <v>43</v>
      </c>
      <c r="BZ18" s="664"/>
      <c r="CA18" s="665"/>
    </row>
    <row r="19" ht="22.15" customHeight="1" spans="1:79">
      <c r="A19" s="240">
        <f t="shared" si="0"/>
        <v>16</v>
      </c>
      <c r="B19" s="251">
        <v>11</v>
      </c>
      <c r="C19" s="252">
        <f t="shared" si="1"/>
        <v>43073</v>
      </c>
      <c r="D19" s="268"/>
      <c r="E19" s="243"/>
      <c r="F19" s="244">
        <v>15</v>
      </c>
      <c r="G19" s="245" t="s">
        <v>80</v>
      </c>
      <c r="H19" s="269"/>
      <c r="I19" s="398"/>
      <c r="J19" s="399"/>
      <c r="K19" s="400" t="s">
        <v>78</v>
      </c>
      <c r="L19" s="370" t="e">
        <f>#REF!</f>
        <v>#REF!</v>
      </c>
      <c r="M19" s="371" t="e">
        <f>#REF!</f>
        <v>#REF!</v>
      </c>
      <c r="N19" s="371" t="e">
        <f>#REF!</f>
        <v>#REF!</v>
      </c>
      <c r="O19" s="376"/>
      <c r="P19" s="390"/>
      <c r="Q19" s="447"/>
      <c r="R19" s="447"/>
      <c r="S19" s="468"/>
      <c r="T19" s="507"/>
      <c r="U19" s="513"/>
      <c r="V19" s="513"/>
      <c r="W19" s="508"/>
      <c r="X19" s="510" t="e">
        <f>#REF!</f>
        <v>#REF!</v>
      </c>
      <c r="Y19" s="372" t="e">
        <f>#REF!</f>
        <v>#REF!</v>
      </c>
      <c r="Z19" s="372" t="e">
        <f>#REF!</f>
        <v>#REF!</v>
      </c>
      <c r="AA19" s="576" t="e">
        <f>#REF!</f>
        <v>#REF!</v>
      </c>
      <c r="AB19" s="390"/>
      <c r="AC19" s="447"/>
      <c r="AD19" s="447"/>
      <c r="AE19" s="468"/>
      <c r="AF19" s="540" t="e">
        <f>#REF!</f>
        <v>#REF!</v>
      </c>
      <c r="AG19" s="378" t="e">
        <f>#REF!</f>
        <v>#REF!</v>
      </c>
      <c r="AH19" s="379" t="e">
        <f>#REF!</f>
        <v>#REF!</v>
      </c>
      <c r="AI19" s="380" t="s">
        <v>153</v>
      </c>
      <c r="AJ19" s="302" t="e">
        <f>#REF!</f>
        <v>#REF!</v>
      </c>
      <c r="AK19" s="371" t="e">
        <f>#REF!</f>
        <v>#REF!</v>
      </c>
      <c r="AL19" s="371" t="e">
        <f>#REF!</f>
        <v>#REF!</v>
      </c>
      <c r="AM19" s="367" t="s">
        <v>153</v>
      </c>
      <c r="AN19" s="390"/>
      <c r="AO19" s="447"/>
      <c r="AP19" s="447"/>
      <c r="AQ19" s="468"/>
      <c r="AR19" s="540" t="e">
        <f>#REF!</f>
        <v>#REF!</v>
      </c>
      <c r="AS19" s="379" t="e">
        <f>#REF!</f>
        <v>#REF!</v>
      </c>
      <c r="AT19" s="379" t="e">
        <f>#REF!</f>
        <v>#REF!</v>
      </c>
      <c r="AU19" s="495"/>
      <c r="AV19" s="368"/>
      <c r="AW19" s="447"/>
      <c r="AX19" s="447"/>
      <c r="AY19" s="376" t="s">
        <v>82</v>
      </c>
      <c r="AZ19" s="390"/>
      <c r="BA19" s="447"/>
      <c r="BB19" s="447"/>
      <c r="BC19" s="468"/>
      <c r="BD19" s="540" t="e">
        <f>#REF!</f>
        <v>#REF!</v>
      </c>
      <c r="BE19" s="379" t="e">
        <f>#REF!</f>
        <v>#REF!</v>
      </c>
      <c r="BF19" s="379" t="e">
        <f>#REF!</f>
        <v>#REF!</v>
      </c>
      <c r="BG19" s="380" t="s">
        <v>155</v>
      </c>
      <c r="BH19" s="256" t="e">
        <f>#REF!</f>
        <v>#REF!</v>
      </c>
      <c r="BI19" s="371" t="e">
        <f>#REF!</f>
        <v>#REF!</v>
      </c>
      <c r="BJ19" s="371" t="e">
        <f>#REF!</f>
        <v>#REF!</v>
      </c>
      <c r="BK19" s="376" t="s">
        <v>155</v>
      </c>
      <c r="BL19" s="390"/>
      <c r="BM19" s="447"/>
      <c r="BN19" s="447"/>
      <c r="BO19" s="468"/>
      <c r="BP19" s="377" t="e">
        <f>#REF!</f>
        <v>#REF!</v>
      </c>
      <c r="BQ19" s="379" t="e">
        <f>#REF!</f>
        <v>#REF!</v>
      </c>
      <c r="BR19" s="379" t="e">
        <f>#REF!</f>
        <v>#REF!</v>
      </c>
      <c r="BS19" s="492" t="s">
        <v>83</v>
      </c>
      <c r="BT19" s="385" t="e">
        <f>#REF!</f>
        <v>#REF!</v>
      </c>
      <c r="BU19" s="386" t="e">
        <f>#REF!</f>
        <v>#REF!</v>
      </c>
      <c r="BV19" s="371"/>
      <c r="BW19" s="502"/>
      <c r="BX19" s="390"/>
      <c r="BY19" s="447"/>
      <c r="BZ19" s="447"/>
      <c r="CA19" s="468"/>
    </row>
    <row r="20" ht="22.15" customHeight="1" spans="1:79">
      <c r="A20" s="240">
        <f t="shared" si="0"/>
        <v>17</v>
      </c>
      <c r="B20" s="241" t="s">
        <v>84</v>
      </c>
      <c r="C20" s="242">
        <f t="shared" si="1"/>
        <v>43080</v>
      </c>
      <c r="D20" s="270" t="s">
        <v>38</v>
      </c>
      <c r="E20" s="243"/>
      <c r="F20" s="244">
        <v>16</v>
      </c>
      <c r="G20" s="245" t="s">
        <v>85</v>
      </c>
      <c r="H20" s="271"/>
      <c r="I20" s="401"/>
      <c r="J20" s="401"/>
      <c r="K20" s="402"/>
      <c r="L20" s="377" t="e">
        <f>#REF!</f>
        <v>#REF!</v>
      </c>
      <c r="M20" s="378" t="e">
        <f>#REF!</f>
        <v>#REF!</v>
      </c>
      <c r="N20" s="378" t="e">
        <f>#REF!</f>
        <v>#REF!</v>
      </c>
      <c r="O20" s="400"/>
      <c r="P20" s="390"/>
      <c r="Q20" s="447"/>
      <c r="R20" s="447"/>
      <c r="S20" s="468"/>
      <c r="T20" s="514"/>
      <c r="U20" s="515"/>
      <c r="V20" s="515"/>
      <c r="W20" s="515"/>
      <c r="X20" s="510"/>
      <c r="Y20" s="372"/>
      <c r="Z20" s="372"/>
      <c r="AA20" s="576"/>
      <c r="AB20" s="390"/>
      <c r="AC20" s="447"/>
      <c r="AD20" s="447"/>
      <c r="AE20" s="468"/>
      <c r="AF20" s="246"/>
      <c r="AG20" s="362"/>
      <c r="AH20" s="362"/>
      <c r="AI20" s="362"/>
      <c r="AJ20" s="621" t="e">
        <f>#REF!</f>
        <v>#REF!</v>
      </c>
      <c r="AK20" s="626" t="e">
        <f>#REF!</f>
        <v>#REF!</v>
      </c>
      <c r="AL20" s="626" t="e">
        <f>#REF!</f>
        <v>#REF!</v>
      </c>
      <c r="AM20" s="627" t="s">
        <v>156</v>
      </c>
      <c r="AN20" s="628"/>
      <c r="AO20" s="668"/>
      <c r="AP20" s="668"/>
      <c r="AQ20" s="669"/>
      <c r="AR20" s="362"/>
      <c r="AS20" s="362"/>
      <c r="AT20" s="362"/>
      <c r="AU20" s="358"/>
      <c r="AV20" s="613"/>
      <c r="AW20" s="396"/>
      <c r="AX20" s="396"/>
      <c r="AY20" s="393"/>
      <c r="AZ20" s="269"/>
      <c r="BA20" s="398"/>
      <c r="BB20" s="398"/>
      <c r="BC20" s="695"/>
      <c r="BD20" s="560"/>
      <c r="BE20" s="561"/>
      <c r="BF20" s="561"/>
      <c r="BG20" s="363"/>
      <c r="BH20" s="713"/>
      <c r="BI20" s="378"/>
      <c r="BJ20" s="378"/>
      <c r="BK20" s="400"/>
      <c r="BL20" s="613"/>
      <c r="BM20" s="398"/>
      <c r="BN20" s="398"/>
      <c r="BO20" s="492"/>
      <c r="BP20" s="362"/>
      <c r="BQ20" s="362"/>
      <c r="BR20" s="362"/>
      <c r="BS20" s="363"/>
      <c r="BT20" s="713" t="e">
        <f>#REF!</f>
        <v>#REF!</v>
      </c>
      <c r="BU20" s="378" t="e">
        <f>#REF!</f>
        <v>#REF!</v>
      </c>
      <c r="BV20" s="378"/>
      <c r="BW20" s="398"/>
      <c r="BX20" s="398"/>
      <c r="BY20" s="398"/>
      <c r="BZ20" s="398"/>
      <c r="CA20" s="492"/>
    </row>
    <row r="21" ht="22.15" customHeight="1" spans="1:79">
      <c r="A21" s="240">
        <f t="shared" si="0"/>
        <v>18</v>
      </c>
      <c r="B21" s="241" t="s">
        <v>86</v>
      </c>
      <c r="C21" s="242">
        <f t="shared" si="1"/>
        <v>43087</v>
      </c>
      <c r="D21" s="235"/>
      <c r="E21" s="243"/>
      <c r="F21" s="244">
        <v>17</v>
      </c>
      <c r="G21" s="272" t="s">
        <v>55</v>
      </c>
      <c r="H21" s="271"/>
      <c r="I21" s="401"/>
      <c r="J21" s="401"/>
      <c r="K21" s="403"/>
      <c r="L21" s="404"/>
      <c r="M21" s="404"/>
      <c r="N21" s="404"/>
      <c r="O21" s="405" t="s">
        <v>150</v>
      </c>
      <c r="P21" s="406"/>
      <c r="Q21" s="516"/>
      <c r="R21" s="516"/>
      <c r="S21" s="517"/>
      <c r="T21" s="246"/>
      <c r="U21" s="362"/>
      <c r="V21" s="362"/>
      <c r="W21" s="362"/>
      <c r="X21" s="518" t="e">
        <f>#REF!</f>
        <v>#REF!</v>
      </c>
      <c r="Y21" s="577" t="e">
        <f>#REF!</f>
        <v>#REF!</v>
      </c>
      <c r="Z21" s="577" t="e">
        <f>#REF!</f>
        <v>#REF!</v>
      </c>
      <c r="AA21" s="578" t="e">
        <f>#REF!</f>
        <v>#REF!</v>
      </c>
      <c r="AB21" s="516"/>
      <c r="AC21" s="516"/>
      <c r="AD21" s="516"/>
      <c r="AE21" s="517"/>
      <c r="AF21" s="246"/>
      <c r="AG21" s="362"/>
      <c r="AH21" s="362"/>
      <c r="AI21" s="362"/>
      <c r="AJ21" s="518" t="e">
        <f>#REF!</f>
        <v>#REF!</v>
      </c>
      <c r="AK21" s="577" t="e">
        <f>#REF!</f>
        <v>#REF!</v>
      </c>
      <c r="AL21" s="577" t="e">
        <f>#REF!</f>
        <v>#REF!</v>
      </c>
      <c r="AM21" s="578" t="s">
        <v>88</v>
      </c>
      <c r="AN21" s="629"/>
      <c r="AO21" s="670"/>
      <c r="AP21" s="670"/>
      <c r="AQ21" s="670"/>
      <c r="AR21" s="362"/>
      <c r="AS21" s="362"/>
      <c r="AT21" s="362"/>
      <c r="AU21" s="671" t="s">
        <v>89</v>
      </c>
      <c r="AV21" s="672"/>
      <c r="AW21" s="696"/>
      <c r="AX21" s="696"/>
      <c r="AY21" s="697"/>
      <c r="AZ21" s="519"/>
      <c r="BA21" s="519"/>
      <c r="BB21" s="519"/>
      <c r="BC21" s="519"/>
      <c r="BD21" s="560"/>
      <c r="BE21" s="561"/>
      <c r="BF21" s="561"/>
      <c r="BG21" s="363"/>
      <c r="BH21" s="714"/>
      <c r="BI21" s="715"/>
      <c r="BJ21" s="715"/>
      <c r="BK21" s="716"/>
      <c r="BL21" s="519"/>
      <c r="BM21" s="519"/>
      <c r="BN21" s="519"/>
      <c r="BO21" s="520"/>
      <c r="BP21" s="246"/>
      <c r="BQ21" s="362"/>
      <c r="BR21" s="362"/>
      <c r="BS21" s="363"/>
      <c r="BT21" s="754" t="e">
        <f>#REF!</f>
        <v>#REF!</v>
      </c>
      <c r="BU21" s="774" t="e">
        <f>#REF!</f>
        <v>#REF!</v>
      </c>
      <c r="BV21" s="774" t="e">
        <f>#REF!</f>
        <v>#REF!</v>
      </c>
      <c r="BW21" s="698"/>
      <c r="BX21" s="775"/>
      <c r="BY21" s="775"/>
      <c r="BZ21" s="775"/>
      <c r="CA21" s="776"/>
    </row>
    <row r="22" ht="22.15" customHeight="1" spans="1:79">
      <c r="A22" s="240">
        <f t="shared" si="0"/>
        <v>19</v>
      </c>
      <c r="B22" s="241" t="s">
        <v>90</v>
      </c>
      <c r="C22" s="242">
        <f t="shared" si="1"/>
        <v>43094</v>
      </c>
      <c r="D22" s="235"/>
      <c r="E22" s="243"/>
      <c r="F22" s="244">
        <v>18</v>
      </c>
      <c r="G22" s="272" t="s">
        <v>91</v>
      </c>
      <c r="H22" s="271"/>
      <c r="I22" s="401"/>
      <c r="J22" s="401"/>
      <c r="K22" s="403"/>
      <c r="L22" s="404"/>
      <c r="M22" s="404"/>
      <c r="N22" s="404"/>
      <c r="O22" s="405"/>
      <c r="P22" s="407"/>
      <c r="Q22" s="519"/>
      <c r="R22" s="519"/>
      <c r="S22" s="520"/>
      <c r="T22" s="246"/>
      <c r="U22" s="362"/>
      <c r="V22" s="362"/>
      <c r="W22" s="362"/>
      <c r="X22" s="521"/>
      <c r="Y22" s="579"/>
      <c r="Z22" s="579"/>
      <c r="AA22" s="580"/>
      <c r="AB22" s="519"/>
      <c r="AC22" s="519"/>
      <c r="AD22" s="519"/>
      <c r="AE22" s="520"/>
      <c r="AF22" s="246"/>
      <c r="AG22" s="362"/>
      <c r="AH22" s="362"/>
      <c r="AI22" s="362"/>
      <c r="AJ22" s="630"/>
      <c r="AK22" s="631"/>
      <c r="AL22" s="631"/>
      <c r="AM22" s="632"/>
      <c r="AN22" s="633"/>
      <c r="AO22" s="673"/>
      <c r="AP22" s="673"/>
      <c r="AQ22" s="673"/>
      <c r="AR22" s="362"/>
      <c r="AS22" s="362"/>
      <c r="AT22" s="362"/>
      <c r="AU22" s="671"/>
      <c r="AV22" s="672"/>
      <c r="AW22" s="698"/>
      <c r="AX22" s="631"/>
      <c r="AY22" s="632"/>
      <c r="AZ22" s="519"/>
      <c r="BA22" s="519"/>
      <c r="BB22" s="519"/>
      <c r="BC22" s="519"/>
      <c r="BD22" s="560"/>
      <c r="BE22" s="561"/>
      <c r="BF22" s="561"/>
      <c r="BG22" s="363"/>
      <c r="BH22" s="714"/>
      <c r="BI22" s="715"/>
      <c r="BJ22" s="715"/>
      <c r="BK22" s="716"/>
      <c r="BL22" s="519"/>
      <c r="BM22" s="519"/>
      <c r="BN22" s="519"/>
      <c r="BO22" s="520"/>
      <c r="BP22" s="246"/>
      <c r="BQ22" s="362"/>
      <c r="BR22" s="362"/>
      <c r="BS22" s="363"/>
      <c r="BT22" s="755" t="e">
        <f>#REF!</f>
        <v>#REF!</v>
      </c>
      <c r="BU22" s="777" t="e">
        <f>#REF!</f>
        <v>#REF!</v>
      </c>
      <c r="BV22" s="777" t="e">
        <f>#REF!</f>
        <v>#REF!</v>
      </c>
      <c r="BW22" s="631" t="e">
        <f>#REF!</f>
        <v>#REF!</v>
      </c>
      <c r="BX22" s="519"/>
      <c r="BY22" s="519"/>
      <c r="BZ22" s="519"/>
      <c r="CA22" s="520"/>
    </row>
    <row r="23" ht="22.15" customHeight="1" spans="1:79">
      <c r="A23" s="273">
        <f t="shared" si="0"/>
        <v>20</v>
      </c>
      <c r="B23" s="274" t="s">
        <v>92</v>
      </c>
      <c r="C23" s="275">
        <f t="shared" si="1"/>
        <v>43101</v>
      </c>
      <c r="D23" s="235"/>
      <c r="E23" s="276" t="s">
        <v>93</v>
      </c>
      <c r="F23" s="277" t="s">
        <v>94</v>
      </c>
      <c r="G23" s="272" t="s">
        <v>55</v>
      </c>
      <c r="H23" s="271"/>
      <c r="I23" s="401"/>
      <c r="J23" s="401"/>
      <c r="K23" s="402"/>
      <c r="L23" s="404"/>
      <c r="M23" s="404"/>
      <c r="N23" s="404"/>
      <c r="O23" s="405"/>
      <c r="P23" s="407"/>
      <c r="Q23" s="519"/>
      <c r="R23" s="519"/>
      <c r="S23" s="520"/>
      <c r="T23" s="246"/>
      <c r="U23" s="362"/>
      <c r="V23" s="362"/>
      <c r="W23" s="362"/>
      <c r="X23" s="522"/>
      <c r="Y23" s="581"/>
      <c r="Z23" s="581"/>
      <c r="AA23" s="582"/>
      <c r="AB23" s="519"/>
      <c r="AC23" s="519"/>
      <c r="AD23" s="519"/>
      <c r="AE23" s="520"/>
      <c r="AF23" s="246"/>
      <c r="AG23" s="362"/>
      <c r="AH23" s="362"/>
      <c r="AI23" s="362"/>
      <c r="AJ23" s="634"/>
      <c r="AK23" s="635"/>
      <c r="AL23" s="635"/>
      <c r="AM23" s="636"/>
      <c r="AN23" s="637"/>
      <c r="AO23" s="674"/>
      <c r="AP23" s="674"/>
      <c r="AQ23" s="674"/>
      <c r="AR23" s="675"/>
      <c r="AS23" s="676"/>
      <c r="AT23" s="676"/>
      <c r="AU23" s="676"/>
      <c r="AV23" s="677"/>
      <c r="AW23" s="635"/>
      <c r="AX23" s="635"/>
      <c r="AY23" s="699"/>
      <c r="AZ23" s="567"/>
      <c r="BA23" s="567"/>
      <c r="BB23" s="567"/>
      <c r="BC23" s="568"/>
      <c r="BD23" s="560"/>
      <c r="BE23" s="561"/>
      <c r="BF23" s="561"/>
      <c r="BG23" s="363"/>
      <c r="BH23" s="717"/>
      <c r="BI23" s="718"/>
      <c r="BJ23" s="718"/>
      <c r="BK23" s="636"/>
      <c r="BL23" s="719"/>
      <c r="BM23" s="719"/>
      <c r="BN23" s="719"/>
      <c r="BO23" s="756"/>
      <c r="BP23" s="757"/>
      <c r="BQ23" s="676"/>
      <c r="BR23" s="676"/>
      <c r="BS23" s="758"/>
      <c r="BT23" s="759" t="e">
        <f>#REF!</f>
        <v>#REF!</v>
      </c>
      <c r="BU23" s="778" t="e">
        <f>#REF!</f>
        <v>#REF!</v>
      </c>
      <c r="BV23" s="778" t="e">
        <f>#REF!</f>
        <v>#REF!</v>
      </c>
      <c r="BW23" s="635" t="e">
        <f>#REF!</f>
        <v>#REF!</v>
      </c>
      <c r="BX23" s="719"/>
      <c r="BY23" s="719"/>
      <c r="BZ23" s="719"/>
      <c r="CA23" s="756"/>
    </row>
    <row r="24" ht="22.15" customHeight="1" spans="1:86">
      <c r="A24" s="278">
        <f t="shared" si="0"/>
        <v>21</v>
      </c>
      <c r="B24" s="279">
        <v>12</v>
      </c>
      <c r="C24" s="280">
        <f t="shared" si="1"/>
        <v>43108</v>
      </c>
      <c r="D24" s="281" t="s">
        <v>95</v>
      </c>
      <c r="E24" s="282"/>
      <c r="F24" s="283" t="s">
        <v>94</v>
      </c>
      <c r="G24" s="284" t="s">
        <v>51</v>
      </c>
      <c r="H24" s="285" t="e">
        <f>#REF!</f>
        <v>#REF!</v>
      </c>
      <c r="I24" s="408" t="e">
        <f>#REF!</f>
        <v>#REF!</v>
      </c>
      <c r="J24" s="408" t="e">
        <f>#REF!</f>
        <v>#REF!</v>
      </c>
      <c r="K24" s="409" t="s">
        <v>157</v>
      </c>
      <c r="L24" s="410"/>
      <c r="M24" s="411"/>
      <c r="N24" s="411"/>
      <c r="O24" s="412" t="e">
        <f>#REF!</f>
        <v>#REF!</v>
      </c>
      <c r="P24" s="413"/>
      <c r="Q24" s="523"/>
      <c r="R24" s="523"/>
      <c r="S24" s="524"/>
      <c r="T24" s="525" t="e">
        <f>#REF!</f>
        <v>#REF!</v>
      </c>
      <c r="U24" s="408" t="e">
        <f>#REF!</f>
        <v>#REF!</v>
      </c>
      <c r="V24" s="408" t="e">
        <f>#REF!</f>
        <v>#REF!</v>
      </c>
      <c r="W24" s="526"/>
      <c r="X24" s="527"/>
      <c r="Y24" s="523"/>
      <c r="Z24" s="523"/>
      <c r="AA24" s="583"/>
      <c r="AB24" s="527"/>
      <c r="AC24" s="523"/>
      <c r="AD24" s="523"/>
      <c r="AE24" s="524"/>
      <c r="AF24" s="525" t="e">
        <f>#REF!</f>
        <v>#REF!</v>
      </c>
      <c r="AG24" s="408" t="e">
        <f>#REF!</f>
        <v>#REF!</v>
      </c>
      <c r="AH24" s="408" t="e">
        <f>#REF!</f>
        <v>#REF!</v>
      </c>
      <c r="AI24" s="638"/>
      <c r="AJ24" s="639" t="e">
        <f>#REF!</f>
        <v>#REF!</v>
      </c>
      <c r="AK24" s="640" t="e">
        <f>#REF!</f>
        <v>#REF!</v>
      </c>
      <c r="AL24" s="640" t="e">
        <f>#REF!</f>
        <v>#REF!</v>
      </c>
      <c r="AM24" s="641" t="e">
        <f>#REF!</f>
        <v>#REF!</v>
      </c>
      <c r="AN24" s="642"/>
      <c r="AO24" s="583"/>
      <c r="AP24" s="583"/>
      <c r="AQ24" s="601"/>
      <c r="AR24" s="678" t="e">
        <f>#REF!</f>
        <v>#REF!</v>
      </c>
      <c r="AS24" s="387" t="e">
        <f>#REF!</f>
        <v>#REF!</v>
      </c>
      <c r="AT24" s="387" t="e">
        <f>#REF!</f>
        <v>#REF!</v>
      </c>
      <c r="AU24" s="679"/>
      <c r="AV24" s="680" t="e">
        <f>#REF!</f>
        <v>#REF!</v>
      </c>
      <c r="AW24" s="640" t="e">
        <f>#REF!</f>
        <v>#REF!</v>
      </c>
      <c r="AX24" s="640" t="e">
        <f>#REF!</f>
        <v>#REF!</v>
      </c>
      <c r="AY24" s="640" t="e">
        <f>#REF!</f>
        <v>#REF!</v>
      </c>
      <c r="AZ24" s="700"/>
      <c r="BA24" s="444"/>
      <c r="BB24" s="444"/>
      <c r="BC24" s="701"/>
      <c r="BD24" s="313" t="e">
        <f>#REF!</f>
        <v>#REF!</v>
      </c>
      <c r="BE24" s="372" t="e">
        <f>#REF!</f>
        <v>#REF!</v>
      </c>
      <c r="BF24" s="372" t="e">
        <f>#REF!</f>
        <v>#REF!</v>
      </c>
      <c r="BG24" s="720"/>
      <c r="BH24" s="721" t="e">
        <f>#REF!</f>
        <v>#REF!</v>
      </c>
      <c r="BI24" s="640" t="e">
        <f>#REF!</f>
        <v>#REF!</v>
      </c>
      <c r="BJ24" s="640" t="e">
        <f>#REF!</f>
        <v>#REF!</v>
      </c>
      <c r="BK24" s="722"/>
      <c r="BL24" s="723"/>
      <c r="BM24" s="583"/>
      <c r="BN24" s="583"/>
      <c r="BO24" s="601"/>
      <c r="BP24" s="678" t="e">
        <f>#REF!</f>
        <v>#REF!</v>
      </c>
      <c r="BQ24" s="387" t="e">
        <f>#REF!</f>
        <v>#REF!</v>
      </c>
      <c r="BR24" s="387" t="e">
        <f>#REF!</f>
        <v>#REF!</v>
      </c>
      <c r="BS24" s="679"/>
      <c r="BT24" s="721" t="e">
        <f>#REF!</f>
        <v>#REF!</v>
      </c>
      <c r="BU24" s="640" t="e">
        <f>#REF!</f>
        <v>#REF!</v>
      </c>
      <c r="BV24" s="640" t="e">
        <f>#REF!</f>
        <v>#REF!</v>
      </c>
      <c r="BW24" s="722" t="e">
        <f>#REF!</f>
        <v>#REF!</v>
      </c>
      <c r="BX24" s="723"/>
      <c r="BY24" s="583"/>
      <c r="BZ24" s="583"/>
      <c r="CA24" s="601"/>
      <c r="CB24" s="779"/>
      <c r="CC24" s="779"/>
      <c r="CD24" s="779"/>
      <c r="CE24" s="779"/>
      <c r="CF24" s="779"/>
      <c r="CG24" s="779"/>
      <c r="CH24" s="779"/>
    </row>
    <row r="25" ht="22.15" customHeight="1" spans="1:86">
      <c r="A25" s="286">
        <f t="shared" si="0"/>
        <v>22</v>
      </c>
      <c r="B25" s="287">
        <v>13</v>
      </c>
      <c r="C25" s="288">
        <f t="shared" si="1"/>
        <v>43115</v>
      </c>
      <c r="D25" s="289"/>
      <c r="E25" s="100"/>
      <c r="F25" s="290" t="s">
        <v>94</v>
      </c>
      <c r="G25" s="291" t="s">
        <v>51</v>
      </c>
      <c r="H25" s="292" t="e">
        <f>#REF!</f>
        <v>#REF!</v>
      </c>
      <c r="I25" s="379" t="e">
        <f>#REF!</f>
        <v>#REF!</v>
      </c>
      <c r="J25" s="379" t="e">
        <f>#REF!</f>
        <v>#REF!</v>
      </c>
      <c r="K25" s="414"/>
      <c r="L25" s="415"/>
      <c r="M25" s="416"/>
      <c r="N25" s="416"/>
      <c r="O25" s="417"/>
      <c r="P25" s="418"/>
      <c r="Q25" s="399"/>
      <c r="R25" s="399"/>
      <c r="S25" s="528"/>
      <c r="T25" s="529" t="e">
        <f>#REF!</f>
        <v>#REF!</v>
      </c>
      <c r="U25" s="379" t="e">
        <f>#REF!</f>
        <v>#REF!</v>
      </c>
      <c r="V25" s="379" t="e">
        <f>#REF!</f>
        <v>#REF!</v>
      </c>
      <c r="W25" s="530"/>
      <c r="X25" s="418"/>
      <c r="Y25" s="399"/>
      <c r="Z25" s="399"/>
      <c r="AA25" s="399"/>
      <c r="AB25" s="584"/>
      <c r="AC25" s="399"/>
      <c r="AD25" s="399"/>
      <c r="AE25" s="528"/>
      <c r="AF25" s="585" t="e">
        <f>#REF!</f>
        <v>#REF!</v>
      </c>
      <c r="AG25" s="643" t="e">
        <f>#REF!</f>
        <v>#REF!</v>
      </c>
      <c r="AH25" s="643" t="e">
        <f>#REF!</f>
        <v>#REF!</v>
      </c>
      <c r="AI25" s="644"/>
      <c r="AJ25" s="645" t="e">
        <f>#REF!</f>
        <v>#REF!</v>
      </c>
      <c r="AK25" s="646" t="e">
        <f>#REF!</f>
        <v>#REF!</v>
      </c>
      <c r="AL25" s="646" t="e">
        <f>#REF!</f>
        <v>#REF!</v>
      </c>
      <c r="AM25" s="417" t="s">
        <v>158</v>
      </c>
      <c r="AN25" s="418"/>
      <c r="AO25" s="399"/>
      <c r="AP25" s="399"/>
      <c r="AQ25" s="528"/>
      <c r="AR25" s="529" t="e">
        <f>#REF!</f>
        <v>#REF!</v>
      </c>
      <c r="AS25" s="379" t="e">
        <f>#REF!</f>
        <v>#REF!</v>
      </c>
      <c r="AT25" s="379" t="e">
        <f>#REF!</f>
        <v>#REF!</v>
      </c>
      <c r="AU25" s="530"/>
      <c r="AV25" s="681" t="e">
        <f>#REF!</f>
        <v>#REF!</v>
      </c>
      <c r="AW25" s="646" t="e">
        <f>#REF!</f>
        <v>#REF!</v>
      </c>
      <c r="AX25" s="646" t="e">
        <f>#REF!</f>
        <v>#REF!</v>
      </c>
      <c r="AY25" s="702" t="e">
        <f>#REF!</f>
        <v>#REF!</v>
      </c>
      <c r="AZ25" s="418"/>
      <c r="BA25" s="399"/>
      <c r="BB25" s="399"/>
      <c r="BC25" s="528"/>
      <c r="BD25" s="703" t="e">
        <f>#REF!</f>
        <v>#REF!</v>
      </c>
      <c r="BE25" s="387" t="e">
        <f>#REF!</f>
        <v>#REF!</v>
      </c>
      <c r="BF25" s="387" t="e">
        <f>#REF!</f>
        <v>#REF!</v>
      </c>
      <c r="BG25" s="724" t="s">
        <v>159</v>
      </c>
      <c r="BH25" s="645" t="e">
        <f>#REF!</f>
        <v>#REF!</v>
      </c>
      <c r="BI25" s="646" t="e">
        <f>#REF!</f>
        <v>#REF!</v>
      </c>
      <c r="BJ25" s="646" t="e">
        <f>#REF!</f>
        <v>#REF!</v>
      </c>
      <c r="BK25" s="417" t="s">
        <v>159</v>
      </c>
      <c r="BL25" s="418"/>
      <c r="BM25" s="399"/>
      <c r="BN25" s="399"/>
      <c r="BO25" s="528"/>
      <c r="BP25" s="678" t="e">
        <f>#REF!</f>
        <v>#REF!</v>
      </c>
      <c r="BQ25" s="387" t="e">
        <f>#REF!</f>
        <v>#REF!</v>
      </c>
      <c r="BR25" s="387" t="e">
        <f>#REF!</f>
        <v>#REF!</v>
      </c>
      <c r="BS25" s="679"/>
      <c r="BT25" s="645"/>
      <c r="BU25" s="646"/>
      <c r="BV25" s="646"/>
      <c r="BW25" s="417"/>
      <c r="BX25" s="418"/>
      <c r="BY25" s="399"/>
      <c r="BZ25" s="399"/>
      <c r="CA25" s="528"/>
      <c r="CB25" s="214"/>
      <c r="CC25" s="214"/>
      <c r="CD25" s="214"/>
      <c r="CE25" s="214"/>
      <c r="CF25" s="214"/>
      <c r="CG25" s="214"/>
      <c r="CH25" s="214"/>
    </row>
    <row r="26" ht="22.15" customHeight="1" spans="1:79">
      <c r="A26" s="232">
        <f t="shared" si="0"/>
        <v>23</v>
      </c>
      <c r="B26" s="293">
        <v>14</v>
      </c>
      <c r="C26" s="294">
        <f t="shared" si="1"/>
        <v>43122</v>
      </c>
      <c r="D26" s="295" t="s">
        <v>96</v>
      </c>
      <c r="E26" s="236"/>
      <c r="F26" s="296" t="s">
        <v>97</v>
      </c>
      <c r="G26" s="297"/>
      <c r="H26" s="298" t="e">
        <f>#REF!</f>
        <v>#REF!</v>
      </c>
      <c r="I26" s="386" t="e">
        <f>#REF!</f>
        <v>#REF!</v>
      </c>
      <c r="J26" s="386" t="e">
        <f>#REF!</f>
        <v>#REF!</v>
      </c>
      <c r="K26" s="419"/>
      <c r="L26" s="420"/>
      <c r="M26" s="421"/>
      <c r="N26" s="421"/>
      <c r="O26" s="422"/>
      <c r="P26" s="423"/>
      <c r="Q26" s="531"/>
      <c r="R26" s="531"/>
      <c r="S26" s="532"/>
      <c r="T26" s="301" t="e">
        <f>#REF!</f>
        <v>#REF!</v>
      </c>
      <c r="U26" s="533" t="e">
        <f>#REF!</f>
        <v>#REF!</v>
      </c>
      <c r="V26" s="534" t="e">
        <f>#REF!</f>
        <v>#REF!</v>
      </c>
      <c r="W26" s="535"/>
      <c r="X26" s="401"/>
      <c r="Y26" s="401"/>
      <c r="Z26" s="401"/>
      <c r="AA26" s="402"/>
      <c r="AB26" s="586"/>
      <c r="AC26" s="587"/>
      <c r="AD26" s="587"/>
      <c r="AE26" s="588"/>
      <c r="AF26" s="298" t="e">
        <f>#REF!</f>
        <v>#REF!</v>
      </c>
      <c r="AG26" s="386" t="e">
        <f>#REF!</f>
        <v>#REF!</v>
      </c>
      <c r="AH26" s="386" t="e">
        <f>#REF!</f>
        <v>#REF!</v>
      </c>
      <c r="AI26" s="419"/>
      <c r="AJ26" s="420"/>
      <c r="AK26" s="421"/>
      <c r="AL26" s="421"/>
      <c r="AM26" s="422"/>
      <c r="AN26" s="423"/>
      <c r="AO26" s="531"/>
      <c r="AP26" s="531"/>
      <c r="AQ26" s="532"/>
      <c r="AR26" s="298" t="e">
        <f>#REF!</f>
        <v>#REF!</v>
      </c>
      <c r="AS26" s="386" t="e">
        <f>#REF!</f>
        <v>#REF!</v>
      </c>
      <c r="AT26" s="386" t="e">
        <f>#REF!</f>
        <v>#REF!</v>
      </c>
      <c r="AU26" s="572"/>
      <c r="AV26" s="420"/>
      <c r="AW26" s="421"/>
      <c r="AX26" s="421"/>
      <c r="AY26" s="422"/>
      <c r="AZ26" s="586"/>
      <c r="BA26" s="587"/>
      <c r="BB26" s="587"/>
      <c r="BC26" s="588"/>
      <c r="BD26" s="302" t="e">
        <f>#REF!</f>
        <v>#REF!</v>
      </c>
      <c r="BE26" s="371" t="e">
        <f>#REF!</f>
        <v>#REF!</v>
      </c>
      <c r="BF26" s="371" t="e">
        <f>#REF!</f>
        <v>#REF!</v>
      </c>
      <c r="BG26" s="443"/>
      <c r="BH26" s="725" t="s">
        <v>160</v>
      </c>
      <c r="BI26" s="726"/>
      <c r="BJ26" s="726"/>
      <c r="BK26" s="727"/>
      <c r="BL26" s="586"/>
      <c r="BM26" s="587"/>
      <c r="BN26" s="587"/>
      <c r="BO26" s="588"/>
      <c r="BP26" s="302" t="e">
        <f>#REF!</f>
        <v>#REF!</v>
      </c>
      <c r="BQ26" s="372" t="e">
        <f>#REF!</f>
        <v>#REF!</v>
      </c>
      <c r="BR26" s="372" t="e">
        <f>#REF!</f>
        <v>#REF!</v>
      </c>
      <c r="BS26" s="566"/>
      <c r="BT26" s="421"/>
      <c r="BU26" s="421"/>
      <c r="BV26" s="421"/>
      <c r="BW26" s="422"/>
      <c r="BX26" s="586"/>
      <c r="BY26" s="587"/>
      <c r="BZ26" s="587"/>
      <c r="CA26" s="588"/>
    </row>
    <row r="27" ht="22.15" customHeight="1" spans="1:79">
      <c r="A27" s="240">
        <f t="shared" si="0"/>
        <v>24</v>
      </c>
      <c r="B27" s="251">
        <v>15</v>
      </c>
      <c r="C27" s="299">
        <f t="shared" si="1"/>
        <v>43129</v>
      </c>
      <c r="D27" s="295"/>
      <c r="E27" s="243"/>
      <c r="F27" s="300" t="s">
        <v>97</v>
      </c>
      <c r="G27" s="297"/>
      <c r="H27" s="301" t="e">
        <f>#REF!</f>
        <v>#REF!</v>
      </c>
      <c r="I27" s="371" t="e">
        <f>#REF!</f>
        <v>#REF!</v>
      </c>
      <c r="J27" s="371" t="e">
        <f>#REF!</f>
        <v>#REF!</v>
      </c>
      <c r="K27" s="373"/>
      <c r="L27" s="420"/>
      <c r="M27" s="421"/>
      <c r="N27" s="421"/>
      <c r="O27" s="422"/>
      <c r="P27" s="423"/>
      <c r="Q27" s="531"/>
      <c r="R27" s="531"/>
      <c r="S27" s="532"/>
      <c r="T27" s="536" t="e">
        <f>#REF!</f>
        <v>#REF!</v>
      </c>
      <c r="U27" s="391" t="e">
        <f>#REF!</f>
        <v>#REF!</v>
      </c>
      <c r="V27" s="391" t="e">
        <f>#REF!</f>
        <v>#REF!</v>
      </c>
      <c r="W27" s="537"/>
      <c r="X27" s="401"/>
      <c r="Y27" s="401"/>
      <c r="Z27" s="401"/>
      <c r="AA27" s="402"/>
      <c r="AB27" s="589"/>
      <c r="AC27" s="590"/>
      <c r="AD27" s="590"/>
      <c r="AE27" s="591"/>
      <c r="AF27" s="301" t="e">
        <f>#REF!</f>
        <v>#REF!</v>
      </c>
      <c r="AG27" s="533" t="e">
        <f>#REF!</f>
        <v>#REF!</v>
      </c>
      <c r="AH27" s="533" t="e">
        <f>#REF!</f>
        <v>#REF!</v>
      </c>
      <c r="AI27" s="373"/>
      <c r="AJ27" s="420"/>
      <c r="AK27" s="421"/>
      <c r="AL27" s="421"/>
      <c r="AM27" s="422"/>
      <c r="AN27" s="423"/>
      <c r="AO27" s="531"/>
      <c r="AP27" s="531"/>
      <c r="AQ27" s="532"/>
      <c r="AR27" s="301" t="e">
        <f>#REF!</f>
        <v>#REF!</v>
      </c>
      <c r="AS27" s="371" t="e">
        <f>#REF!</f>
        <v>#REF!</v>
      </c>
      <c r="AT27" s="371" t="e">
        <f>#REF!</f>
        <v>#REF!</v>
      </c>
      <c r="AU27" s="535"/>
      <c r="AV27" s="420"/>
      <c r="AW27" s="421"/>
      <c r="AX27" s="421"/>
      <c r="AY27" s="422"/>
      <c r="AZ27" s="589"/>
      <c r="BA27" s="590"/>
      <c r="BB27" s="590"/>
      <c r="BC27" s="591"/>
      <c r="BD27" s="301" t="e">
        <f>#REF!</f>
        <v>#REF!</v>
      </c>
      <c r="BE27" s="371" t="e">
        <f>#REF!</f>
        <v>#REF!</v>
      </c>
      <c r="BF27" s="371" t="e">
        <f>#REF!</f>
        <v>#REF!</v>
      </c>
      <c r="BG27" s="450"/>
      <c r="BH27" s="728"/>
      <c r="BI27" s="726"/>
      <c r="BJ27" s="726"/>
      <c r="BK27" s="727"/>
      <c r="BL27" s="589"/>
      <c r="BM27" s="590"/>
      <c r="BN27" s="590"/>
      <c r="BO27" s="591"/>
      <c r="BP27" s="302" t="e">
        <f>#REF!</f>
        <v>#REF!</v>
      </c>
      <c r="BQ27" s="372" t="e">
        <f>#REF!</f>
        <v>#REF!</v>
      </c>
      <c r="BR27" s="372" t="e">
        <f>#REF!</f>
        <v>#REF!</v>
      </c>
      <c r="BS27" s="566" t="s">
        <v>98</v>
      </c>
      <c r="BT27" s="421"/>
      <c r="BU27" s="421"/>
      <c r="BV27" s="421"/>
      <c r="BW27" s="422"/>
      <c r="BX27" s="589"/>
      <c r="BY27" s="590"/>
      <c r="BZ27" s="590"/>
      <c r="CA27" s="591"/>
    </row>
    <row r="28" ht="22.15" customHeight="1" spans="1:79">
      <c r="A28" s="240">
        <f t="shared" si="0"/>
        <v>25</v>
      </c>
      <c r="B28" s="251">
        <v>16</v>
      </c>
      <c r="C28" s="299">
        <f t="shared" si="1"/>
        <v>43136</v>
      </c>
      <c r="D28" s="295"/>
      <c r="E28" s="243"/>
      <c r="F28" s="300" t="s">
        <v>97</v>
      </c>
      <c r="G28" s="297"/>
      <c r="H28" s="302" t="e">
        <f>#REF!</f>
        <v>#REF!</v>
      </c>
      <c r="I28" s="371" t="e">
        <f>#REF!</f>
        <v>#REF!</v>
      </c>
      <c r="J28" s="371" t="e">
        <f>#REF!</f>
        <v>#REF!</v>
      </c>
      <c r="K28" s="369"/>
      <c r="L28" s="420"/>
      <c r="M28" s="421"/>
      <c r="N28" s="421"/>
      <c r="O28" s="422"/>
      <c r="P28" s="423"/>
      <c r="Q28" s="531"/>
      <c r="R28" s="531"/>
      <c r="S28" s="532"/>
      <c r="T28" s="536" t="e">
        <f>#REF!</f>
        <v>#REF!</v>
      </c>
      <c r="U28" s="391" t="e">
        <f>#REF!</f>
        <v>#REF!</v>
      </c>
      <c r="V28" s="391" t="e">
        <f>#REF!</f>
        <v>#REF!</v>
      </c>
      <c r="W28" s="537"/>
      <c r="X28" s="401"/>
      <c r="Y28" s="401"/>
      <c r="Z28" s="401"/>
      <c r="AA28" s="402"/>
      <c r="AB28" s="589"/>
      <c r="AC28" s="590"/>
      <c r="AD28" s="590"/>
      <c r="AE28" s="591"/>
      <c r="AF28" s="536" t="e">
        <f>#REF!</f>
        <v>#REF!</v>
      </c>
      <c r="AG28" s="391" t="e">
        <f>#REF!</f>
        <v>#REF!</v>
      </c>
      <c r="AH28" s="391" t="e">
        <f>#REF!</f>
        <v>#REF!</v>
      </c>
      <c r="AI28" s="367" t="s">
        <v>156</v>
      </c>
      <c r="AJ28" s="420"/>
      <c r="AK28" s="421"/>
      <c r="AL28" s="421"/>
      <c r="AM28" s="422"/>
      <c r="AN28" s="423"/>
      <c r="AO28" s="531"/>
      <c r="AP28" s="531"/>
      <c r="AQ28" s="532"/>
      <c r="AR28" s="302" t="e">
        <f>#REF!</f>
        <v>#REF!</v>
      </c>
      <c r="AS28" s="372" t="e">
        <f>#REF!</f>
        <v>#REF!</v>
      </c>
      <c r="AT28" s="372" t="e">
        <f>#REF!</f>
        <v>#REF!</v>
      </c>
      <c r="AU28" s="566"/>
      <c r="AV28" s="420"/>
      <c r="AW28" s="421"/>
      <c r="AX28" s="421"/>
      <c r="AY28" s="422"/>
      <c r="AZ28" s="589"/>
      <c r="BA28" s="590"/>
      <c r="BB28" s="590"/>
      <c r="BC28" s="591"/>
      <c r="BD28" s="302" t="e">
        <f>#REF!</f>
        <v>#REF!</v>
      </c>
      <c r="BE28" s="371" t="e">
        <f>#REF!</f>
        <v>#REF!</v>
      </c>
      <c r="BF28" s="371" t="e">
        <f>#REF!</f>
        <v>#REF!</v>
      </c>
      <c r="BG28" s="443" t="s">
        <v>160</v>
      </c>
      <c r="BH28" s="728"/>
      <c r="BI28" s="726"/>
      <c r="BJ28" s="726"/>
      <c r="BK28" s="727"/>
      <c r="BL28" s="589"/>
      <c r="BM28" s="590"/>
      <c r="BN28" s="590"/>
      <c r="BO28" s="591"/>
      <c r="BP28" s="302" t="e">
        <f>#REF!</f>
        <v>#REF!</v>
      </c>
      <c r="BQ28" s="372" t="e">
        <f>#REF!</f>
        <v>#REF!</v>
      </c>
      <c r="BR28" s="372" t="e">
        <f>#REF!</f>
        <v>#REF!</v>
      </c>
      <c r="BS28" s="566"/>
      <c r="BT28" s="421"/>
      <c r="BU28" s="421"/>
      <c r="BV28" s="421"/>
      <c r="BW28" s="422"/>
      <c r="BX28" s="589"/>
      <c r="BY28" s="590"/>
      <c r="BZ28" s="590"/>
      <c r="CA28" s="591"/>
    </row>
    <row r="29" ht="22.15" customHeight="1" spans="1:86">
      <c r="A29" s="240">
        <f t="shared" si="0"/>
        <v>26</v>
      </c>
      <c r="B29" s="251">
        <v>17</v>
      </c>
      <c r="C29" s="299">
        <f t="shared" si="1"/>
        <v>43143</v>
      </c>
      <c r="D29" s="295"/>
      <c r="E29" s="303" t="s">
        <v>99</v>
      </c>
      <c r="F29" s="304" t="s">
        <v>97</v>
      </c>
      <c r="G29" s="305"/>
      <c r="H29" s="302" t="e">
        <f>#REF!</f>
        <v>#REF!</v>
      </c>
      <c r="I29" s="372" t="e">
        <f>#REF!</f>
        <v>#REF!</v>
      </c>
      <c r="J29" s="371" t="e">
        <f>#REF!</f>
        <v>#REF!</v>
      </c>
      <c r="K29" s="369"/>
      <c r="L29" s="424"/>
      <c r="M29" s="425"/>
      <c r="N29" s="425"/>
      <c r="O29" s="426"/>
      <c r="P29" s="427"/>
      <c r="Q29" s="538"/>
      <c r="R29" s="538"/>
      <c r="S29" s="539"/>
      <c r="T29" s="540" t="e">
        <f>#REF!</f>
        <v>#REF!</v>
      </c>
      <c r="U29" s="379" t="e">
        <f>#REF!</f>
        <v>#REF!</v>
      </c>
      <c r="V29" s="379" t="e">
        <f>#REF!</f>
        <v>#REF!</v>
      </c>
      <c r="W29" s="495"/>
      <c r="X29" s="541"/>
      <c r="Y29" s="541"/>
      <c r="Z29" s="541"/>
      <c r="AA29" s="592"/>
      <c r="AB29" s="593"/>
      <c r="AC29" s="594"/>
      <c r="AD29" s="594"/>
      <c r="AE29" s="595"/>
      <c r="AF29" s="540" t="e">
        <f>#REF!</f>
        <v>#REF!</v>
      </c>
      <c r="AG29" s="379" t="e">
        <f>#REF!</f>
        <v>#REF!</v>
      </c>
      <c r="AH29" s="379" t="e">
        <f>#REF!</f>
        <v>#REF!</v>
      </c>
      <c r="AI29" s="380"/>
      <c r="AJ29" s="424"/>
      <c r="AK29" s="425"/>
      <c r="AL29" s="425"/>
      <c r="AM29" s="426"/>
      <c r="AN29" s="427"/>
      <c r="AO29" s="538"/>
      <c r="AP29" s="538"/>
      <c r="AQ29" s="539"/>
      <c r="AR29" s="682" t="e">
        <f>#REF!</f>
        <v>#REF!</v>
      </c>
      <c r="AS29" s="378" t="e">
        <f>#REF!</f>
        <v>#REF!</v>
      </c>
      <c r="AT29" s="378" t="e">
        <f>#REF!</f>
        <v>#REF!</v>
      </c>
      <c r="AU29" s="683"/>
      <c r="AV29" s="424"/>
      <c r="AW29" s="425"/>
      <c r="AX29" s="425"/>
      <c r="AY29" s="426"/>
      <c r="AZ29" s="593"/>
      <c r="BA29" s="594"/>
      <c r="BB29" s="594"/>
      <c r="BC29" s="595"/>
      <c r="BD29" s="540" t="e">
        <f>#REF!</f>
        <v>#REF!</v>
      </c>
      <c r="BE29" s="379" t="e">
        <f>#REF!</f>
        <v>#REF!</v>
      </c>
      <c r="BF29" s="379" t="e">
        <f>#REF!</f>
        <v>#REF!</v>
      </c>
      <c r="BG29" s="729"/>
      <c r="BH29" s="730"/>
      <c r="BI29" s="731"/>
      <c r="BJ29" s="731"/>
      <c r="BK29" s="732"/>
      <c r="BL29" s="593"/>
      <c r="BM29" s="594"/>
      <c r="BN29" s="594"/>
      <c r="BO29" s="595"/>
      <c r="BP29" s="540" t="e">
        <f>#REF!</f>
        <v>#REF!</v>
      </c>
      <c r="BQ29" s="379" t="e">
        <f>#REF!</f>
        <v>#REF!</v>
      </c>
      <c r="BR29" s="379" t="e">
        <f>#REF!</f>
        <v>#REF!</v>
      </c>
      <c r="BS29" s="495"/>
      <c r="BT29" s="425"/>
      <c r="BU29" s="425"/>
      <c r="BV29" s="425"/>
      <c r="BW29" s="426"/>
      <c r="BX29" s="593"/>
      <c r="BY29" s="594"/>
      <c r="BZ29" s="594"/>
      <c r="CA29" s="595"/>
      <c r="CB29" s="780"/>
      <c r="CC29" s="660"/>
      <c r="CD29" s="660"/>
      <c r="CE29" s="660"/>
      <c r="CF29" s="660"/>
      <c r="CG29" s="660"/>
      <c r="CH29" s="660"/>
    </row>
    <row r="30" ht="22.15" customHeight="1" spans="1:79">
      <c r="A30" s="240">
        <f t="shared" si="0"/>
        <v>27</v>
      </c>
      <c r="B30" s="251">
        <v>18</v>
      </c>
      <c r="C30" s="299">
        <f t="shared" si="1"/>
        <v>43150</v>
      </c>
      <c r="D30" s="295"/>
      <c r="E30" s="306" t="s">
        <v>99</v>
      </c>
      <c r="F30" s="307" t="s">
        <v>39</v>
      </c>
      <c r="G30" s="308"/>
      <c r="H30" s="301" t="e">
        <f>#REF!</f>
        <v>#REF!</v>
      </c>
      <c r="I30" s="387" t="e">
        <f>#REF!</f>
        <v>#REF!</v>
      </c>
      <c r="J30" s="386" t="e">
        <f>#REF!</f>
        <v>#REF!</v>
      </c>
      <c r="K30" s="373"/>
      <c r="L30" s="428"/>
      <c r="M30" s="428"/>
      <c r="N30" s="428"/>
      <c r="O30" s="429"/>
      <c r="P30" s="430"/>
      <c r="Q30" s="428"/>
      <c r="R30" s="428"/>
      <c r="S30" s="429"/>
      <c r="T30" s="301" t="e">
        <f>#REF!</f>
        <v>#REF!</v>
      </c>
      <c r="U30" s="534" t="e">
        <f>#REF!</f>
        <v>#REF!</v>
      </c>
      <c r="V30" s="534" t="e">
        <f>#REF!</f>
        <v>#REF!</v>
      </c>
      <c r="W30" s="535"/>
      <c r="X30" s="542"/>
      <c r="Y30" s="596"/>
      <c r="Z30" s="596"/>
      <c r="AA30" s="597"/>
      <c r="AB30" s="430"/>
      <c r="AC30" s="428"/>
      <c r="AD30" s="428"/>
      <c r="AE30" s="429"/>
      <c r="AF30" s="301" t="e">
        <f>#REF!</f>
        <v>#REF!</v>
      </c>
      <c r="AG30" s="387" t="e">
        <f>#REF!</f>
        <v>#REF!</v>
      </c>
      <c r="AH30" s="387" t="e">
        <f>#REF!</f>
        <v>#REF!</v>
      </c>
      <c r="AI30" s="373" t="s">
        <v>158</v>
      </c>
      <c r="AJ30" s="430"/>
      <c r="AK30" s="428"/>
      <c r="AL30" s="428"/>
      <c r="AM30" s="429"/>
      <c r="AN30" s="430"/>
      <c r="AO30" s="428"/>
      <c r="AP30" s="428"/>
      <c r="AQ30" s="429"/>
      <c r="AR30" s="298" t="e">
        <f>#REF!</f>
        <v>#REF!</v>
      </c>
      <c r="AS30" s="387" t="e">
        <f>#REF!</f>
        <v>#REF!</v>
      </c>
      <c r="AT30" s="387" t="e">
        <f>#REF!</f>
        <v>#REF!</v>
      </c>
      <c r="AU30" s="572" t="s">
        <v>101</v>
      </c>
      <c r="AV30" s="428"/>
      <c r="AW30" s="428"/>
      <c r="AX30" s="428"/>
      <c r="AY30" s="429"/>
      <c r="AZ30" s="430"/>
      <c r="BA30" s="428"/>
      <c r="BB30" s="428"/>
      <c r="BC30" s="429"/>
      <c r="BD30" s="301" t="e">
        <f>#REF!</f>
        <v>#REF!</v>
      </c>
      <c r="BE30" s="387" t="e">
        <f>#REF!</f>
        <v>#REF!</v>
      </c>
      <c r="BF30" s="387" t="e">
        <f>#REF!</f>
        <v>#REF!</v>
      </c>
      <c r="BG30" s="733"/>
      <c r="BH30" s="430"/>
      <c r="BI30" s="428"/>
      <c r="BJ30" s="428"/>
      <c r="BK30" s="429"/>
      <c r="BL30" s="430"/>
      <c r="BM30" s="428"/>
      <c r="BN30" s="428"/>
      <c r="BO30" s="429"/>
      <c r="BP30" s="301" t="e">
        <f>#REF!</f>
        <v>#REF!</v>
      </c>
      <c r="BQ30" s="387" t="e">
        <f>#REF!</f>
        <v>#REF!</v>
      </c>
      <c r="BR30" s="387" t="e">
        <f>#REF!</f>
        <v>#REF!</v>
      </c>
      <c r="BS30" s="535" t="s">
        <v>102</v>
      </c>
      <c r="BT30" s="428"/>
      <c r="BU30" s="428"/>
      <c r="BV30" s="428"/>
      <c r="BW30" s="429"/>
      <c r="BX30" s="430"/>
      <c r="BY30" s="428"/>
      <c r="BZ30" s="428"/>
      <c r="CA30" s="429"/>
    </row>
    <row r="31" ht="22.15" customHeight="1" spans="1:79">
      <c r="A31" s="240">
        <f t="shared" si="0"/>
        <v>28</v>
      </c>
      <c r="B31" s="251">
        <v>19</v>
      </c>
      <c r="C31" s="299">
        <f t="shared" si="1"/>
        <v>43157</v>
      </c>
      <c r="D31" s="295"/>
      <c r="E31" s="243"/>
      <c r="F31" s="244">
        <v>1</v>
      </c>
      <c r="G31" s="309" t="s">
        <v>103</v>
      </c>
      <c r="H31" s="310"/>
      <c r="I31" s="431"/>
      <c r="J31" s="431"/>
      <c r="K31" s="432"/>
      <c r="L31" s="433"/>
      <c r="M31" s="434"/>
      <c r="N31" s="434"/>
      <c r="O31" s="435"/>
      <c r="P31" s="436"/>
      <c r="Q31" s="543"/>
      <c r="R31" s="543"/>
      <c r="S31" s="544"/>
      <c r="T31" s="545"/>
      <c r="U31" s="546"/>
      <c r="V31" s="546"/>
      <c r="W31" s="547" t="s">
        <v>104</v>
      </c>
      <c r="X31" s="548" t="s">
        <v>105</v>
      </c>
      <c r="Y31" s="434"/>
      <c r="Z31" s="434"/>
      <c r="AA31" s="435"/>
      <c r="AB31" s="436"/>
      <c r="AC31" s="543"/>
      <c r="AD31" s="543"/>
      <c r="AE31" s="544"/>
      <c r="AF31" s="598"/>
      <c r="AG31" s="647"/>
      <c r="AH31" s="647"/>
      <c r="AI31" s="435"/>
      <c r="AJ31" s="433"/>
      <c r="AK31" s="434"/>
      <c r="AL31" s="434"/>
      <c r="AM31" s="435" t="s">
        <v>158</v>
      </c>
      <c r="AN31" s="436"/>
      <c r="AO31" s="543"/>
      <c r="AP31" s="543"/>
      <c r="AQ31" s="544"/>
      <c r="AR31" s="684" t="e">
        <f>#REF!</f>
        <v>#REF!</v>
      </c>
      <c r="AS31" s="685" t="e">
        <f>#REF!</f>
        <v>#REF!</v>
      </c>
      <c r="AT31" s="685" t="e">
        <f>#REF!</f>
        <v>#REF!</v>
      </c>
      <c r="AU31" s="547"/>
      <c r="AV31" s="434"/>
      <c r="AW31" s="434"/>
      <c r="AX31" s="434"/>
      <c r="AY31" s="435"/>
      <c r="AZ31" s="436"/>
      <c r="BA31" s="543"/>
      <c r="BB31" s="543"/>
      <c r="BC31" s="544"/>
      <c r="BD31" s="598" t="e">
        <f>#REF!</f>
        <v>#REF!</v>
      </c>
      <c r="BE31" s="734" t="e">
        <f>#REF!</f>
        <v>#REF!</v>
      </c>
      <c r="BF31" s="734" t="e">
        <f>#REF!</f>
        <v>#REF!</v>
      </c>
      <c r="BG31" s="434"/>
      <c r="BH31" s="433"/>
      <c r="BI31" s="434"/>
      <c r="BJ31" s="434"/>
      <c r="BK31" s="435"/>
      <c r="BL31" s="436"/>
      <c r="BM31" s="543"/>
      <c r="BN31" s="543"/>
      <c r="BO31" s="544"/>
      <c r="BP31" s="598" t="e">
        <f>#REF!</f>
        <v>#REF!</v>
      </c>
      <c r="BQ31" s="734" t="e">
        <f>#REF!</f>
        <v>#REF!</v>
      </c>
      <c r="BR31" s="734" t="e">
        <f>#REF!</f>
        <v>#REF!</v>
      </c>
      <c r="BS31" s="547"/>
      <c r="BT31" s="434"/>
      <c r="BU31" s="434"/>
      <c r="BV31" s="434"/>
      <c r="BW31" s="435"/>
      <c r="BX31" s="436"/>
      <c r="BY31" s="543"/>
      <c r="BZ31" s="543"/>
      <c r="CA31" s="544"/>
    </row>
    <row r="32" ht="22.15" customHeight="1" spans="1:79">
      <c r="A32" s="240">
        <f t="shared" si="0"/>
        <v>29</v>
      </c>
      <c r="B32" s="251">
        <v>20</v>
      </c>
      <c r="C32" s="299">
        <f t="shared" si="1"/>
        <v>43164</v>
      </c>
      <c r="D32" s="295"/>
      <c r="E32" s="243"/>
      <c r="F32" s="244">
        <v>2</v>
      </c>
      <c r="G32" s="309" t="s">
        <v>106</v>
      </c>
      <c r="H32" s="311"/>
      <c r="I32" s="437"/>
      <c r="J32" s="437"/>
      <c r="K32" s="438"/>
      <c r="L32" s="439" t="e">
        <f>#REF!</f>
        <v>#REF!</v>
      </c>
      <c r="M32" s="440" t="e">
        <f>#REF!</f>
        <v>#REF!</v>
      </c>
      <c r="N32" s="440" t="e">
        <f>#REF!</f>
        <v>#REF!</v>
      </c>
      <c r="O32" s="441" t="s">
        <v>157</v>
      </c>
      <c r="P32" s="442"/>
      <c r="Q32" s="549"/>
      <c r="R32" s="549"/>
      <c r="S32" s="550" t="s">
        <v>107</v>
      </c>
      <c r="T32" s="551"/>
      <c r="U32" s="552"/>
      <c r="V32" s="552"/>
      <c r="W32" s="553" t="s">
        <v>104</v>
      </c>
      <c r="X32" s="554"/>
      <c r="Y32" s="583"/>
      <c r="Z32" s="583"/>
      <c r="AA32" s="599"/>
      <c r="AB32" s="600"/>
      <c r="AC32" s="502"/>
      <c r="AD32" s="502"/>
      <c r="AE32" s="601"/>
      <c r="AF32" s="602"/>
      <c r="AG32" s="648"/>
      <c r="AH32" s="648"/>
      <c r="AI32" s="649"/>
      <c r="AJ32" s="650"/>
      <c r="AK32" s="583"/>
      <c r="AL32" s="583"/>
      <c r="AM32" s="599"/>
      <c r="AN32" s="600"/>
      <c r="AO32" s="502"/>
      <c r="AP32" s="502"/>
      <c r="AQ32" s="601"/>
      <c r="AR32" s="686" t="e">
        <f>#REF!</f>
        <v>#REF!</v>
      </c>
      <c r="AS32" s="687" t="e">
        <f>#REF!</f>
        <v>#REF!</v>
      </c>
      <c r="AT32" s="687" t="e">
        <f>#REF!</f>
        <v>#REF!</v>
      </c>
      <c r="AU32" s="553"/>
      <c r="AV32" s="688"/>
      <c r="AW32" s="583"/>
      <c r="AX32" s="583"/>
      <c r="AY32" s="599"/>
      <c r="AZ32" s="600"/>
      <c r="BA32" s="502"/>
      <c r="BB32" s="502"/>
      <c r="BC32" s="601"/>
      <c r="BD32" s="602" t="e">
        <f>#REF!</f>
        <v>#REF!</v>
      </c>
      <c r="BE32" s="735" t="e">
        <f>#REF!</f>
        <v>#REF!</v>
      </c>
      <c r="BF32" s="735" t="e">
        <f>#REF!</f>
        <v>#REF!</v>
      </c>
      <c r="BG32" s="736"/>
      <c r="BH32" s="650"/>
      <c r="BI32" s="583"/>
      <c r="BJ32" s="583"/>
      <c r="BK32" s="599"/>
      <c r="BL32" s="600"/>
      <c r="BM32" s="502"/>
      <c r="BN32" s="502"/>
      <c r="BO32" s="601"/>
      <c r="BP32" s="602" t="e">
        <f>#REF!</f>
        <v>#REF!</v>
      </c>
      <c r="BQ32" s="735" t="e">
        <f>#REF!</f>
        <v>#REF!</v>
      </c>
      <c r="BR32" s="735" t="e">
        <f>#REF!</f>
        <v>#REF!</v>
      </c>
      <c r="BS32" s="553"/>
      <c r="BT32" s="688"/>
      <c r="BU32" s="583"/>
      <c r="BV32" s="583"/>
      <c r="BW32" s="599"/>
      <c r="BX32" s="600"/>
      <c r="BY32" s="502"/>
      <c r="BZ32" s="502"/>
      <c r="CA32" s="601"/>
    </row>
    <row r="33" ht="22.15" customHeight="1" spans="1:79">
      <c r="A33" s="240">
        <f t="shared" si="0"/>
        <v>30</v>
      </c>
      <c r="B33" s="251">
        <v>21</v>
      </c>
      <c r="C33" s="299">
        <f t="shared" si="1"/>
        <v>43171</v>
      </c>
      <c r="D33" s="312"/>
      <c r="E33" s="243"/>
      <c r="F33" s="244">
        <v>3</v>
      </c>
      <c r="G33" s="309" t="s">
        <v>108</v>
      </c>
      <c r="H33" s="313" t="e">
        <f>#REF!</f>
        <v>#REF!</v>
      </c>
      <c r="I33" s="372" t="e">
        <f>#REF!</f>
        <v>#REF!</v>
      </c>
      <c r="J33" s="372" t="e">
        <f>#REF!</f>
        <v>#REF!</v>
      </c>
      <c r="K33" s="369"/>
      <c r="L33" s="443"/>
      <c r="M33" s="444"/>
      <c r="N33" s="444"/>
      <c r="O33" s="373"/>
      <c r="P33" s="368"/>
      <c r="Q33" s="447"/>
      <c r="R33" s="447"/>
      <c r="S33" s="468"/>
      <c r="T33" s="301" t="e">
        <f>#REF!</f>
        <v>#REF!</v>
      </c>
      <c r="U33" s="387" t="e">
        <f>#REF!</f>
        <v>#REF!</v>
      </c>
      <c r="V33" s="387" t="e">
        <f>#REF!</f>
        <v>#REF!</v>
      </c>
      <c r="W33" s="555"/>
      <c r="X33" s="556"/>
      <c r="Y33" s="447"/>
      <c r="Z33" s="447"/>
      <c r="AA33" s="373"/>
      <c r="AB33" s="368"/>
      <c r="AC33" s="447"/>
      <c r="AD33" s="447"/>
      <c r="AE33" s="566"/>
      <c r="AF33" s="302" t="e">
        <f>#REF!</f>
        <v>#REF!</v>
      </c>
      <c r="AG33" s="372" t="e">
        <f>#REF!</f>
        <v>#REF!</v>
      </c>
      <c r="AH33" s="372" t="e">
        <f>#REF!</f>
        <v>#REF!</v>
      </c>
      <c r="AI33" s="369" t="s">
        <v>161</v>
      </c>
      <c r="AJ33" s="556"/>
      <c r="AK33" s="444"/>
      <c r="AL33" s="444"/>
      <c r="AM33" s="373"/>
      <c r="AN33" s="368"/>
      <c r="AO33" s="447"/>
      <c r="AP33" s="447"/>
      <c r="AQ33" s="468"/>
      <c r="AR33" s="565"/>
      <c r="AS33" s="689"/>
      <c r="AT33" s="689"/>
      <c r="AU33" s="566"/>
      <c r="AV33" s="443"/>
      <c r="AW33" s="444"/>
      <c r="AX33" s="444"/>
      <c r="AY33" s="373"/>
      <c r="AZ33" s="368"/>
      <c r="BA33" s="447"/>
      <c r="BB33" s="447"/>
      <c r="BC33" s="468"/>
      <c r="BD33" s="302" t="e">
        <f>#REF!</f>
        <v>#REF!</v>
      </c>
      <c r="BE33" s="372" t="e">
        <f>#REF!</f>
        <v>#REF!</v>
      </c>
      <c r="BF33" s="372" t="e">
        <f>#REF!</f>
        <v>#REF!</v>
      </c>
      <c r="BG33" s="443" t="s">
        <v>162</v>
      </c>
      <c r="BH33" s="737" t="e">
        <f>#REF!</f>
        <v>#REF!</v>
      </c>
      <c r="BI33" s="711" t="e">
        <f>#REF!</f>
        <v>#REF!</v>
      </c>
      <c r="BJ33" s="711" t="e">
        <f>#REF!</f>
        <v>#REF!</v>
      </c>
      <c r="BK33" s="738" t="s">
        <v>162</v>
      </c>
      <c r="BL33" s="739"/>
      <c r="BM33" s="664"/>
      <c r="BN33" s="664" t="s">
        <v>43</v>
      </c>
      <c r="BO33" s="665"/>
      <c r="BP33" s="302" t="e">
        <f>#REF!</f>
        <v>#REF!</v>
      </c>
      <c r="BQ33" s="372" t="e">
        <f>#REF!</f>
        <v>#REF!</v>
      </c>
      <c r="BR33" s="372" t="e">
        <f>#REF!</f>
        <v>#REF!</v>
      </c>
      <c r="BS33" s="566"/>
      <c r="BT33" s="688"/>
      <c r="BU33" s="583"/>
      <c r="BV33" s="583"/>
      <c r="BW33" s="599"/>
      <c r="BX33" s="368"/>
      <c r="BY33" s="447"/>
      <c r="BZ33" s="447"/>
      <c r="CA33" s="468"/>
    </row>
    <row r="34" ht="22.15" customHeight="1" spans="1:79">
      <c r="A34" s="240">
        <f t="shared" si="0"/>
        <v>31</v>
      </c>
      <c r="B34" s="241" t="s">
        <v>109</v>
      </c>
      <c r="C34" s="299">
        <f t="shared" si="1"/>
        <v>43178</v>
      </c>
      <c r="D34" s="314" t="s">
        <v>38</v>
      </c>
      <c r="E34" s="243"/>
      <c r="F34" s="244">
        <v>4</v>
      </c>
      <c r="G34" s="309" t="s">
        <v>110</v>
      </c>
      <c r="H34" s="315"/>
      <c r="I34" s="445"/>
      <c r="J34" s="445"/>
      <c r="K34" s="446"/>
      <c r="L34" s="443"/>
      <c r="M34" s="447"/>
      <c r="N34" s="447"/>
      <c r="O34" s="369"/>
      <c r="P34" s="368"/>
      <c r="Q34" s="447"/>
      <c r="R34" s="447"/>
      <c r="S34" s="468"/>
      <c r="T34" s="557"/>
      <c r="U34" s="558"/>
      <c r="V34" s="558"/>
      <c r="W34" s="559"/>
      <c r="X34" s="454" t="e">
        <f>#REF!</f>
        <v>#REF!</v>
      </c>
      <c r="Y34" s="371" t="e">
        <f>#REF!</f>
        <v>#REF!</v>
      </c>
      <c r="Z34" s="371" t="e">
        <f>#REF!</f>
        <v>#REF!</v>
      </c>
      <c r="AA34" s="603" t="e">
        <f>#REF!</f>
        <v>#REF!</v>
      </c>
      <c r="AB34" s="604" t="e">
        <f>#REF!</f>
        <v>#REF!</v>
      </c>
      <c r="AC34" s="605" t="e">
        <f>#REF!</f>
        <v>#REF!</v>
      </c>
      <c r="AD34" s="605" t="e">
        <f>#REF!</f>
        <v>#REF!</v>
      </c>
      <c r="AE34" s="564" t="e">
        <f>#REF!</f>
        <v>#REF!</v>
      </c>
      <c r="AF34" s="256"/>
      <c r="AG34" s="371"/>
      <c r="AH34" s="371"/>
      <c r="AI34" s="369"/>
      <c r="AJ34" s="302" t="e">
        <f>#REF!</f>
        <v>#REF!</v>
      </c>
      <c r="AK34" s="371" t="e">
        <f>#REF!</f>
        <v>#REF!</v>
      </c>
      <c r="AL34" s="371" t="e">
        <f>#REF!</f>
        <v>#REF!</v>
      </c>
      <c r="AM34" s="603" t="e">
        <f>#REF!</f>
        <v>#REF!</v>
      </c>
      <c r="AN34" s="368"/>
      <c r="AO34" s="447"/>
      <c r="AP34" s="447"/>
      <c r="AQ34" s="468"/>
      <c r="AR34" s="246"/>
      <c r="AS34" s="362"/>
      <c r="AT34" s="362"/>
      <c r="AU34" s="363"/>
      <c r="AV34" s="443"/>
      <c r="AW34" s="447"/>
      <c r="AX34" s="447"/>
      <c r="AY34" s="369"/>
      <c r="AZ34" s="368"/>
      <c r="BA34" s="447"/>
      <c r="BB34" s="447"/>
      <c r="BC34" s="468"/>
      <c r="BD34" s="704"/>
      <c r="BE34" s="740"/>
      <c r="BF34" s="740"/>
      <c r="BG34" s="741"/>
      <c r="BH34" s="302" t="e">
        <f>#REF!</f>
        <v>#REF!</v>
      </c>
      <c r="BI34" s="371" t="e">
        <f>#REF!</f>
        <v>#REF!</v>
      </c>
      <c r="BJ34" s="371" t="e">
        <f>#REF!</f>
        <v>#REF!</v>
      </c>
      <c r="BK34" s="603" t="e">
        <f>#REF!</f>
        <v>#REF!</v>
      </c>
      <c r="BL34" s="368"/>
      <c r="BM34" s="447"/>
      <c r="BN34" s="447"/>
      <c r="BO34" s="468"/>
      <c r="BP34" s="246"/>
      <c r="BQ34" s="362"/>
      <c r="BR34" s="362"/>
      <c r="BS34" s="363"/>
      <c r="BT34" s="760" t="e">
        <f>#REF!</f>
        <v>#REF!</v>
      </c>
      <c r="BU34" s="387" t="e">
        <f>#REF!</f>
        <v>#REF!</v>
      </c>
      <c r="BV34" s="387" t="e">
        <f>#REF!</f>
        <v>#REF!</v>
      </c>
      <c r="BW34" s="599" t="e">
        <f>#REF!</f>
        <v>#REF!</v>
      </c>
      <c r="BX34" s="368"/>
      <c r="BY34" s="447"/>
      <c r="BZ34" s="447"/>
      <c r="CA34" s="468"/>
    </row>
    <row r="35" ht="22.15" customHeight="1" spans="1:79">
      <c r="A35" s="240">
        <f t="shared" si="0"/>
        <v>32</v>
      </c>
      <c r="B35" s="241" t="s">
        <v>111</v>
      </c>
      <c r="C35" s="299">
        <f t="shared" si="1"/>
        <v>43185</v>
      </c>
      <c r="D35" s="316"/>
      <c r="E35" s="243"/>
      <c r="F35" s="244">
        <v>5</v>
      </c>
      <c r="G35" s="309" t="s">
        <v>112</v>
      </c>
      <c r="H35" s="317"/>
      <c r="I35" s="448"/>
      <c r="J35" s="448"/>
      <c r="K35" s="449"/>
      <c r="L35" s="450"/>
      <c r="M35" s="444"/>
      <c r="N35" s="444"/>
      <c r="O35" s="373"/>
      <c r="P35" s="368"/>
      <c r="Q35" s="447"/>
      <c r="R35" s="447"/>
      <c r="S35" s="468"/>
      <c r="T35" s="560"/>
      <c r="U35" s="561"/>
      <c r="V35" s="561"/>
      <c r="W35" s="562"/>
      <c r="X35" s="563" t="e">
        <f>#REF!</f>
        <v>#REF!</v>
      </c>
      <c r="Y35" s="372" t="e">
        <f>#REF!</f>
        <v>#REF!</v>
      </c>
      <c r="Z35" s="372" t="e">
        <f>#REF!</f>
        <v>#REF!</v>
      </c>
      <c r="AA35" s="603" t="e">
        <f>#REF!</f>
        <v>#REF!</v>
      </c>
      <c r="AB35" s="368"/>
      <c r="AC35" s="447"/>
      <c r="AD35" s="447"/>
      <c r="AE35" s="566"/>
      <c r="AF35" s="271"/>
      <c r="AG35" s="401"/>
      <c r="AH35" s="401"/>
      <c r="AI35" s="402"/>
      <c r="AJ35" s="301" t="e">
        <f>#REF!</f>
        <v>#REF!</v>
      </c>
      <c r="AK35" s="372" t="e">
        <f>#REF!</f>
        <v>#REF!</v>
      </c>
      <c r="AL35" s="372" t="e">
        <f>#REF!</f>
        <v>#REF!</v>
      </c>
      <c r="AM35" s="369" t="s">
        <v>161</v>
      </c>
      <c r="AN35" s="368"/>
      <c r="AO35" s="447"/>
      <c r="AP35" s="447"/>
      <c r="AQ35" s="468"/>
      <c r="AR35" s="246"/>
      <c r="AS35" s="362"/>
      <c r="AT35" s="362"/>
      <c r="AU35" s="363"/>
      <c r="AV35" s="454" t="e">
        <f>#REF!</f>
        <v>#REF!</v>
      </c>
      <c r="AW35" s="371" t="e">
        <f>#REF!</f>
        <v>#REF!</v>
      </c>
      <c r="AX35" s="371" t="e">
        <f>#REF!</f>
        <v>#REF!</v>
      </c>
      <c r="AY35" s="603" t="s">
        <v>113</v>
      </c>
      <c r="AZ35" s="368"/>
      <c r="BA35" s="447"/>
      <c r="BB35" s="447"/>
      <c r="BC35" s="468"/>
      <c r="BD35" s="704"/>
      <c r="BE35" s="740"/>
      <c r="BF35" s="740"/>
      <c r="BG35" s="741"/>
      <c r="BH35" s="301" t="e">
        <f>#REF!</f>
        <v>#REF!</v>
      </c>
      <c r="BI35" s="372" t="e">
        <f>#REF!</f>
        <v>#REF!</v>
      </c>
      <c r="BJ35" s="372" t="e">
        <f>#REF!</f>
        <v>#REF!</v>
      </c>
      <c r="BK35" s="603" t="e">
        <f>#REF!</f>
        <v>#REF!</v>
      </c>
      <c r="BL35" s="368"/>
      <c r="BM35" s="447"/>
      <c r="BN35" s="447"/>
      <c r="BO35" s="468"/>
      <c r="BP35" s="246"/>
      <c r="BQ35" s="362"/>
      <c r="BR35" s="362"/>
      <c r="BS35" s="363"/>
      <c r="BT35" s="760" t="e">
        <f>#REF!</f>
        <v>#REF!</v>
      </c>
      <c r="BU35" s="387" t="e">
        <f>#REF!</f>
        <v>#REF!</v>
      </c>
      <c r="BV35" s="387" t="e">
        <f>#REF!</f>
        <v>#REF!</v>
      </c>
      <c r="BW35" s="599" t="e">
        <f>#REF!</f>
        <v>#REF!</v>
      </c>
      <c r="BX35" s="368"/>
      <c r="BY35" s="447"/>
      <c r="BZ35" s="447"/>
      <c r="CA35" s="468"/>
    </row>
    <row r="36" ht="22.15" customHeight="1" spans="1:79">
      <c r="A36" s="240">
        <f t="shared" si="0"/>
        <v>33</v>
      </c>
      <c r="B36" s="241" t="s">
        <v>114</v>
      </c>
      <c r="C36" s="299">
        <f t="shared" si="1"/>
        <v>43192</v>
      </c>
      <c r="D36" s="316"/>
      <c r="E36" s="318" t="s">
        <v>115</v>
      </c>
      <c r="F36" s="244">
        <v>6</v>
      </c>
      <c r="G36" s="309" t="s">
        <v>116</v>
      </c>
      <c r="H36" s="317"/>
      <c r="I36" s="448"/>
      <c r="J36" s="448"/>
      <c r="K36" s="449"/>
      <c r="L36" s="443"/>
      <c r="M36" s="444"/>
      <c r="N36" s="444"/>
      <c r="O36" s="369"/>
      <c r="P36" s="368"/>
      <c r="Q36" s="447"/>
      <c r="R36" s="447"/>
      <c r="S36" s="468"/>
      <c r="T36" s="560"/>
      <c r="U36" s="561"/>
      <c r="V36" s="561"/>
      <c r="W36" s="562"/>
      <c r="X36" s="454"/>
      <c r="Y36" s="372"/>
      <c r="Z36" s="372"/>
      <c r="AA36" s="603"/>
      <c r="AB36" s="368"/>
      <c r="AC36" s="447"/>
      <c r="AD36" s="447"/>
      <c r="AE36" s="468"/>
      <c r="AF36" s="271"/>
      <c r="AG36" s="401"/>
      <c r="AH36" s="401"/>
      <c r="AI36" s="402"/>
      <c r="AJ36" s="302" t="e">
        <f>#REF!</f>
        <v>#REF!</v>
      </c>
      <c r="AK36" s="372" t="e">
        <f>#REF!</f>
        <v>#REF!</v>
      </c>
      <c r="AL36" s="372" t="e">
        <f>#REF!</f>
        <v>#REF!</v>
      </c>
      <c r="AM36" s="603" t="e">
        <f>#REF!</f>
        <v>#REF!</v>
      </c>
      <c r="AN36" s="368"/>
      <c r="AO36" s="447"/>
      <c r="AP36" s="447"/>
      <c r="AQ36" s="468"/>
      <c r="AR36" s="246"/>
      <c r="AS36" s="362"/>
      <c r="AT36" s="362"/>
      <c r="AU36" s="363"/>
      <c r="AV36" s="454" t="e">
        <f>#REF!</f>
        <v>#REF!</v>
      </c>
      <c r="AW36" s="371" t="e">
        <f>#REF!</f>
        <v>#REF!</v>
      </c>
      <c r="AX36" s="371" t="e">
        <f>#REF!</f>
        <v>#REF!</v>
      </c>
      <c r="AY36" s="369" t="s">
        <v>120</v>
      </c>
      <c r="AZ36" s="368"/>
      <c r="BA36" s="447"/>
      <c r="BB36" s="447"/>
      <c r="BC36" s="468"/>
      <c r="BD36" s="704"/>
      <c r="BE36" s="740"/>
      <c r="BF36" s="740"/>
      <c r="BG36" s="741"/>
      <c r="BH36" s="302" t="e">
        <f>#REF!</f>
        <v>#REF!</v>
      </c>
      <c r="BI36" s="372" t="e">
        <f>#REF!</f>
        <v>#REF!</v>
      </c>
      <c r="BJ36" s="372" t="e">
        <f>#REF!</f>
        <v>#REF!</v>
      </c>
      <c r="BK36" s="603" t="e">
        <f>#REF!</f>
        <v>#REF!</v>
      </c>
      <c r="BL36" s="368"/>
      <c r="BM36" s="447"/>
      <c r="BN36" s="447"/>
      <c r="BO36" s="468"/>
      <c r="BP36" s="246"/>
      <c r="BQ36" s="362"/>
      <c r="BR36" s="362"/>
      <c r="BS36" s="363"/>
      <c r="BT36" s="760" t="e">
        <f>#REF!</f>
        <v>#REF!</v>
      </c>
      <c r="BU36" s="387" t="e">
        <f>#REF!</f>
        <v>#REF!</v>
      </c>
      <c r="BV36" s="387" t="e">
        <f>#REF!</f>
        <v>#REF!</v>
      </c>
      <c r="BW36" s="599"/>
      <c r="BX36" s="368"/>
      <c r="BY36" s="447"/>
      <c r="BZ36" s="447"/>
      <c r="CA36" s="468"/>
    </row>
    <row r="37" ht="22.15" customHeight="1" spans="1:79">
      <c r="A37" s="240">
        <f t="shared" si="0"/>
        <v>34</v>
      </c>
      <c r="B37" s="241" t="s">
        <v>117</v>
      </c>
      <c r="C37" s="299">
        <f t="shared" si="1"/>
        <v>43199</v>
      </c>
      <c r="D37" s="316"/>
      <c r="E37" s="243"/>
      <c r="F37" s="244">
        <v>7</v>
      </c>
      <c r="G37" s="309" t="s">
        <v>118</v>
      </c>
      <c r="H37" s="319"/>
      <c r="I37" s="451"/>
      <c r="J37" s="451"/>
      <c r="K37" s="452"/>
      <c r="L37" s="450"/>
      <c r="M37" s="444"/>
      <c r="N37" s="444"/>
      <c r="O37" s="373"/>
      <c r="P37" s="368"/>
      <c r="Q37" s="447"/>
      <c r="R37" s="447"/>
      <c r="S37" s="468"/>
      <c r="T37" s="560"/>
      <c r="U37" s="561"/>
      <c r="V37" s="561"/>
      <c r="W37" s="562"/>
      <c r="X37" s="563"/>
      <c r="Y37" s="372"/>
      <c r="Z37" s="372"/>
      <c r="AA37" s="606"/>
      <c r="AB37" s="368"/>
      <c r="AC37" s="447"/>
      <c r="AD37" s="447"/>
      <c r="AE37" s="468"/>
      <c r="AF37" s="271"/>
      <c r="AG37" s="401"/>
      <c r="AH37" s="401"/>
      <c r="AI37" s="402"/>
      <c r="AJ37" s="301" t="e">
        <f>#REF!</f>
        <v>#REF!</v>
      </c>
      <c r="AK37" s="372" t="e">
        <f>#REF!</f>
        <v>#REF!</v>
      </c>
      <c r="AL37" s="372" t="e">
        <f>#REF!</f>
        <v>#REF!</v>
      </c>
      <c r="AM37" s="603" t="e">
        <f>#REF!</f>
        <v>#REF!</v>
      </c>
      <c r="AN37" s="368"/>
      <c r="AO37" s="447"/>
      <c r="AP37" s="447"/>
      <c r="AQ37" s="468"/>
      <c r="AR37" s="246"/>
      <c r="AS37" s="362"/>
      <c r="AT37" s="362"/>
      <c r="AU37" s="363"/>
      <c r="AV37" s="454" t="e">
        <f>#REF!</f>
        <v>#REF!</v>
      </c>
      <c r="AW37" s="371" t="e">
        <f>#REF!</f>
        <v>#REF!</v>
      </c>
      <c r="AX37" s="371" t="e">
        <f>#REF!</f>
        <v>#REF!</v>
      </c>
      <c r="AY37" s="369" t="s">
        <v>163</v>
      </c>
      <c r="AZ37" s="368"/>
      <c r="BA37" s="447"/>
      <c r="BB37" s="447"/>
      <c r="BC37" s="468"/>
      <c r="BD37" s="704"/>
      <c r="BE37" s="740"/>
      <c r="BF37" s="740"/>
      <c r="BG37" s="741"/>
      <c r="BH37" s="301" t="e">
        <f>#REF!</f>
        <v>#REF!</v>
      </c>
      <c r="BI37" s="372" t="e">
        <f>#REF!</f>
        <v>#REF!</v>
      </c>
      <c r="BJ37" s="372" t="e">
        <f>#REF!</f>
        <v>#REF!</v>
      </c>
      <c r="BK37" s="603" t="e">
        <f>#REF!</f>
        <v>#REF!</v>
      </c>
      <c r="BL37" s="368"/>
      <c r="BM37" s="447"/>
      <c r="BN37" s="447"/>
      <c r="BO37" s="468"/>
      <c r="BP37" s="246"/>
      <c r="BQ37" s="362"/>
      <c r="BR37" s="362"/>
      <c r="BS37" s="363"/>
      <c r="BT37" s="760" t="e">
        <f>#REF!</f>
        <v>#REF!</v>
      </c>
      <c r="BU37" s="387" t="e">
        <f>#REF!</f>
        <v>#REF!</v>
      </c>
      <c r="BV37" s="387" t="e">
        <f>#REF!</f>
        <v>#REF!</v>
      </c>
      <c r="BW37" s="599"/>
      <c r="BX37" s="368"/>
      <c r="BY37" s="447"/>
      <c r="BZ37" s="447"/>
      <c r="CA37" s="468"/>
    </row>
    <row r="38" ht="22.15" customHeight="1" spans="1:79">
      <c r="A38" s="240">
        <f t="shared" si="0"/>
        <v>35</v>
      </c>
      <c r="B38" s="251">
        <v>22</v>
      </c>
      <c r="C38" s="299">
        <f t="shared" si="1"/>
        <v>43206</v>
      </c>
      <c r="D38" s="320" t="s">
        <v>96</v>
      </c>
      <c r="E38" s="243"/>
      <c r="F38" s="244">
        <v>8</v>
      </c>
      <c r="G38" s="309" t="s">
        <v>119</v>
      </c>
      <c r="H38" s="298" t="e">
        <f>#REF!</f>
        <v>#REF!</v>
      </c>
      <c r="I38" s="386" t="e">
        <f>#REF!</f>
        <v>#REF!</v>
      </c>
      <c r="J38" s="387" t="e">
        <f>#REF!</f>
        <v>#REF!</v>
      </c>
      <c r="K38" s="419"/>
      <c r="L38" s="443"/>
      <c r="M38" s="444"/>
      <c r="N38" s="444"/>
      <c r="O38" s="369" t="s">
        <v>164</v>
      </c>
      <c r="P38" s="453"/>
      <c r="Q38" s="511"/>
      <c r="R38" s="511"/>
      <c r="S38" s="512"/>
      <c r="T38" s="302" t="e">
        <f>#REF!</f>
        <v>#REF!</v>
      </c>
      <c r="U38" s="371" t="e">
        <f>#REF!</f>
        <v>#REF!</v>
      </c>
      <c r="V38" s="371" t="e">
        <f>#REF!</f>
        <v>#REF!</v>
      </c>
      <c r="W38" s="564"/>
      <c r="X38" s="454"/>
      <c r="Y38" s="372"/>
      <c r="Z38" s="372"/>
      <c r="AA38" s="603"/>
      <c r="AB38" s="453"/>
      <c r="AC38" s="511"/>
      <c r="AD38" s="511"/>
      <c r="AE38" s="512"/>
      <c r="AF38" s="607" t="e">
        <f>#REF!</f>
        <v>#REF!</v>
      </c>
      <c r="AG38" s="651" t="e">
        <f>#REF!</f>
        <v>#REF!</v>
      </c>
      <c r="AH38" s="651" t="e">
        <f>#REF!</f>
        <v>#REF!</v>
      </c>
      <c r="AI38" s="652"/>
      <c r="AJ38" s="454" t="e">
        <f>#REF!</f>
        <v>#REF!</v>
      </c>
      <c r="AK38" s="372" t="e">
        <f>#REF!</f>
        <v>#REF!</v>
      </c>
      <c r="AL38" s="372" t="e">
        <f>#REF!</f>
        <v>#REF!</v>
      </c>
      <c r="AM38" s="603" t="e">
        <f>#REF!</f>
        <v>#REF!</v>
      </c>
      <c r="AN38" s="453"/>
      <c r="AO38" s="511"/>
      <c r="AP38" s="511"/>
      <c r="AQ38" s="512"/>
      <c r="AR38" s="302" t="e">
        <f>#REF!</f>
        <v>#REF!</v>
      </c>
      <c r="AS38" s="371" t="e">
        <f>#REF!</f>
        <v>#REF!</v>
      </c>
      <c r="AT38" s="371" t="e">
        <f>#REF!</f>
        <v>#REF!</v>
      </c>
      <c r="AU38" s="566"/>
      <c r="AV38" s="454" t="e">
        <f>#REF!</f>
        <v>#REF!</v>
      </c>
      <c r="AW38" s="371" t="e">
        <f>#REF!</f>
        <v>#REF!</v>
      </c>
      <c r="AX38" s="371" t="e">
        <f>#REF!</f>
        <v>#REF!</v>
      </c>
      <c r="AY38" s="369" t="s">
        <v>165</v>
      </c>
      <c r="AZ38" s="453"/>
      <c r="BA38" s="511"/>
      <c r="BB38" s="511"/>
      <c r="BC38" s="512"/>
      <c r="BD38" s="302" t="e">
        <f>#REF!</f>
        <v>#REF!</v>
      </c>
      <c r="BE38" s="371" t="e">
        <f>#REF!</f>
        <v>#REF!</v>
      </c>
      <c r="BF38" s="371" t="e">
        <f>#REF!</f>
        <v>#REF!</v>
      </c>
      <c r="BG38" s="443"/>
      <c r="BH38" s="302" t="e">
        <f>#REF!</f>
        <v>#REF!</v>
      </c>
      <c r="BI38" s="372" t="e">
        <f>#REF!</f>
        <v>#REF!</v>
      </c>
      <c r="BJ38" s="372" t="e">
        <f>#REF!</f>
        <v>#REF!</v>
      </c>
      <c r="BK38" s="603" t="e">
        <f>#REF!</f>
        <v>#REF!</v>
      </c>
      <c r="BL38" s="453"/>
      <c r="BM38" s="511"/>
      <c r="BN38" s="511"/>
      <c r="BO38" s="512"/>
      <c r="BP38" s="302" t="e">
        <f>#REF!</f>
        <v>#REF!</v>
      </c>
      <c r="BQ38" s="372" t="e">
        <f>#REF!</f>
        <v>#REF!</v>
      </c>
      <c r="BR38" s="372" t="e">
        <f>#REF!</f>
        <v>#REF!</v>
      </c>
      <c r="BS38" s="566"/>
      <c r="BT38" s="760" t="e">
        <f>#REF!</f>
        <v>#REF!</v>
      </c>
      <c r="BU38" s="387" t="e">
        <f>#REF!</f>
        <v>#REF!</v>
      </c>
      <c r="BV38" s="387" t="e">
        <f>#REF!</f>
        <v>#REF!</v>
      </c>
      <c r="BW38" s="599"/>
      <c r="BX38" s="453"/>
      <c r="BY38" s="511"/>
      <c r="BZ38" s="511"/>
      <c r="CA38" s="512"/>
    </row>
    <row r="39" ht="22.15" customHeight="1" spans="1:79">
      <c r="A39" s="240">
        <f t="shared" si="0"/>
        <v>36</v>
      </c>
      <c r="B39" s="251">
        <v>23</v>
      </c>
      <c r="C39" s="299">
        <f t="shared" si="1"/>
        <v>43213</v>
      </c>
      <c r="D39" s="295"/>
      <c r="E39" s="243"/>
      <c r="F39" s="244">
        <v>9</v>
      </c>
      <c r="G39" s="309" t="s">
        <v>121</v>
      </c>
      <c r="H39" s="302" t="e">
        <f>#REF!</f>
        <v>#REF!</v>
      </c>
      <c r="I39" s="371" t="e">
        <f>#REF!</f>
        <v>#REF!</v>
      </c>
      <c r="J39" s="372" t="e">
        <f>#REF!</f>
        <v>#REF!</v>
      </c>
      <c r="K39" s="369" t="s">
        <v>164</v>
      </c>
      <c r="L39" s="454" t="e">
        <f>#REF!</f>
        <v>#REF!</v>
      </c>
      <c r="M39" s="372" t="e">
        <f>#REF!</f>
        <v>#REF!</v>
      </c>
      <c r="N39" s="372" t="e">
        <f>#REF!</f>
        <v>#REF!</v>
      </c>
      <c r="O39" s="369"/>
      <c r="P39" s="368"/>
      <c r="Q39" s="447"/>
      <c r="R39" s="447"/>
      <c r="S39" s="468" t="s">
        <v>122</v>
      </c>
      <c r="T39" s="504"/>
      <c r="U39" s="40"/>
      <c r="V39" s="40"/>
      <c r="W39" s="535"/>
      <c r="X39" s="454" t="e">
        <f>#REF!</f>
        <v>#REF!</v>
      </c>
      <c r="Y39" s="372" t="e">
        <f>#REF!</f>
        <v>#REF!</v>
      </c>
      <c r="Z39" s="372" t="e">
        <f>#REF!</f>
        <v>#REF!</v>
      </c>
      <c r="AA39" s="603" t="e">
        <f>#REF!</f>
        <v>#REF!</v>
      </c>
      <c r="AB39" s="368"/>
      <c r="AC39" s="447"/>
      <c r="AD39" s="447"/>
      <c r="AE39" s="468"/>
      <c r="AF39" s="256" t="e">
        <f>#REF!</f>
        <v>#REF!</v>
      </c>
      <c r="AG39" s="371" t="e">
        <f>#REF!</f>
        <v>#REF!</v>
      </c>
      <c r="AH39" s="371" t="e">
        <f>#REF!</f>
        <v>#REF!</v>
      </c>
      <c r="AI39" s="376"/>
      <c r="AJ39" s="454" t="e">
        <f>#REF!</f>
        <v>#REF!</v>
      </c>
      <c r="AK39" s="372" t="e">
        <f>#REF!</f>
        <v>#REF!</v>
      </c>
      <c r="AL39" s="372" t="e">
        <f>#REF!</f>
        <v>#REF!</v>
      </c>
      <c r="AM39" s="369" t="s">
        <v>161</v>
      </c>
      <c r="AN39" s="368"/>
      <c r="AO39" s="447"/>
      <c r="AP39" s="447"/>
      <c r="AQ39" s="468"/>
      <c r="AR39" s="301" t="e">
        <f>#REF!</f>
        <v>#REF!</v>
      </c>
      <c r="AS39" s="371" t="e">
        <f>#REF!</f>
        <v>#REF!</v>
      </c>
      <c r="AT39" s="371" t="e">
        <f>#REF!</f>
        <v>#REF!</v>
      </c>
      <c r="AU39" s="535"/>
      <c r="AV39" s="454" t="e">
        <f>#REF!</f>
        <v>#REF!</v>
      </c>
      <c r="AW39" s="372" t="e">
        <f>#REF!</f>
        <v>#REF!</v>
      </c>
      <c r="AX39" s="372" t="e">
        <f>#REF!</f>
        <v>#REF!</v>
      </c>
      <c r="AY39" s="603" t="s">
        <v>55</v>
      </c>
      <c r="AZ39" s="368"/>
      <c r="BA39" s="447"/>
      <c r="BB39" s="447"/>
      <c r="BC39" s="468"/>
      <c r="BD39" s="302" t="e">
        <f>#REF!</f>
        <v>#REF!</v>
      </c>
      <c r="BE39" s="371" t="e">
        <f>#REF!</f>
        <v>#REF!</v>
      </c>
      <c r="BF39" s="371" t="e">
        <f>#REF!</f>
        <v>#REF!</v>
      </c>
      <c r="BG39" s="450"/>
      <c r="BH39" s="302" t="e">
        <f>#REF!</f>
        <v>#REF!</v>
      </c>
      <c r="BI39" s="372" t="e">
        <f>#REF!</f>
        <v>#REF!</v>
      </c>
      <c r="BJ39" s="372" t="e">
        <f>#REF!</f>
        <v>#REF!</v>
      </c>
      <c r="BK39" s="603" t="e">
        <f>#REF!</f>
        <v>#REF!</v>
      </c>
      <c r="BL39" s="368"/>
      <c r="BM39" s="447"/>
      <c r="BN39" s="447"/>
      <c r="BO39" s="468"/>
      <c r="BP39" s="301" t="e">
        <f>#REF!</f>
        <v>#REF!</v>
      </c>
      <c r="BQ39" s="534" t="e">
        <f>#REF!</f>
        <v>#REF!</v>
      </c>
      <c r="BR39" s="534" t="e">
        <f>#REF!</f>
        <v>#REF!</v>
      </c>
      <c r="BS39" s="535"/>
      <c r="BT39" s="760" t="e">
        <f>#REF!</f>
        <v>#REF!</v>
      </c>
      <c r="BU39" s="387" t="e">
        <f>#REF!</f>
        <v>#REF!</v>
      </c>
      <c r="BV39" s="387" t="e">
        <f>#REF!</f>
        <v>#REF!</v>
      </c>
      <c r="BW39" s="599" t="e">
        <f>#REF!</f>
        <v>#REF!</v>
      </c>
      <c r="BX39" s="368"/>
      <c r="BY39" s="447"/>
      <c r="BZ39" s="447"/>
      <c r="CA39" s="468"/>
    </row>
    <row r="40" ht="22.15" customHeight="1" spans="1:79">
      <c r="A40" s="240">
        <f t="shared" si="0"/>
        <v>37</v>
      </c>
      <c r="B40" s="251">
        <v>24</v>
      </c>
      <c r="C40" s="299">
        <f t="shared" si="1"/>
        <v>43220</v>
      </c>
      <c r="D40" s="312"/>
      <c r="E40" s="318" t="s">
        <v>123</v>
      </c>
      <c r="F40" s="244">
        <v>10</v>
      </c>
      <c r="G40" s="321" t="s">
        <v>55</v>
      </c>
      <c r="H40" s="256"/>
      <c r="I40" s="371"/>
      <c r="J40" s="371"/>
      <c r="K40" s="376"/>
      <c r="L40" s="455"/>
      <c r="M40" s="455"/>
      <c r="N40" s="455"/>
      <c r="O40" s="456"/>
      <c r="P40" s="406"/>
      <c r="Q40" s="516"/>
      <c r="R40" s="516"/>
      <c r="S40" s="517"/>
      <c r="T40" s="565"/>
      <c r="U40" s="40"/>
      <c r="V40" s="40"/>
      <c r="W40" s="566"/>
      <c r="X40" s="404"/>
      <c r="Y40" s="404"/>
      <c r="Z40" s="404"/>
      <c r="AA40" s="405"/>
      <c r="AB40" s="406"/>
      <c r="AC40" s="516"/>
      <c r="AD40" s="516"/>
      <c r="AE40" s="517"/>
      <c r="AF40" s="256" t="e">
        <f>#REF!</f>
        <v>#REF!</v>
      </c>
      <c r="AG40" s="371" t="e">
        <f>#REF!</f>
        <v>#REF!</v>
      </c>
      <c r="AH40" s="371" t="e">
        <f>#REF!</f>
        <v>#REF!</v>
      </c>
      <c r="AI40" s="376"/>
      <c r="AJ40" s="455"/>
      <c r="AK40" s="455"/>
      <c r="AL40" s="455"/>
      <c r="AM40" s="456"/>
      <c r="AN40" s="406"/>
      <c r="AO40" s="516"/>
      <c r="AP40" s="516"/>
      <c r="AQ40" s="517"/>
      <c r="AR40" s="302" t="e">
        <f>#REF!</f>
        <v>#REF!</v>
      </c>
      <c r="AS40" s="371" t="e">
        <f>#REF!</f>
        <v>#REF!</v>
      </c>
      <c r="AT40" s="371" t="e">
        <f>#REF!</f>
        <v>#REF!</v>
      </c>
      <c r="AU40" s="566"/>
      <c r="AV40" s="404"/>
      <c r="AW40" s="404"/>
      <c r="AX40" s="404"/>
      <c r="AY40" s="405"/>
      <c r="AZ40" s="406"/>
      <c r="BA40" s="516"/>
      <c r="BB40" s="516"/>
      <c r="BC40" s="517"/>
      <c r="BD40" s="302" t="e">
        <f>#REF!</f>
        <v>#REF!</v>
      </c>
      <c r="BE40" s="371" t="e">
        <f>#REF!</f>
        <v>#REF!</v>
      </c>
      <c r="BF40" s="371" t="e">
        <f>#REF!</f>
        <v>#REF!</v>
      </c>
      <c r="BG40" s="443"/>
      <c r="BH40" s="742"/>
      <c r="BI40" s="404"/>
      <c r="BJ40" s="404"/>
      <c r="BK40" s="405"/>
      <c r="BL40" s="406"/>
      <c r="BM40" s="516"/>
      <c r="BN40" s="516"/>
      <c r="BO40" s="517"/>
      <c r="BP40" s="302" t="e">
        <f>#REF!</f>
        <v>#REF!</v>
      </c>
      <c r="BQ40" s="372" t="e">
        <f>#REF!</f>
        <v>#REF!</v>
      </c>
      <c r="BR40" s="372" t="e">
        <f>#REF!</f>
        <v>#REF!</v>
      </c>
      <c r="BS40" s="566"/>
      <c r="BT40" s="404"/>
      <c r="BU40" s="404"/>
      <c r="BV40" s="404"/>
      <c r="BW40" s="405"/>
      <c r="BX40" s="406"/>
      <c r="BY40" s="516"/>
      <c r="BZ40" s="516"/>
      <c r="CA40" s="517"/>
    </row>
    <row r="41" ht="22.15" customHeight="1" spans="1:79">
      <c r="A41" s="240">
        <f t="shared" si="0"/>
        <v>38</v>
      </c>
      <c r="B41" s="322">
        <v>25</v>
      </c>
      <c r="C41" s="242">
        <f t="shared" si="1"/>
        <v>43227</v>
      </c>
      <c r="D41" s="323" t="s">
        <v>124</v>
      </c>
      <c r="E41" s="243"/>
      <c r="F41" s="244">
        <v>11</v>
      </c>
      <c r="G41" s="321" t="s">
        <v>55</v>
      </c>
      <c r="H41" s="256"/>
      <c r="I41" s="371"/>
      <c r="J41" s="371"/>
      <c r="K41" s="376" t="s">
        <v>157</v>
      </c>
      <c r="L41" s="457"/>
      <c r="M41" s="457"/>
      <c r="N41" s="457"/>
      <c r="O41" s="458" t="s">
        <v>157</v>
      </c>
      <c r="P41" s="459"/>
      <c r="Q41" s="567"/>
      <c r="R41" s="567"/>
      <c r="S41" s="568"/>
      <c r="T41" s="504"/>
      <c r="U41" s="40"/>
      <c r="V41" s="40"/>
      <c r="W41" s="535"/>
      <c r="X41" s="569"/>
      <c r="Y41" s="569"/>
      <c r="Z41" s="569"/>
      <c r="AA41" s="458"/>
      <c r="AB41" s="459"/>
      <c r="AC41" s="567"/>
      <c r="AD41" s="567"/>
      <c r="AE41" s="568"/>
      <c r="AF41" s="269"/>
      <c r="AG41" s="398"/>
      <c r="AH41" s="398"/>
      <c r="AI41" s="400"/>
      <c r="AJ41" s="457"/>
      <c r="AK41" s="457"/>
      <c r="AL41" s="457"/>
      <c r="AM41" s="653"/>
      <c r="AN41" s="459"/>
      <c r="AO41" s="567"/>
      <c r="AP41" s="567"/>
      <c r="AQ41" s="568"/>
      <c r="AR41" s="504"/>
      <c r="AS41" s="40"/>
      <c r="AT41" s="40"/>
      <c r="AU41" s="535"/>
      <c r="AV41" s="569"/>
      <c r="AW41" s="569"/>
      <c r="AX41" s="569"/>
      <c r="AY41" s="458"/>
      <c r="AZ41" s="459"/>
      <c r="BA41" s="567"/>
      <c r="BB41" s="567"/>
      <c r="BC41" s="568"/>
      <c r="BD41" s="556"/>
      <c r="BE41" s="447"/>
      <c r="BF41" s="447"/>
      <c r="BG41" s="443"/>
      <c r="BH41" s="743"/>
      <c r="BI41" s="569"/>
      <c r="BJ41" s="569"/>
      <c r="BK41" s="458"/>
      <c r="BL41" s="459"/>
      <c r="BM41" s="567"/>
      <c r="BN41" s="567"/>
      <c r="BO41" s="568"/>
      <c r="BP41" s="504"/>
      <c r="BQ41" s="40"/>
      <c r="BR41" s="40"/>
      <c r="BS41" s="535"/>
      <c r="BT41" s="569"/>
      <c r="BU41" s="569"/>
      <c r="BV41" s="569"/>
      <c r="BW41" s="458"/>
      <c r="BX41" s="459"/>
      <c r="BY41" s="567"/>
      <c r="BZ41" s="567"/>
      <c r="CA41" s="568"/>
    </row>
    <row r="42" ht="22.15" customHeight="1" spans="1:79">
      <c r="A42" s="240">
        <f t="shared" si="0"/>
        <v>39</v>
      </c>
      <c r="B42" s="324">
        <v>26</v>
      </c>
      <c r="C42" s="242">
        <f t="shared" si="1"/>
        <v>43234</v>
      </c>
      <c r="D42" s="325" t="s">
        <v>125</v>
      </c>
      <c r="E42" s="243"/>
      <c r="F42" s="244">
        <v>12</v>
      </c>
      <c r="G42" s="326" t="s">
        <v>51</v>
      </c>
      <c r="H42" s="327" t="s">
        <v>126</v>
      </c>
      <c r="I42" s="460"/>
      <c r="J42" s="460"/>
      <c r="K42" s="461"/>
      <c r="L42" s="462" t="s">
        <v>126</v>
      </c>
      <c r="M42" s="462"/>
      <c r="N42" s="462"/>
      <c r="O42" s="463"/>
      <c r="P42" s="464" t="s">
        <v>126</v>
      </c>
      <c r="Q42" s="462"/>
      <c r="R42" s="462"/>
      <c r="S42" s="463"/>
      <c r="T42" s="327" t="s">
        <v>126</v>
      </c>
      <c r="U42" s="460"/>
      <c r="V42" s="460"/>
      <c r="W42" s="461"/>
      <c r="X42" s="462" t="s">
        <v>126</v>
      </c>
      <c r="Y42" s="462"/>
      <c r="Z42" s="462"/>
      <c r="AA42" s="463"/>
      <c r="AB42" s="464" t="s">
        <v>126</v>
      </c>
      <c r="AC42" s="462"/>
      <c r="AD42" s="462"/>
      <c r="AE42" s="463"/>
      <c r="AF42" s="327" t="s">
        <v>126</v>
      </c>
      <c r="AG42" s="460"/>
      <c r="AH42" s="460"/>
      <c r="AI42" s="460"/>
      <c r="AJ42" s="464" t="s">
        <v>126</v>
      </c>
      <c r="AK42" s="462"/>
      <c r="AL42" s="462"/>
      <c r="AM42" s="463"/>
      <c r="AN42" s="464" t="s">
        <v>126</v>
      </c>
      <c r="AO42" s="462"/>
      <c r="AP42" s="462"/>
      <c r="AQ42" s="463"/>
      <c r="AR42" s="327" t="s">
        <v>126</v>
      </c>
      <c r="AS42" s="460"/>
      <c r="AT42" s="460"/>
      <c r="AU42" s="461"/>
      <c r="AV42" s="462" t="s">
        <v>126</v>
      </c>
      <c r="AW42" s="462"/>
      <c r="AX42" s="462"/>
      <c r="AY42" s="463"/>
      <c r="AZ42" s="464" t="s">
        <v>126</v>
      </c>
      <c r="BA42" s="462"/>
      <c r="BB42" s="462"/>
      <c r="BC42" s="463"/>
      <c r="BD42" s="464" t="s">
        <v>126</v>
      </c>
      <c r="BE42" s="462"/>
      <c r="BF42" s="462"/>
      <c r="BG42" s="462"/>
      <c r="BH42" s="464" t="s">
        <v>126</v>
      </c>
      <c r="BI42" s="462"/>
      <c r="BJ42" s="462"/>
      <c r="BK42" s="463"/>
      <c r="BL42" s="464" t="s">
        <v>126</v>
      </c>
      <c r="BM42" s="462"/>
      <c r="BN42" s="462"/>
      <c r="BO42" s="463"/>
      <c r="BP42" s="327" t="s">
        <v>126</v>
      </c>
      <c r="BQ42" s="460"/>
      <c r="BR42" s="460"/>
      <c r="BS42" s="461"/>
      <c r="BT42" s="462"/>
      <c r="BU42" s="462"/>
      <c r="BV42" s="462"/>
      <c r="BW42" s="463"/>
      <c r="BX42" s="464" t="s">
        <v>126</v>
      </c>
      <c r="BY42" s="462"/>
      <c r="BZ42" s="462"/>
      <c r="CA42" s="463"/>
    </row>
    <row r="43" ht="22.15" customHeight="1" spans="1:79">
      <c r="A43" s="240">
        <f t="shared" si="0"/>
        <v>40</v>
      </c>
      <c r="B43" s="324">
        <v>27</v>
      </c>
      <c r="C43" s="242">
        <f t="shared" si="1"/>
        <v>43241</v>
      </c>
      <c r="D43" s="328"/>
      <c r="E43" s="243"/>
      <c r="F43" s="244">
        <v>13</v>
      </c>
      <c r="G43" s="329" t="s">
        <v>51</v>
      </c>
      <c r="H43" s="327"/>
      <c r="I43" s="460"/>
      <c r="J43" s="460"/>
      <c r="K43" s="461"/>
      <c r="L43" s="460"/>
      <c r="M43" s="460"/>
      <c r="N43" s="460"/>
      <c r="O43" s="461"/>
      <c r="P43" s="327"/>
      <c r="Q43" s="460"/>
      <c r="R43" s="460"/>
      <c r="S43" s="461"/>
      <c r="T43" s="327"/>
      <c r="U43" s="460"/>
      <c r="V43" s="460"/>
      <c r="W43" s="461"/>
      <c r="X43" s="460"/>
      <c r="Y43" s="460"/>
      <c r="Z43" s="460"/>
      <c r="AA43" s="461"/>
      <c r="AB43" s="327"/>
      <c r="AC43" s="460"/>
      <c r="AD43" s="460"/>
      <c r="AE43" s="461"/>
      <c r="AF43" s="327"/>
      <c r="AG43" s="460"/>
      <c r="AH43" s="460"/>
      <c r="AI43" s="460"/>
      <c r="AJ43" s="327"/>
      <c r="AK43" s="460"/>
      <c r="AL43" s="460"/>
      <c r="AM43" s="461"/>
      <c r="AN43" s="327"/>
      <c r="AO43" s="460"/>
      <c r="AP43" s="460"/>
      <c r="AQ43" s="461"/>
      <c r="AR43" s="327"/>
      <c r="AS43" s="460"/>
      <c r="AT43" s="460"/>
      <c r="AU43" s="461"/>
      <c r="AV43" s="460"/>
      <c r="AW43" s="460"/>
      <c r="AX43" s="460"/>
      <c r="AY43" s="461"/>
      <c r="AZ43" s="327"/>
      <c r="BA43" s="460"/>
      <c r="BB43" s="460"/>
      <c r="BC43" s="461"/>
      <c r="BD43" s="327"/>
      <c r="BE43" s="460"/>
      <c r="BF43" s="460"/>
      <c r="BG43" s="460"/>
      <c r="BH43" s="327"/>
      <c r="BI43" s="460"/>
      <c r="BJ43" s="460"/>
      <c r="BK43" s="461"/>
      <c r="BL43" s="327"/>
      <c r="BM43" s="460"/>
      <c r="BN43" s="460"/>
      <c r="BO43" s="461"/>
      <c r="BP43" s="327"/>
      <c r="BQ43" s="460"/>
      <c r="BR43" s="460"/>
      <c r="BS43" s="461"/>
      <c r="BT43" s="460"/>
      <c r="BU43" s="460"/>
      <c r="BV43" s="460"/>
      <c r="BW43" s="461"/>
      <c r="BX43" s="327"/>
      <c r="BY43" s="460"/>
      <c r="BZ43" s="460"/>
      <c r="CA43" s="461"/>
    </row>
    <row r="44" ht="22.15" customHeight="1" spans="1:79">
      <c r="A44" s="240">
        <f t="shared" si="0"/>
        <v>41</v>
      </c>
      <c r="B44" s="324">
        <v>28</v>
      </c>
      <c r="C44" s="242">
        <f t="shared" si="1"/>
        <v>43248</v>
      </c>
      <c r="D44" s="330"/>
      <c r="E44" s="243"/>
      <c r="F44" s="244">
        <v>14</v>
      </c>
      <c r="G44" s="329" t="s">
        <v>51</v>
      </c>
      <c r="H44" s="327"/>
      <c r="I44" s="460"/>
      <c r="J44" s="460"/>
      <c r="K44" s="461"/>
      <c r="L44" s="465"/>
      <c r="M44" s="465"/>
      <c r="N44" s="465"/>
      <c r="O44" s="466"/>
      <c r="P44" s="467"/>
      <c r="Q44" s="465"/>
      <c r="R44" s="465"/>
      <c r="S44" s="466"/>
      <c r="T44" s="327"/>
      <c r="U44" s="460"/>
      <c r="V44" s="460"/>
      <c r="W44" s="461"/>
      <c r="X44" s="465"/>
      <c r="Y44" s="465"/>
      <c r="Z44" s="465"/>
      <c r="AA44" s="466"/>
      <c r="AB44" s="467"/>
      <c r="AC44" s="465"/>
      <c r="AD44" s="465"/>
      <c r="AE44" s="466"/>
      <c r="AF44" s="467"/>
      <c r="AG44" s="465"/>
      <c r="AH44" s="465"/>
      <c r="AI44" s="465"/>
      <c r="AJ44" s="467"/>
      <c r="AK44" s="465"/>
      <c r="AL44" s="465"/>
      <c r="AM44" s="466"/>
      <c r="AN44" s="467"/>
      <c r="AO44" s="465"/>
      <c r="AP44" s="465"/>
      <c r="AQ44" s="466"/>
      <c r="AR44" s="327"/>
      <c r="AS44" s="460"/>
      <c r="AT44" s="460"/>
      <c r="AU44" s="461"/>
      <c r="AV44" s="465"/>
      <c r="AW44" s="465"/>
      <c r="AX44" s="465"/>
      <c r="AY44" s="466"/>
      <c r="AZ44" s="467"/>
      <c r="BA44" s="465"/>
      <c r="BB44" s="465"/>
      <c r="BC44" s="466"/>
      <c r="BD44" s="467"/>
      <c r="BE44" s="465"/>
      <c r="BF44" s="465"/>
      <c r="BG44" s="465"/>
      <c r="BH44" s="467"/>
      <c r="BI44" s="465"/>
      <c r="BJ44" s="465"/>
      <c r="BK44" s="466"/>
      <c r="BL44" s="467"/>
      <c r="BM44" s="465"/>
      <c r="BN44" s="465"/>
      <c r="BO44" s="466"/>
      <c r="BP44" s="327"/>
      <c r="BQ44" s="460"/>
      <c r="BR44" s="460"/>
      <c r="BS44" s="461"/>
      <c r="BT44" s="465"/>
      <c r="BU44" s="465"/>
      <c r="BV44" s="465"/>
      <c r="BW44" s="466"/>
      <c r="BX44" s="467"/>
      <c r="BY44" s="465"/>
      <c r="BZ44" s="465"/>
      <c r="CA44" s="466"/>
    </row>
    <row r="45" ht="22.15" customHeight="1" spans="1:79">
      <c r="A45" s="240">
        <f t="shared" si="0"/>
        <v>42</v>
      </c>
      <c r="B45" s="251">
        <v>29</v>
      </c>
      <c r="C45" s="242">
        <f t="shared" si="1"/>
        <v>43255</v>
      </c>
      <c r="D45" s="331" t="s">
        <v>127</v>
      </c>
      <c r="E45" s="243"/>
      <c r="F45" s="244">
        <v>15</v>
      </c>
      <c r="G45" s="332"/>
      <c r="H45" s="243"/>
      <c r="I45" s="40"/>
      <c r="J45" s="40"/>
      <c r="K45" s="468"/>
      <c r="L45" s="469"/>
      <c r="M45" s="40"/>
      <c r="N45" s="40"/>
      <c r="O45" s="468"/>
      <c r="P45" s="243"/>
      <c r="Q45" s="40"/>
      <c r="R45" s="40"/>
      <c r="S45" s="468"/>
      <c r="T45" s="243"/>
      <c r="U45" s="40"/>
      <c r="V45" s="40"/>
      <c r="W45" s="468"/>
      <c r="X45" s="469"/>
      <c r="Y45" s="40"/>
      <c r="Z45" s="40"/>
      <c r="AA45" s="468"/>
      <c r="AB45" s="243"/>
      <c r="AC45" s="40"/>
      <c r="AD45" s="40"/>
      <c r="AE45" s="468"/>
      <c r="AF45" s="368"/>
      <c r="AG45" s="447"/>
      <c r="AH45" s="447"/>
      <c r="AI45" s="654"/>
      <c r="AJ45" s="243"/>
      <c r="AK45" s="40"/>
      <c r="AL45" s="40"/>
      <c r="AM45" s="468"/>
      <c r="AN45" s="243"/>
      <c r="AO45" s="40"/>
      <c r="AP45" s="40"/>
      <c r="AQ45" s="468"/>
      <c r="AR45" s="243"/>
      <c r="AS45" s="40"/>
      <c r="AT45" s="40"/>
      <c r="AU45" s="468"/>
      <c r="AV45" s="469"/>
      <c r="AW45" s="40"/>
      <c r="AX45" s="40"/>
      <c r="AY45" s="468"/>
      <c r="AZ45" s="243"/>
      <c r="BA45" s="40"/>
      <c r="BB45" s="40"/>
      <c r="BC45" s="468"/>
      <c r="BD45" s="368"/>
      <c r="BE45" s="447"/>
      <c r="BF45" s="447"/>
      <c r="BG45" s="744"/>
      <c r="BH45" s="243"/>
      <c r="BI45" s="40"/>
      <c r="BJ45" s="40"/>
      <c r="BK45" s="468"/>
      <c r="BL45" s="243"/>
      <c r="BM45" s="40"/>
      <c r="BN45" s="40"/>
      <c r="BO45" s="468"/>
      <c r="BP45" s="243"/>
      <c r="BQ45" s="40"/>
      <c r="BR45" s="40"/>
      <c r="BS45" s="468"/>
      <c r="BT45" s="390"/>
      <c r="BU45" s="447"/>
      <c r="BV45" s="447"/>
      <c r="BW45" s="376"/>
      <c r="BX45" s="243"/>
      <c r="BY45" s="40"/>
      <c r="BZ45" s="40"/>
      <c r="CA45" s="468"/>
    </row>
    <row r="46" ht="22.15" customHeight="1" spans="1:79">
      <c r="A46" s="240">
        <f t="shared" si="0"/>
        <v>43</v>
      </c>
      <c r="B46" s="251">
        <v>30</v>
      </c>
      <c r="C46" s="242">
        <f t="shared" si="1"/>
        <v>43262</v>
      </c>
      <c r="D46" s="331" t="s">
        <v>128</v>
      </c>
      <c r="E46" s="243"/>
      <c r="F46" s="244">
        <v>16</v>
      </c>
      <c r="G46" s="332"/>
      <c r="H46" s="243"/>
      <c r="I46" s="40"/>
      <c r="J46" s="40"/>
      <c r="K46" s="468"/>
      <c r="L46" s="469"/>
      <c r="M46" s="40"/>
      <c r="N46" s="40"/>
      <c r="O46" s="468"/>
      <c r="P46" s="243"/>
      <c r="Q46" s="40"/>
      <c r="R46" s="40"/>
      <c r="S46" s="468"/>
      <c r="T46" s="243"/>
      <c r="U46" s="40"/>
      <c r="V46" s="40"/>
      <c r="W46" s="468"/>
      <c r="X46" s="469"/>
      <c r="Y46" s="40"/>
      <c r="Z46" s="40"/>
      <c r="AA46" s="468"/>
      <c r="AB46" s="243"/>
      <c r="AC46" s="40"/>
      <c r="AD46" s="40"/>
      <c r="AE46" s="468"/>
      <c r="AF46" s="368"/>
      <c r="AG46" s="447"/>
      <c r="AH46" s="447"/>
      <c r="AI46" s="654"/>
      <c r="AJ46" s="243"/>
      <c r="AK46" s="40"/>
      <c r="AL46" s="40"/>
      <c r="AM46" s="468"/>
      <c r="AN46" s="243"/>
      <c r="AO46" s="40"/>
      <c r="AP46" s="40"/>
      <c r="AQ46" s="468"/>
      <c r="AR46" s="243"/>
      <c r="AS46" s="40"/>
      <c r="AT46" s="40"/>
      <c r="AU46" s="468"/>
      <c r="AV46" s="469"/>
      <c r="AW46" s="40"/>
      <c r="AX46" s="40"/>
      <c r="AY46" s="468"/>
      <c r="AZ46" s="243"/>
      <c r="BA46" s="40"/>
      <c r="BB46" s="40"/>
      <c r="BC46" s="468"/>
      <c r="BD46" s="368"/>
      <c r="BE46" s="447"/>
      <c r="BF46" s="447"/>
      <c r="BG46" s="744"/>
      <c r="BH46" s="243"/>
      <c r="BI46" s="40"/>
      <c r="BJ46" s="40"/>
      <c r="BK46" s="468"/>
      <c r="BL46" s="243"/>
      <c r="BM46" s="40"/>
      <c r="BN46" s="40"/>
      <c r="BO46" s="468"/>
      <c r="BP46" s="243"/>
      <c r="BQ46" s="40"/>
      <c r="BR46" s="40"/>
      <c r="BS46" s="468"/>
      <c r="BT46" s="390"/>
      <c r="BU46" s="447"/>
      <c r="BV46" s="447"/>
      <c r="BW46" s="376"/>
      <c r="BX46" s="243"/>
      <c r="BY46" s="40"/>
      <c r="BZ46" s="40"/>
      <c r="CA46" s="468"/>
    </row>
    <row r="47" ht="22.15" customHeight="1" spans="1:79">
      <c r="A47" s="240">
        <f t="shared" si="0"/>
        <v>44</v>
      </c>
      <c r="B47" s="241" t="s">
        <v>129</v>
      </c>
      <c r="C47" s="242">
        <f t="shared" si="1"/>
        <v>43269</v>
      </c>
      <c r="D47" s="270" t="s">
        <v>38</v>
      </c>
      <c r="E47" s="318" t="s">
        <v>130</v>
      </c>
      <c r="F47" s="244">
        <v>17</v>
      </c>
      <c r="G47" s="332"/>
      <c r="H47" s="243"/>
      <c r="I47" s="40"/>
      <c r="J47" s="40"/>
      <c r="K47" s="468"/>
      <c r="L47" s="469"/>
      <c r="M47" s="40"/>
      <c r="N47" s="40"/>
      <c r="O47" s="468"/>
      <c r="P47" s="243"/>
      <c r="Q47" s="40"/>
      <c r="R47" s="40"/>
      <c r="S47" s="468"/>
      <c r="T47" s="243"/>
      <c r="U47" s="40"/>
      <c r="V47" s="40"/>
      <c r="W47" s="468"/>
      <c r="X47" s="469"/>
      <c r="Y47" s="40"/>
      <c r="Z47" s="40"/>
      <c r="AA47" s="468"/>
      <c r="AB47" s="243"/>
      <c r="AC47" s="40"/>
      <c r="AD47" s="40"/>
      <c r="AE47" s="468"/>
      <c r="AF47" s="368"/>
      <c r="AG47" s="447"/>
      <c r="AH47" s="447"/>
      <c r="AI47" s="654"/>
      <c r="AJ47" s="243"/>
      <c r="AK47" s="40"/>
      <c r="AL47" s="40"/>
      <c r="AM47" s="468"/>
      <c r="AN47" s="243"/>
      <c r="AO47" s="40"/>
      <c r="AP47" s="40"/>
      <c r="AQ47" s="468"/>
      <c r="AR47" s="243"/>
      <c r="AS47" s="40"/>
      <c r="AT47" s="40"/>
      <c r="AU47" s="468"/>
      <c r="AV47" s="469"/>
      <c r="AW47" s="40"/>
      <c r="AX47" s="40"/>
      <c r="AY47" s="468"/>
      <c r="AZ47" s="243"/>
      <c r="BA47" s="40"/>
      <c r="BB47" s="40"/>
      <c r="BC47" s="468"/>
      <c r="BD47" s="368"/>
      <c r="BE47" s="447"/>
      <c r="BF47" s="447"/>
      <c r="BG47" s="744"/>
      <c r="BH47" s="243"/>
      <c r="BI47" s="40"/>
      <c r="BJ47" s="40"/>
      <c r="BK47" s="468"/>
      <c r="BL47" s="243"/>
      <c r="BM47" s="40"/>
      <c r="BN47" s="40"/>
      <c r="BO47" s="468"/>
      <c r="BP47" s="243"/>
      <c r="BQ47" s="40"/>
      <c r="BR47" s="40"/>
      <c r="BS47" s="468"/>
      <c r="BT47" s="390"/>
      <c r="BU47" s="447"/>
      <c r="BV47" s="447"/>
      <c r="BW47" s="376"/>
      <c r="BX47" s="243"/>
      <c r="BY47" s="40"/>
      <c r="BZ47" s="40"/>
      <c r="CA47" s="468"/>
    </row>
    <row r="48" ht="22.15" customHeight="1" spans="1:79">
      <c r="A48" s="240">
        <f t="shared" si="0"/>
        <v>45</v>
      </c>
      <c r="B48" s="241" t="s">
        <v>131</v>
      </c>
      <c r="C48" s="242">
        <f t="shared" si="1"/>
        <v>43276</v>
      </c>
      <c r="D48" s="235"/>
      <c r="E48" s="243"/>
      <c r="F48" s="333" t="s">
        <v>94</v>
      </c>
      <c r="G48" s="332"/>
      <c r="H48" s="243"/>
      <c r="I48" s="40"/>
      <c r="J48" s="40"/>
      <c r="K48" s="468"/>
      <c r="L48" s="469"/>
      <c r="M48" s="40"/>
      <c r="N48" s="40"/>
      <c r="O48" s="468"/>
      <c r="P48" s="243"/>
      <c r="Q48" s="40"/>
      <c r="R48" s="40"/>
      <c r="S48" s="468"/>
      <c r="T48" s="243"/>
      <c r="U48" s="40"/>
      <c r="V48" s="40"/>
      <c r="W48" s="468"/>
      <c r="X48" s="469"/>
      <c r="Y48" s="40"/>
      <c r="Z48" s="40"/>
      <c r="AA48" s="468"/>
      <c r="AB48" s="243"/>
      <c r="AC48" s="40"/>
      <c r="AD48" s="40"/>
      <c r="AE48" s="468"/>
      <c r="AF48" s="368"/>
      <c r="AG48" s="447"/>
      <c r="AH48" s="447"/>
      <c r="AI48" s="654"/>
      <c r="AJ48" s="243"/>
      <c r="AK48" s="40"/>
      <c r="AL48" s="40"/>
      <c r="AM48" s="468"/>
      <c r="AN48" s="243"/>
      <c r="AO48" s="40"/>
      <c r="AP48" s="40"/>
      <c r="AQ48" s="468"/>
      <c r="AR48" s="243"/>
      <c r="AS48" s="40"/>
      <c r="AT48" s="40"/>
      <c r="AU48" s="468"/>
      <c r="AV48" s="469"/>
      <c r="AW48" s="40"/>
      <c r="AX48" s="40"/>
      <c r="AY48" s="468"/>
      <c r="AZ48" s="243"/>
      <c r="BA48" s="40"/>
      <c r="BB48" s="40"/>
      <c r="BC48" s="468"/>
      <c r="BD48" s="368"/>
      <c r="BE48" s="447"/>
      <c r="BF48" s="447"/>
      <c r="BG48" s="744"/>
      <c r="BH48" s="243"/>
      <c r="BI48" s="40"/>
      <c r="BJ48" s="40"/>
      <c r="BK48" s="468"/>
      <c r="BL48" s="243"/>
      <c r="BM48" s="40"/>
      <c r="BN48" s="40"/>
      <c r="BO48" s="468"/>
      <c r="BP48" s="243"/>
      <c r="BQ48" s="40"/>
      <c r="BR48" s="40"/>
      <c r="BS48" s="468"/>
      <c r="BT48" s="390"/>
      <c r="BU48" s="447"/>
      <c r="BV48" s="447"/>
      <c r="BW48" s="376"/>
      <c r="BX48" s="243"/>
      <c r="BY48" s="40"/>
      <c r="BZ48" s="40"/>
      <c r="CA48" s="468"/>
    </row>
    <row r="49" ht="22.15" customHeight="1" spans="1:79">
      <c r="A49" s="240">
        <f t="shared" si="0"/>
        <v>46</v>
      </c>
      <c r="B49" s="241" t="s">
        <v>132</v>
      </c>
      <c r="C49" s="242">
        <f t="shared" si="1"/>
        <v>43283</v>
      </c>
      <c r="D49" s="235"/>
      <c r="E49" s="243"/>
      <c r="F49" s="333" t="s">
        <v>94</v>
      </c>
      <c r="G49" s="332"/>
      <c r="H49" s="243"/>
      <c r="I49" s="40"/>
      <c r="J49" s="40"/>
      <c r="K49" s="468"/>
      <c r="L49" s="469"/>
      <c r="M49" s="40"/>
      <c r="N49" s="40"/>
      <c r="O49" s="468"/>
      <c r="P49" s="243"/>
      <c r="Q49" s="40"/>
      <c r="R49" s="40"/>
      <c r="S49" s="468"/>
      <c r="T49" s="243"/>
      <c r="U49" s="40"/>
      <c r="V49" s="40"/>
      <c r="W49" s="468"/>
      <c r="X49" s="469"/>
      <c r="Y49" s="40"/>
      <c r="Z49" s="40"/>
      <c r="AA49" s="468"/>
      <c r="AB49" s="243"/>
      <c r="AC49" s="40"/>
      <c r="AD49" s="40"/>
      <c r="AE49" s="468"/>
      <c r="AF49" s="368"/>
      <c r="AG49" s="447"/>
      <c r="AH49" s="447"/>
      <c r="AI49" s="654"/>
      <c r="AJ49" s="243"/>
      <c r="AK49" s="40"/>
      <c r="AL49" s="40"/>
      <c r="AM49" s="468"/>
      <c r="AN49" s="243"/>
      <c r="AO49" s="40"/>
      <c r="AP49" s="40"/>
      <c r="AQ49" s="468"/>
      <c r="AR49" s="243"/>
      <c r="AS49" s="40"/>
      <c r="AT49" s="40"/>
      <c r="AU49" s="468"/>
      <c r="AV49" s="469"/>
      <c r="AW49" s="40"/>
      <c r="AX49" s="40"/>
      <c r="AY49" s="468"/>
      <c r="AZ49" s="243"/>
      <c r="BA49" s="40"/>
      <c r="BB49" s="40"/>
      <c r="BC49" s="468"/>
      <c r="BD49" s="368"/>
      <c r="BE49" s="447"/>
      <c r="BF49" s="447"/>
      <c r="BG49" s="744"/>
      <c r="BH49" s="243"/>
      <c r="BI49" s="40"/>
      <c r="BJ49" s="40"/>
      <c r="BK49" s="468"/>
      <c r="BL49" s="243"/>
      <c r="BM49" s="40"/>
      <c r="BN49" s="40"/>
      <c r="BO49" s="468"/>
      <c r="BP49" s="243"/>
      <c r="BQ49" s="40"/>
      <c r="BR49" s="40"/>
      <c r="BS49" s="468"/>
      <c r="BT49" s="390"/>
      <c r="BU49" s="447"/>
      <c r="BV49" s="447"/>
      <c r="BW49" s="376"/>
      <c r="BX49" s="243"/>
      <c r="BY49" s="40"/>
      <c r="BZ49" s="40"/>
      <c r="CA49" s="468"/>
    </row>
    <row r="50" ht="22.15" customHeight="1" spans="1:79">
      <c r="A50" s="240">
        <f t="shared" si="0"/>
        <v>47</v>
      </c>
      <c r="B50" s="241" t="s">
        <v>133</v>
      </c>
      <c r="C50" s="242">
        <f t="shared" si="1"/>
        <v>43290</v>
      </c>
      <c r="D50" s="235"/>
      <c r="E50" s="243"/>
      <c r="F50" s="334" t="s">
        <v>134</v>
      </c>
      <c r="G50" s="332"/>
      <c r="H50" s="243"/>
      <c r="I50" s="40"/>
      <c r="J50" s="40"/>
      <c r="K50" s="468"/>
      <c r="L50" s="469"/>
      <c r="M50" s="40"/>
      <c r="N50" s="40"/>
      <c r="O50" s="468"/>
      <c r="P50" s="243"/>
      <c r="Q50" s="40"/>
      <c r="R50" s="40"/>
      <c r="S50" s="468"/>
      <c r="T50" s="243"/>
      <c r="U50" s="40"/>
      <c r="V50" s="40"/>
      <c r="W50" s="468"/>
      <c r="X50" s="469"/>
      <c r="Y50" s="40"/>
      <c r="Z50" s="40"/>
      <c r="AA50" s="468"/>
      <c r="AB50" s="243"/>
      <c r="AC50" s="40"/>
      <c r="AD50" s="40"/>
      <c r="AE50" s="468"/>
      <c r="AF50" s="368"/>
      <c r="AG50" s="447"/>
      <c r="AH50" s="447"/>
      <c r="AI50" s="654"/>
      <c r="AJ50" s="243"/>
      <c r="AK50" s="40"/>
      <c r="AL50" s="40"/>
      <c r="AM50" s="468"/>
      <c r="AN50" s="243"/>
      <c r="AO50" s="40"/>
      <c r="AP50" s="40"/>
      <c r="AQ50" s="468"/>
      <c r="AR50" s="243"/>
      <c r="AS50" s="40"/>
      <c r="AT50" s="40"/>
      <c r="AU50" s="468"/>
      <c r="AV50" s="469"/>
      <c r="AW50" s="40"/>
      <c r="AX50" s="40"/>
      <c r="AY50" s="468"/>
      <c r="AZ50" s="243"/>
      <c r="BA50" s="40"/>
      <c r="BB50" s="40"/>
      <c r="BC50" s="468"/>
      <c r="BD50" s="368"/>
      <c r="BE50" s="447"/>
      <c r="BF50" s="447"/>
      <c r="BG50" s="744"/>
      <c r="BH50" s="243"/>
      <c r="BI50" s="40"/>
      <c r="BJ50" s="40"/>
      <c r="BK50" s="468"/>
      <c r="BL50" s="243"/>
      <c r="BM50" s="40"/>
      <c r="BN50" s="40"/>
      <c r="BO50" s="468"/>
      <c r="BP50" s="243"/>
      <c r="BQ50" s="40"/>
      <c r="BR50" s="40"/>
      <c r="BS50" s="468"/>
      <c r="BT50" s="390"/>
      <c r="BU50" s="447"/>
      <c r="BV50" s="447"/>
      <c r="BW50" s="376"/>
      <c r="BX50" s="243"/>
      <c r="BY50" s="40"/>
      <c r="BZ50" s="40"/>
      <c r="CA50" s="468"/>
    </row>
    <row r="51" ht="22.15" customHeight="1" spans="1:79">
      <c r="A51" s="240">
        <f t="shared" si="0"/>
        <v>48</v>
      </c>
      <c r="B51" s="241" t="s">
        <v>135</v>
      </c>
      <c r="C51" s="242">
        <f t="shared" si="1"/>
        <v>43297</v>
      </c>
      <c r="D51" s="235"/>
      <c r="E51" s="243"/>
      <c r="F51" s="334" t="s">
        <v>136</v>
      </c>
      <c r="G51" s="332"/>
      <c r="H51" s="243"/>
      <c r="I51" s="40"/>
      <c r="J51" s="40"/>
      <c r="K51" s="468"/>
      <c r="L51" s="469"/>
      <c r="M51" s="40"/>
      <c r="N51" s="40"/>
      <c r="O51" s="468"/>
      <c r="P51" s="243"/>
      <c r="Q51" s="40"/>
      <c r="R51" s="40"/>
      <c r="S51" s="468"/>
      <c r="T51" s="243"/>
      <c r="U51" s="40"/>
      <c r="V51" s="40"/>
      <c r="W51" s="468"/>
      <c r="X51" s="469"/>
      <c r="Y51" s="40"/>
      <c r="Z51" s="40"/>
      <c r="AA51" s="468"/>
      <c r="AB51" s="243"/>
      <c r="AC51" s="40"/>
      <c r="AD51" s="40"/>
      <c r="AE51" s="468"/>
      <c r="AF51" s="368"/>
      <c r="AG51" s="447"/>
      <c r="AH51" s="447"/>
      <c r="AI51" s="654"/>
      <c r="AJ51" s="243"/>
      <c r="AK51" s="40"/>
      <c r="AL51" s="40"/>
      <c r="AM51" s="468"/>
      <c r="AN51" s="243"/>
      <c r="AO51" s="40"/>
      <c r="AP51" s="40"/>
      <c r="AQ51" s="468"/>
      <c r="AR51" s="243"/>
      <c r="AS51" s="40"/>
      <c r="AT51" s="40"/>
      <c r="AU51" s="468"/>
      <c r="AV51" s="469"/>
      <c r="AW51" s="40"/>
      <c r="AX51" s="40"/>
      <c r="AY51" s="468"/>
      <c r="AZ51" s="243"/>
      <c r="BA51" s="40"/>
      <c r="BB51" s="40"/>
      <c r="BC51" s="468"/>
      <c r="BD51" s="368"/>
      <c r="BE51" s="447"/>
      <c r="BF51" s="447"/>
      <c r="BG51" s="744"/>
      <c r="BH51" s="243"/>
      <c r="BI51" s="40"/>
      <c r="BJ51" s="40"/>
      <c r="BK51" s="468"/>
      <c r="BL51" s="243"/>
      <c r="BM51" s="40"/>
      <c r="BN51" s="40"/>
      <c r="BO51" s="468"/>
      <c r="BP51" s="243"/>
      <c r="BQ51" s="40"/>
      <c r="BR51" s="40"/>
      <c r="BS51" s="468"/>
      <c r="BT51" s="390"/>
      <c r="BU51" s="447"/>
      <c r="BV51" s="447"/>
      <c r="BW51" s="376"/>
      <c r="BX51" s="243"/>
      <c r="BY51" s="40"/>
      <c r="BZ51" s="40"/>
      <c r="CA51" s="468"/>
    </row>
    <row r="52" ht="22.15" customHeight="1" spans="1:79">
      <c r="A52" s="240">
        <f t="shared" si="0"/>
        <v>49</v>
      </c>
      <c r="B52" s="241" t="s">
        <v>137</v>
      </c>
      <c r="C52" s="242">
        <f t="shared" si="1"/>
        <v>43304</v>
      </c>
      <c r="D52" s="235"/>
      <c r="E52" s="243"/>
      <c r="F52" s="334" t="s">
        <v>138</v>
      </c>
      <c r="G52" s="332"/>
      <c r="H52" s="243"/>
      <c r="I52" s="40"/>
      <c r="J52" s="40"/>
      <c r="K52" s="468"/>
      <c r="L52" s="469"/>
      <c r="M52" s="40"/>
      <c r="N52" s="40"/>
      <c r="O52" s="468"/>
      <c r="P52" s="243"/>
      <c r="Q52" s="40"/>
      <c r="R52" s="40"/>
      <c r="S52" s="468"/>
      <c r="T52" s="243"/>
      <c r="U52" s="40"/>
      <c r="V52" s="40"/>
      <c r="W52" s="468"/>
      <c r="X52" s="469"/>
      <c r="Y52" s="40"/>
      <c r="Z52" s="40"/>
      <c r="AA52" s="468"/>
      <c r="AB52" s="243"/>
      <c r="AC52" s="40"/>
      <c r="AD52" s="40"/>
      <c r="AE52" s="468"/>
      <c r="AF52" s="368"/>
      <c r="AG52" s="447"/>
      <c r="AH52" s="447"/>
      <c r="AI52" s="654"/>
      <c r="AJ52" s="243"/>
      <c r="AK52" s="40"/>
      <c r="AL52" s="40"/>
      <c r="AM52" s="468"/>
      <c r="AN52" s="243"/>
      <c r="AO52" s="40"/>
      <c r="AP52" s="40"/>
      <c r="AQ52" s="468"/>
      <c r="AR52" s="243"/>
      <c r="AS52" s="40"/>
      <c r="AT52" s="40"/>
      <c r="AU52" s="468"/>
      <c r="AV52" s="469"/>
      <c r="AW52" s="40"/>
      <c r="AX52" s="40"/>
      <c r="AY52" s="468"/>
      <c r="AZ52" s="243"/>
      <c r="BA52" s="40"/>
      <c r="BB52" s="40"/>
      <c r="BC52" s="468"/>
      <c r="BD52" s="368"/>
      <c r="BE52" s="447"/>
      <c r="BF52" s="447"/>
      <c r="BG52" s="744"/>
      <c r="BH52" s="243"/>
      <c r="BI52" s="40"/>
      <c r="BJ52" s="40"/>
      <c r="BK52" s="468"/>
      <c r="BL52" s="243"/>
      <c r="BM52" s="40"/>
      <c r="BN52" s="40"/>
      <c r="BO52" s="468"/>
      <c r="BP52" s="243"/>
      <c r="BQ52" s="40"/>
      <c r="BR52" s="40"/>
      <c r="BS52" s="468"/>
      <c r="BT52" s="390"/>
      <c r="BU52" s="447"/>
      <c r="BV52" s="447"/>
      <c r="BW52" s="376"/>
      <c r="BX52" s="243"/>
      <c r="BY52" s="40"/>
      <c r="BZ52" s="40"/>
      <c r="CA52" s="468"/>
    </row>
    <row r="53" ht="22.15" customHeight="1" spans="1:79">
      <c r="A53" s="240">
        <f t="shared" si="0"/>
        <v>50</v>
      </c>
      <c r="B53" s="241" t="s">
        <v>139</v>
      </c>
      <c r="C53" s="242">
        <f t="shared" si="1"/>
        <v>43311</v>
      </c>
      <c r="D53" s="247"/>
      <c r="E53" s="243"/>
      <c r="F53" s="334" t="s">
        <v>140</v>
      </c>
      <c r="G53" s="332"/>
      <c r="H53" s="243"/>
      <c r="I53" s="40"/>
      <c r="J53" s="40"/>
      <c r="K53" s="468"/>
      <c r="L53" s="469"/>
      <c r="M53" s="40"/>
      <c r="N53" s="40"/>
      <c r="O53" s="468"/>
      <c r="P53" s="243"/>
      <c r="Q53" s="40"/>
      <c r="R53" s="40"/>
      <c r="S53" s="468"/>
      <c r="T53" s="243"/>
      <c r="U53" s="40"/>
      <c r="V53" s="40"/>
      <c r="W53" s="468"/>
      <c r="X53" s="469"/>
      <c r="Y53" s="40"/>
      <c r="Z53" s="40"/>
      <c r="AA53" s="468"/>
      <c r="AB53" s="243"/>
      <c r="AC53" s="40"/>
      <c r="AD53" s="40"/>
      <c r="AE53" s="468"/>
      <c r="AF53" s="368"/>
      <c r="AG53" s="447"/>
      <c r="AH53" s="447"/>
      <c r="AI53" s="654"/>
      <c r="AJ53" s="243"/>
      <c r="AK53" s="40"/>
      <c r="AL53" s="40"/>
      <c r="AM53" s="468"/>
      <c r="AN53" s="243"/>
      <c r="AO53" s="40"/>
      <c r="AP53" s="40"/>
      <c r="AQ53" s="468"/>
      <c r="AR53" s="243"/>
      <c r="AS53" s="40"/>
      <c r="AT53" s="40"/>
      <c r="AU53" s="468"/>
      <c r="AV53" s="469"/>
      <c r="AW53" s="40"/>
      <c r="AX53" s="40"/>
      <c r="AY53" s="468"/>
      <c r="AZ53" s="243"/>
      <c r="BA53" s="40"/>
      <c r="BB53" s="40"/>
      <c r="BC53" s="468"/>
      <c r="BD53" s="368"/>
      <c r="BE53" s="447"/>
      <c r="BF53" s="447"/>
      <c r="BG53" s="744"/>
      <c r="BH53" s="243"/>
      <c r="BI53" s="40"/>
      <c r="BJ53" s="40"/>
      <c r="BK53" s="468"/>
      <c r="BL53" s="243"/>
      <c r="BM53" s="40"/>
      <c r="BN53" s="40"/>
      <c r="BO53" s="468"/>
      <c r="BP53" s="243"/>
      <c r="BQ53" s="40"/>
      <c r="BR53" s="40"/>
      <c r="BS53" s="468"/>
      <c r="BT53" s="390"/>
      <c r="BU53" s="447"/>
      <c r="BV53" s="447"/>
      <c r="BW53" s="376"/>
      <c r="BX53" s="243"/>
      <c r="BY53" s="40"/>
      <c r="BZ53" s="40"/>
      <c r="CA53" s="468"/>
    </row>
    <row r="54" ht="22.15" customHeight="1" spans="1:79">
      <c r="A54" s="240">
        <f t="shared" si="0"/>
        <v>51</v>
      </c>
      <c r="B54" s="241" t="s">
        <v>141</v>
      </c>
      <c r="C54" s="242">
        <f t="shared" si="1"/>
        <v>43318</v>
      </c>
      <c r="D54" s="325" t="s">
        <v>142</v>
      </c>
      <c r="E54" s="243"/>
      <c r="F54" s="300" t="s">
        <v>143</v>
      </c>
      <c r="G54" s="332"/>
      <c r="H54" s="243"/>
      <c r="I54" s="40"/>
      <c r="J54" s="40"/>
      <c r="K54" s="468"/>
      <c r="L54" s="469"/>
      <c r="M54" s="40"/>
      <c r="N54" s="40"/>
      <c r="O54" s="468"/>
      <c r="P54" s="243"/>
      <c r="Q54" s="40"/>
      <c r="R54" s="40"/>
      <c r="S54" s="468"/>
      <c r="T54" s="243"/>
      <c r="U54" s="40"/>
      <c r="V54" s="40"/>
      <c r="W54" s="468"/>
      <c r="X54" s="469"/>
      <c r="Y54" s="40"/>
      <c r="Z54" s="40"/>
      <c r="AA54" s="468"/>
      <c r="AB54" s="243"/>
      <c r="AC54" s="40"/>
      <c r="AD54" s="40"/>
      <c r="AE54" s="468"/>
      <c r="AF54" s="368"/>
      <c r="AG54" s="447"/>
      <c r="AH54" s="447"/>
      <c r="AI54" s="654"/>
      <c r="AJ54" s="243"/>
      <c r="AK54" s="40"/>
      <c r="AL54" s="40"/>
      <c r="AM54" s="468"/>
      <c r="AN54" s="243"/>
      <c r="AO54" s="40"/>
      <c r="AP54" s="40"/>
      <c r="AQ54" s="468"/>
      <c r="AR54" s="243"/>
      <c r="AS54" s="40"/>
      <c r="AT54" s="40"/>
      <c r="AU54" s="468"/>
      <c r="AV54" s="469"/>
      <c r="AW54" s="40"/>
      <c r="AX54" s="40"/>
      <c r="AY54" s="468"/>
      <c r="AZ54" s="243"/>
      <c r="BA54" s="40"/>
      <c r="BB54" s="40"/>
      <c r="BC54" s="468"/>
      <c r="BD54" s="368"/>
      <c r="BE54" s="447"/>
      <c r="BF54" s="447"/>
      <c r="BG54" s="744"/>
      <c r="BH54" s="243"/>
      <c r="BI54" s="40"/>
      <c r="BJ54" s="40"/>
      <c r="BK54" s="468"/>
      <c r="BL54" s="243"/>
      <c r="BM54" s="40"/>
      <c r="BN54" s="40"/>
      <c r="BO54" s="468"/>
      <c r="BP54" s="243"/>
      <c r="BQ54" s="40"/>
      <c r="BR54" s="40"/>
      <c r="BS54" s="468"/>
      <c r="BT54" s="390"/>
      <c r="BU54" s="447"/>
      <c r="BV54" s="447"/>
      <c r="BW54" s="376"/>
      <c r="BX54" s="243"/>
      <c r="BY54" s="40"/>
      <c r="BZ54" s="40"/>
      <c r="CA54" s="468"/>
    </row>
    <row r="55" ht="22.15" customHeight="1" spans="1:79">
      <c r="A55" s="286">
        <f t="shared" si="0"/>
        <v>52</v>
      </c>
      <c r="B55" s="335" t="s">
        <v>144</v>
      </c>
      <c r="C55" s="336">
        <f t="shared" si="1"/>
        <v>43325</v>
      </c>
      <c r="D55" s="337"/>
      <c r="E55" s="100"/>
      <c r="F55" s="304" t="s">
        <v>143</v>
      </c>
      <c r="G55" s="338"/>
      <c r="H55" s="339"/>
      <c r="I55" s="470"/>
      <c r="J55" s="470"/>
      <c r="K55" s="471"/>
      <c r="L55" s="472"/>
      <c r="M55" s="470"/>
      <c r="N55" s="470"/>
      <c r="O55" s="471"/>
      <c r="P55" s="339"/>
      <c r="Q55" s="470"/>
      <c r="R55" s="470"/>
      <c r="S55" s="471"/>
      <c r="T55" s="339"/>
      <c r="U55" s="470"/>
      <c r="V55" s="470"/>
      <c r="W55" s="471"/>
      <c r="X55" s="472"/>
      <c r="Y55" s="470"/>
      <c r="Z55" s="470"/>
      <c r="AA55" s="471"/>
      <c r="AB55" s="339"/>
      <c r="AC55" s="470"/>
      <c r="AD55" s="470"/>
      <c r="AE55" s="471"/>
      <c r="AF55" s="267"/>
      <c r="AG55" s="396"/>
      <c r="AH55" s="396"/>
      <c r="AI55" s="655"/>
      <c r="AJ55" s="339"/>
      <c r="AK55" s="470"/>
      <c r="AL55" s="470"/>
      <c r="AM55" s="471"/>
      <c r="AN55" s="339"/>
      <c r="AO55" s="470"/>
      <c r="AP55" s="470"/>
      <c r="AQ55" s="471"/>
      <c r="AR55" s="339"/>
      <c r="AS55" s="470"/>
      <c r="AT55" s="470"/>
      <c r="AU55" s="471"/>
      <c r="AV55" s="472"/>
      <c r="AW55" s="470"/>
      <c r="AX55" s="470"/>
      <c r="AY55" s="471"/>
      <c r="AZ55" s="339"/>
      <c r="BA55" s="470"/>
      <c r="BB55" s="470"/>
      <c r="BC55" s="471"/>
      <c r="BD55" s="267"/>
      <c r="BE55" s="396"/>
      <c r="BF55" s="396"/>
      <c r="BG55" s="745"/>
      <c r="BH55" s="339"/>
      <c r="BI55" s="470"/>
      <c r="BJ55" s="470"/>
      <c r="BK55" s="471"/>
      <c r="BL55" s="339"/>
      <c r="BM55" s="470"/>
      <c r="BN55" s="470"/>
      <c r="BO55" s="471"/>
      <c r="BP55" s="339"/>
      <c r="BQ55" s="470"/>
      <c r="BR55" s="470"/>
      <c r="BS55" s="471"/>
      <c r="BT55" s="761"/>
      <c r="BU55" s="396"/>
      <c r="BV55" s="396"/>
      <c r="BW55" s="393"/>
      <c r="BX55" s="339"/>
      <c r="BY55" s="470"/>
      <c r="BZ55" s="470"/>
      <c r="CA55" s="471"/>
    </row>
    <row r="56" ht="22.15" customHeight="1" spans="1:79">
      <c r="A56"/>
      <c r="B56"/>
      <c r="C56"/>
      <c r="D56"/>
      <c r="F56"/>
      <c r="G56" s="340" t="s">
        <v>148</v>
      </c>
      <c r="H56" s="341"/>
      <c r="I56" s="473"/>
      <c r="J56" s="473"/>
      <c r="K56" s="474"/>
      <c r="L56" s="475"/>
      <c r="M56" s="473"/>
      <c r="N56" s="473"/>
      <c r="O56" s="474"/>
      <c r="P56" s="341"/>
      <c r="Q56" s="473"/>
      <c r="R56" s="473"/>
      <c r="S56" s="474"/>
      <c r="T56" s="341"/>
      <c r="U56" s="473"/>
      <c r="V56" s="473"/>
      <c r="W56" s="474"/>
      <c r="X56" s="475"/>
      <c r="Y56" s="473"/>
      <c r="Z56" s="473"/>
      <c r="AA56" s="474"/>
      <c r="AB56" s="341"/>
      <c r="AC56" s="473"/>
      <c r="AD56" s="473"/>
      <c r="AE56" s="474"/>
      <c r="AF56" s="608"/>
      <c r="AG56" s="656"/>
      <c r="AH56" s="656"/>
      <c r="AI56" s="657"/>
      <c r="AJ56" s="341"/>
      <c r="AK56" s="473"/>
      <c r="AL56" s="473"/>
      <c r="AM56" s="474"/>
      <c r="AN56" s="341"/>
      <c r="AO56" s="473"/>
      <c r="AP56" s="473"/>
      <c r="AQ56" s="474"/>
      <c r="AR56" s="341"/>
      <c r="AS56" s="473"/>
      <c r="AT56" s="473"/>
      <c r="AU56" s="474"/>
      <c r="AV56" s="475"/>
      <c r="AW56" s="473"/>
      <c r="AX56" s="473"/>
      <c r="AY56" s="474"/>
      <c r="AZ56" s="341"/>
      <c r="BA56" s="473"/>
      <c r="BB56" s="473"/>
      <c r="BC56" s="474"/>
      <c r="BD56" s="341"/>
      <c r="BE56" s="473"/>
      <c r="BF56" s="473"/>
      <c r="BG56" s="474"/>
      <c r="BH56" s="341"/>
      <c r="BI56" s="473"/>
      <c r="BJ56" s="473"/>
      <c r="BK56" s="474"/>
      <c r="BL56" s="341"/>
      <c r="BM56" s="473"/>
      <c r="BN56" s="473"/>
      <c r="BO56" s="474"/>
      <c r="BP56" s="341"/>
      <c r="BQ56" s="473"/>
      <c r="BR56" s="473"/>
      <c r="BS56" s="474"/>
      <c r="BT56" s="762"/>
      <c r="BU56" s="656"/>
      <c r="BV56" s="656"/>
      <c r="BW56" s="657"/>
      <c r="BX56" s="341"/>
      <c r="BY56" s="473"/>
      <c r="BZ56" s="473"/>
      <c r="CA56" s="474"/>
    </row>
    <row r="57" ht="22.15" customHeight="1" spans="1:75">
      <c r="A57" s="215" t="s">
        <v>40</v>
      </c>
      <c r="F57"/>
      <c r="G57"/>
      <c r="AF57" s="609"/>
      <c r="AG57" s="609"/>
      <c r="AH57" s="609"/>
      <c r="AI57" s="609"/>
      <c r="BT57" s="609"/>
      <c r="BU57" s="609"/>
      <c r="BV57" s="609"/>
      <c r="BW57" s="609"/>
    </row>
    <row r="58" ht="22.15" customHeight="1" spans="1:75">
      <c r="A58" s="342" t="s">
        <v>44</v>
      </c>
      <c r="B58" s="342"/>
      <c r="C58" s="342"/>
      <c r="G58" s="138"/>
      <c r="H58" s="78"/>
      <c r="I58" s="78"/>
      <c r="J58" s="78"/>
      <c r="K58" s="78"/>
      <c r="L58" s="78"/>
      <c r="M58" s="78"/>
      <c r="N58" s="78"/>
      <c r="O58" s="78"/>
      <c r="T58" s="78"/>
      <c r="U58" s="78"/>
      <c r="V58" s="78"/>
      <c r="W58" s="78"/>
      <c r="X58" s="78"/>
      <c r="Y58" s="78"/>
      <c r="Z58" s="78"/>
      <c r="AA58" s="78"/>
      <c r="AF58" s="450"/>
      <c r="AG58" s="450"/>
      <c r="AH58" s="450"/>
      <c r="AI58" s="450"/>
      <c r="AJ58" s="78"/>
      <c r="AK58" s="78"/>
      <c r="AL58" s="78"/>
      <c r="AM58" s="78"/>
      <c r="AR58" s="78"/>
      <c r="AS58" s="78"/>
      <c r="AT58" s="78"/>
      <c r="AU58" s="78"/>
      <c r="AV58" s="78"/>
      <c r="AW58" s="78"/>
      <c r="AX58" s="78"/>
      <c r="AY58" s="78"/>
      <c r="BD58" s="78"/>
      <c r="BE58" s="78"/>
      <c r="BF58" s="78"/>
      <c r="BG58" s="78"/>
      <c r="BH58" s="78"/>
      <c r="BI58" s="78"/>
      <c r="BJ58" s="78"/>
      <c r="BK58" s="78"/>
      <c r="BP58" s="78"/>
      <c r="BQ58" s="78"/>
      <c r="BR58" s="78"/>
      <c r="BS58" s="78"/>
      <c r="BT58" s="450"/>
      <c r="BU58" s="450"/>
      <c r="BV58" s="450"/>
      <c r="BW58" s="450"/>
    </row>
    <row r="59" ht="22.15" customHeight="1" spans="1:75">
      <c r="A59" s="343" t="s">
        <v>47</v>
      </c>
      <c r="B59" s="343"/>
      <c r="C59" s="343"/>
      <c r="F59" s="101" t="s">
        <v>166</v>
      </c>
      <c r="G59" s="138"/>
      <c r="H59" s="78"/>
      <c r="I59" s="78"/>
      <c r="J59" s="78"/>
      <c r="K59" s="78"/>
      <c r="L59" s="78"/>
      <c r="M59" s="78"/>
      <c r="N59" s="78"/>
      <c r="O59" s="78"/>
      <c r="T59" s="78"/>
      <c r="U59" s="78"/>
      <c r="V59" s="78"/>
      <c r="W59" s="78"/>
      <c r="X59" s="78"/>
      <c r="Y59" s="78"/>
      <c r="Z59" s="78"/>
      <c r="AA59" s="78"/>
      <c r="AF59" s="450"/>
      <c r="AG59" s="450"/>
      <c r="AH59" s="450"/>
      <c r="AI59" s="450"/>
      <c r="AJ59" s="78"/>
      <c r="AK59" s="78"/>
      <c r="AL59" s="78"/>
      <c r="AM59" s="78"/>
      <c r="AR59" s="78"/>
      <c r="AS59" s="78"/>
      <c r="AT59" s="78"/>
      <c r="AU59" s="78"/>
      <c r="AV59" s="78"/>
      <c r="AW59" s="78"/>
      <c r="AX59" s="78"/>
      <c r="AY59" s="78"/>
      <c r="BD59" s="78"/>
      <c r="BE59" s="78"/>
      <c r="BF59" s="78"/>
      <c r="BG59" s="78"/>
      <c r="BH59" s="78"/>
      <c r="BI59" s="78"/>
      <c r="BJ59" s="78"/>
      <c r="BK59" s="78"/>
      <c r="BP59" s="78"/>
      <c r="BQ59" s="78"/>
      <c r="BR59" s="78"/>
      <c r="BS59" s="78"/>
      <c r="BT59" s="450"/>
      <c r="BU59" s="450"/>
      <c r="BV59" s="450"/>
      <c r="BW59" s="450"/>
    </row>
    <row r="60" ht="22.15" customHeight="1" spans="1:75">
      <c r="A60" s="344" t="s">
        <v>51</v>
      </c>
      <c r="B60" s="344"/>
      <c r="C60" s="344"/>
      <c r="F60" s="101" t="s">
        <v>167</v>
      </c>
      <c r="G60" s="138"/>
      <c r="H60" s="78"/>
      <c r="I60" s="78"/>
      <c r="J60" s="78"/>
      <c r="K60" s="78"/>
      <c r="L60" s="78"/>
      <c r="M60" s="78"/>
      <c r="N60" s="78"/>
      <c r="O60" s="78"/>
      <c r="T60" s="78"/>
      <c r="U60" s="78"/>
      <c r="V60" s="78"/>
      <c r="W60" s="78"/>
      <c r="X60" s="78"/>
      <c r="Y60" s="78"/>
      <c r="Z60" s="78"/>
      <c r="AA60" s="78"/>
      <c r="AF60" s="450"/>
      <c r="AG60" s="450"/>
      <c r="AH60" s="450"/>
      <c r="AI60" s="450"/>
      <c r="AJ60" s="78"/>
      <c r="AK60" s="78"/>
      <c r="AL60" s="78"/>
      <c r="AM60" s="78"/>
      <c r="AR60" s="78"/>
      <c r="AS60" s="78"/>
      <c r="AT60" s="78"/>
      <c r="AU60" s="78"/>
      <c r="AV60" s="78"/>
      <c r="AW60" s="78"/>
      <c r="AX60" s="78"/>
      <c r="AY60" s="78"/>
      <c r="BD60" s="78"/>
      <c r="BE60" s="78"/>
      <c r="BF60" s="78"/>
      <c r="BG60" s="78"/>
      <c r="BH60" s="78"/>
      <c r="BI60" s="78"/>
      <c r="BJ60" s="78"/>
      <c r="BK60" s="78"/>
      <c r="BP60" s="78"/>
      <c r="BQ60" s="78"/>
      <c r="BR60" s="78"/>
      <c r="BS60" s="78"/>
      <c r="BT60" s="450"/>
      <c r="BU60" s="450"/>
      <c r="BV60" s="450"/>
      <c r="BW60" s="450"/>
    </row>
    <row r="61" ht="22.15" customHeight="1" spans="1:75">
      <c r="A61" s="345" t="s">
        <v>53</v>
      </c>
      <c r="B61" s="345"/>
      <c r="C61" s="345"/>
      <c r="G61" s="138"/>
      <c r="H61" s="78"/>
      <c r="I61" s="78"/>
      <c r="J61" s="78"/>
      <c r="K61" s="78"/>
      <c r="L61" s="78"/>
      <c r="M61" s="78"/>
      <c r="N61" s="78"/>
      <c r="O61" s="78"/>
      <c r="T61" s="78"/>
      <c r="U61" s="78"/>
      <c r="V61" s="78"/>
      <c r="W61" s="78"/>
      <c r="X61" s="78"/>
      <c r="Y61" s="78"/>
      <c r="Z61" s="78"/>
      <c r="AA61" s="78"/>
      <c r="AF61" s="450"/>
      <c r="AG61" s="450"/>
      <c r="AH61" s="450"/>
      <c r="AI61" s="450"/>
      <c r="AJ61" s="78"/>
      <c r="AK61" s="78"/>
      <c r="AL61" s="78"/>
      <c r="AM61" s="78"/>
      <c r="AR61" s="78"/>
      <c r="AS61" s="78"/>
      <c r="AT61" s="78"/>
      <c r="AU61" s="78"/>
      <c r="AV61" s="78"/>
      <c r="AW61" s="78"/>
      <c r="AX61" s="78"/>
      <c r="AY61" s="78"/>
      <c r="BD61" s="78"/>
      <c r="BE61" s="78"/>
      <c r="BF61" s="78"/>
      <c r="BG61" s="78"/>
      <c r="BH61" s="78"/>
      <c r="BI61" s="78"/>
      <c r="BJ61" s="78"/>
      <c r="BK61" s="78"/>
      <c r="BP61" s="78"/>
      <c r="BQ61" s="78"/>
      <c r="BR61" s="78"/>
      <c r="BS61" s="78"/>
      <c r="BT61" s="450"/>
      <c r="BU61" s="450"/>
      <c r="BV61" s="450"/>
      <c r="BW61" s="450"/>
    </row>
    <row r="62" ht="22.15" customHeight="1" spans="1:75">
      <c r="A62" s="346" t="s">
        <v>55</v>
      </c>
      <c r="B62" s="346"/>
      <c r="C62" s="346"/>
      <c r="G62" s="138"/>
      <c r="H62" s="78"/>
      <c r="I62" s="78"/>
      <c r="J62" s="78"/>
      <c r="K62" s="78"/>
      <c r="L62" s="78"/>
      <c r="M62" s="78"/>
      <c r="N62" s="78"/>
      <c r="O62" s="78"/>
      <c r="T62" s="78"/>
      <c r="U62" s="78"/>
      <c r="V62" s="78"/>
      <c r="W62" s="78"/>
      <c r="X62" s="78"/>
      <c r="Y62" s="78"/>
      <c r="Z62" s="78"/>
      <c r="AA62" s="78"/>
      <c r="AF62" s="450"/>
      <c r="AG62" s="450"/>
      <c r="AH62" s="450"/>
      <c r="AI62" s="450"/>
      <c r="AJ62" s="78"/>
      <c r="AK62" s="78"/>
      <c r="AL62" s="78"/>
      <c r="AM62" s="78"/>
      <c r="AR62" s="78"/>
      <c r="AS62" s="78"/>
      <c r="AT62" s="78"/>
      <c r="AU62" s="78"/>
      <c r="AV62" s="78"/>
      <c r="AW62" s="78"/>
      <c r="AX62" s="78"/>
      <c r="AY62" s="78"/>
      <c r="BD62" s="78"/>
      <c r="BE62" s="78"/>
      <c r="BF62" s="78"/>
      <c r="BG62" s="78"/>
      <c r="BH62" s="78"/>
      <c r="BI62" s="78"/>
      <c r="BJ62" s="78"/>
      <c r="BK62" s="78"/>
      <c r="BP62" s="78"/>
      <c r="BQ62" s="78"/>
      <c r="BR62" s="78"/>
      <c r="BS62" s="78"/>
      <c r="BT62" s="450"/>
      <c r="BU62" s="450"/>
      <c r="BV62" s="450"/>
      <c r="BW62" s="450"/>
    </row>
    <row r="63" ht="22.15" customHeight="1" spans="1:75">
      <c r="A63" s="347" t="s">
        <v>58</v>
      </c>
      <c r="B63" s="347"/>
      <c r="C63" s="347"/>
      <c r="G63" s="138"/>
      <c r="H63" s="78"/>
      <c r="I63" s="78"/>
      <c r="J63" s="78"/>
      <c r="K63" s="78"/>
      <c r="L63" s="78"/>
      <c r="M63" s="78"/>
      <c r="N63" s="78"/>
      <c r="O63" s="78"/>
      <c r="T63" s="78"/>
      <c r="U63" s="78"/>
      <c r="V63" s="78"/>
      <c r="W63" s="78"/>
      <c r="X63" s="78"/>
      <c r="Y63" s="78"/>
      <c r="Z63" s="78"/>
      <c r="AA63" s="78"/>
      <c r="AF63" s="78"/>
      <c r="AG63" s="78"/>
      <c r="AH63" s="78"/>
      <c r="AI63" s="78"/>
      <c r="AJ63" s="78"/>
      <c r="AK63" s="78"/>
      <c r="AL63" s="78"/>
      <c r="AM63" s="78"/>
      <c r="AR63" s="78"/>
      <c r="AS63" s="78"/>
      <c r="AT63" s="78"/>
      <c r="AU63" s="78"/>
      <c r="AV63" s="78"/>
      <c r="AW63" s="78"/>
      <c r="AX63" s="78"/>
      <c r="AY63" s="78"/>
      <c r="BD63" s="78"/>
      <c r="BE63" s="78"/>
      <c r="BF63" s="78"/>
      <c r="BG63" s="78"/>
      <c r="BH63" s="78"/>
      <c r="BI63" s="78"/>
      <c r="BJ63" s="78"/>
      <c r="BK63" s="78"/>
      <c r="BP63" s="78"/>
      <c r="BQ63" s="78"/>
      <c r="BR63" s="78"/>
      <c r="BS63" s="78"/>
      <c r="BT63" s="450"/>
      <c r="BU63" s="450"/>
      <c r="BV63" s="450"/>
      <c r="BW63" s="450"/>
    </row>
    <row r="64" ht="22.15" customHeight="1" spans="1:75">
      <c r="A64" s="348" t="s">
        <v>168</v>
      </c>
      <c r="B64" s="348"/>
      <c r="C64" s="348"/>
      <c r="G64" s="138"/>
      <c r="H64" s="78"/>
      <c r="I64" s="78"/>
      <c r="J64" s="78"/>
      <c r="K64" s="78"/>
      <c r="L64" s="78"/>
      <c r="M64" s="78"/>
      <c r="N64" s="78"/>
      <c r="O64" s="78"/>
      <c r="T64" s="78"/>
      <c r="U64" s="78"/>
      <c r="V64" s="78"/>
      <c r="W64" s="78"/>
      <c r="X64" s="78"/>
      <c r="Y64" s="78"/>
      <c r="Z64" s="78"/>
      <c r="AA64" s="78"/>
      <c r="AF64" s="78"/>
      <c r="AG64" s="78"/>
      <c r="AH64" s="78"/>
      <c r="AI64" s="78"/>
      <c r="AJ64" s="78"/>
      <c r="AK64" s="78"/>
      <c r="AL64" s="78"/>
      <c r="AM64" s="78"/>
      <c r="AR64" s="78"/>
      <c r="AS64" s="78"/>
      <c r="AT64" s="78"/>
      <c r="AU64" s="78"/>
      <c r="AV64" s="78"/>
      <c r="AW64" s="78"/>
      <c r="AX64" s="78"/>
      <c r="AY64" s="78"/>
      <c r="BD64" s="78"/>
      <c r="BE64" s="78"/>
      <c r="BF64" s="78"/>
      <c r="BG64" s="78"/>
      <c r="BH64" s="78"/>
      <c r="BI64" s="78"/>
      <c r="BJ64" s="78"/>
      <c r="BK64" s="78"/>
      <c r="BP64" s="78"/>
      <c r="BQ64" s="78"/>
      <c r="BR64" s="78"/>
      <c r="BS64" s="78"/>
      <c r="BT64" s="450"/>
      <c r="BU64" s="450"/>
      <c r="BV64" s="450"/>
      <c r="BW64" s="450"/>
    </row>
    <row r="65" ht="18.75" spans="7:75">
      <c r="G65" s="138"/>
      <c r="H65" s="78"/>
      <c r="I65" s="78"/>
      <c r="J65" s="78"/>
      <c r="K65" s="78"/>
      <c r="L65" s="78"/>
      <c r="M65" s="78"/>
      <c r="N65" s="78"/>
      <c r="O65" s="78"/>
      <c r="T65" s="78"/>
      <c r="U65" s="78"/>
      <c r="V65" s="78"/>
      <c r="W65" s="78"/>
      <c r="X65" s="78"/>
      <c r="Y65" s="78"/>
      <c r="Z65" s="78"/>
      <c r="AA65" s="78"/>
      <c r="AF65" s="78"/>
      <c r="AG65" s="78"/>
      <c r="AH65" s="78"/>
      <c r="AI65" s="78"/>
      <c r="AJ65" s="78"/>
      <c r="AK65" s="78"/>
      <c r="AL65" s="78"/>
      <c r="AM65" s="78"/>
      <c r="AR65" s="78"/>
      <c r="AS65" s="78"/>
      <c r="AT65" s="78"/>
      <c r="AU65" s="78"/>
      <c r="AV65" s="78"/>
      <c r="AW65" s="78"/>
      <c r="AX65" s="78"/>
      <c r="AY65" s="78"/>
      <c r="BD65" s="78"/>
      <c r="BE65" s="78"/>
      <c r="BF65" s="78"/>
      <c r="BG65" s="78"/>
      <c r="BH65" s="78"/>
      <c r="BI65" s="78"/>
      <c r="BJ65" s="78"/>
      <c r="BK65" s="78"/>
      <c r="BP65" s="78"/>
      <c r="BQ65" s="78"/>
      <c r="BR65" s="78"/>
      <c r="BS65" s="78"/>
      <c r="BT65" s="450"/>
      <c r="BU65" s="450"/>
      <c r="BV65" s="450"/>
      <c r="BW65" s="450"/>
    </row>
    <row r="66" ht="18.75" spans="7:75">
      <c r="G66" s="138"/>
      <c r="H66" s="78"/>
      <c r="I66" s="78"/>
      <c r="J66" s="78"/>
      <c r="K66" s="78"/>
      <c r="L66" s="78"/>
      <c r="M66" s="78"/>
      <c r="N66" s="78"/>
      <c r="O66" s="78"/>
      <c r="T66" s="78"/>
      <c r="U66" s="78"/>
      <c r="V66" s="78"/>
      <c r="W66" s="78"/>
      <c r="X66" s="78"/>
      <c r="Y66" s="78"/>
      <c r="Z66" s="78"/>
      <c r="AA66" s="78"/>
      <c r="AF66" s="78"/>
      <c r="AG66" s="78"/>
      <c r="AH66" s="78"/>
      <c r="AI66" s="78"/>
      <c r="AJ66" s="78"/>
      <c r="AK66" s="78"/>
      <c r="AL66" s="78"/>
      <c r="AM66" s="78"/>
      <c r="AR66" s="78"/>
      <c r="AS66" s="78"/>
      <c r="AT66" s="78"/>
      <c r="AU66" s="78"/>
      <c r="AV66" s="78"/>
      <c r="AW66" s="78"/>
      <c r="AX66" s="78"/>
      <c r="AY66" s="78"/>
      <c r="BD66" s="78"/>
      <c r="BE66" s="78"/>
      <c r="BF66" s="78"/>
      <c r="BG66" s="78"/>
      <c r="BH66" s="78"/>
      <c r="BI66" s="78"/>
      <c r="BJ66" s="78"/>
      <c r="BK66" s="78"/>
      <c r="BP66" s="78"/>
      <c r="BQ66" s="78"/>
      <c r="BR66" s="78"/>
      <c r="BS66" s="78"/>
      <c r="BT66" s="450"/>
      <c r="BU66" s="450"/>
      <c r="BV66" s="450"/>
      <c r="BW66" s="450"/>
    </row>
    <row r="67" ht="18.75" spans="7:75">
      <c r="G67" s="138"/>
      <c r="H67" s="78"/>
      <c r="I67" s="78"/>
      <c r="J67" s="78"/>
      <c r="K67" s="78"/>
      <c r="L67" s="78"/>
      <c r="M67" s="78"/>
      <c r="N67" s="78"/>
      <c r="O67" s="78"/>
      <c r="T67" s="78"/>
      <c r="U67" s="78"/>
      <c r="V67" s="78"/>
      <c r="W67" s="78"/>
      <c r="X67" s="78"/>
      <c r="Y67" s="78"/>
      <c r="Z67" s="78"/>
      <c r="AA67" s="78"/>
      <c r="AF67" s="78"/>
      <c r="AG67" s="78"/>
      <c r="AH67" s="78"/>
      <c r="AI67" s="78"/>
      <c r="AJ67" s="78"/>
      <c r="AK67" s="78"/>
      <c r="AL67" s="78"/>
      <c r="AM67" s="78"/>
      <c r="AR67" s="78"/>
      <c r="AS67" s="78"/>
      <c r="AT67" s="78"/>
      <c r="AU67" s="78"/>
      <c r="AV67" s="78"/>
      <c r="AW67" s="78"/>
      <c r="AX67" s="78"/>
      <c r="AY67" s="78"/>
      <c r="BD67" s="78"/>
      <c r="BE67" s="78"/>
      <c r="BF67" s="78"/>
      <c r="BG67" s="78"/>
      <c r="BH67" s="78"/>
      <c r="BI67" s="78"/>
      <c r="BJ67" s="78"/>
      <c r="BK67" s="78"/>
      <c r="BP67" s="78"/>
      <c r="BQ67" s="78"/>
      <c r="BR67" s="78"/>
      <c r="BS67" s="78"/>
      <c r="BT67" s="450"/>
      <c r="BU67" s="450"/>
      <c r="BV67" s="450"/>
      <c r="BW67" s="450"/>
    </row>
    <row r="68" ht="18.75" spans="7:75">
      <c r="G68" s="138"/>
      <c r="H68" s="78"/>
      <c r="I68" s="78"/>
      <c r="J68" s="78"/>
      <c r="K68" s="78"/>
      <c r="L68" s="78"/>
      <c r="M68" s="78"/>
      <c r="N68" s="78"/>
      <c r="O68" s="78"/>
      <c r="T68" s="78"/>
      <c r="U68" s="78"/>
      <c r="V68" s="78"/>
      <c r="W68" s="78"/>
      <c r="X68" s="78"/>
      <c r="Y68" s="78"/>
      <c r="Z68" s="78"/>
      <c r="AA68" s="78"/>
      <c r="AF68" s="78"/>
      <c r="AG68" s="78"/>
      <c r="AH68" s="78"/>
      <c r="AI68" s="78"/>
      <c r="AJ68" s="78"/>
      <c r="AK68" s="78"/>
      <c r="AL68" s="78"/>
      <c r="AM68" s="78"/>
      <c r="AR68" s="78"/>
      <c r="AS68" s="78"/>
      <c r="AT68" s="78"/>
      <c r="AU68" s="78"/>
      <c r="AV68" s="78"/>
      <c r="AW68" s="78"/>
      <c r="AX68" s="78"/>
      <c r="AY68" s="78"/>
      <c r="BD68" s="78"/>
      <c r="BE68" s="78"/>
      <c r="BF68" s="78"/>
      <c r="BG68" s="78"/>
      <c r="BH68" s="78"/>
      <c r="BI68" s="78"/>
      <c r="BJ68" s="78"/>
      <c r="BK68" s="78"/>
      <c r="BP68" s="78"/>
      <c r="BQ68" s="78"/>
      <c r="BR68" s="78"/>
      <c r="BS68" s="78"/>
      <c r="BT68" s="450"/>
      <c r="BU68" s="450"/>
      <c r="BV68" s="450"/>
      <c r="BW68" s="450"/>
    </row>
    <row r="69" ht="18.75" spans="7:75">
      <c r="G69" s="138"/>
      <c r="H69" s="78"/>
      <c r="I69" s="78"/>
      <c r="J69" s="78"/>
      <c r="K69" s="78"/>
      <c r="L69" s="78"/>
      <c r="M69" s="78"/>
      <c r="N69" s="78"/>
      <c r="O69" s="78"/>
      <c r="T69" s="78"/>
      <c r="U69" s="78"/>
      <c r="V69" s="78"/>
      <c r="W69" s="78"/>
      <c r="X69" s="78"/>
      <c r="Y69" s="78"/>
      <c r="Z69" s="78"/>
      <c r="AA69" s="78"/>
      <c r="AF69" s="78"/>
      <c r="AG69" s="78"/>
      <c r="AH69" s="78"/>
      <c r="AI69" s="78"/>
      <c r="AJ69" s="78"/>
      <c r="AK69" s="78"/>
      <c r="AL69" s="78"/>
      <c r="AM69" s="78"/>
      <c r="AR69" s="78"/>
      <c r="AS69" s="78"/>
      <c r="AT69" s="78"/>
      <c r="AU69" s="78"/>
      <c r="AV69" s="78"/>
      <c r="AW69" s="78"/>
      <c r="AX69" s="78"/>
      <c r="AY69" s="78"/>
      <c r="BD69" s="78"/>
      <c r="BE69" s="78"/>
      <c r="BF69" s="78"/>
      <c r="BG69" s="78"/>
      <c r="BH69" s="78"/>
      <c r="BI69" s="78"/>
      <c r="BJ69" s="78"/>
      <c r="BK69" s="78"/>
      <c r="BP69" s="78"/>
      <c r="BQ69" s="78"/>
      <c r="BR69" s="78"/>
      <c r="BS69" s="78"/>
      <c r="BT69" s="450"/>
      <c r="BU69" s="450"/>
      <c r="BV69" s="450"/>
      <c r="BW69" s="450"/>
    </row>
    <row r="70" ht="18.75" spans="7:75">
      <c r="G70" s="138"/>
      <c r="H70" s="78"/>
      <c r="I70" s="78"/>
      <c r="J70" s="78"/>
      <c r="K70" s="78"/>
      <c r="L70" s="78"/>
      <c r="M70" s="78"/>
      <c r="N70" s="78"/>
      <c r="O70" s="78"/>
      <c r="T70" s="78"/>
      <c r="U70" s="78"/>
      <c r="V70" s="78"/>
      <c r="W70" s="78"/>
      <c r="X70" s="78"/>
      <c r="Y70" s="78"/>
      <c r="Z70" s="78"/>
      <c r="AA70" s="78"/>
      <c r="AF70" s="78"/>
      <c r="AG70" s="78"/>
      <c r="AH70" s="78"/>
      <c r="AI70" s="78"/>
      <c r="AJ70" s="78"/>
      <c r="AK70" s="78"/>
      <c r="AL70" s="78"/>
      <c r="AM70" s="78"/>
      <c r="AR70" s="78"/>
      <c r="AS70" s="78"/>
      <c r="AT70" s="78"/>
      <c r="AU70" s="78"/>
      <c r="AV70" s="78"/>
      <c r="AW70" s="78"/>
      <c r="AX70" s="78"/>
      <c r="AY70" s="78"/>
      <c r="BD70" s="78"/>
      <c r="BE70" s="78"/>
      <c r="BF70" s="78"/>
      <c r="BG70" s="78"/>
      <c r="BH70" s="78"/>
      <c r="BI70" s="78"/>
      <c r="BJ70" s="78"/>
      <c r="BK70" s="78"/>
      <c r="BP70" s="78"/>
      <c r="BQ70" s="78"/>
      <c r="BR70" s="78"/>
      <c r="BS70" s="78"/>
      <c r="BT70" s="450"/>
      <c r="BU70" s="450"/>
      <c r="BV70" s="450"/>
      <c r="BW70" s="450"/>
    </row>
    <row r="71" ht="18.75" spans="7:75">
      <c r="G71" s="138"/>
      <c r="H71" s="78"/>
      <c r="I71" s="78"/>
      <c r="J71" s="78"/>
      <c r="K71" s="78"/>
      <c r="L71" s="78"/>
      <c r="M71" s="78"/>
      <c r="N71" s="78"/>
      <c r="O71" s="78"/>
      <c r="T71" s="78"/>
      <c r="U71" s="78"/>
      <c r="V71" s="78"/>
      <c r="W71" s="78"/>
      <c r="X71" s="78"/>
      <c r="Y71" s="78"/>
      <c r="Z71" s="78"/>
      <c r="AA71" s="78"/>
      <c r="AF71" s="78"/>
      <c r="AG71" s="78"/>
      <c r="AH71" s="78"/>
      <c r="AI71" s="78"/>
      <c r="AJ71" s="78"/>
      <c r="AK71" s="78"/>
      <c r="AL71" s="78"/>
      <c r="AM71" s="78"/>
      <c r="AR71" s="78"/>
      <c r="AS71" s="78"/>
      <c r="AT71" s="78"/>
      <c r="AU71" s="78"/>
      <c r="AV71" s="78"/>
      <c r="AW71" s="78"/>
      <c r="AX71" s="78"/>
      <c r="AY71" s="78"/>
      <c r="BD71" s="78"/>
      <c r="BE71" s="78"/>
      <c r="BF71" s="78"/>
      <c r="BG71" s="78"/>
      <c r="BH71" s="78"/>
      <c r="BI71" s="78"/>
      <c r="BJ71" s="78"/>
      <c r="BK71" s="78"/>
      <c r="BP71" s="78"/>
      <c r="BQ71" s="78"/>
      <c r="BR71" s="78"/>
      <c r="BS71" s="78"/>
      <c r="BT71" s="450"/>
      <c r="BU71" s="450"/>
      <c r="BV71" s="450"/>
      <c r="BW71" s="450"/>
    </row>
    <row r="72" ht="18.75" spans="7:75">
      <c r="G72" s="138"/>
      <c r="H72" s="78"/>
      <c r="I72" s="78"/>
      <c r="J72" s="78"/>
      <c r="K72" s="78"/>
      <c r="L72" s="78"/>
      <c r="M72" s="78"/>
      <c r="N72" s="78"/>
      <c r="O72" s="78"/>
      <c r="T72" s="78"/>
      <c r="U72" s="78"/>
      <c r="V72" s="78"/>
      <c r="W72" s="78"/>
      <c r="X72" s="78"/>
      <c r="Y72" s="78"/>
      <c r="Z72" s="78"/>
      <c r="AA72" s="78"/>
      <c r="AF72" s="78"/>
      <c r="AG72" s="78"/>
      <c r="AH72" s="78"/>
      <c r="AI72" s="78"/>
      <c r="AJ72" s="78"/>
      <c r="AK72" s="78"/>
      <c r="AL72" s="78"/>
      <c r="AM72" s="78"/>
      <c r="AR72" s="78"/>
      <c r="AS72" s="78"/>
      <c r="AT72" s="78"/>
      <c r="AU72" s="78"/>
      <c r="AV72" s="78"/>
      <c r="AW72" s="78"/>
      <c r="AX72" s="78"/>
      <c r="AY72" s="78"/>
      <c r="BD72" s="78"/>
      <c r="BE72" s="78"/>
      <c r="BF72" s="78"/>
      <c r="BG72" s="78"/>
      <c r="BH72" s="78"/>
      <c r="BI72" s="78"/>
      <c r="BJ72" s="78"/>
      <c r="BK72" s="78"/>
      <c r="BP72" s="78"/>
      <c r="BQ72" s="78"/>
      <c r="BR72" s="78"/>
      <c r="BS72" s="78"/>
      <c r="BT72" s="450"/>
      <c r="BU72" s="450"/>
      <c r="BV72" s="450"/>
      <c r="BW72" s="450"/>
    </row>
    <row r="73" ht="18.75" spans="7:75">
      <c r="G73" s="138"/>
      <c r="H73" s="78"/>
      <c r="I73" s="78"/>
      <c r="J73" s="78"/>
      <c r="K73" s="78"/>
      <c r="L73" s="78"/>
      <c r="M73" s="78"/>
      <c r="N73" s="78"/>
      <c r="O73" s="78"/>
      <c r="T73" s="78"/>
      <c r="U73" s="78"/>
      <c r="V73" s="78"/>
      <c r="W73" s="78"/>
      <c r="X73" s="78"/>
      <c r="Y73" s="78"/>
      <c r="Z73" s="78"/>
      <c r="AA73" s="78"/>
      <c r="AF73" s="78"/>
      <c r="AG73" s="78"/>
      <c r="AH73" s="78"/>
      <c r="AI73" s="78"/>
      <c r="AJ73" s="78"/>
      <c r="AK73" s="78"/>
      <c r="AL73" s="78"/>
      <c r="AM73" s="78"/>
      <c r="AR73" s="78"/>
      <c r="AS73" s="78"/>
      <c r="AT73" s="78"/>
      <c r="AU73" s="78"/>
      <c r="AV73" s="78"/>
      <c r="AW73" s="78"/>
      <c r="AX73" s="78"/>
      <c r="AY73" s="78"/>
      <c r="BD73" s="78"/>
      <c r="BE73" s="78"/>
      <c r="BF73" s="78"/>
      <c r="BG73" s="78"/>
      <c r="BH73" s="78"/>
      <c r="BI73" s="78"/>
      <c r="BJ73" s="78"/>
      <c r="BK73" s="78"/>
      <c r="BP73" s="78"/>
      <c r="BQ73" s="78"/>
      <c r="BR73" s="78"/>
      <c r="BS73" s="78"/>
      <c r="BT73" s="450"/>
      <c r="BU73" s="450"/>
      <c r="BV73" s="450"/>
      <c r="BW73" s="450"/>
    </row>
    <row r="74" ht="18.75" spans="7:75">
      <c r="G74" s="138"/>
      <c r="H74" s="78"/>
      <c r="I74" s="78"/>
      <c r="J74" s="78"/>
      <c r="K74" s="78"/>
      <c r="L74" s="78"/>
      <c r="M74" s="78"/>
      <c r="N74" s="78"/>
      <c r="O74" s="78"/>
      <c r="T74" s="78"/>
      <c r="U74" s="78"/>
      <c r="V74" s="78"/>
      <c r="W74" s="78"/>
      <c r="X74" s="78"/>
      <c r="Y74" s="78"/>
      <c r="Z74" s="78"/>
      <c r="AA74" s="78"/>
      <c r="AF74" s="78"/>
      <c r="AG74" s="78"/>
      <c r="AH74" s="78"/>
      <c r="AI74" s="78"/>
      <c r="AJ74" s="78"/>
      <c r="AK74" s="78"/>
      <c r="AL74" s="78"/>
      <c r="AM74" s="78"/>
      <c r="AR74" s="78"/>
      <c r="AS74" s="78"/>
      <c r="AT74" s="78"/>
      <c r="AU74" s="78"/>
      <c r="AV74" s="78"/>
      <c r="AW74" s="78"/>
      <c r="AX74" s="78"/>
      <c r="AY74" s="78"/>
      <c r="BD74" s="78"/>
      <c r="BE74" s="78"/>
      <c r="BF74" s="78"/>
      <c r="BG74" s="78"/>
      <c r="BH74" s="78"/>
      <c r="BI74" s="78"/>
      <c r="BJ74" s="78"/>
      <c r="BK74" s="78"/>
      <c r="BP74" s="78"/>
      <c r="BQ74" s="78"/>
      <c r="BR74" s="78"/>
      <c r="BS74" s="78"/>
      <c r="BT74" s="450"/>
      <c r="BU74" s="450"/>
      <c r="BV74" s="450"/>
      <c r="BW74" s="450"/>
    </row>
    <row r="75" ht="18.75" spans="7:75">
      <c r="G75" s="138"/>
      <c r="H75" s="78"/>
      <c r="I75" s="78"/>
      <c r="J75" s="78"/>
      <c r="K75" s="78"/>
      <c r="L75" s="78"/>
      <c r="M75" s="78"/>
      <c r="N75" s="78"/>
      <c r="O75" s="78"/>
      <c r="T75" s="78"/>
      <c r="U75" s="78"/>
      <c r="V75" s="78"/>
      <c r="W75" s="78"/>
      <c r="X75" s="78"/>
      <c r="Y75" s="78"/>
      <c r="Z75" s="78"/>
      <c r="AA75" s="78"/>
      <c r="AF75" s="78"/>
      <c r="AG75" s="78"/>
      <c r="AH75" s="78"/>
      <c r="AI75" s="78"/>
      <c r="AJ75" s="78"/>
      <c r="AK75" s="78"/>
      <c r="AL75" s="78"/>
      <c r="AM75" s="78"/>
      <c r="AR75" s="78"/>
      <c r="AS75" s="78"/>
      <c r="AT75" s="78"/>
      <c r="AU75" s="78"/>
      <c r="AV75" s="78"/>
      <c r="AW75" s="78"/>
      <c r="AX75" s="78"/>
      <c r="AY75" s="78"/>
      <c r="BD75" s="78"/>
      <c r="BE75" s="78"/>
      <c r="BF75" s="78"/>
      <c r="BG75" s="78"/>
      <c r="BH75" s="78"/>
      <c r="BI75" s="78"/>
      <c r="BJ75" s="78"/>
      <c r="BK75" s="78"/>
      <c r="BP75" s="78"/>
      <c r="BQ75" s="78"/>
      <c r="BR75" s="78"/>
      <c r="BS75" s="78"/>
      <c r="BT75" s="450"/>
      <c r="BU75" s="450"/>
      <c r="BV75" s="450"/>
      <c r="BW75" s="450"/>
    </row>
    <row r="76" ht="18.75" spans="7:75">
      <c r="G76" s="138"/>
      <c r="H76" s="78"/>
      <c r="I76" s="78"/>
      <c r="J76" s="78"/>
      <c r="K76" s="78"/>
      <c r="L76" s="78"/>
      <c r="M76" s="78"/>
      <c r="N76" s="78"/>
      <c r="O76" s="78"/>
      <c r="T76" s="78"/>
      <c r="U76" s="78"/>
      <c r="V76" s="78"/>
      <c r="W76" s="78"/>
      <c r="X76" s="78"/>
      <c r="Y76" s="78"/>
      <c r="Z76" s="78"/>
      <c r="AA76" s="78"/>
      <c r="AF76" s="78"/>
      <c r="AG76" s="78"/>
      <c r="AH76" s="78"/>
      <c r="AI76" s="78"/>
      <c r="AJ76" s="78"/>
      <c r="AK76" s="78"/>
      <c r="AL76" s="78"/>
      <c r="AM76" s="78"/>
      <c r="AR76" s="78"/>
      <c r="AS76" s="78"/>
      <c r="AT76" s="78"/>
      <c r="AU76" s="78"/>
      <c r="AV76" s="78"/>
      <c r="AW76" s="78"/>
      <c r="AX76" s="78"/>
      <c r="AY76" s="78"/>
      <c r="BD76" s="78"/>
      <c r="BE76" s="78"/>
      <c r="BF76" s="78"/>
      <c r="BG76" s="78"/>
      <c r="BH76" s="78"/>
      <c r="BI76" s="78"/>
      <c r="BJ76" s="78"/>
      <c r="BK76" s="78"/>
      <c r="BP76" s="78"/>
      <c r="BQ76" s="78"/>
      <c r="BR76" s="78"/>
      <c r="BS76" s="78"/>
      <c r="BT76" s="450"/>
      <c r="BU76" s="450"/>
      <c r="BV76" s="450"/>
      <c r="BW76" s="450"/>
    </row>
    <row r="77" ht="18.75" spans="7:75">
      <c r="G77" s="138"/>
      <c r="H77" s="78"/>
      <c r="I77" s="78"/>
      <c r="J77" s="78"/>
      <c r="K77" s="78"/>
      <c r="L77" s="78"/>
      <c r="M77" s="78"/>
      <c r="N77" s="78"/>
      <c r="O77" s="78"/>
      <c r="T77" s="78"/>
      <c r="U77" s="78"/>
      <c r="V77" s="78"/>
      <c r="W77" s="78"/>
      <c r="X77" s="78"/>
      <c r="Y77" s="78"/>
      <c r="Z77" s="78"/>
      <c r="AA77" s="78"/>
      <c r="AF77" s="78"/>
      <c r="AG77" s="78"/>
      <c r="AH77" s="78"/>
      <c r="AI77" s="78"/>
      <c r="AJ77" s="78"/>
      <c r="AK77" s="78"/>
      <c r="AL77" s="78"/>
      <c r="AM77" s="78"/>
      <c r="AR77" s="78"/>
      <c r="AS77" s="78"/>
      <c r="AT77" s="78"/>
      <c r="AU77" s="78"/>
      <c r="AV77" s="78"/>
      <c r="AW77" s="78"/>
      <c r="AX77" s="78"/>
      <c r="AY77" s="78"/>
      <c r="BD77" s="78"/>
      <c r="BE77" s="78"/>
      <c r="BF77" s="78"/>
      <c r="BG77" s="78"/>
      <c r="BH77" s="78"/>
      <c r="BI77" s="78"/>
      <c r="BJ77" s="78"/>
      <c r="BK77" s="78"/>
      <c r="BP77" s="78"/>
      <c r="BQ77" s="78"/>
      <c r="BR77" s="78"/>
      <c r="BS77" s="78"/>
      <c r="BT77" s="450"/>
      <c r="BU77" s="450"/>
      <c r="BV77" s="450"/>
      <c r="BW77" s="450"/>
    </row>
    <row r="78" ht="18.75" spans="7:75">
      <c r="G78" s="138"/>
      <c r="H78" s="78"/>
      <c r="I78" s="78"/>
      <c r="J78" s="78"/>
      <c r="K78" s="78"/>
      <c r="L78" s="78"/>
      <c r="M78" s="78"/>
      <c r="N78" s="78"/>
      <c r="O78" s="78"/>
      <c r="T78" s="78"/>
      <c r="U78" s="78"/>
      <c r="V78" s="78"/>
      <c r="W78" s="78"/>
      <c r="X78" s="78"/>
      <c r="Y78" s="78"/>
      <c r="Z78" s="78"/>
      <c r="AA78" s="78"/>
      <c r="AF78" s="78"/>
      <c r="AG78" s="78"/>
      <c r="AH78" s="78"/>
      <c r="AI78" s="78"/>
      <c r="AJ78" s="78"/>
      <c r="AK78" s="78"/>
      <c r="AL78" s="78"/>
      <c r="AM78" s="78"/>
      <c r="AR78" s="78"/>
      <c r="AS78" s="78"/>
      <c r="AT78" s="78"/>
      <c r="AU78" s="78"/>
      <c r="AV78" s="78"/>
      <c r="AW78" s="78"/>
      <c r="AX78" s="78"/>
      <c r="AY78" s="78"/>
      <c r="BD78" s="78"/>
      <c r="BE78" s="78"/>
      <c r="BF78" s="78"/>
      <c r="BG78" s="78"/>
      <c r="BH78" s="78"/>
      <c r="BI78" s="78"/>
      <c r="BJ78" s="78"/>
      <c r="BK78" s="78"/>
      <c r="BP78" s="78"/>
      <c r="BQ78" s="78"/>
      <c r="BR78" s="78"/>
      <c r="BS78" s="78"/>
      <c r="BT78" s="450"/>
      <c r="BU78" s="450"/>
      <c r="BV78" s="450"/>
      <c r="BW78" s="450"/>
    </row>
    <row r="79" ht="18.75" spans="7:75">
      <c r="G79" s="138"/>
      <c r="H79" s="78"/>
      <c r="I79" s="78"/>
      <c r="J79" s="78"/>
      <c r="K79" s="78"/>
      <c r="L79" s="78"/>
      <c r="M79" s="78"/>
      <c r="N79" s="78"/>
      <c r="O79" s="78"/>
      <c r="T79" s="78"/>
      <c r="U79" s="78"/>
      <c r="V79" s="78"/>
      <c r="W79" s="78"/>
      <c r="X79" s="78"/>
      <c r="Y79" s="78"/>
      <c r="Z79" s="78"/>
      <c r="AA79" s="78"/>
      <c r="AF79" s="78"/>
      <c r="AG79" s="78"/>
      <c r="AH79" s="78"/>
      <c r="AI79" s="78"/>
      <c r="AJ79" s="78"/>
      <c r="AK79" s="78"/>
      <c r="AL79" s="78"/>
      <c r="AM79" s="78"/>
      <c r="AR79" s="78"/>
      <c r="AS79" s="78"/>
      <c r="AT79" s="78"/>
      <c r="AU79" s="78"/>
      <c r="AV79" s="78"/>
      <c r="AW79" s="78"/>
      <c r="AX79" s="78"/>
      <c r="AY79" s="78"/>
      <c r="BD79" s="78"/>
      <c r="BE79" s="78"/>
      <c r="BF79" s="78"/>
      <c r="BG79" s="78"/>
      <c r="BH79" s="78"/>
      <c r="BI79" s="78"/>
      <c r="BJ79" s="78"/>
      <c r="BK79" s="78"/>
      <c r="BP79" s="78"/>
      <c r="BQ79" s="78"/>
      <c r="BR79" s="78"/>
      <c r="BS79" s="78"/>
      <c r="BT79" s="450"/>
      <c r="BU79" s="450"/>
      <c r="BV79" s="450"/>
      <c r="BW79" s="450"/>
    </row>
    <row r="80" ht="18.75" spans="7:75">
      <c r="G80" s="138"/>
      <c r="H80" s="78"/>
      <c r="I80" s="78"/>
      <c r="J80" s="78"/>
      <c r="K80" s="78"/>
      <c r="L80" s="78"/>
      <c r="M80" s="78"/>
      <c r="N80" s="78"/>
      <c r="O80" s="78"/>
      <c r="T80" s="78"/>
      <c r="U80" s="78"/>
      <c r="V80" s="78"/>
      <c r="W80" s="78"/>
      <c r="X80" s="78"/>
      <c r="Y80" s="78"/>
      <c r="Z80" s="78"/>
      <c r="AA80" s="78"/>
      <c r="AF80" s="78"/>
      <c r="AG80" s="78"/>
      <c r="AH80" s="78"/>
      <c r="AI80" s="78"/>
      <c r="AJ80" s="78"/>
      <c r="AK80" s="78"/>
      <c r="AL80" s="78"/>
      <c r="AM80" s="78"/>
      <c r="AR80" s="78"/>
      <c r="AS80" s="78"/>
      <c r="AT80" s="78"/>
      <c r="AU80" s="78"/>
      <c r="AV80" s="78"/>
      <c r="AW80" s="78"/>
      <c r="AX80" s="78"/>
      <c r="AY80" s="78"/>
      <c r="BD80" s="78"/>
      <c r="BE80" s="78"/>
      <c r="BF80" s="78"/>
      <c r="BG80" s="78"/>
      <c r="BH80" s="78"/>
      <c r="BI80" s="78"/>
      <c r="BJ80" s="78"/>
      <c r="BK80" s="78"/>
      <c r="BP80" s="78"/>
      <c r="BQ80" s="78"/>
      <c r="BR80" s="78"/>
      <c r="BS80" s="78"/>
      <c r="BT80" s="450"/>
      <c r="BU80" s="450"/>
      <c r="BV80" s="450"/>
      <c r="BW80" s="450"/>
    </row>
    <row r="81" ht="18.75" spans="7:75">
      <c r="G81" s="138"/>
      <c r="H81" s="78"/>
      <c r="I81" s="78"/>
      <c r="J81" s="78"/>
      <c r="K81" s="78"/>
      <c r="L81" s="78"/>
      <c r="M81" s="78"/>
      <c r="N81" s="78"/>
      <c r="O81" s="78"/>
      <c r="T81" s="78"/>
      <c r="U81" s="78"/>
      <c r="V81" s="78"/>
      <c r="W81" s="78"/>
      <c r="X81" s="78"/>
      <c r="Y81" s="78"/>
      <c r="Z81" s="78"/>
      <c r="AA81" s="78"/>
      <c r="AF81" s="78"/>
      <c r="AG81" s="78"/>
      <c r="AH81" s="78"/>
      <c r="AI81" s="78"/>
      <c r="AJ81" s="78"/>
      <c r="AK81" s="78"/>
      <c r="AL81" s="78"/>
      <c r="AM81" s="78"/>
      <c r="AR81" s="78"/>
      <c r="AS81" s="78"/>
      <c r="AT81" s="78"/>
      <c r="AU81" s="78"/>
      <c r="AV81" s="78"/>
      <c r="AW81" s="78"/>
      <c r="AX81" s="78"/>
      <c r="AY81" s="78"/>
      <c r="BD81" s="78"/>
      <c r="BE81" s="78"/>
      <c r="BF81" s="78"/>
      <c r="BG81" s="78"/>
      <c r="BH81" s="78"/>
      <c r="BI81" s="78"/>
      <c r="BJ81" s="78"/>
      <c r="BK81" s="78"/>
      <c r="BP81" s="78"/>
      <c r="BQ81" s="78"/>
      <c r="BR81" s="78"/>
      <c r="BS81" s="78"/>
      <c r="BT81" s="450"/>
      <c r="BU81" s="450"/>
      <c r="BV81" s="450"/>
      <c r="BW81" s="450"/>
    </row>
    <row r="82" ht="18.75" spans="7:75">
      <c r="G82" s="138"/>
      <c r="H82" s="78"/>
      <c r="I82" s="78"/>
      <c r="J82" s="78"/>
      <c r="K82" s="78"/>
      <c r="L82" s="78"/>
      <c r="M82" s="78"/>
      <c r="N82" s="78"/>
      <c r="O82" s="78"/>
      <c r="T82" s="78"/>
      <c r="U82" s="78"/>
      <c r="V82" s="78"/>
      <c r="W82" s="78"/>
      <c r="X82" s="78"/>
      <c r="Y82" s="78"/>
      <c r="Z82" s="78"/>
      <c r="AA82" s="78"/>
      <c r="AF82" s="78"/>
      <c r="AG82" s="78"/>
      <c r="AH82" s="78"/>
      <c r="AI82" s="78"/>
      <c r="AJ82" s="78"/>
      <c r="AK82" s="78"/>
      <c r="AL82" s="78"/>
      <c r="AM82" s="78"/>
      <c r="AR82" s="78"/>
      <c r="AS82" s="78"/>
      <c r="AT82" s="78"/>
      <c r="AU82" s="78"/>
      <c r="AV82" s="78"/>
      <c r="AW82" s="78"/>
      <c r="AX82" s="78"/>
      <c r="AY82" s="78"/>
      <c r="BD82" s="78"/>
      <c r="BE82" s="78"/>
      <c r="BF82" s="78"/>
      <c r="BG82" s="78"/>
      <c r="BH82" s="78"/>
      <c r="BI82" s="78"/>
      <c r="BJ82" s="78"/>
      <c r="BK82" s="78"/>
      <c r="BP82" s="78"/>
      <c r="BQ82" s="78"/>
      <c r="BR82" s="78"/>
      <c r="BS82" s="78"/>
      <c r="BT82" s="450"/>
      <c r="BU82" s="450"/>
      <c r="BV82" s="450"/>
      <c r="BW82" s="450"/>
    </row>
    <row r="83" ht="18.75" spans="7:75">
      <c r="G83" s="138"/>
      <c r="H83" s="78"/>
      <c r="I83" s="78"/>
      <c r="J83" s="78"/>
      <c r="K83" s="78"/>
      <c r="L83" s="78"/>
      <c r="M83" s="78"/>
      <c r="N83" s="78"/>
      <c r="O83" s="78"/>
      <c r="T83" s="78"/>
      <c r="U83" s="78"/>
      <c r="V83" s="78"/>
      <c r="W83" s="78"/>
      <c r="X83" s="78"/>
      <c r="Y83" s="78"/>
      <c r="Z83" s="78"/>
      <c r="AA83" s="78"/>
      <c r="AF83" s="78"/>
      <c r="AG83" s="78"/>
      <c r="AH83" s="78"/>
      <c r="AI83" s="78"/>
      <c r="AJ83" s="78"/>
      <c r="AK83" s="78"/>
      <c r="AL83" s="78"/>
      <c r="AM83" s="78"/>
      <c r="AR83" s="78"/>
      <c r="AS83" s="78"/>
      <c r="AT83" s="78"/>
      <c r="AU83" s="78"/>
      <c r="AV83" s="78"/>
      <c r="AW83" s="78"/>
      <c r="AX83" s="78"/>
      <c r="AY83" s="78"/>
      <c r="BD83" s="78"/>
      <c r="BE83" s="78"/>
      <c r="BF83" s="78"/>
      <c r="BG83" s="78"/>
      <c r="BH83" s="78"/>
      <c r="BI83" s="78"/>
      <c r="BJ83" s="78"/>
      <c r="BK83" s="78"/>
      <c r="BP83" s="78"/>
      <c r="BQ83" s="78"/>
      <c r="BR83" s="78"/>
      <c r="BS83" s="78"/>
      <c r="BT83" s="450"/>
      <c r="BU83" s="450"/>
      <c r="BV83" s="450"/>
      <c r="BW83" s="450"/>
    </row>
    <row r="84" ht="18.75" spans="7:75">
      <c r="G84" s="138"/>
      <c r="H84" s="78"/>
      <c r="I84" s="78"/>
      <c r="J84" s="78"/>
      <c r="K84" s="78"/>
      <c r="L84" s="78"/>
      <c r="M84" s="78"/>
      <c r="N84" s="78"/>
      <c r="O84" s="78"/>
      <c r="T84" s="78"/>
      <c r="U84" s="78"/>
      <c r="V84" s="78"/>
      <c r="W84" s="78"/>
      <c r="X84" s="78"/>
      <c r="Y84" s="78"/>
      <c r="Z84" s="78"/>
      <c r="AA84" s="78"/>
      <c r="AF84" s="78"/>
      <c r="AG84" s="78"/>
      <c r="AH84" s="78"/>
      <c r="AI84" s="78"/>
      <c r="AJ84" s="78"/>
      <c r="AK84" s="78"/>
      <c r="AL84" s="78"/>
      <c r="AM84" s="78"/>
      <c r="AR84" s="78"/>
      <c r="AS84" s="78"/>
      <c r="AT84" s="78"/>
      <c r="AU84" s="78"/>
      <c r="AV84" s="78"/>
      <c r="AW84" s="78"/>
      <c r="AX84" s="78"/>
      <c r="AY84" s="78"/>
      <c r="BD84" s="78"/>
      <c r="BE84" s="78"/>
      <c r="BF84" s="78"/>
      <c r="BG84" s="78"/>
      <c r="BH84" s="78"/>
      <c r="BI84" s="78"/>
      <c r="BJ84" s="78"/>
      <c r="BK84" s="78"/>
      <c r="BP84" s="78"/>
      <c r="BQ84" s="78"/>
      <c r="BR84" s="78"/>
      <c r="BS84" s="78"/>
      <c r="BT84" s="450"/>
      <c r="BU84" s="450"/>
      <c r="BV84" s="450"/>
      <c r="BW84" s="450"/>
    </row>
    <row r="85" ht="18.75" spans="7:75">
      <c r="G85" s="138"/>
      <c r="H85" s="78"/>
      <c r="I85" s="78"/>
      <c r="J85" s="78"/>
      <c r="K85" s="78"/>
      <c r="L85" s="78"/>
      <c r="M85" s="78"/>
      <c r="N85" s="78"/>
      <c r="O85" s="78"/>
      <c r="T85" s="78"/>
      <c r="U85" s="78"/>
      <c r="V85" s="78"/>
      <c r="W85" s="78"/>
      <c r="X85" s="78"/>
      <c r="Y85" s="78"/>
      <c r="Z85" s="78"/>
      <c r="AA85" s="78"/>
      <c r="AF85" s="78"/>
      <c r="AG85" s="78"/>
      <c r="AH85" s="78"/>
      <c r="AI85" s="78"/>
      <c r="AJ85" s="78"/>
      <c r="AK85" s="78"/>
      <c r="AL85" s="78"/>
      <c r="AM85" s="78"/>
      <c r="AR85" s="78"/>
      <c r="AS85" s="78"/>
      <c r="AT85" s="78"/>
      <c r="AU85" s="78"/>
      <c r="AV85" s="78"/>
      <c r="AW85" s="78"/>
      <c r="AX85" s="78"/>
      <c r="AY85" s="78"/>
      <c r="BD85" s="78"/>
      <c r="BE85" s="78"/>
      <c r="BF85" s="78"/>
      <c r="BG85" s="78"/>
      <c r="BH85" s="78"/>
      <c r="BI85" s="78"/>
      <c r="BJ85" s="78"/>
      <c r="BK85" s="78"/>
      <c r="BP85" s="78"/>
      <c r="BQ85" s="78"/>
      <c r="BR85" s="78"/>
      <c r="BS85" s="78"/>
      <c r="BT85" s="450"/>
      <c r="BU85" s="450"/>
      <c r="BV85" s="450"/>
      <c r="BW85" s="450"/>
    </row>
    <row r="86" ht="18.75" spans="7:75">
      <c r="G86" s="138"/>
      <c r="H86" s="78"/>
      <c r="I86" s="78"/>
      <c r="J86" s="78"/>
      <c r="K86" s="78"/>
      <c r="L86" s="78"/>
      <c r="M86" s="78"/>
      <c r="N86" s="78"/>
      <c r="O86" s="78"/>
      <c r="T86" s="78"/>
      <c r="U86" s="78"/>
      <c r="V86" s="78"/>
      <c r="W86" s="78"/>
      <c r="X86" s="78"/>
      <c r="Y86" s="78"/>
      <c r="Z86" s="78"/>
      <c r="AA86" s="78"/>
      <c r="AF86" s="78"/>
      <c r="AG86" s="78"/>
      <c r="AH86" s="78"/>
      <c r="AI86" s="78"/>
      <c r="AJ86" s="78"/>
      <c r="AK86" s="78"/>
      <c r="AL86" s="78"/>
      <c r="AM86" s="78"/>
      <c r="AR86" s="78"/>
      <c r="AS86" s="78"/>
      <c r="AT86" s="78"/>
      <c r="AU86" s="78"/>
      <c r="AV86" s="78"/>
      <c r="AW86" s="78"/>
      <c r="AX86" s="78"/>
      <c r="AY86" s="78"/>
      <c r="BD86" s="78"/>
      <c r="BE86" s="78"/>
      <c r="BF86" s="78"/>
      <c r="BG86" s="78"/>
      <c r="BH86" s="78"/>
      <c r="BI86" s="78"/>
      <c r="BJ86" s="78"/>
      <c r="BK86" s="78"/>
      <c r="BP86" s="78"/>
      <c r="BQ86" s="78"/>
      <c r="BR86" s="78"/>
      <c r="BS86" s="78"/>
      <c r="BT86" s="450"/>
      <c r="BU86" s="450"/>
      <c r="BV86" s="450"/>
      <c r="BW86" s="450"/>
    </row>
    <row r="87" ht="18.75" spans="7:75">
      <c r="G87" s="138"/>
      <c r="H87" s="78"/>
      <c r="I87" s="78"/>
      <c r="J87" s="78"/>
      <c r="K87" s="78"/>
      <c r="L87" s="78"/>
      <c r="M87" s="78"/>
      <c r="N87" s="78"/>
      <c r="O87" s="78"/>
      <c r="T87" s="78"/>
      <c r="U87" s="78"/>
      <c r="V87" s="78"/>
      <c r="W87" s="78"/>
      <c r="X87" s="78"/>
      <c r="Y87" s="78"/>
      <c r="Z87" s="78"/>
      <c r="AA87" s="78"/>
      <c r="AF87" s="78"/>
      <c r="AG87" s="78"/>
      <c r="AH87" s="78"/>
      <c r="AI87" s="78"/>
      <c r="AJ87" s="78"/>
      <c r="AK87" s="78"/>
      <c r="AL87" s="78"/>
      <c r="AM87" s="78"/>
      <c r="AR87" s="78"/>
      <c r="AS87" s="78"/>
      <c r="AT87" s="78"/>
      <c r="AU87" s="78"/>
      <c r="AV87" s="78"/>
      <c r="AW87" s="78"/>
      <c r="AX87" s="78"/>
      <c r="AY87" s="78"/>
      <c r="BD87" s="78"/>
      <c r="BE87" s="78"/>
      <c r="BF87" s="78"/>
      <c r="BG87" s="78"/>
      <c r="BH87" s="78"/>
      <c r="BI87" s="78"/>
      <c r="BJ87" s="78"/>
      <c r="BK87" s="78"/>
      <c r="BP87" s="78"/>
      <c r="BQ87" s="78"/>
      <c r="BR87" s="78"/>
      <c r="BS87" s="78"/>
      <c r="BT87" s="450"/>
      <c r="BU87" s="450"/>
      <c r="BV87" s="450"/>
      <c r="BW87" s="450"/>
    </row>
    <row r="88" spans="7:75">
      <c r="G88" s="138"/>
      <c r="H88" s="78"/>
      <c r="I88" s="78"/>
      <c r="J88" s="78"/>
      <c r="K88" s="78"/>
      <c r="L88" s="78"/>
      <c r="M88" s="78"/>
      <c r="N88" s="78"/>
      <c r="O88" s="78"/>
      <c r="T88" s="78"/>
      <c r="U88" s="78"/>
      <c r="V88" s="78"/>
      <c r="W88" s="78"/>
      <c r="X88" s="78"/>
      <c r="Y88" s="78"/>
      <c r="Z88" s="78"/>
      <c r="AA88" s="78"/>
      <c r="AF88" s="78"/>
      <c r="AG88" s="78"/>
      <c r="AH88" s="78"/>
      <c r="AI88" s="78"/>
      <c r="AJ88" s="78"/>
      <c r="AK88" s="78"/>
      <c r="AL88" s="78"/>
      <c r="AM88" s="78"/>
      <c r="AR88" s="78"/>
      <c r="AS88" s="78"/>
      <c r="AT88" s="78"/>
      <c r="AU88" s="78"/>
      <c r="AV88" s="78"/>
      <c r="AW88" s="78"/>
      <c r="AX88" s="78"/>
      <c r="AY88" s="78"/>
      <c r="BD88" s="78"/>
      <c r="BE88" s="78"/>
      <c r="BF88" s="78"/>
      <c r="BG88" s="78"/>
      <c r="BH88" s="78"/>
      <c r="BI88" s="78"/>
      <c r="BJ88" s="78"/>
      <c r="BK88" s="78"/>
      <c r="BP88" s="78"/>
      <c r="BQ88" s="78"/>
      <c r="BR88" s="78"/>
      <c r="BS88" s="78"/>
      <c r="BT88" s="78"/>
      <c r="BU88" s="78"/>
      <c r="BV88" s="78"/>
      <c r="BW88" s="78"/>
    </row>
    <row r="89" spans="7:75">
      <c r="G89" s="138"/>
      <c r="H89" s="78"/>
      <c r="I89" s="78"/>
      <c r="J89" s="78"/>
      <c r="K89" s="78"/>
      <c r="L89" s="78"/>
      <c r="M89" s="78"/>
      <c r="N89" s="78"/>
      <c r="O89" s="78"/>
      <c r="T89" s="78"/>
      <c r="U89" s="78"/>
      <c r="V89" s="78"/>
      <c r="W89" s="78"/>
      <c r="X89" s="78"/>
      <c r="Y89" s="78"/>
      <c r="Z89" s="78"/>
      <c r="AA89" s="78"/>
      <c r="AF89" s="78"/>
      <c r="AG89" s="78"/>
      <c r="AH89" s="78"/>
      <c r="AI89" s="78"/>
      <c r="AJ89" s="78"/>
      <c r="AK89" s="78"/>
      <c r="AL89" s="78"/>
      <c r="AM89" s="78"/>
      <c r="AR89" s="78"/>
      <c r="AS89" s="78"/>
      <c r="AT89" s="78"/>
      <c r="AU89" s="78"/>
      <c r="AV89" s="78"/>
      <c r="AW89" s="78"/>
      <c r="AX89" s="78"/>
      <c r="AY89" s="78"/>
      <c r="BD89" s="78"/>
      <c r="BE89" s="78"/>
      <c r="BF89" s="78"/>
      <c r="BG89" s="78"/>
      <c r="BH89" s="78"/>
      <c r="BI89" s="78"/>
      <c r="BJ89" s="78"/>
      <c r="BK89" s="78"/>
      <c r="BP89" s="78"/>
      <c r="BQ89" s="78"/>
      <c r="BR89" s="78"/>
      <c r="BS89" s="78"/>
      <c r="BT89" s="78"/>
      <c r="BU89" s="78"/>
      <c r="BV89" s="78"/>
      <c r="BW89" s="78"/>
    </row>
    <row r="90" spans="7:75">
      <c r="G90" s="138"/>
      <c r="H90" s="78"/>
      <c r="I90" s="78"/>
      <c r="J90" s="78"/>
      <c r="K90" s="78"/>
      <c r="L90" s="78"/>
      <c r="M90" s="78"/>
      <c r="N90" s="78"/>
      <c r="O90" s="78"/>
      <c r="T90" s="78"/>
      <c r="U90" s="78"/>
      <c r="V90" s="78"/>
      <c r="W90" s="78"/>
      <c r="X90" s="78"/>
      <c r="Y90" s="78"/>
      <c r="Z90" s="78"/>
      <c r="AA90" s="78"/>
      <c r="AF90" s="78"/>
      <c r="AG90" s="78"/>
      <c r="AH90" s="78"/>
      <c r="AI90" s="78"/>
      <c r="AJ90" s="78"/>
      <c r="AK90" s="78"/>
      <c r="AL90" s="78"/>
      <c r="AM90" s="78"/>
      <c r="AR90" s="78"/>
      <c r="AS90" s="78"/>
      <c r="AT90" s="78"/>
      <c r="AU90" s="78"/>
      <c r="AV90" s="78"/>
      <c r="AW90" s="78"/>
      <c r="AX90" s="78"/>
      <c r="AY90" s="78"/>
      <c r="BD90" s="78"/>
      <c r="BE90" s="78"/>
      <c r="BF90" s="78"/>
      <c r="BG90" s="78"/>
      <c r="BH90" s="78"/>
      <c r="BI90" s="78"/>
      <c r="BJ90" s="78"/>
      <c r="BK90" s="78"/>
      <c r="BP90" s="78"/>
      <c r="BQ90" s="78"/>
      <c r="BR90" s="78"/>
      <c r="BS90" s="78"/>
      <c r="BT90" s="78"/>
      <c r="BU90" s="78"/>
      <c r="BV90" s="78"/>
      <c r="BW90" s="78"/>
    </row>
    <row r="91" spans="7:75">
      <c r="G91" s="138"/>
      <c r="H91" s="78"/>
      <c r="I91" s="78"/>
      <c r="J91" s="78"/>
      <c r="K91" s="78"/>
      <c r="L91" s="78"/>
      <c r="M91" s="78"/>
      <c r="N91" s="78"/>
      <c r="O91" s="78"/>
      <c r="T91" s="78"/>
      <c r="U91" s="78"/>
      <c r="V91" s="78"/>
      <c r="W91" s="78"/>
      <c r="X91" s="78"/>
      <c r="Y91" s="78"/>
      <c r="Z91" s="78"/>
      <c r="AA91" s="78"/>
      <c r="AF91" s="78"/>
      <c r="AG91" s="78"/>
      <c r="AH91" s="78"/>
      <c r="AI91" s="78"/>
      <c r="AJ91" s="78"/>
      <c r="AK91" s="78"/>
      <c r="AL91" s="78"/>
      <c r="AM91" s="78"/>
      <c r="AR91" s="78"/>
      <c r="AS91" s="78"/>
      <c r="AT91" s="78"/>
      <c r="AU91" s="78"/>
      <c r="AV91" s="78"/>
      <c r="AW91" s="78"/>
      <c r="AX91" s="78"/>
      <c r="AY91" s="78"/>
      <c r="BD91" s="78"/>
      <c r="BE91" s="78"/>
      <c r="BF91" s="78"/>
      <c r="BG91" s="78"/>
      <c r="BH91" s="78"/>
      <c r="BI91" s="78"/>
      <c r="BJ91" s="78"/>
      <c r="BK91" s="78"/>
      <c r="BP91" s="78"/>
      <c r="BQ91" s="78"/>
      <c r="BR91" s="78"/>
      <c r="BS91" s="78"/>
      <c r="BT91" s="78"/>
      <c r="BU91" s="78"/>
      <c r="BV91" s="78"/>
      <c r="BW91" s="78"/>
    </row>
    <row r="92" spans="7:75">
      <c r="G92" s="138"/>
      <c r="H92" s="78"/>
      <c r="I92" s="78"/>
      <c r="J92" s="78"/>
      <c r="K92" s="78"/>
      <c r="L92" s="78"/>
      <c r="M92" s="78"/>
      <c r="N92" s="78"/>
      <c r="O92" s="78"/>
      <c r="T92" s="78"/>
      <c r="U92" s="78"/>
      <c r="V92" s="78"/>
      <c r="W92" s="78"/>
      <c r="X92" s="78"/>
      <c r="Y92" s="78"/>
      <c r="Z92" s="78"/>
      <c r="AA92" s="78"/>
      <c r="AF92" s="78"/>
      <c r="AG92" s="78"/>
      <c r="AH92" s="78"/>
      <c r="AI92" s="78"/>
      <c r="AJ92" s="78"/>
      <c r="AK92" s="78"/>
      <c r="AL92" s="78"/>
      <c r="AM92" s="78"/>
      <c r="AR92" s="78"/>
      <c r="AS92" s="78"/>
      <c r="AT92" s="78"/>
      <c r="AU92" s="78"/>
      <c r="AV92" s="78"/>
      <c r="AW92" s="78"/>
      <c r="AX92" s="78"/>
      <c r="AY92" s="78"/>
      <c r="BD92" s="78"/>
      <c r="BE92" s="78"/>
      <c r="BF92" s="78"/>
      <c r="BG92" s="78"/>
      <c r="BH92" s="78"/>
      <c r="BI92" s="78"/>
      <c r="BJ92" s="78"/>
      <c r="BK92" s="78"/>
      <c r="BP92" s="78"/>
      <c r="BQ92" s="78"/>
      <c r="BR92" s="78"/>
      <c r="BS92" s="78"/>
      <c r="BT92" s="78"/>
      <c r="BU92" s="78"/>
      <c r="BV92" s="78"/>
      <c r="BW92" s="78"/>
    </row>
    <row r="93" spans="7:75">
      <c r="G93" s="138"/>
      <c r="H93" s="78"/>
      <c r="I93" s="78"/>
      <c r="J93" s="78"/>
      <c r="K93" s="78"/>
      <c r="L93" s="78"/>
      <c r="M93" s="78"/>
      <c r="N93" s="78"/>
      <c r="O93" s="78"/>
      <c r="T93" s="78"/>
      <c r="U93" s="78"/>
      <c r="V93" s="78"/>
      <c r="W93" s="78"/>
      <c r="X93" s="78"/>
      <c r="Y93" s="78"/>
      <c r="Z93" s="78"/>
      <c r="AA93" s="78"/>
      <c r="AF93" s="78"/>
      <c r="AG93" s="78"/>
      <c r="AH93" s="78"/>
      <c r="AI93" s="78"/>
      <c r="AJ93" s="78"/>
      <c r="AK93" s="78"/>
      <c r="AL93" s="78"/>
      <c r="AM93" s="78"/>
      <c r="AR93" s="78"/>
      <c r="AS93" s="78"/>
      <c r="AT93" s="78"/>
      <c r="AU93" s="78"/>
      <c r="AV93" s="78"/>
      <c r="AW93" s="78"/>
      <c r="AX93" s="78"/>
      <c r="AY93" s="78"/>
      <c r="BD93" s="78"/>
      <c r="BE93" s="78"/>
      <c r="BF93" s="78"/>
      <c r="BG93" s="78"/>
      <c r="BH93" s="78"/>
      <c r="BI93" s="78"/>
      <c r="BJ93" s="78"/>
      <c r="BK93" s="78"/>
      <c r="BP93" s="78"/>
      <c r="BQ93" s="78"/>
      <c r="BR93" s="78"/>
      <c r="BS93" s="78"/>
      <c r="BT93" s="78"/>
      <c r="BU93" s="78"/>
      <c r="BV93" s="78"/>
      <c r="BW93" s="78"/>
    </row>
    <row r="94" spans="7:75">
      <c r="G94" s="138"/>
      <c r="H94" s="78"/>
      <c r="I94" s="78"/>
      <c r="J94" s="78"/>
      <c r="K94" s="78"/>
      <c r="L94" s="78"/>
      <c r="M94" s="78"/>
      <c r="N94" s="78"/>
      <c r="O94" s="78"/>
      <c r="T94" s="78"/>
      <c r="U94" s="78"/>
      <c r="V94" s="78"/>
      <c r="W94" s="78"/>
      <c r="X94" s="78"/>
      <c r="Y94" s="78"/>
      <c r="Z94" s="78"/>
      <c r="AA94" s="78"/>
      <c r="AF94" s="78"/>
      <c r="AG94" s="78"/>
      <c r="AH94" s="78"/>
      <c r="AI94" s="78"/>
      <c r="AJ94" s="78"/>
      <c r="AK94" s="78"/>
      <c r="AL94" s="78"/>
      <c r="AM94" s="78"/>
      <c r="AR94" s="78"/>
      <c r="AS94" s="78"/>
      <c r="AT94" s="78"/>
      <c r="AU94" s="78"/>
      <c r="AV94" s="78"/>
      <c r="AW94" s="78"/>
      <c r="AX94" s="78"/>
      <c r="AY94" s="78"/>
      <c r="BD94" s="78"/>
      <c r="BE94" s="78"/>
      <c r="BF94" s="78"/>
      <c r="BG94" s="78"/>
      <c r="BH94" s="78"/>
      <c r="BI94" s="78"/>
      <c r="BJ94" s="78"/>
      <c r="BK94" s="78"/>
      <c r="BP94" s="78"/>
      <c r="BQ94" s="78"/>
      <c r="BR94" s="78"/>
      <c r="BS94" s="78"/>
      <c r="BT94" s="78"/>
      <c r="BU94" s="78"/>
      <c r="BV94" s="78"/>
      <c r="BW94" s="78"/>
    </row>
    <row r="95" spans="7:75">
      <c r="G95" s="138"/>
      <c r="H95" s="78"/>
      <c r="I95" s="78"/>
      <c r="J95" s="78"/>
      <c r="K95" s="78"/>
      <c r="L95" s="78"/>
      <c r="M95" s="78"/>
      <c r="N95" s="78"/>
      <c r="O95" s="78"/>
      <c r="T95" s="78"/>
      <c r="U95" s="78"/>
      <c r="V95" s="78"/>
      <c r="W95" s="78"/>
      <c r="X95" s="78"/>
      <c r="Y95" s="78"/>
      <c r="Z95" s="78"/>
      <c r="AA95" s="78"/>
      <c r="AF95" s="78"/>
      <c r="AG95" s="78"/>
      <c r="AH95" s="78"/>
      <c r="AI95" s="78"/>
      <c r="AJ95" s="78"/>
      <c r="AK95" s="78"/>
      <c r="AL95" s="78"/>
      <c r="AM95" s="78"/>
      <c r="AR95" s="78"/>
      <c r="AS95" s="78"/>
      <c r="AT95" s="78"/>
      <c r="AU95" s="78"/>
      <c r="AV95" s="78"/>
      <c r="AW95" s="78"/>
      <c r="AX95" s="78"/>
      <c r="AY95" s="78"/>
      <c r="BD95" s="78"/>
      <c r="BE95" s="78"/>
      <c r="BF95" s="78"/>
      <c r="BG95" s="78"/>
      <c r="BH95" s="78"/>
      <c r="BI95" s="78"/>
      <c r="BJ95" s="78"/>
      <c r="BK95" s="78"/>
      <c r="BP95" s="78"/>
      <c r="BQ95" s="78"/>
      <c r="BR95" s="78"/>
      <c r="BS95" s="78"/>
      <c r="BT95" s="78"/>
      <c r="BU95" s="78"/>
      <c r="BV95" s="78"/>
      <c r="BW95" s="78"/>
    </row>
    <row r="96" spans="7:75">
      <c r="G96" s="138"/>
      <c r="H96" s="78"/>
      <c r="I96" s="78"/>
      <c r="J96" s="78"/>
      <c r="K96" s="78"/>
      <c r="L96" s="78"/>
      <c r="M96" s="78"/>
      <c r="N96" s="78"/>
      <c r="O96" s="78"/>
      <c r="T96" s="78"/>
      <c r="U96" s="78"/>
      <c r="V96" s="78"/>
      <c r="W96" s="78"/>
      <c r="X96" s="78"/>
      <c r="Y96" s="78"/>
      <c r="Z96" s="78"/>
      <c r="AA96" s="78"/>
      <c r="AF96" s="78"/>
      <c r="AG96" s="78"/>
      <c r="AH96" s="78"/>
      <c r="AI96" s="78"/>
      <c r="AJ96" s="78"/>
      <c r="AK96" s="78"/>
      <c r="AL96" s="78"/>
      <c r="AM96" s="78"/>
      <c r="AR96" s="78"/>
      <c r="AS96" s="78"/>
      <c r="AT96" s="78"/>
      <c r="AU96" s="78"/>
      <c r="AV96" s="78"/>
      <c r="AW96" s="78"/>
      <c r="AX96" s="78"/>
      <c r="AY96" s="78"/>
      <c r="BD96" s="78"/>
      <c r="BE96" s="78"/>
      <c r="BF96" s="78"/>
      <c r="BG96" s="78"/>
      <c r="BH96" s="78"/>
      <c r="BI96" s="78"/>
      <c r="BJ96" s="78"/>
      <c r="BK96" s="78"/>
      <c r="BP96" s="78"/>
      <c r="BQ96" s="78"/>
      <c r="BR96" s="78"/>
      <c r="BS96" s="78"/>
      <c r="BT96" s="78"/>
      <c r="BU96" s="78"/>
      <c r="BV96" s="78"/>
      <c r="BW96" s="78"/>
    </row>
    <row r="97" spans="7:75">
      <c r="G97" s="138"/>
      <c r="H97" s="78"/>
      <c r="I97" s="78"/>
      <c r="J97" s="78"/>
      <c r="K97" s="78"/>
      <c r="L97" s="78"/>
      <c r="M97" s="78"/>
      <c r="N97" s="78"/>
      <c r="O97" s="78"/>
      <c r="T97" s="78"/>
      <c r="U97" s="78"/>
      <c r="V97" s="78"/>
      <c r="W97" s="78"/>
      <c r="X97" s="78"/>
      <c r="Y97" s="78"/>
      <c r="Z97" s="78"/>
      <c r="AA97" s="78"/>
      <c r="AF97" s="78"/>
      <c r="AG97" s="78"/>
      <c r="AH97" s="78"/>
      <c r="AI97" s="78"/>
      <c r="AJ97" s="78"/>
      <c r="AK97" s="78"/>
      <c r="AL97" s="78"/>
      <c r="AM97" s="78"/>
      <c r="AR97" s="78"/>
      <c r="AS97" s="78"/>
      <c r="AT97" s="78"/>
      <c r="AU97" s="78"/>
      <c r="AV97" s="78"/>
      <c r="AW97" s="78"/>
      <c r="AX97" s="78"/>
      <c r="AY97" s="78"/>
      <c r="BD97" s="78"/>
      <c r="BE97" s="78"/>
      <c r="BF97" s="78"/>
      <c r="BG97" s="78"/>
      <c r="BH97" s="78"/>
      <c r="BI97" s="78"/>
      <c r="BJ97" s="78"/>
      <c r="BK97" s="78"/>
      <c r="BP97" s="78"/>
      <c r="BQ97" s="78"/>
      <c r="BR97" s="78"/>
      <c r="BS97" s="78"/>
      <c r="BT97" s="78"/>
      <c r="BU97" s="78"/>
      <c r="BV97" s="78"/>
      <c r="BW97" s="78"/>
    </row>
    <row r="98" spans="7:75">
      <c r="G98" s="138"/>
      <c r="H98" s="78"/>
      <c r="I98" s="78"/>
      <c r="J98" s="78"/>
      <c r="K98" s="78"/>
      <c r="L98" s="78"/>
      <c r="M98" s="78"/>
      <c r="N98" s="78"/>
      <c r="O98" s="78"/>
      <c r="T98" s="78"/>
      <c r="U98" s="78"/>
      <c r="V98" s="78"/>
      <c r="W98" s="78"/>
      <c r="X98" s="78"/>
      <c r="Y98" s="78"/>
      <c r="Z98" s="78"/>
      <c r="AA98" s="78"/>
      <c r="AF98" s="78"/>
      <c r="AG98" s="78"/>
      <c r="AH98" s="78"/>
      <c r="AI98" s="78"/>
      <c r="AJ98" s="78"/>
      <c r="AK98" s="78"/>
      <c r="AL98" s="78"/>
      <c r="AM98" s="78"/>
      <c r="AR98" s="78"/>
      <c r="AS98" s="78"/>
      <c r="AT98" s="78"/>
      <c r="AU98" s="78"/>
      <c r="AV98" s="78"/>
      <c r="AW98" s="78"/>
      <c r="AX98" s="78"/>
      <c r="AY98" s="78"/>
      <c r="BD98" s="78"/>
      <c r="BE98" s="78"/>
      <c r="BF98" s="78"/>
      <c r="BG98" s="78"/>
      <c r="BH98" s="78"/>
      <c r="BI98" s="78"/>
      <c r="BJ98" s="78"/>
      <c r="BK98" s="78"/>
      <c r="BP98" s="78"/>
      <c r="BQ98" s="78"/>
      <c r="BR98" s="78"/>
      <c r="BS98" s="78"/>
      <c r="BT98" s="78"/>
      <c r="BU98" s="78"/>
      <c r="BV98" s="78"/>
      <c r="BW98" s="78"/>
    </row>
    <row r="99" spans="7:75">
      <c r="G99" s="138"/>
      <c r="H99" s="78"/>
      <c r="I99" s="78"/>
      <c r="J99" s="78"/>
      <c r="K99" s="78"/>
      <c r="L99" s="78"/>
      <c r="M99" s="78"/>
      <c r="N99" s="78"/>
      <c r="O99" s="78"/>
      <c r="T99" s="78"/>
      <c r="U99" s="78"/>
      <c r="V99" s="78"/>
      <c r="W99" s="78"/>
      <c r="X99" s="78"/>
      <c r="Y99" s="78"/>
      <c r="Z99" s="78"/>
      <c r="AA99" s="78"/>
      <c r="AF99" s="78"/>
      <c r="AG99" s="78"/>
      <c r="AH99" s="78"/>
      <c r="AI99" s="78"/>
      <c r="AJ99" s="78"/>
      <c r="AK99" s="78"/>
      <c r="AL99" s="78"/>
      <c r="AM99" s="78"/>
      <c r="AR99" s="78"/>
      <c r="AS99" s="78"/>
      <c r="AT99" s="78"/>
      <c r="AU99" s="78"/>
      <c r="AV99" s="78"/>
      <c r="AW99" s="78"/>
      <c r="AX99" s="78"/>
      <c r="AY99" s="78"/>
      <c r="BD99" s="78"/>
      <c r="BE99" s="78"/>
      <c r="BF99" s="78"/>
      <c r="BG99" s="78"/>
      <c r="BH99" s="78"/>
      <c r="BI99" s="78"/>
      <c r="BJ99" s="78"/>
      <c r="BK99" s="78"/>
      <c r="BP99" s="78"/>
      <c r="BQ99" s="78"/>
      <c r="BR99" s="78"/>
      <c r="BS99" s="78"/>
      <c r="BT99" s="78"/>
      <c r="BU99" s="78"/>
      <c r="BV99" s="78"/>
      <c r="BW99" s="78"/>
    </row>
    <row r="100" spans="7:75">
      <c r="G100" s="138"/>
      <c r="H100" s="78"/>
      <c r="I100" s="78"/>
      <c r="J100" s="78"/>
      <c r="K100" s="78"/>
      <c r="L100" s="78"/>
      <c r="M100" s="78"/>
      <c r="N100" s="78"/>
      <c r="O100" s="78"/>
      <c r="T100" s="78"/>
      <c r="U100" s="78"/>
      <c r="V100" s="78"/>
      <c r="W100" s="78"/>
      <c r="X100" s="78"/>
      <c r="Y100" s="78"/>
      <c r="Z100" s="78"/>
      <c r="AA100" s="78"/>
      <c r="AF100" s="78"/>
      <c r="AG100" s="78"/>
      <c r="AH100" s="78"/>
      <c r="AI100" s="78"/>
      <c r="AJ100" s="78"/>
      <c r="AK100" s="78"/>
      <c r="AL100" s="78"/>
      <c r="AM100" s="78"/>
      <c r="AR100" s="78"/>
      <c r="AS100" s="78"/>
      <c r="AT100" s="78"/>
      <c r="AU100" s="78"/>
      <c r="AV100" s="78"/>
      <c r="AW100" s="78"/>
      <c r="AX100" s="78"/>
      <c r="AY100" s="78"/>
      <c r="BD100" s="78"/>
      <c r="BE100" s="78"/>
      <c r="BF100" s="78"/>
      <c r="BG100" s="78"/>
      <c r="BH100" s="78"/>
      <c r="BI100" s="78"/>
      <c r="BJ100" s="78"/>
      <c r="BK100" s="78"/>
      <c r="BP100" s="78"/>
      <c r="BQ100" s="78"/>
      <c r="BR100" s="78"/>
      <c r="BS100" s="78"/>
      <c r="BT100" s="78"/>
      <c r="BU100" s="78"/>
      <c r="BV100" s="78"/>
      <c r="BW100" s="78"/>
    </row>
    <row r="101" spans="7:75">
      <c r="G101" s="138"/>
      <c r="H101" s="78"/>
      <c r="I101" s="78"/>
      <c r="J101" s="78"/>
      <c r="K101" s="78"/>
      <c r="L101" s="78"/>
      <c r="M101" s="78"/>
      <c r="N101" s="78"/>
      <c r="O101" s="78"/>
      <c r="T101" s="78"/>
      <c r="U101" s="78"/>
      <c r="V101" s="78"/>
      <c r="W101" s="78"/>
      <c r="X101" s="78"/>
      <c r="Y101" s="78"/>
      <c r="Z101" s="78"/>
      <c r="AA101" s="78"/>
      <c r="AF101" s="78"/>
      <c r="AG101" s="78"/>
      <c r="AH101" s="78"/>
      <c r="AI101" s="78"/>
      <c r="AJ101" s="78"/>
      <c r="AK101" s="78"/>
      <c r="AL101" s="78"/>
      <c r="AM101" s="78"/>
      <c r="AR101" s="78"/>
      <c r="AS101" s="78"/>
      <c r="AT101" s="78"/>
      <c r="AU101" s="78"/>
      <c r="AV101" s="78"/>
      <c r="AW101" s="78"/>
      <c r="AX101" s="78"/>
      <c r="AY101" s="78"/>
      <c r="BD101" s="78"/>
      <c r="BE101" s="78"/>
      <c r="BF101" s="78"/>
      <c r="BG101" s="78"/>
      <c r="BH101" s="78"/>
      <c r="BI101" s="78"/>
      <c r="BJ101" s="78"/>
      <c r="BK101" s="78"/>
      <c r="BP101" s="78"/>
      <c r="BQ101" s="78"/>
      <c r="BR101" s="78"/>
      <c r="BS101" s="78"/>
      <c r="BT101" s="78"/>
      <c r="BU101" s="78"/>
      <c r="BV101" s="78"/>
      <c r="BW101" s="78"/>
    </row>
    <row r="102" spans="7:75">
      <c r="G102" s="138"/>
      <c r="H102" s="78"/>
      <c r="I102" s="78"/>
      <c r="J102" s="78"/>
      <c r="K102" s="78"/>
      <c r="L102" s="78"/>
      <c r="M102" s="78"/>
      <c r="N102" s="78"/>
      <c r="O102" s="78"/>
      <c r="T102" s="78"/>
      <c r="U102" s="78"/>
      <c r="V102" s="78"/>
      <c r="W102" s="78"/>
      <c r="X102" s="78"/>
      <c r="Y102" s="78"/>
      <c r="Z102" s="78"/>
      <c r="AA102" s="78"/>
      <c r="AF102" s="78"/>
      <c r="AG102" s="78"/>
      <c r="AH102" s="78"/>
      <c r="AI102" s="78"/>
      <c r="AJ102" s="78"/>
      <c r="AK102" s="78"/>
      <c r="AL102" s="78"/>
      <c r="AM102" s="78"/>
      <c r="AR102" s="78"/>
      <c r="AS102" s="78"/>
      <c r="AT102" s="78"/>
      <c r="AU102" s="78"/>
      <c r="AV102" s="78"/>
      <c r="AW102" s="78"/>
      <c r="AX102" s="78"/>
      <c r="AY102" s="78"/>
      <c r="BD102" s="78"/>
      <c r="BE102" s="78"/>
      <c r="BF102" s="78"/>
      <c r="BG102" s="78"/>
      <c r="BH102" s="78"/>
      <c r="BI102" s="78"/>
      <c r="BJ102" s="78"/>
      <c r="BK102" s="78"/>
      <c r="BP102" s="78"/>
      <c r="BQ102" s="78"/>
      <c r="BR102" s="78"/>
      <c r="BS102" s="78"/>
      <c r="BT102" s="78"/>
      <c r="BU102" s="78"/>
      <c r="BV102" s="78"/>
      <c r="BW102" s="78"/>
    </row>
  </sheetData>
  <mergeCells count="82">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P10:S10"/>
    <mergeCell ref="AB10:AE10"/>
    <mergeCell ref="AN10:AQ10"/>
    <mergeCell ref="AZ10:BC10"/>
    <mergeCell ref="BL10:BO10"/>
    <mergeCell ref="BX10:CA10"/>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L26:O29"/>
    <mergeCell ref="AB26:AE29"/>
    <mergeCell ref="AJ26:AM29"/>
    <mergeCell ref="AV26:AY29"/>
    <mergeCell ref="AZ26:BC29"/>
    <mergeCell ref="BH26:BK29"/>
    <mergeCell ref="BL26:BO29"/>
    <mergeCell ref="BT26:BW29"/>
    <mergeCell ref="BX26:CA29"/>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H34:K37"/>
    <mergeCell ref="P40:S41"/>
    <mergeCell ref="AB40:AE41"/>
    <mergeCell ref="AN40:AQ41"/>
    <mergeCell ref="AZ40:BC41"/>
    <mergeCell ref="BL40:BO41"/>
    <mergeCell ref="BX40:CA41"/>
  </mergeCells>
  <pageMargins left="0.709027777777778" right="0.709027777777778" top="0.75" bottom="0.75" header="0.309027777777778" footer="0.309027777777778"/>
  <pageSetup paperSize="8" scale="23" orientation="landscape"/>
  <headerFooter>
    <oddHeader>&amp;C&amp;Z&amp;F</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52"/>
  <sheetViews>
    <sheetView topLeftCell="A19" workbookViewId="0">
      <selection activeCell="Y41" sqref="Y41"/>
    </sheetView>
  </sheetViews>
  <sheetFormatPr defaultColWidth="9" defaultRowHeight="13.5"/>
  <cols>
    <col min="16" max="16" width="11.1333333333333" customWidth="1"/>
  </cols>
  <sheetData>
    <row r="1" ht="18.75" spans="1:23">
      <c r="A1" s="1" t="s">
        <v>169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9" t="s">
        <v>185</v>
      </c>
      <c r="H8" s="11" t="s">
        <v>183</v>
      </c>
      <c r="I8" s="12"/>
      <c r="J8" s="12" t="s">
        <v>184</v>
      </c>
      <c r="K8" s="159" t="s">
        <v>185</v>
      </c>
      <c r="L8" s="11" t="s">
        <v>183</v>
      </c>
      <c r="M8" s="12"/>
      <c r="N8" s="12" t="s">
        <v>184</v>
      </c>
      <c r="O8" s="159" t="str">
        <f>G8</f>
        <v>Venue</v>
      </c>
      <c r="P8" s="11" t="s">
        <v>183</v>
      </c>
      <c r="Q8" s="12"/>
      <c r="R8" s="12" t="s">
        <v>184</v>
      </c>
      <c r="S8" s="159" t="str">
        <f>G8</f>
        <v>Venue</v>
      </c>
      <c r="T8" s="11" t="s">
        <v>183</v>
      </c>
      <c r="U8" s="12"/>
      <c r="V8" s="12" t="s">
        <v>184</v>
      </c>
      <c r="W8" s="159" t="str">
        <f>G8</f>
        <v>Venue</v>
      </c>
    </row>
    <row r="9" spans="1:23">
      <c r="A9" s="20">
        <v>1</v>
      </c>
      <c r="B9" s="21">
        <v>0.333333333333333</v>
      </c>
      <c r="C9" s="22">
        <f>B9+$E$4</f>
        <v>0.364583333333333</v>
      </c>
      <c r="D9" s="183"/>
      <c r="E9" s="184"/>
      <c r="F9" s="184"/>
      <c r="G9" s="185"/>
      <c r="H9" s="186"/>
      <c r="I9" s="160"/>
      <c r="J9" s="160"/>
      <c r="K9" s="191"/>
      <c r="L9" s="186"/>
      <c r="M9" s="160"/>
      <c r="N9" s="160"/>
      <c r="O9" s="191"/>
      <c r="P9" s="186"/>
      <c r="Q9" s="160"/>
      <c r="R9" s="160"/>
      <c r="S9" s="191"/>
      <c r="T9" s="126" t="s">
        <v>186</v>
      </c>
      <c r="U9" s="134" t="s">
        <v>187</v>
      </c>
      <c r="V9" s="134" t="s">
        <v>188</v>
      </c>
      <c r="W9" s="136" t="s">
        <v>189</v>
      </c>
    </row>
    <row r="10" spans="1:23">
      <c r="A10" s="26">
        <v>2</v>
      </c>
      <c r="B10" s="27">
        <f>C9+$E$2</f>
        <v>0.368055555555555</v>
      </c>
      <c r="C10" s="28">
        <f>B10+$E$4</f>
        <v>0.399305555555555</v>
      </c>
      <c r="D10" s="207"/>
      <c r="E10" s="206"/>
      <c r="F10" s="29"/>
      <c r="G10" s="193"/>
      <c r="H10" s="190"/>
      <c r="I10" s="25"/>
      <c r="J10" s="25"/>
      <c r="K10" s="192"/>
      <c r="L10" s="190"/>
      <c r="M10" s="25"/>
      <c r="N10" s="25"/>
      <c r="O10" s="192"/>
      <c r="P10" s="194"/>
      <c r="Q10" s="23"/>
      <c r="R10" s="23"/>
      <c r="S10" s="196"/>
      <c r="T10" s="182"/>
      <c r="U10" s="179"/>
      <c r="V10" s="180"/>
      <c r="W10" s="96"/>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190"/>
      <c r="E12" s="25"/>
      <c r="F12" s="25"/>
      <c r="G12" s="192"/>
      <c r="H12" s="190"/>
      <c r="I12" s="25"/>
      <c r="J12" s="25"/>
      <c r="K12" s="50"/>
      <c r="L12" s="23"/>
      <c r="M12" s="23"/>
      <c r="N12" s="23"/>
      <c r="O12" s="24"/>
      <c r="P12" s="23"/>
      <c r="Q12" s="23"/>
      <c r="R12" s="23"/>
      <c r="S12" s="24"/>
      <c r="T12" s="23"/>
      <c r="U12" s="23"/>
      <c r="V12" s="23"/>
      <c r="W12" s="24"/>
    </row>
    <row r="13" spans="1:23">
      <c r="A13" s="26">
        <v>4</v>
      </c>
      <c r="B13" s="27">
        <f>C12+$E$2</f>
        <v>0.444444444444444</v>
      </c>
      <c r="C13" s="28">
        <f>B13+$E$4</f>
        <v>0.475694444444444</v>
      </c>
      <c r="D13" s="190"/>
      <c r="E13" s="25"/>
      <c r="F13" s="25"/>
      <c r="G13" s="192"/>
      <c r="H13" s="190"/>
      <c r="I13" s="25"/>
      <c r="J13" s="25"/>
      <c r="K13" s="50"/>
      <c r="L13" s="23"/>
      <c r="M13" s="23"/>
      <c r="N13" s="23"/>
      <c r="O13" s="24"/>
      <c r="P13" s="23"/>
      <c r="Q13" s="23"/>
      <c r="R13" s="23"/>
      <c r="S13" s="24"/>
      <c r="T13" s="23"/>
      <c r="U13" s="23"/>
      <c r="V13" s="23"/>
      <c r="W13" s="24"/>
    </row>
    <row r="14" spans="1:23">
      <c r="A14" s="26">
        <v>5</v>
      </c>
      <c r="B14" s="27">
        <f>C13+$E$2</f>
        <v>0.479166666666666</v>
      </c>
      <c r="C14" s="28">
        <f>B14+$E$4</f>
        <v>0.510416666666666</v>
      </c>
      <c r="D14" s="190"/>
      <c r="E14" s="25"/>
      <c r="F14" s="25"/>
      <c r="G14" s="192"/>
      <c r="H14" s="190"/>
      <c r="I14" s="25"/>
      <c r="J14" s="25"/>
      <c r="K14" s="50"/>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ht="21" customHeight="1" spans="1:23">
      <c r="A16" s="26">
        <v>6</v>
      </c>
      <c r="B16" s="27">
        <f t="shared" si="0"/>
        <v>0.583333333333333</v>
      </c>
      <c r="C16" s="28">
        <f>B16+$E$4</f>
        <v>0.614583333333333</v>
      </c>
      <c r="D16" s="151"/>
      <c r="E16" s="39"/>
      <c r="F16" s="106"/>
      <c r="G16" s="208"/>
      <c r="H16" s="151"/>
      <c r="I16" s="39"/>
      <c r="J16" s="106"/>
      <c r="K16" s="152"/>
      <c r="L16" s="129"/>
      <c r="M16" s="129"/>
      <c r="N16" s="129"/>
      <c r="O16" s="129"/>
      <c r="P16" s="164" t="s">
        <v>192</v>
      </c>
      <c r="Q16" s="51"/>
      <c r="R16" s="166" t="s">
        <v>193</v>
      </c>
      <c r="S16" s="52"/>
      <c r="T16" s="62"/>
      <c r="U16" s="38"/>
      <c r="V16" s="106"/>
      <c r="W16" s="208"/>
    </row>
    <row r="17" ht="15" customHeight="1" spans="1:23">
      <c r="A17" s="26">
        <v>7</v>
      </c>
      <c r="B17" s="27">
        <f>C16+$E$2</f>
        <v>0.618055555555555</v>
      </c>
      <c r="C17" s="28">
        <f>B17+$E$4</f>
        <v>0.649305555555555</v>
      </c>
      <c r="D17" s="151"/>
      <c r="E17" s="39"/>
      <c r="F17" s="106"/>
      <c r="G17" s="208"/>
      <c r="H17" s="151"/>
      <c r="I17" s="39"/>
      <c r="J17" s="106"/>
      <c r="K17" s="152"/>
      <c r="L17" s="129"/>
      <c r="M17" s="129"/>
      <c r="N17" s="129"/>
      <c r="O17" s="129"/>
      <c r="P17" s="114"/>
      <c r="Q17" s="53"/>
      <c r="R17" s="167"/>
      <c r="S17" s="54"/>
      <c r="T17" s="62"/>
      <c r="U17" s="38"/>
      <c r="V17" s="106"/>
      <c r="W17" s="208"/>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51"/>
      <c r="E19" s="25"/>
      <c r="F19" s="39"/>
      <c r="G19" s="192"/>
      <c r="H19" s="151"/>
      <c r="I19" s="25"/>
      <c r="J19" s="39"/>
      <c r="K19" s="50"/>
      <c r="L19" s="38"/>
      <c r="M19" s="38"/>
      <c r="N19" s="175"/>
      <c r="O19" s="175"/>
      <c r="P19" s="65" t="s">
        <v>194</v>
      </c>
      <c r="Q19" s="65"/>
      <c r="R19" s="65"/>
      <c r="S19" s="65"/>
      <c r="T19" s="168" t="s">
        <v>195</v>
      </c>
      <c r="U19" s="87"/>
      <c r="V19" s="87"/>
      <c r="W19" s="88"/>
    </row>
    <row r="20" spans="1:23">
      <c r="A20" s="26">
        <v>9</v>
      </c>
      <c r="B20" s="27">
        <f>C19+$E$2</f>
        <v>0.694444444444444</v>
      </c>
      <c r="C20" s="28">
        <f>B20+$E$4</f>
        <v>0.725694444444444</v>
      </c>
      <c r="D20" s="151"/>
      <c r="E20" s="39"/>
      <c r="F20" s="39"/>
      <c r="G20" s="192"/>
      <c r="H20" s="151"/>
      <c r="I20" s="39"/>
      <c r="J20" s="39"/>
      <c r="K20" s="50"/>
      <c r="L20" s="38"/>
      <c r="M20" s="38"/>
      <c r="N20" s="175"/>
      <c r="O20" s="175"/>
      <c r="P20" s="65"/>
      <c r="Q20" s="65"/>
      <c r="R20" s="65"/>
      <c r="S20" s="65"/>
      <c r="T20" s="169"/>
      <c r="U20" s="90"/>
      <c r="V20" s="90"/>
      <c r="W20" s="91"/>
    </row>
    <row r="21" spans="1:23">
      <c r="A21" s="26">
        <v>10</v>
      </c>
      <c r="B21" s="27">
        <f>C20+$E$2</f>
        <v>0.729166666666666</v>
      </c>
      <c r="C21" s="28">
        <f>B21+$E$4</f>
        <v>0.760416666666666</v>
      </c>
      <c r="D21" s="151"/>
      <c r="E21" s="39"/>
      <c r="F21" s="39"/>
      <c r="G21" s="192"/>
      <c r="H21" s="151"/>
      <c r="I21" s="39"/>
      <c r="J21" s="39"/>
      <c r="K21" s="50"/>
      <c r="L21" s="39"/>
      <c r="M21" s="39"/>
      <c r="N21" s="39"/>
      <c r="O21" s="50"/>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197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9" t="s">
        <v>185</v>
      </c>
      <c r="H35" s="11" t="s">
        <v>183</v>
      </c>
      <c r="I35" s="12"/>
      <c r="J35" s="12" t="s">
        <v>184</v>
      </c>
      <c r="K35" s="159" t="s">
        <v>185</v>
      </c>
      <c r="L35" s="11" t="s">
        <v>183</v>
      </c>
      <c r="M35" s="12"/>
      <c r="N35" s="12" t="s">
        <v>184</v>
      </c>
      <c r="O35" s="159" t="str">
        <f>G35</f>
        <v>Venue</v>
      </c>
      <c r="P35" s="11" t="s">
        <v>183</v>
      </c>
      <c r="Q35" s="12"/>
      <c r="R35" s="12" t="s">
        <v>184</v>
      </c>
      <c r="S35" s="159" t="str">
        <f>G35</f>
        <v>Venue</v>
      </c>
      <c r="T35" s="11" t="s">
        <v>183</v>
      </c>
      <c r="U35" s="12"/>
      <c r="V35" s="12" t="s">
        <v>184</v>
      </c>
      <c r="W35" s="159" t="str">
        <f>G35</f>
        <v>Venue</v>
      </c>
    </row>
    <row r="36" spans="1:23">
      <c r="A36" s="20">
        <v>1</v>
      </c>
      <c r="B36" s="21">
        <v>0.333333333333333</v>
      </c>
      <c r="C36" s="22">
        <f>B36+$E$4</f>
        <v>0.364583333333333</v>
      </c>
      <c r="D36" s="183"/>
      <c r="E36" s="184"/>
      <c r="F36" s="184"/>
      <c r="G36" s="185"/>
      <c r="H36" s="186"/>
      <c r="I36" s="160"/>
      <c r="J36" s="160"/>
      <c r="K36" s="191"/>
      <c r="L36" s="186"/>
      <c r="M36" s="160"/>
      <c r="N36" s="160"/>
      <c r="O36" s="191"/>
      <c r="P36" s="186"/>
      <c r="Q36" s="160"/>
      <c r="R36" s="160"/>
      <c r="S36" s="191"/>
      <c r="T36" s="181"/>
      <c r="U36" s="176"/>
      <c r="V36" s="176"/>
      <c r="W36" s="177"/>
    </row>
    <row r="37" spans="1:23">
      <c r="A37" s="26">
        <v>2</v>
      </c>
      <c r="B37" s="27">
        <f>C36+$E$2</f>
        <v>0.368055555555555</v>
      </c>
      <c r="C37" s="28">
        <f>B37+$E$4</f>
        <v>0.399305555555555</v>
      </c>
      <c r="D37" s="187"/>
      <c r="E37" s="188"/>
      <c r="F37" s="188"/>
      <c r="G37" s="189"/>
      <c r="H37" s="190"/>
      <c r="I37" s="25"/>
      <c r="J37" s="25"/>
      <c r="K37" s="192"/>
      <c r="L37" s="190"/>
      <c r="M37" s="25"/>
      <c r="N37" s="25"/>
      <c r="O37" s="192"/>
      <c r="P37" s="194"/>
      <c r="Q37" s="23"/>
      <c r="R37" s="23"/>
      <c r="S37" s="196"/>
      <c r="T37" s="182"/>
      <c r="U37" s="179"/>
      <c r="V37" s="180"/>
      <c r="W37" s="96"/>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ht="24" spans="1:23">
      <c r="A39" s="26">
        <v>3</v>
      </c>
      <c r="B39" s="27">
        <f t="shared" si="2"/>
        <v>0.409722222222222</v>
      </c>
      <c r="C39" s="28">
        <f>B39+$E$4</f>
        <v>0.440972222222222</v>
      </c>
      <c r="D39" s="190"/>
      <c r="E39" s="25"/>
      <c r="F39" s="25"/>
      <c r="G39" s="162"/>
      <c r="H39" s="29" t="s">
        <v>198</v>
      </c>
      <c r="I39" s="206" t="s">
        <v>187</v>
      </c>
      <c r="J39" s="209" t="s">
        <v>36</v>
      </c>
      <c r="K39" s="210" t="s">
        <v>189</v>
      </c>
      <c r="L39" s="29" t="s">
        <v>198</v>
      </c>
      <c r="M39" s="206" t="s">
        <v>187</v>
      </c>
      <c r="N39" s="209" t="s">
        <v>36</v>
      </c>
      <c r="O39" s="210" t="s">
        <v>193</v>
      </c>
      <c r="P39" s="29" t="s">
        <v>198</v>
      </c>
      <c r="Q39" s="206" t="s">
        <v>187</v>
      </c>
      <c r="R39" s="209" t="s">
        <v>36</v>
      </c>
      <c r="S39" s="210" t="s">
        <v>193</v>
      </c>
      <c r="T39" s="29" t="s">
        <v>198</v>
      </c>
      <c r="U39" s="206" t="s">
        <v>187</v>
      </c>
      <c r="V39" s="209" t="s">
        <v>36</v>
      </c>
      <c r="W39" s="210" t="s">
        <v>193</v>
      </c>
    </row>
    <row r="40" spans="1:23">
      <c r="A40" s="26">
        <v>4</v>
      </c>
      <c r="B40" s="27">
        <f>C39+$E$2</f>
        <v>0.444444444444444</v>
      </c>
      <c r="C40" s="28">
        <f>B40+$E$4</f>
        <v>0.475694444444444</v>
      </c>
      <c r="D40" s="190"/>
      <c r="E40" s="25"/>
      <c r="F40" s="25"/>
      <c r="G40" s="162"/>
      <c r="H40" s="29"/>
      <c r="I40" s="206"/>
      <c r="J40" s="209"/>
      <c r="K40" s="210"/>
      <c r="L40" s="29"/>
      <c r="M40" s="206"/>
      <c r="N40" s="59"/>
      <c r="O40" s="210"/>
      <c r="P40" s="29"/>
      <c r="Q40" s="206"/>
      <c r="R40" s="59"/>
      <c r="S40" s="210"/>
      <c r="T40" s="29"/>
      <c r="U40" s="206"/>
      <c r="V40" s="59"/>
      <c r="W40" s="210"/>
    </row>
    <row r="41" spans="1:23">
      <c r="A41" s="26">
        <v>5</v>
      </c>
      <c r="B41" s="27">
        <f>C40+$E$2</f>
        <v>0.479166666666666</v>
      </c>
      <c r="C41" s="28">
        <f>B41+$E$4</f>
        <v>0.510416666666666</v>
      </c>
      <c r="D41" s="190"/>
      <c r="E41" s="25"/>
      <c r="F41" s="25"/>
      <c r="G41" s="162"/>
      <c r="H41" s="38"/>
      <c r="I41" s="202"/>
      <c r="J41" s="175"/>
      <c r="K41" s="211"/>
      <c r="L41" s="35"/>
      <c r="M41" s="35"/>
      <c r="N41" s="35"/>
      <c r="O41" s="36"/>
      <c r="P41" s="35"/>
      <c r="Q41" s="35"/>
      <c r="R41" s="35"/>
      <c r="S41" s="36"/>
      <c r="T41" s="35"/>
      <c r="U41" s="35"/>
      <c r="V41" s="35"/>
      <c r="W41" s="36"/>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42"/>
      <c r="T42" s="41"/>
      <c r="U42" s="33"/>
      <c r="V42" s="33"/>
      <c r="W42" s="42"/>
    </row>
    <row r="43" ht="24" spans="1:24">
      <c r="A43" s="26">
        <v>6</v>
      </c>
      <c r="B43" s="27">
        <f t="shared" si="2"/>
        <v>0.583333333333333</v>
      </c>
      <c r="C43" s="28">
        <f>B43+$E$4</f>
        <v>0.614583333333333</v>
      </c>
      <c r="D43" s="151"/>
      <c r="E43" s="39"/>
      <c r="F43" s="106"/>
      <c r="G43" s="208"/>
      <c r="H43" s="117" t="s">
        <v>198</v>
      </c>
      <c r="I43" s="63" t="s">
        <v>187</v>
      </c>
      <c r="J43" s="212" t="s">
        <v>36</v>
      </c>
      <c r="K43" s="213" t="s">
        <v>193</v>
      </c>
      <c r="L43" s="117" t="s">
        <v>198</v>
      </c>
      <c r="M43" s="63" t="s">
        <v>187</v>
      </c>
      <c r="N43" s="212" t="s">
        <v>36</v>
      </c>
      <c r="O43" s="213" t="s">
        <v>189</v>
      </c>
      <c r="P43" s="117" t="s">
        <v>198</v>
      </c>
      <c r="Q43" s="63" t="s">
        <v>187</v>
      </c>
      <c r="R43" s="212" t="s">
        <v>36</v>
      </c>
      <c r="S43" s="213" t="s">
        <v>189</v>
      </c>
      <c r="T43" s="117" t="s">
        <v>198</v>
      </c>
      <c r="U43" s="63" t="s">
        <v>187</v>
      </c>
      <c r="V43" s="212" t="s">
        <v>36</v>
      </c>
      <c r="W43" s="210" t="s">
        <v>189</v>
      </c>
      <c r="X43" s="214"/>
    </row>
    <row r="44" spans="1:24">
      <c r="A44" s="26">
        <v>7</v>
      </c>
      <c r="B44" s="27">
        <f>C43+$E$2</f>
        <v>0.618055555555555</v>
      </c>
      <c r="C44" s="28">
        <f>B44+$E$4</f>
        <v>0.649305555555555</v>
      </c>
      <c r="D44" s="151"/>
      <c r="E44" s="39"/>
      <c r="F44" s="106"/>
      <c r="G44" s="208"/>
      <c r="H44" s="151"/>
      <c r="I44" s="39"/>
      <c r="J44" s="106"/>
      <c r="K44" s="208"/>
      <c r="L44" s="151"/>
      <c r="M44" s="39"/>
      <c r="N44" s="106"/>
      <c r="O44" s="152"/>
      <c r="P44" s="151"/>
      <c r="Q44" s="39"/>
      <c r="R44" s="106"/>
      <c r="S44" s="152"/>
      <c r="T44" s="151"/>
      <c r="U44" s="39"/>
      <c r="V44" s="106"/>
      <c r="W44" s="106"/>
      <c r="X44" s="21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29"/>
      <c r="E46" s="129"/>
      <c r="F46" s="129"/>
      <c r="G46" s="129"/>
      <c r="H46" s="38"/>
      <c r="I46" s="23"/>
      <c r="J46" s="175"/>
      <c r="K46" s="24"/>
      <c r="L46" s="38"/>
      <c r="M46" s="23"/>
      <c r="N46" s="175"/>
      <c r="O46" s="175"/>
      <c r="P46" s="38"/>
      <c r="Q46" s="23"/>
      <c r="R46" s="175"/>
      <c r="S46" s="175"/>
      <c r="T46" s="87" t="s">
        <v>195</v>
      </c>
      <c r="U46" s="87"/>
      <c r="V46" s="87"/>
      <c r="W46" s="88"/>
    </row>
    <row r="47" spans="1:23">
      <c r="A47" s="26">
        <v>9</v>
      </c>
      <c r="B47" s="27">
        <f>C46+$E$2</f>
        <v>0.694444444444444</v>
      </c>
      <c r="C47" s="28">
        <f>B47+$E$4</f>
        <v>0.725694444444444</v>
      </c>
      <c r="D47" s="129"/>
      <c r="E47" s="129"/>
      <c r="F47" s="129"/>
      <c r="G47" s="129"/>
      <c r="H47" s="38"/>
      <c r="I47" s="23"/>
      <c r="J47" s="175"/>
      <c r="K47" s="24"/>
      <c r="L47" s="38"/>
      <c r="M47" s="23"/>
      <c r="N47" s="175"/>
      <c r="O47" s="175"/>
      <c r="P47" s="38"/>
      <c r="Q47" s="23"/>
      <c r="R47" s="175"/>
      <c r="S47" s="175"/>
      <c r="T47" s="89"/>
      <c r="U47" s="90"/>
      <c r="V47" s="90"/>
      <c r="W47" s="91"/>
    </row>
    <row r="48" spans="1:23">
      <c r="A48" s="26">
        <v>10</v>
      </c>
      <c r="B48" s="27">
        <f>C47+$E$2</f>
        <v>0.729166666666666</v>
      </c>
      <c r="C48" s="28">
        <f>B48+$E$4</f>
        <v>0.760416666666666</v>
      </c>
      <c r="D48" s="129"/>
      <c r="E48" s="129"/>
      <c r="F48" s="129"/>
      <c r="G48" s="129"/>
      <c r="H48" s="38"/>
      <c r="I48" s="202"/>
      <c r="J48" s="175"/>
      <c r="K48" s="211"/>
      <c r="L48" s="38"/>
      <c r="M48" s="23"/>
      <c r="N48" s="175"/>
      <c r="O48" s="175"/>
      <c r="P48" s="137"/>
      <c r="Q48" s="137"/>
      <c r="R48" s="137"/>
      <c r="S48" s="137"/>
      <c r="T48" s="92"/>
      <c r="U48" s="92"/>
      <c r="V48" s="92"/>
      <c r="W48" s="93"/>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4"/>
      <c r="R50" s="94"/>
      <c r="S50" s="95"/>
      <c r="T50" s="68"/>
      <c r="U50" s="66"/>
      <c r="V50" s="66"/>
      <c r="W50" s="96"/>
    </row>
    <row r="51" spans="1:23">
      <c r="A51" s="26">
        <v>12</v>
      </c>
      <c r="B51" s="27">
        <f>C50+$E$2</f>
        <v>0.847222222222222</v>
      </c>
      <c r="C51" s="28">
        <f>B51+$E$4</f>
        <v>0.878472222222222</v>
      </c>
      <c r="D51" s="72"/>
      <c r="E51" s="70"/>
      <c r="F51" s="70"/>
      <c r="G51" s="71"/>
      <c r="H51" s="72"/>
      <c r="I51" s="70"/>
      <c r="J51" s="70"/>
      <c r="K51" s="71"/>
      <c r="L51" s="72"/>
      <c r="M51" s="70"/>
      <c r="N51" s="70"/>
      <c r="O51" s="71"/>
      <c r="P51" s="69"/>
      <c r="Q51" s="94"/>
      <c r="R51" s="94"/>
      <c r="S51" s="95"/>
      <c r="T51" s="97"/>
      <c r="U51" s="94"/>
      <c r="V51" s="94"/>
      <c r="W51" s="95"/>
    </row>
    <row r="52" ht="14.25" spans="1:23">
      <c r="A52" s="45">
        <v>13</v>
      </c>
      <c r="B52" s="46">
        <v>0.881944444444444</v>
      </c>
      <c r="C52" s="47">
        <v>0.913194444444444</v>
      </c>
      <c r="D52" s="75"/>
      <c r="E52" s="73"/>
      <c r="F52" s="73"/>
      <c r="G52" s="74"/>
      <c r="H52" s="75"/>
      <c r="I52" s="73"/>
      <c r="J52" s="73"/>
      <c r="K52" s="74"/>
      <c r="L52" s="75"/>
      <c r="M52" s="73"/>
      <c r="N52" s="73"/>
      <c r="O52" s="74"/>
      <c r="P52" s="76"/>
      <c r="Q52" s="98"/>
      <c r="R52" s="98"/>
      <c r="S52" s="99"/>
      <c r="T52" s="100"/>
      <c r="U52" s="98"/>
      <c r="V52" s="98"/>
      <c r="W52" s="99"/>
    </row>
  </sheetData>
  <mergeCells count="27">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H39:H40"/>
    <mergeCell ref="I39:I40"/>
    <mergeCell ref="J39:J40"/>
    <mergeCell ref="K39:K40"/>
    <mergeCell ref="P16:P17"/>
    <mergeCell ref="Q16:Q17"/>
    <mergeCell ref="R16:R17"/>
    <mergeCell ref="S16:S17"/>
    <mergeCell ref="P19:S21"/>
    <mergeCell ref="T19:W21"/>
    <mergeCell ref="T46:W48"/>
  </mergeCells>
  <pageMargins left="0.751388888888889" right="0.751388888888889" top="1" bottom="1" header="0.511805555555556" footer="0.511805555555556"/>
  <pageSetup paperSize="9" scale="61" orientation="landscape" horizontalDpi="6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9" workbookViewId="0">
      <selection activeCell="L46" sqref="L46"/>
    </sheetView>
  </sheetViews>
  <sheetFormatPr defaultColWidth="9" defaultRowHeight="13.5"/>
  <sheetData>
    <row r="1" ht="18.75" spans="1:23">
      <c r="A1" s="1" t="s">
        <v>199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9" t="s">
        <v>185</v>
      </c>
      <c r="H8" s="11" t="s">
        <v>183</v>
      </c>
      <c r="I8" s="12"/>
      <c r="J8" s="12" t="s">
        <v>184</v>
      </c>
      <c r="K8" s="159" t="s">
        <v>185</v>
      </c>
      <c r="L8" s="11" t="s">
        <v>183</v>
      </c>
      <c r="M8" s="12"/>
      <c r="N8" s="12" t="s">
        <v>184</v>
      </c>
      <c r="O8" s="159" t="str">
        <f>G8</f>
        <v>Venue</v>
      </c>
      <c r="P8" s="11" t="s">
        <v>183</v>
      </c>
      <c r="Q8" s="12"/>
      <c r="R8" s="12" t="s">
        <v>184</v>
      </c>
      <c r="S8" s="159" t="str">
        <f>G8</f>
        <v>Venue</v>
      </c>
      <c r="T8" s="11" t="s">
        <v>183</v>
      </c>
      <c r="U8" s="12"/>
      <c r="V8" s="12" t="s">
        <v>184</v>
      </c>
      <c r="W8" s="159" t="str">
        <f>G8</f>
        <v>Venue</v>
      </c>
    </row>
    <row r="9" spans="1:23">
      <c r="A9" s="20">
        <v>1</v>
      </c>
      <c r="B9" s="21">
        <v>0.333333333333333</v>
      </c>
      <c r="C9" s="22">
        <f>B9+$E$4</f>
        <v>0.364583333333333</v>
      </c>
      <c r="D9" s="183"/>
      <c r="E9" s="184"/>
      <c r="F9" s="184"/>
      <c r="G9" s="185"/>
      <c r="H9" s="186"/>
      <c r="I9" s="160"/>
      <c r="J9" s="160"/>
      <c r="K9" s="191"/>
      <c r="L9" s="186"/>
      <c r="M9" s="160"/>
      <c r="N9" s="160"/>
      <c r="O9" s="191"/>
      <c r="P9" s="186"/>
      <c r="Q9" s="160"/>
      <c r="R9" s="160"/>
      <c r="S9" s="191"/>
      <c r="T9" s="126" t="s">
        <v>186</v>
      </c>
      <c r="U9" s="134" t="s">
        <v>187</v>
      </c>
      <c r="V9" s="134" t="s">
        <v>188</v>
      </c>
      <c r="W9" s="136" t="s">
        <v>189</v>
      </c>
    </row>
    <row r="10" spans="1:23">
      <c r="A10" s="26">
        <v>2</v>
      </c>
      <c r="B10" s="27">
        <f>C9+$E$2</f>
        <v>0.368055555555555</v>
      </c>
      <c r="C10" s="28">
        <f>B10+$E$4</f>
        <v>0.399305555555555</v>
      </c>
      <c r="D10" s="187"/>
      <c r="E10" s="188"/>
      <c r="F10" s="188"/>
      <c r="G10" s="189"/>
      <c r="H10" s="190"/>
      <c r="I10" s="25"/>
      <c r="J10" s="25"/>
      <c r="K10" s="192"/>
      <c r="L10" s="190"/>
      <c r="M10" s="25"/>
      <c r="N10" s="25"/>
      <c r="O10" s="192"/>
      <c r="P10" s="194"/>
      <c r="Q10" s="23"/>
      <c r="R10" s="23"/>
      <c r="S10" s="196"/>
      <c r="T10" s="182"/>
      <c r="U10" s="179"/>
      <c r="V10" s="180"/>
      <c r="W10" s="96"/>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ht="15" customHeight="1" spans="1:23">
      <c r="A12" s="26">
        <v>3</v>
      </c>
      <c r="B12" s="27">
        <f t="shared" si="0"/>
        <v>0.409722222222222</v>
      </c>
      <c r="C12" s="28">
        <f>B12+$E$4</f>
        <v>0.440972222222222</v>
      </c>
      <c r="D12" s="110" t="s">
        <v>200</v>
      </c>
      <c r="E12" s="63" t="s">
        <v>187</v>
      </c>
      <c r="F12" s="83" t="s">
        <v>201</v>
      </c>
      <c r="G12" s="110" t="s">
        <v>202</v>
      </c>
      <c r="H12" s="29" t="s">
        <v>200</v>
      </c>
      <c r="I12" s="35" t="s">
        <v>187</v>
      </c>
      <c r="J12" s="127" t="s">
        <v>201</v>
      </c>
      <c r="K12" s="29" t="s">
        <v>202</v>
      </c>
      <c r="L12" s="29" t="s">
        <v>200</v>
      </c>
      <c r="M12" s="35" t="s">
        <v>187</v>
      </c>
      <c r="N12" s="127" t="s">
        <v>201</v>
      </c>
      <c r="O12" s="29" t="s">
        <v>189</v>
      </c>
      <c r="P12" s="29" t="s">
        <v>200</v>
      </c>
      <c r="Q12" s="206" t="s">
        <v>187</v>
      </c>
      <c r="R12" s="83" t="s">
        <v>201</v>
      </c>
      <c r="S12" s="29" t="s">
        <v>189</v>
      </c>
      <c r="T12" s="37"/>
      <c r="U12" s="37"/>
      <c r="V12" s="37"/>
      <c r="W12" s="37"/>
    </row>
    <row r="13" spans="1:23">
      <c r="A13" s="26">
        <v>4</v>
      </c>
      <c r="B13" s="27">
        <f>C12+$E$2</f>
        <v>0.444444444444444</v>
      </c>
      <c r="C13" s="28">
        <f>B13+$E$4</f>
        <v>0.475694444444444</v>
      </c>
      <c r="D13" s="114"/>
      <c r="E13" s="64"/>
      <c r="F13" s="85"/>
      <c r="G13" s="114"/>
      <c r="H13" s="29"/>
      <c r="I13" s="35"/>
      <c r="J13" s="127"/>
      <c r="K13" s="29"/>
      <c r="L13" s="29"/>
      <c r="M13" s="35"/>
      <c r="N13" s="127"/>
      <c r="O13" s="29"/>
      <c r="P13" s="29"/>
      <c r="Q13" s="206"/>
      <c r="R13" s="85"/>
      <c r="S13" s="29"/>
      <c r="T13" s="38"/>
      <c r="U13" s="23"/>
      <c r="V13" s="23"/>
      <c r="W13" s="38"/>
    </row>
    <row r="14" spans="1:23">
      <c r="A14" s="26">
        <v>5</v>
      </c>
      <c r="B14" s="27">
        <f>C13+$E$2</f>
        <v>0.479166666666666</v>
      </c>
      <c r="C14" s="28">
        <f>B14+$E$4</f>
        <v>0.510416666666666</v>
      </c>
      <c r="D14" s="38"/>
      <c r="E14" s="202"/>
      <c r="F14" s="23"/>
      <c r="G14" s="38"/>
      <c r="H14" s="38"/>
      <c r="I14" s="23"/>
      <c r="J14" s="23"/>
      <c r="K14" s="38"/>
      <c r="L14" s="38"/>
      <c r="M14" s="23"/>
      <c r="N14" s="23"/>
      <c r="O14" s="38"/>
      <c r="P14" s="38"/>
      <c r="Q14" s="202"/>
      <c r="R14" s="23"/>
      <c r="S14" s="38"/>
      <c r="T14" s="38"/>
      <c r="U14" s="23"/>
      <c r="V14" s="23"/>
      <c r="W14" s="38"/>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10" t="s">
        <v>200</v>
      </c>
      <c r="E16" s="51" t="s">
        <v>187</v>
      </c>
      <c r="F16" s="83" t="s">
        <v>201</v>
      </c>
      <c r="G16" s="110" t="s">
        <v>189</v>
      </c>
      <c r="H16" s="38"/>
      <c r="I16" s="23"/>
      <c r="J16" s="38"/>
      <c r="K16" s="24"/>
      <c r="L16" s="29" t="s">
        <v>200</v>
      </c>
      <c r="M16" s="35" t="s">
        <v>187</v>
      </c>
      <c r="N16" s="127" t="s">
        <v>201</v>
      </c>
      <c r="O16" s="204" t="s">
        <v>202</v>
      </c>
      <c r="P16" s="29" t="s">
        <v>200</v>
      </c>
      <c r="Q16" s="206" t="s">
        <v>187</v>
      </c>
      <c r="R16" s="127" t="s">
        <v>201</v>
      </c>
      <c r="S16" s="29" t="s">
        <v>202</v>
      </c>
      <c r="T16" s="38"/>
      <c r="U16" s="38"/>
      <c r="V16" s="175"/>
      <c r="W16" s="175"/>
    </row>
    <row r="17" spans="1:23">
      <c r="A17" s="26">
        <v>7</v>
      </c>
      <c r="B17" s="27">
        <f>C16+$E$2</f>
        <v>0.618055555555555</v>
      </c>
      <c r="C17" s="28">
        <f>B17+$E$4</f>
        <v>0.649305555555555</v>
      </c>
      <c r="D17" s="114"/>
      <c r="E17" s="53"/>
      <c r="F17" s="85"/>
      <c r="G17" s="114"/>
      <c r="H17" s="38"/>
      <c r="I17" s="23"/>
      <c r="J17" s="38"/>
      <c r="K17" s="24"/>
      <c r="L17" s="29"/>
      <c r="M17" s="35"/>
      <c r="N17" s="127"/>
      <c r="O17" s="204"/>
      <c r="P17" s="29"/>
      <c r="Q17" s="206"/>
      <c r="R17" s="127"/>
      <c r="S17" s="29"/>
      <c r="T17" s="38"/>
      <c r="U17" s="38"/>
      <c r="V17" s="175"/>
      <c r="W17" s="175"/>
    </row>
    <row r="18" spans="1:23">
      <c r="A18" s="30" t="s">
        <v>190</v>
      </c>
      <c r="B18" s="31">
        <f t="shared" ref="B18:B23" si="1">C17</f>
        <v>0.649305555555555</v>
      </c>
      <c r="C18" s="32">
        <f>B18+$E$3</f>
        <v>0.659722222222222</v>
      </c>
      <c r="D18" s="33"/>
      <c r="E18" s="33"/>
      <c r="F18" s="33"/>
      <c r="G18" s="33"/>
      <c r="H18" s="33"/>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10" t="s">
        <v>200</v>
      </c>
      <c r="E19" s="51" t="s">
        <v>187</v>
      </c>
      <c r="F19" s="83" t="s">
        <v>201</v>
      </c>
      <c r="G19" s="110" t="s">
        <v>189</v>
      </c>
      <c r="H19" s="40"/>
      <c r="I19" s="40"/>
      <c r="J19" s="40"/>
      <c r="K19" s="40"/>
      <c r="L19" s="29" t="s">
        <v>200</v>
      </c>
      <c r="M19" s="35" t="s">
        <v>187</v>
      </c>
      <c r="N19" s="127" t="s">
        <v>201</v>
      </c>
      <c r="O19" s="29" t="s">
        <v>202</v>
      </c>
      <c r="P19" s="65" t="s">
        <v>194</v>
      </c>
      <c r="Q19" s="65"/>
      <c r="R19" s="65"/>
      <c r="S19" s="65"/>
      <c r="T19" s="168" t="s">
        <v>195</v>
      </c>
      <c r="U19" s="87"/>
      <c r="V19" s="87"/>
      <c r="W19" s="88"/>
    </row>
    <row r="20" spans="1:23">
      <c r="A20" s="26">
        <v>9</v>
      </c>
      <c r="B20" s="27">
        <f>C19+$E$2</f>
        <v>0.694444444444444</v>
      </c>
      <c r="C20" s="28">
        <f>B20+$E$4</f>
        <v>0.725694444444444</v>
      </c>
      <c r="D20" s="114"/>
      <c r="E20" s="53"/>
      <c r="F20" s="85"/>
      <c r="G20" s="114"/>
      <c r="H20" s="40"/>
      <c r="I20" s="40"/>
      <c r="J20" s="40"/>
      <c r="K20" s="40"/>
      <c r="L20" s="29"/>
      <c r="M20" s="35"/>
      <c r="N20" s="127"/>
      <c r="O20" s="29"/>
      <c r="P20" s="65"/>
      <c r="Q20" s="65"/>
      <c r="R20" s="65"/>
      <c r="S20" s="65"/>
      <c r="T20" s="169"/>
      <c r="U20" s="90"/>
      <c r="V20" s="90"/>
      <c r="W20" s="91"/>
    </row>
    <row r="21" spans="1:23">
      <c r="A21" s="26">
        <v>10</v>
      </c>
      <c r="B21" s="27">
        <f>C20+$E$2</f>
        <v>0.729166666666666</v>
      </c>
      <c r="C21" s="28">
        <f>B21+$E$4</f>
        <v>0.760416666666666</v>
      </c>
      <c r="D21" s="38"/>
      <c r="E21" s="23"/>
      <c r="F21" s="23"/>
      <c r="G21" s="38"/>
      <c r="H21" s="40"/>
      <c r="I21" s="40"/>
      <c r="J21" s="40"/>
      <c r="K21" s="40"/>
      <c r="L21" s="40"/>
      <c r="M21" s="40"/>
      <c r="N21" s="40"/>
      <c r="O21" s="40"/>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203</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1" t="s">
        <v>183</v>
      </c>
      <c r="E35" s="12"/>
      <c r="F35" s="12" t="s">
        <v>184</v>
      </c>
      <c r="G35" s="159" t="s">
        <v>185</v>
      </c>
      <c r="H35" s="11" t="s">
        <v>183</v>
      </c>
      <c r="I35" s="12"/>
      <c r="J35" s="12" t="s">
        <v>184</v>
      </c>
      <c r="K35" s="159" t="s">
        <v>185</v>
      </c>
      <c r="L35" s="11" t="s">
        <v>183</v>
      </c>
      <c r="M35" s="12"/>
      <c r="N35" s="12" t="s">
        <v>184</v>
      </c>
      <c r="O35" s="159" t="str">
        <f>G35</f>
        <v>Venue</v>
      </c>
      <c r="P35" s="11" t="s">
        <v>183</v>
      </c>
      <c r="Q35" s="12"/>
      <c r="R35" s="12" t="s">
        <v>184</v>
      </c>
      <c r="S35" s="159" t="str">
        <f>G35</f>
        <v>Venue</v>
      </c>
      <c r="T35" s="11" t="s">
        <v>183</v>
      </c>
      <c r="U35" s="12"/>
      <c r="V35" s="12" t="s">
        <v>184</v>
      </c>
      <c r="W35" s="159" t="str">
        <f>G35</f>
        <v>Venue</v>
      </c>
    </row>
    <row r="36" spans="1:23">
      <c r="A36" s="20">
        <v>1</v>
      </c>
      <c r="B36" s="21">
        <v>0.333333333333333</v>
      </c>
      <c r="C36" s="22">
        <f>B36+$E$4</f>
        <v>0.364583333333333</v>
      </c>
      <c r="D36" s="186"/>
      <c r="E36" s="160"/>
      <c r="F36" s="160"/>
      <c r="G36" s="191"/>
      <c r="H36" s="186"/>
      <c r="I36" s="160"/>
      <c r="J36" s="160"/>
      <c r="K36" s="191"/>
      <c r="L36" s="186"/>
      <c r="M36" s="160"/>
      <c r="N36" s="160"/>
      <c r="O36" s="191"/>
      <c r="P36" s="186"/>
      <c r="Q36" s="160"/>
      <c r="R36" s="160"/>
      <c r="S36" s="191"/>
      <c r="T36" s="181"/>
      <c r="U36" s="176"/>
      <c r="V36" s="176"/>
      <c r="W36" s="177"/>
    </row>
    <row r="37" spans="1:23">
      <c r="A37" s="26">
        <v>2</v>
      </c>
      <c r="B37" s="27">
        <f>C36+$E$2</f>
        <v>0.368055555555555</v>
      </c>
      <c r="C37" s="28">
        <f>B37+$E$4</f>
        <v>0.399305555555555</v>
      </c>
      <c r="D37" s="190"/>
      <c r="E37" s="25"/>
      <c r="F37" s="25"/>
      <c r="G37" s="192"/>
      <c r="H37" s="190"/>
      <c r="I37" s="25"/>
      <c r="J37" s="25"/>
      <c r="K37" s="192"/>
      <c r="L37" s="190"/>
      <c r="M37" s="25"/>
      <c r="N37" s="25"/>
      <c r="O37" s="192"/>
      <c r="P37" s="194"/>
      <c r="Q37" s="23"/>
      <c r="R37" s="23"/>
      <c r="S37" s="196"/>
      <c r="T37" s="182"/>
      <c r="U37" s="179"/>
      <c r="V37" s="180"/>
      <c r="W37" s="96"/>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61"/>
      <c r="Q38" s="79"/>
      <c r="R38" s="79"/>
      <c r="S38" s="80"/>
      <c r="T38" s="56"/>
      <c r="U38" s="79"/>
      <c r="V38" s="81"/>
      <c r="W38" s="82"/>
    </row>
    <row r="39" ht="15" customHeight="1" spans="1:23">
      <c r="A39" s="26">
        <v>3</v>
      </c>
      <c r="B39" s="27">
        <f t="shared" si="2"/>
        <v>0.409722222222222</v>
      </c>
      <c r="C39" s="28">
        <f>B39+$E$4</f>
        <v>0.440972222222222</v>
      </c>
      <c r="D39" s="117" t="s">
        <v>204</v>
      </c>
      <c r="E39" s="153" t="s">
        <v>187</v>
      </c>
      <c r="F39" s="83" t="s">
        <v>201</v>
      </c>
      <c r="G39" s="110" t="s">
        <v>202</v>
      </c>
      <c r="H39" s="117" t="s">
        <v>204</v>
      </c>
      <c r="I39" s="153" t="s">
        <v>187</v>
      </c>
      <c r="J39" s="83" t="s">
        <v>201</v>
      </c>
      <c r="K39" s="110" t="s">
        <v>189</v>
      </c>
      <c r="L39" s="117" t="s">
        <v>204</v>
      </c>
      <c r="M39" s="153" t="s">
        <v>187</v>
      </c>
      <c r="N39" s="83" t="s">
        <v>201</v>
      </c>
      <c r="O39" s="110" t="s">
        <v>189</v>
      </c>
      <c r="P39" s="117" t="s">
        <v>204</v>
      </c>
      <c r="Q39" s="153" t="s">
        <v>187</v>
      </c>
      <c r="R39" s="83" t="s">
        <v>201</v>
      </c>
      <c r="S39" s="110" t="s">
        <v>202</v>
      </c>
      <c r="T39" s="38"/>
      <c r="U39" s="23"/>
      <c r="V39" s="23"/>
      <c r="W39" s="38"/>
    </row>
    <row r="40" spans="1:23">
      <c r="A40" s="26">
        <v>4</v>
      </c>
      <c r="B40" s="27">
        <f>C39+$E$2</f>
        <v>0.444444444444444</v>
      </c>
      <c r="C40" s="28">
        <f>B40+$E$4</f>
        <v>0.475694444444444</v>
      </c>
      <c r="D40" s="119"/>
      <c r="E40" s="153"/>
      <c r="F40" s="203"/>
      <c r="G40" s="112"/>
      <c r="H40" s="119"/>
      <c r="I40" s="153"/>
      <c r="J40" s="203"/>
      <c r="K40" s="112"/>
      <c r="L40" s="119"/>
      <c r="M40" s="153"/>
      <c r="N40" s="203"/>
      <c r="O40" s="112"/>
      <c r="P40" s="119"/>
      <c r="Q40" s="153"/>
      <c r="R40" s="203"/>
      <c r="S40" s="112"/>
      <c r="T40" s="38"/>
      <c r="U40" s="23"/>
      <c r="V40" s="23"/>
      <c r="W40" s="38"/>
    </row>
    <row r="41" spans="1:23">
      <c r="A41" s="26">
        <v>5</v>
      </c>
      <c r="B41" s="27">
        <f>C40+$E$2</f>
        <v>0.479166666666666</v>
      </c>
      <c r="C41" s="28">
        <f>B41+$E$4</f>
        <v>0.510416666666666</v>
      </c>
      <c r="D41" s="154"/>
      <c r="E41" s="153"/>
      <c r="F41" s="85"/>
      <c r="G41" s="114"/>
      <c r="H41" s="154"/>
      <c r="I41" s="153"/>
      <c r="J41" s="85"/>
      <c r="K41" s="114"/>
      <c r="L41" s="154"/>
      <c r="M41" s="153"/>
      <c r="N41" s="85"/>
      <c r="O41" s="114"/>
      <c r="P41" s="154"/>
      <c r="Q41" s="153"/>
      <c r="R41" s="85"/>
      <c r="S41" s="114"/>
      <c r="T41" s="38"/>
      <c r="U41" s="23"/>
      <c r="V41" s="23"/>
      <c r="W41" s="38"/>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56"/>
      <c r="U42" s="79"/>
      <c r="V42" s="81"/>
      <c r="W42" s="82"/>
    </row>
    <row r="43" spans="1:23">
      <c r="A43" s="26">
        <v>6</v>
      </c>
      <c r="B43" s="27">
        <f t="shared" si="2"/>
        <v>0.583333333333333</v>
      </c>
      <c r="C43" s="28">
        <f>B43+$E$4</f>
        <v>0.614583333333333</v>
      </c>
      <c r="D43" s="151"/>
      <c r="E43" s="39"/>
      <c r="F43" s="106"/>
      <c r="G43" s="152"/>
      <c r="H43" s="38"/>
      <c r="I43" s="23"/>
      <c r="J43" s="38"/>
      <c r="K43" s="24"/>
      <c r="L43" s="38"/>
      <c r="M43" s="23"/>
      <c r="N43" s="38"/>
      <c r="O43" s="24"/>
      <c r="P43" s="38"/>
      <c r="Q43" s="23"/>
      <c r="R43" s="139"/>
      <c r="S43" s="24"/>
      <c r="T43" s="38"/>
      <c r="U43" s="38"/>
      <c r="V43" s="175"/>
      <c r="W43" s="175"/>
    </row>
    <row r="44" spans="1:23">
      <c r="A44" s="26">
        <v>7</v>
      </c>
      <c r="B44" s="27">
        <f>C43+$E$2</f>
        <v>0.618055555555555</v>
      </c>
      <c r="C44" s="28">
        <f>B44+$E$4</f>
        <v>0.649305555555555</v>
      </c>
      <c r="D44" s="151"/>
      <c r="E44" s="39"/>
      <c r="F44" s="106"/>
      <c r="G44" s="152"/>
      <c r="H44" s="38"/>
      <c r="I44" s="23"/>
      <c r="J44" s="38"/>
      <c r="K44" s="24"/>
      <c r="L44" s="38"/>
      <c r="M44" s="23"/>
      <c r="N44" s="38"/>
      <c r="O44" s="24"/>
      <c r="P44" s="38"/>
      <c r="Q44" s="23"/>
      <c r="R44" s="139"/>
      <c r="S44" s="24"/>
      <c r="T44" s="38"/>
      <c r="U44" s="38"/>
      <c r="V44" s="175"/>
      <c r="W44" s="175"/>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51"/>
      <c r="E46" s="25"/>
      <c r="F46" s="39"/>
      <c r="G46" s="192"/>
      <c r="H46" s="151"/>
      <c r="I46" s="25"/>
      <c r="J46" s="39"/>
      <c r="K46" s="192"/>
      <c r="L46" s="151"/>
      <c r="M46" s="25"/>
      <c r="N46" s="39"/>
      <c r="O46" s="162"/>
      <c r="P46" s="137"/>
      <c r="Q46" s="137"/>
      <c r="R46" s="137"/>
      <c r="S46" s="137"/>
      <c r="T46" s="168" t="s">
        <v>195</v>
      </c>
      <c r="U46" s="87"/>
      <c r="V46" s="87"/>
      <c r="W46" s="88"/>
    </row>
    <row r="47" spans="1:23">
      <c r="A47" s="26">
        <v>9</v>
      </c>
      <c r="B47" s="27">
        <f>C46+$E$2</f>
        <v>0.694444444444444</v>
      </c>
      <c r="C47" s="28">
        <f>B47+$E$4</f>
        <v>0.725694444444444</v>
      </c>
      <c r="D47" s="151"/>
      <c r="E47" s="39"/>
      <c r="F47" s="39"/>
      <c r="G47" s="192"/>
      <c r="H47" s="151"/>
      <c r="I47" s="39"/>
      <c r="J47" s="39"/>
      <c r="K47" s="192"/>
      <c r="L47" s="151"/>
      <c r="M47" s="39"/>
      <c r="N47" s="39"/>
      <c r="O47" s="162"/>
      <c r="P47" s="137"/>
      <c r="Q47" s="137"/>
      <c r="R47" s="137"/>
      <c r="S47" s="137"/>
      <c r="T47" s="169"/>
      <c r="U47" s="90"/>
      <c r="V47" s="90"/>
      <c r="W47" s="91"/>
    </row>
    <row r="48" spans="1:23">
      <c r="A48" s="26">
        <v>10</v>
      </c>
      <c r="B48" s="27">
        <f>C47+$E$2</f>
        <v>0.729166666666666</v>
      </c>
      <c r="C48" s="28">
        <f>B48+$E$4</f>
        <v>0.760416666666666</v>
      </c>
      <c r="D48" s="151"/>
      <c r="E48" s="39"/>
      <c r="F48" s="39"/>
      <c r="G48" s="189"/>
      <c r="H48" s="151"/>
      <c r="I48" s="39"/>
      <c r="J48" s="39"/>
      <c r="K48" s="192"/>
      <c r="L48" s="151"/>
      <c r="M48" s="39"/>
      <c r="N48" s="39"/>
      <c r="O48" s="205"/>
      <c r="P48" s="137"/>
      <c r="Q48" s="137"/>
      <c r="R48" s="137"/>
      <c r="S48" s="137"/>
      <c r="T48" s="170"/>
      <c r="U48" s="92"/>
      <c r="V48" s="92"/>
      <c r="W48" s="93"/>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4"/>
      <c r="R50" s="94"/>
      <c r="S50" s="95"/>
      <c r="T50" s="68"/>
      <c r="U50" s="66"/>
      <c r="V50" s="66"/>
      <c r="W50" s="96"/>
    </row>
    <row r="51" spans="1:23">
      <c r="A51" s="26">
        <v>12</v>
      </c>
      <c r="B51" s="27">
        <f>C50+$E$2</f>
        <v>0.847222222222222</v>
      </c>
      <c r="C51" s="28">
        <f>B51+$E$4</f>
        <v>0.878472222222222</v>
      </c>
      <c r="D51" s="72"/>
      <c r="E51" s="70"/>
      <c r="F51" s="70"/>
      <c r="G51" s="71"/>
      <c r="H51" s="72"/>
      <c r="I51" s="70"/>
      <c r="J51" s="70"/>
      <c r="K51" s="71"/>
      <c r="L51" s="72"/>
      <c r="M51" s="70"/>
      <c r="N51" s="70"/>
      <c r="O51" s="71"/>
      <c r="P51" s="69"/>
      <c r="Q51" s="94"/>
      <c r="R51" s="94"/>
      <c r="S51" s="95"/>
      <c r="T51" s="97"/>
      <c r="U51" s="94"/>
      <c r="V51" s="94"/>
      <c r="W51" s="95"/>
    </row>
    <row r="52" ht="14.25" spans="1:23">
      <c r="A52" s="45">
        <v>13</v>
      </c>
      <c r="B52" s="46">
        <v>0.881944444444444</v>
      </c>
      <c r="C52" s="47">
        <v>0.913194444444444</v>
      </c>
      <c r="D52" s="75"/>
      <c r="E52" s="73"/>
      <c r="F52" s="73"/>
      <c r="G52" s="74"/>
      <c r="H52" s="75"/>
      <c r="I52" s="73"/>
      <c r="J52" s="73"/>
      <c r="K52" s="74"/>
      <c r="L52" s="75"/>
      <c r="M52" s="73"/>
      <c r="N52" s="73"/>
      <c r="O52" s="74"/>
      <c r="P52" s="76"/>
      <c r="Q52" s="98"/>
      <c r="R52" s="98"/>
      <c r="S52" s="99"/>
      <c r="T52" s="100"/>
      <c r="U52" s="98"/>
      <c r="V52" s="98"/>
      <c r="W52" s="99"/>
    </row>
  </sheetData>
  <mergeCells count="7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16:D17"/>
    <mergeCell ref="D19:D20"/>
    <mergeCell ref="D39:D41"/>
    <mergeCell ref="E12:E13"/>
    <mergeCell ref="E16:E17"/>
    <mergeCell ref="E19:E20"/>
    <mergeCell ref="E39:E41"/>
    <mergeCell ref="F12:F13"/>
    <mergeCell ref="F16:F17"/>
    <mergeCell ref="F19:F20"/>
    <mergeCell ref="F39:F41"/>
    <mergeCell ref="G12:G13"/>
    <mergeCell ref="G16:G17"/>
    <mergeCell ref="G19:G20"/>
    <mergeCell ref="G39:G41"/>
    <mergeCell ref="H12:H13"/>
    <mergeCell ref="H39:H41"/>
    <mergeCell ref="I12:I13"/>
    <mergeCell ref="I39:I41"/>
    <mergeCell ref="J12:J13"/>
    <mergeCell ref="J39:J41"/>
    <mergeCell ref="K12:K13"/>
    <mergeCell ref="K39:K41"/>
    <mergeCell ref="L12:L13"/>
    <mergeCell ref="L16:L17"/>
    <mergeCell ref="L19:L20"/>
    <mergeCell ref="L39:L41"/>
    <mergeCell ref="M12:M13"/>
    <mergeCell ref="M16:M17"/>
    <mergeCell ref="M19:M20"/>
    <mergeCell ref="M39:M41"/>
    <mergeCell ref="N12:N13"/>
    <mergeCell ref="N16:N17"/>
    <mergeCell ref="N19:N20"/>
    <mergeCell ref="N39:N41"/>
    <mergeCell ref="O12:O13"/>
    <mergeCell ref="O16:O17"/>
    <mergeCell ref="O19:O20"/>
    <mergeCell ref="O39:O41"/>
    <mergeCell ref="P12:P13"/>
    <mergeCell ref="P16:P17"/>
    <mergeCell ref="P39:P41"/>
    <mergeCell ref="Q12:Q13"/>
    <mergeCell ref="Q16:Q17"/>
    <mergeCell ref="Q39:Q41"/>
    <mergeCell ref="R12:R13"/>
    <mergeCell ref="R16:R17"/>
    <mergeCell ref="R39:R41"/>
    <mergeCell ref="S12:S13"/>
    <mergeCell ref="S16:S17"/>
    <mergeCell ref="S39:S41"/>
    <mergeCell ref="P19:S21"/>
    <mergeCell ref="T19:W21"/>
    <mergeCell ref="T46:W48"/>
  </mergeCells>
  <pageMargins left="0.751388888888889" right="0.751388888888889" top="1" bottom="1" header="0.5" footer="0.5"/>
  <pageSetup paperSize="9" scale="62" orientation="landscape" horizontalDpi="6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0" workbookViewId="0">
      <selection activeCell="X13" sqref="X13"/>
    </sheetView>
  </sheetViews>
  <sheetFormatPr defaultColWidth="9" defaultRowHeight="13.5"/>
  <cols>
    <col min="16" max="16" width="11.125" customWidth="1"/>
  </cols>
  <sheetData>
    <row r="1" ht="18.75" spans="1:23">
      <c r="A1" s="1" t="s">
        <v>205</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1" t="s">
        <v>183</v>
      </c>
      <c r="E8" s="12"/>
      <c r="F8" s="12" t="s">
        <v>184</v>
      </c>
      <c r="G8" s="159" t="s">
        <v>185</v>
      </c>
      <c r="H8" s="11" t="s">
        <v>183</v>
      </c>
      <c r="I8" s="12"/>
      <c r="J8" s="12" t="s">
        <v>184</v>
      </c>
      <c r="K8" s="159" t="s">
        <v>185</v>
      </c>
      <c r="L8" s="11" t="s">
        <v>183</v>
      </c>
      <c r="M8" s="12"/>
      <c r="N8" s="12" t="s">
        <v>184</v>
      </c>
      <c r="O8" s="159" t="str">
        <f>G8</f>
        <v>Venue</v>
      </c>
      <c r="P8" s="11" t="s">
        <v>183</v>
      </c>
      <c r="Q8" s="12"/>
      <c r="R8" s="12" t="s">
        <v>184</v>
      </c>
      <c r="S8" s="159" t="str">
        <f>G8</f>
        <v>Venue</v>
      </c>
      <c r="T8" s="17" t="s">
        <v>183</v>
      </c>
      <c r="U8" s="18"/>
      <c r="V8" s="18" t="s">
        <v>184</v>
      </c>
      <c r="W8" s="19" t="str">
        <f>G8</f>
        <v>Venue</v>
      </c>
    </row>
    <row r="9" spans="1:23">
      <c r="A9" s="20">
        <v>1</v>
      </c>
      <c r="B9" s="21">
        <v>0.333333333333333</v>
      </c>
      <c r="C9" s="22">
        <f>B9+$E$4</f>
        <v>0.364583333333333</v>
      </c>
      <c r="D9" s="183"/>
      <c r="E9" s="184"/>
      <c r="F9" s="184"/>
      <c r="G9" s="185"/>
      <c r="H9" s="186"/>
      <c r="I9" s="160"/>
      <c r="J9" s="160"/>
      <c r="K9" s="191"/>
      <c r="L9" s="186"/>
      <c r="M9" s="160"/>
      <c r="N9" s="160"/>
      <c r="O9" s="191"/>
      <c r="P9" s="186"/>
      <c r="Q9" s="160"/>
      <c r="R9" s="160"/>
      <c r="S9" s="161"/>
      <c r="T9" s="35" t="s">
        <v>186</v>
      </c>
      <c r="U9" s="35" t="s">
        <v>187</v>
      </c>
      <c r="V9" s="35" t="s">
        <v>188</v>
      </c>
      <c r="W9" s="36" t="s">
        <v>189</v>
      </c>
    </row>
    <row r="10" spans="1:23">
      <c r="A10" s="26">
        <v>2</v>
      </c>
      <c r="B10" s="27">
        <f>C9+$E$2</f>
        <v>0.368055555555555</v>
      </c>
      <c r="C10" s="28">
        <f>B10+$E$4</f>
        <v>0.399305555555555</v>
      </c>
      <c r="D10" s="187"/>
      <c r="E10" s="188"/>
      <c r="F10" s="188"/>
      <c r="G10" s="189"/>
      <c r="H10" s="190"/>
      <c r="I10" s="25"/>
      <c r="J10" s="25"/>
      <c r="K10" s="192"/>
      <c r="L10" s="57"/>
      <c r="M10" s="35"/>
      <c r="N10" s="35"/>
      <c r="O10" s="193"/>
      <c r="P10" s="194"/>
      <c r="Q10" s="23"/>
      <c r="R10" s="23"/>
      <c r="S10" s="173"/>
      <c r="T10" s="35" t="s">
        <v>186</v>
      </c>
      <c r="U10" s="35" t="s">
        <v>187</v>
      </c>
      <c r="V10" s="127" t="s">
        <v>206</v>
      </c>
      <c r="W10" s="36"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207</v>
      </c>
      <c r="G12" s="52" t="s">
        <v>189</v>
      </c>
      <c r="H12" s="51" t="s">
        <v>208</v>
      </c>
      <c r="I12" s="51" t="s">
        <v>187</v>
      </c>
      <c r="J12" s="51" t="s">
        <v>209</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23"/>
      <c r="E14" s="23"/>
      <c r="F14" s="23"/>
      <c r="G14" s="24"/>
      <c r="H14" s="23"/>
      <c r="I14" s="23"/>
      <c r="J14" s="23"/>
      <c r="K14" s="24"/>
      <c r="L14" s="128"/>
      <c r="M14" s="128"/>
      <c r="N14" s="128"/>
      <c r="O14" s="128"/>
      <c r="P14" s="60"/>
      <c r="Q14" s="23"/>
      <c r="R14" s="23"/>
      <c r="S14" s="196"/>
      <c r="T14" s="197"/>
      <c r="U14" s="150"/>
      <c r="V14" s="150"/>
      <c r="W14" s="198"/>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51"/>
      <c r="E16" s="39"/>
      <c r="F16" s="106"/>
      <c r="G16" s="152"/>
      <c r="H16" s="38"/>
      <c r="I16" s="23"/>
      <c r="J16" s="38"/>
      <c r="K16" s="24"/>
      <c r="L16" s="38"/>
      <c r="M16" s="23"/>
      <c r="N16" s="38"/>
      <c r="O16" s="24"/>
      <c r="P16" s="110" t="s">
        <v>210</v>
      </c>
      <c r="Q16" s="51"/>
      <c r="R16" s="166" t="s">
        <v>193</v>
      </c>
      <c r="S16" s="52"/>
      <c r="T16" s="110"/>
      <c r="U16" s="110"/>
      <c r="V16" s="199"/>
      <c r="W16" s="199"/>
    </row>
    <row r="17" spans="1:23">
      <c r="A17" s="26">
        <v>7</v>
      </c>
      <c r="B17" s="27">
        <f>C16+$E$2</f>
        <v>0.618055555555555</v>
      </c>
      <c r="C17" s="28">
        <f>B17+$E$4</f>
        <v>0.649305555555555</v>
      </c>
      <c r="D17" s="151"/>
      <c r="E17" s="39"/>
      <c r="F17" s="106"/>
      <c r="G17" s="152"/>
      <c r="H17" s="38"/>
      <c r="I17" s="23"/>
      <c r="J17" s="38"/>
      <c r="K17" s="24"/>
      <c r="L17" s="38"/>
      <c r="M17" s="23"/>
      <c r="N17" s="38"/>
      <c r="O17" s="24"/>
      <c r="P17" s="114"/>
      <c r="Q17" s="53"/>
      <c r="R17" s="167"/>
      <c r="S17" s="54"/>
      <c r="T17" s="114"/>
      <c r="U17" s="114"/>
      <c r="V17" s="200"/>
      <c r="W17" s="200"/>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51"/>
      <c r="E19" s="25"/>
      <c r="F19" s="39"/>
      <c r="G19" s="162"/>
      <c r="H19" s="23"/>
      <c r="I19" s="23"/>
      <c r="J19" s="23"/>
      <c r="K19" s="24"/>
      <c r="L19" s="195"/>
      <c r="M19" s="25"/>
      <c r="N19" s="39"/>
      <c r="O19" s="192"/>
      <c r="P19" s="65" t="s">
        <v>194</v>
      </c>
      <c r="Q19" s="65"/>
      <c r="R19" s="65"/>
      <c r="S19" s="65"/>
      <c r="T19" s="168" t="s">
        <v>195</v>
      </c>
      <c r="U19" s="87"/>
      <c r="V19" s="87"/>
      <c r="W19" s="88"/>
    </row>
    <row r="20" spans="1:23">
      <c r="A20" s="26">
        <v>9</v>
      </c>
      <c r="B20" s="27">
        <f>C19+$E$2</f>
        <v>0.694444444444444</v>
      </c>
      <c r="C20" s="28">
        <f>B20+$E$4</f>
        <v>0.725694444444444</v>
      </c>
      <c r="D20" s="151"/>
      <c r="E20" s="39"/>
      <c r="F20" s="39"/>
      <c r="G20" s="162"/>
      <c r="H20" s="23"/>
      <c r="I20" s="23"/>
      <c r="J20" s="23"/>
      <c r="K20" s="24"/>
      <c r="L20" s="195"/>
      <c r="M20" s="39"/>
      <c r="N20" s="39"/>
      <c r="O20" s="192"/>
      <c r="P20" s="65"/>
      <c r="Q20" s="65"/>
      <c r="R20" s="65"/>
      <c r="S20" s="65"/>
      <c r="T20" s="169"/>
      <c r="U20" s="90"/>
      <c r="V20" s="90"/>
      <c r="W20" s="91"/>
    </row>
    <row r="21" spans="1:23">
      <c r="A21" s="26">
        <v>10</v>
      </c>
      <c r="B21" s="27">
        <f>C20+$E$2</f>
        <v>0.729166666666666</v>
      </c>
      <c r="C21" s="28">
        <f>B21+$E$4</f>
        <v>0.760416666666666</v>
      </c>
      <c r="D21" s="151"/>
      <c r="E21" s="39"/>
      <c r="F21" s="39"/>
      <c r="G21" s="162"/>
      <c r="H21" s="23"/>
      <c r="I21" s="23"/>
      <c r="J21" s="23"/>
      <c r="K21" s="24"/>
      <c r="L21" s="37"/>
      <c r="M21" s="37"/>
      <c r="N21" s="37"/>
      <c r="O21" s="37"/>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211</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5"/>
      <c r="E36" s="25"/>
      <c r="F36" s="25"/>
      <c r="G36" s="50"/>
      <c r="H36" s="25"/>
      <c r="I36" s="25"/>
      <c r="J36" s="25"/>
      <c r="K36" s="50"/>
      <c r="L36" s="25"/>
      <c r="M36" s="25"/>
      <c r="N36" s="25"/>
      <c r="O36" s="50"/>
      <c r="P36" s="25"/>
      <c r="Q36" s="25"/>
      <c r="R36" s="25"/>
      <c r="S36" s="50"/>
      <c r="T36" s="131"/>
      <c r="U36" s="131"/>
      <c r="V36" s="131"/>
      <c r="W36" s="155"/>
    </row>
    <row r="37" spans="1:23">
      <c r="A37" s="26">
        <v>2</v>
      </c>
      <c r="B37" s="27">
        <f>C36+$E$2</f>
        <v>0.368055555555555</v>
      </c>
      <c r="C37" s="28">
        <f>B37+$E$4</f>
        <v>0.399305555555555</v>
      </c>
      <c r="D37" s="25"/>
      <c r="E37" s="25"/>
      <c r="F37" s="25"/>
      <c r="G37" s="50"/>
      <c r="H37" s="25"/>
      <c r="I37" s="25"/>
      <c r="J37" s="25"/>
      <c r="K37" s="50"/>
      <c r="L37" s="25"/>
      <c r="M37" s="25"/>
      <c r="N37" s="25"/>
      <c r="O37" s="50"/>
      <c r="P37" s="23"/>
      <c r="Q37" s="23"/>
      <c r="R37" s="23"/>
      <c r="S37" s="24"/>
      <c r="T37" s="178"/>
      <c r="U37" s="178"/>
      <c r="V37" s="131"/>
      <c r="W37" s="155"/>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41"/>
      <c r="Q38" s="33"/>
      <c r="R38" s="33"/>
      <c r="S38" s="42"/>
      <c r="T38" s="41"/>
      <c r="U38" s="33"/>
      <c r="V38" s="33"/>
      <c r="W38" s="42"/>
    </row>
    <row r="39" spans="1:23">
      <c r="A39" s="26">
        <v>3</v>
      </c>
      <c r="B39" s="27">
        <f t="shared" si="2"/>
        <v>0.409722222222222</v>
      </c>
      <c r="C39" s="28">
        <f>B39+$E$4</f>
        <v>0.440972222222222</v>
      </c>
      <c r="D39" s="25"/>
      <c r="E39" s="25"/>
      <c r="F39" s="25"/>
      <c r="G39" s="50"/>
      <c r="H39" s="23"/>
      <c r="I39" s="23"/>
      <c r="J39" s="23"/>
      <c r="K39" s="24"/>
      <c r="L39" s="23"/>
      <c r="M39" s="23"/>
      <c r="N39" s="23"/>
      <c r="O39" s="24"/>
      <c r="P39" s="23"/>
      <c r="Q39" s="23"/>
      <c r="R39" s="23"/>
      <c r="S39" s="24"/>
      <c r="T39" s="38"/>
      <c r="U39" s="201"/>
      <c r="V39" s="66"/>
      <c r="W39" s="155"/>
    </row>
    <row r="40" spans="1:23">
      <c r="A40" s="26">
        <v>4</v>
      </c>
      <c r="B40" s="27">
        <f>C39+$E$2</f>
        <v>0.444444444444444</v>
      </c>
      <c r="C40" s="28">
        <f>B40+$E$4</f>
        <v>0.475694444444444</v>
      </c>
      <c r="D40" s="25"/>
      <c r="E40" s="25"/>
      <c r="F40" s="25"/>
      <c r="G40" s="50"/>
      <c r="H40" s="23"/>
      <c r="I40" s="23"/>
      <c r="J40" s="23"/>
      <c r="K40" s="24"/>
      <c r="L40" s="23"/>
      <c r="M40" s="23"/>
      <c r="N40" s="23"/>
      <c r="O40" s="24"/>
      <c r="P40" s="23"/>
      <c r="Q40" s="23"/>
      <c r="R40" s="23"/>
      <c r="S40" s="24"/>
      <c r="T40" s="38"/>
      <c r="U40" s="201"/>
      <c r="V40" s="66"/>
      <c r="W40" s="155"/>
    </row>
    <row r="41" spans="1:23">
      <c r="A41" s="26">
        <v>5</v>
      </c>
      <c r="B41" s="27">
        <f>C40+$E$2</f>
        <v>0.479166666666666</v>
      </c>
      <c r="C41" s="28">
        <f>B41+$E$4</f>
        <v>0.510416666666666</v>
      </c>
      <c r="D41" s="25"/>
      <c r="E41" s="25"/>
      <c r="F41" s="25"/>
      <c r="G41" s="50"/>
      <c r="H41" s="23"/>
      <c r="I41" s="23"/>
      <c r="J41" s="23"/>
      <c r="K41" s="24"/>
      <c r="L41" s="23"/>
      <c r="M41" s="23"/>
      <c r="N41" s="23"/>
      <c r="O41" s="24"/>
      <c r="P41" s="23"/>
      <c r="Q41" s="23"/>
      <c r="R41" s="23"/>
      <c r="S41" s="24"/>
      <c r="T41" s="38"/>
      <c r="U41" s="201"/>
      <c r="V41" s="66"/>
      <c r="W41" s="155"/>
    </row>
    <row r="42" spans="1:23">
      <c r="A42" s="30" t="s">
        <v>191</v>
      </c>
      <c r="B42" s="31">
        <f t="shared" si="2"/>
        <v>0.510416666666666</v>
      </c>
      <c r="C42" s="32">
        <f>B42+2*E31+E30</f>
        <v>0.583333333333333</v>
      </c>
      <c r="D42" s="41"/>
      <c r="E42" s="33"/>
      <c r="F42" s="33"/>
      <c r="G42" s="42"/>
      <c r="H42" s="41"/>
      <c r="I42" s="33"/>
      <c r="J42" s="33"/>
      <c r="K42" s="42"/>
      <c r="L42" s="41"/>
      <c r="M42" s="33"/>
      <c r="N42" s="33"/>
      <c r="O42" s="42"/>
      <c r="P42" s="41"/>
      <c r="Q42" s="33"/>
      <c r="R42" s="33"/>
      <c r="S42" s="42"/>
      <c r="T42" s="41"/>
      <c r="U42" s="33"/>
      <c r="V42" s="33"/>
      <c r="W42" s="42"/>
    </row>
    <row r="43" spans="1:23">
      <c r="A43" s="26">
        <v>6</v>
      </c>
      <c r="B43" s="27">
        <f t="shared" si="2"/>
        <v>0.583333333333333</v>
      </c>
      <c r="C43" s="28">
        <f>B43+$E$4</f>
        <v>0.614583333333333</v>
      </c>
      <c r="D43" s="39"/>
      <c r="E43" s="39"/>
      <c r="F43" s="106"/>
      <c r="G43" s="106"/>
      <c r="H43" s="38"/>
      <c r="I43" s="23"/>
      <c r="J43" s="38"/>
      <c r="K43" s="24"/>
      <c r="L43" s="38"/>
      <c r="M43" s="23"/>
      <c r="N43" s="38"/>
      <c r="O43" s="24"/>
      <c r="P43" s="38"/>
      <c r="Q43" s="23"/>
      <c r="R43" s="139"/>
      <c r="S43" s="24"/>
      <c r="T43" s="38"/>
      <c r="U43" s="38"/>
      <c r="V43" s="175"/>
      <c r="W43" s="175"/>
    </row>
    <row r="44" spans="1:23">
      <c r="A44" s="26">
        <v>7</v>
      </c>
      <c r="B44" s="27">
        <f>C43+$E$2</f>
        <v>0.618055555555555</v>
      </c>
      <c r="C44" s="28">
        <f>B44+$E$4</f>
        <v>0.649305555555555</v>
      </c>
      <c r="D44" s="39"/>
      <c r="E44" s="39"/>
      <c r="F44" s="106"/>
      <c r="G44" s="106"/>
      <c r="H44" s="38"/>
      <c r="I44" s="23"/>
      <c r="J44" s="38"/>
      <c r="K44" s="24"/>
      <c r="L44" s="38"/>
      <c r="M44" s="23"/>
      <c r="N44" s="38"/>
      <c r="O44" s="24"/>
      <c r="P44" s="38"/>
      <c r="Q44" s="23"/>
      <c r="R44" s="139"/>
      <c r="S44" s="24"/>
      <c r="T44" s="38"/>
      <c r="U44" s="38"/>
      <c r="V44" s="175"/>
      <c r="W44" s="175"/>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41"/>
      <c r="Q45" s="33"/>
      <c r="R45" s="33"/>
      <c r="S45" s="42"/>
      <c r="T45" s="41"/>
      <c r="U45" s="33"/>
      <c r="V45" s="33"/>
      <c r="W45" s="42"/>
    </row>
    <row r="46" spans="1:23">
      <c r="A46" s="26">
        <v>8</v>
      </c>
      <c r="B46" s="27">
        <f t="shared" si="3"/>
        <v>0.659722222222222</v>
      </c>
      <c r="C46" s="28">
        <f>B46+$E$4</f>
        <v>0.690972222222222</v>
      </c>
      <c r="D46" s="39"/>
      <c r="E46" s="25"/>
      <c r="F46" s="39"/>
      <c r="G46" s="50"/>
      <c r="H46" s="39"/>
      <c r="I46" s="25"/>
      <c r="J46" s="39"/>
      <c r="K46" s="50"/>
      <c r="L46" s="39"/>
      <c r="M46" s="25"/>
      <c r="N46" s="39"/>
      <c r="O46" s="50"/>
      <c r="P46" s="137"/>
      <c r="Q46" s="137"/>
      <c r="R46" s="137"/>
      <c r="S46" s="137"/>
      <c r="T46" s="168" t="s">
        <v>195</v>
      </c>
      <c r="U46" s="87"/>
      <c r="V46" s="87"/>
      <c r="W46" s="88"/>
    </row>
    <row r="47" spans="1:23">
      <c r="A47" s="26">
        <v>9</v>
      </c>
      <c r="B47" s="27">
        <f>C46+$E$2</f>
        <v>0.694444444444444</v>
      </c>
      <c r="C47" s="28">
        <f>B47+$E$4</f>
        <v>0.725694444444444</v>
      </c>
      <c r="D47" s="39"/>
      <c r="E47" s="39"/>
      <c r="F47" s="39"/>
      <c r="G47" s="50"/>
      <c r="H47" s="39"/>
      <c r="I47" s="39"/>
      <c r="J47" s="39"/>
      <c r="K47" s="50"/>
      <c r="L47" s="39"/>
      <c r="M47" s="39"/>
      <c r="N47" s="39"/>
      <c r="O47" s="50"/>
      <c r="P47" s="137"/>
      <c r="Q47" s="137"/>
      <c r="R47" s="137"/>
      <c r="S47" s="137"/>
      <c r="T47" s="169"/>
      <c r="U47" s="90"/>
      <c r="V47" s="90"/>
      <c r="W47" s="91"/>
    </row>
    <row r="48" spans="1:23">
      <c r="A48" s="26">
        <v>10</v>
      </c>
      <c r="B48" s="27">
        <f>C47+$E$2</f>
        <v>0.729166666666666</v>
      </c>
      <c r="C48" s="28">
        <f>B48+$E$4</f>
        <v>0.760416666666666</v>
      </c>
      <c r="D48" s="39"/>
      <c r="E48" s="39"/>
      <c r="F48" s="39"/>
      <c r="G48" s="50"/>
      <c r="H48" s="39"/>
      <c r="I48" s="39"/>
      <c r="J48" s="39"/>
      <c r="K48" s="50"/>
      <c r="L48" s="39"/>
      <c r="M48" s="39"/>
      <c r="N48" s="39"/>
      <c r="O48" s="50"/>
      <c r="P48" s="137"/>
      <c r="Q48" s="137"/>
      <c r="R48" s="137"/>
      <c r="S48" s="137"/>
      <c r="T48" s="170"/>
      <c r="U48" s="92"/>
      <c r="V48" s="92"/>
      <c r="W48" s="93"/>
    </row>
    <row r="49" spans="1:23">
      <c r="A49" s="30" t="s">
        <v>196</v>
      </c>
      <c r="B49" s="31">
        <f t="shared" si="3"/>
        <v>0.760416666666666</v>
      </c>
      <c r="C49" s="32">
        <f>B49+$E$4+2*$E$3</f>
        <v>0.8125</v>
      </c>
      <c r="D49" s="41"/>
      <c r="E49" s="33"/>
      <c r="F49" s="33"/>
      <c r="G49" s="42"/>
      <c r="H49" s="41"/>
      <c r="I49" s="33"/>
      <c r="J49" s="33"/>
      <c r="K49" s="42"/>
      <c r="L49" s="41"/>
      <c r="M49" s="33"/>
      <c r="N49" s="33"/>
      <c r="O49" s="42"/>
      <c r="P49" s="41"/>
      <c r="Q49" s="33"/>
      <c r="R49" s="33"/>
      <c r="S49" s="42"/>
      <c r="T49" s="41"/>
      <c r="U49" s="33"/>
      <c r="V49" s="33"/>
      <c r="W49" s="42"/>
    </row>
    <row r="50" spans="1:23">
      <c r="A50" s="26">
        <v>11</v>
      </c>
      <c r="B50" s="27">
        <f t="shared" si="3"/>
        <v>0.8125</v>
      </c>
      <c r="C50" s="28">
        <f>B50+$E$4</f>
        <v>0.84375</v>
      </c>
      <c r="D50" s="66"/>
      <c r="E50" s="66"/>
      <c r="F50" s="66"/>
      <c r="G50" s="155"/>
      <c r="H50" s="66"/>
      <c r="I50" s="66"/>
      <c r="J50" s="66"/>
      <c r="K50" s="155"/>
      <c r="L50" s="66"/>
      <c r="M50" s="66"/>
      <c r="N50" s="66"/>
      <c r="O50" s="155"/>
      <c r="P50" s="131"/>
      <c r="Q50" s="131"/>
      <c r="R50" s="131"/>
      <c r="S50" s="155"/>
      <c r="T50" s="66"/>
      <c r="U50" s="66"/>
      <c r="V50" s="66"/>
      <c r="W50" s="155"/>
    </row>
    <row r="51" spans="1:23">
      <c r="A51" s="26">
        <v>12</v>
      </c>
      <c r="B51" s="27">
        <f>C50+$E$2</f>
        <v>0.847222222222222</v>
      </c>
      <c r="C51" s="28">
        <f>B51+$E$4</f>
        <v>0.878472222222222</v>
      </c>
      <c r="D51" s="131"/>
      <c r="E51" s="131"/>
      <c r="F51" s="131"/>
      <c r="G51" s="155"/>
      <c r="H51" s="131"/>
      <c r="I51" s="131"/>
      <c r="J51" s="131"/>
      <c r="K51" s="155"/>
      <c r="L51" s="131"/>
      <c r="M51" s="131"/>
      <c r="N51" s="131"/>
      <c r="O51" s="155"/>
      <c r="P51" s="131"/>
      <c r="Q51" s="131"/>
      <c r="R51" s="131"/>
      <c r="S51" s="155"/>
      <c r="T51" s="131"/>
      <c r="U51" s="131"/>
      <c r="V51" s="131"/>
      <c r="W51" s="155"/>
    </row>
    <row r="52" ht="14.25" spans="1:23">
      <c r="A52" s="45">
        <v>13</v>
      </c>
      <c r="B52" s="46">
        <v>0.881944444444444</v>
      </c>
      <c r="C52" s="47">
        <v>0.913194444444444</v>
      </c>
      <c r="D52" s="75"/>
      <c r="E52" s="73"/>
      <c r="F52" s="73"/>
      <c r="G52" s="74"/>
      <c r="H52" s="75"/>
      <c r="I52" s="73"/>
      <c r="J52" s="73"/>
      <c r="K52" s="74"/>
      <c r="L52" s="75"/>
      <c r="M52" s="73"/>
      <c r="N52" s="73"/>
      <c r="O52" s="74"/>
      <c r="P52" s="76"/>
      <c r="Q52" s="98"/>
      <c r="R52" s="98"/>
      <c r="S52" s="99"/>
      <c r="T52" s="100"/>
      <c r="U52" s="98"/>
      <c r="V52" s="98"/>
      <c r="W52" s="99"/>
    </row>
  </sheetData>
  <mergeCells count="35">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E12:E13"/>
    <mergeCell ref="F12:F13"/>
    <mergeCell ref="G12:G13"/>
    <mergeCell ref="H12:H13"/>
    <mergeCell ref="I12:I13"/>
    <mergeCell ref="J12:J13"/>
    <mergeCell ref="K12:K13"/>
    <mergeCell ref="P16:P17"/>
    <mergeCell ref="Q16:Q17"/>
    <mergeCell ref="R16:R17"/>
    <mergeCell ref="S16:S17"/>
    <mergeCell ref="T16:T17"/>
    <mergeCell ref="U16:U17"/>
    <mergeCell ref="V16:V17"/>
    <mergeCell ref="W16:W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zoomScale="110" zoomScaleNormal="110" topLeftCell="A19" workbookViewId="0">
      <selection activeCell="O42" sqref="O42"/>
    </sheetView>
  </sheetViews>
  <sheetFormatPr defaultColWidth="9" defaultRowHeight="13.5"/>
  <sheetData>
    <row r="1" ht="18.75" spans="1:23">
      <c r="A1" s="1" t="s">
        <v>212</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9" t="s">
        <v>185</v>
      </c>
      <c r="L8" s="17" t="s">
        <v>183</v>
      </c>
      <c r="M8" s="18"/>
      <c r="N8" s="18" t="s">
        <v>184</v>
      </c>
      <c r="O8" s="19" t="str">
        <f>G8</f>
        <v>Venue</v>
      </c>
      <c r="P8" s="17" t="s">
        <v>183</v>
      </c>
      <c r="Q8" s="18"/>
      <c r="R8" s="18" t="s">
        <v>184</v>
      </c>
      <c r="S8" s="19" t="str">
        <f>G8</f>
        <v>Venue</v>
      </c>
      <c r="T8" s="17" t="s">
        <v>183</v>
      </c>
      <c r="U8" s="12"/>
      <c r="V8" s="12" t="s">
        <v>184</v>
      </c>
      <c r="W8" s="159" t="str">
        <f>G8</f>
        <v>Venue</v>
      </c>
    </row>
    <row r="9" spans="1:23">
      <c r="A9" s="20">
        <v>1</v>
      </c>
      <c r="B9" s="21">
        <v>0.333333333333333</v>
      </c>
      <c r="C9" s="22">
        <f>B9+$E$4</f>
        <v>0.364583333333333</v>
      </c>
      <c r="D9" s="174"/>
      <c r="E9" s="23"/>
      <c r="F9" s="23"/>
      <c r="G9" s="24"/>
      <c r="H9" s="51" t="s">
        <v>208</v>
      </c>
      <c r="I9" s="51" t="s">
        <v>213</v>
      </c>
      <c r="J9" s="51" t="s">
        <v>209</v>
      </c>
      <c r="K9" s="52" t="s">
        <v>189</v>
      </c>
      <c r="L9" s="23"/>
      <c r="M9" s="23"/>
      <c r="N9" s="23"/>
      <c r="O9" s="24"/>
      <c r="P9" s="23"/>
      <c r="Q9" s="23"/>
      <c r="R9" s="23"/>
      <c r="S9" s="24"/>
      <c r="T9" s="131"/>
      <c r="U9" s="176"/>
      <c r="V9" s="176"/>
      <c r="W9" s="177"/>
    </row>
    <row r="10" spans="1:23">
      <c r="A10" s="26">
        <v>2</v>
      </c>
      <c r="B10" s="27">
        <f>C9+$E$2</f>
        <v>0.368055555555555</v>
      </c>
      <c r="C10" s="28">
        <f>B10+$E$4</f>
        <v>0.399305555555555</v>
      </c>
      <c r="D10" s="174"/>
      <c r="E10" s="23"/>
      <c r="F10" s="23"/>
      <c r="G10" s="24"/>
      <c r="H10" s="53"/>
      <c r="I10" s="53"/>
      <c r="J10" s="53"/>
      <c r="K10" s="54"/>
      <c r="L10" s="23"/>
      <c r="M10" s="23"/>
      <c r="N10" s="23"/>
      <c r="O10" s="24"/>
      <c r="P10" s="23"/>
      <c r="Q10" s="23"/>
      <c r="R10" s="23"/>
      <c r="S10" s="24"/>
      <c r="T10" s="178"/>
      <c r="U10" s="179"/>
      <c r="V10" s="180"/>
      <c r="W10" s="96"/>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207</v>
      </c>
      <c r="G12" s="52" t="s">
        <v>189</v>
      </c>
      <c r="H12" s="51" t="s">
        <v>208</v>
      </c>
      <c r="I12" s="51" t="s">
        <v>187</v>
      </c>
      <c r="J12" s="51" t="s">
        <v>209</v>
      </c>
      <c r="K12" s="52" t="s">
        <v>189</v>
      </c>
      <c r="L12" s="23"/>
      <c r="M12" s="23"/>
      <c r="N12" s="23"/>
      <c r="O12" s="24"/>
      <c r="P12" s="23"/>
      <c r="Q12" s="23"/>
      <c r="R12" s="23"/>
      <c r="S12" s="24"/>
      <c r="T12" s="23"/>
      <c r="U12" s="23"/>
      <c r="V12" s="23"/>
      <c r="W12" s="24"/>
    </row>
    <row r="13" spans="1:23">
      <c r="A13" s="26">
        <v>4</v>
      </c>
      <c r="B13" s="27">
        <f>C12+$E$2</f>
        <v>0.444444444444444</v>
      </c>
      <c r="C13" s="28">
        <f>B13+$E$4</f>
        <v>0.475694444444444</v>
      </c>
      <c r="D13" s="148"/>
      <c r="E13" s="53"/>
      <c r="F13" s="148"/>
      <c r="G13" s="149"/>
      <c r="H13" s="53"/>
      <c r="I13" s="53"/>
      <c r="J13" s="53"/>
      <c r="K13" s="54"/>
      <c r="L13" s="23"/>
      <c r="M13" s="23"/>
      <c r="N13" s="23"/>
      <c r="O13" s="24"/>
      <c r="P13" s="23"/>
      <c r="Q13" s="23"/>
      <c r="R13" s="23"/>
      <c r="S13" s="24"/>
      <c r="T13" s="23"/>
      <c r="U13" s="23"/>
      <c r="V13" s="23"/>
      <c r="W13" s="24"/>
    </row>
    <row r="14" spans="1:23">
      <c r="A14" s="26">
        <v>5</v>
      </c>
      <c r="B14" s="27">
        <f>C13+$E$2</f>
        <v>0.479166666666666</v>
      </c>
      <c r="C14" s="28">
        <f>B14+$E$4</f>
        <v>0.510416666666666</v>
      </c>
      <c r="D14" s="53"/>
      <c r="E14" s="35" t="s">
        <v>214</v>
      </c>
      <c r="F14" s="53"/>
      <c r="G14" s="54"/>
      <c r="H14" s="23"/>
      <c r="I14" s="23"/>
      <c r="J14" s="23"/>
      <c r="K14" s="173"/>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51"/>
      <c r="E16" s="39"/>
      <c r="F16" s="106"/>
      <c r="G16" s="106"/>
      <c r="H16" s="38"/>
      <c r="I16" s="38"/>
      <c r="J16" s="175"/>
      <c r="K16" s="175"/>
      <c r="L16" s="38"/>
      <c r="M16" s="23"/>
      <c r="N16" s="38"/>
      <c r="O16" s="24"/>
      <c r="P16" s="130"/>
      <c r="Q16" s="23"/>
      <c r="R16" s="139"/>
      <c r="S16" s="24"/>
      <c r="T16" s="23"/>
      <c r="U16" s="23"/>
      <c r="V16" s="23"/>
      <c r="W16" s="24"/>
    </row>
    <row r="17" spans="1:23">
      <c r="A17" s="26">
        <v>7</v>
      </c>
      <c r="B17" s="27">
        <f>C16+$E$2</f>
        <v>0.618055555555555</v>
      </c>
      <c r="C17" s="28">
        <f>B17+$E$4</f>
        <v>0.649305555555555</v>
      </c>
      <c r="D17" s="151"/>
      <c r="E17" s="39"/>
      <c r="F17" s="106"/>
      <c r="G17" s="106"/>
      <c r="H17" s="38"/>
      <c r="I17" s="38"/>
      <c r="J17" s="175"/>
      <c r="K17" s="175"/>
      <c r="L17" s="38"/>
      <c r="M17" s="23"/>
      <c r="N17" s="38"/>
      <c r="O17" s="24"/>
      <c r="P17" s="130"/>
      <c r="Q17" s="23"/>
      <c r="R17" s="139"/>
      <c r="S17" s="24"/>
      <c r="T17" s="23"/>
      <c r="U17" s="23"/>
      <c r="V17" s="23"/>
      <c r="W17" s="24"/>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51"/>
      <c r="E19" s="25"/>
      <c r="F19" s="39"/>
      <c r="G19" s="162"/>
      <c r="H19" s="37"/>
      <c r="I19" s="37"/>
      <c r="J19" s="37"/>
      <c r="K19" s="37"/>
      <c r="L19" s="51" t="s">
        <v>215</v>
      </c>
      <c r="M19" s="51" t="s">
        <v>187</v>
      </c>
      <c r="N19" s="51" t="s">
        <v>216</v>
      </c>
      <c r="O19" s="51" t="s">
        <v>189</v>
      </c>
      <c r="P19" s="65" t="s">
        <v>194</v>
      </c>
      <c r="Q19" s="65"/>
      <c r="R19" s="65"/>
      <c r="S19" s="65"/>
      <c r="T19" s="168" t="s">
        <v>195</v>
      </c>
      <c r="U19" s="87"/>
      <c r="V19" s="87"/>
      <c r="W19" s="88"/>
    </row>
    <row r="20" spans="1:23">
      <c r="A20" s="26">
        <v>9</v>
      </c>
      <c r="B20" s="27">
        <f>C19+$E$2</f>
        <v>0.694444444444444</v>
      </c>
      <c r="C20" s="28">
        <f>B20+$E$4</f>
        <v>0.725694444444444</v>
      </c>
      <c r="D20" s="151"/>
      <c r="E20" s="39"/>
      <c r="F20" s="39"/>
      <c r="G20" s="162"/>
      <c r="H20" s="37"/>
      <c r="I20" s="37"/>
      <c r="J20" s="37"/>
      <c r="K20" s="37"/>
      <c r="L20" s="148"/>
      <c r="M20" s="148"/>
      <c r="N20" s="148"/>
      <c r="O20" s="148"/>
      <c r="P20" s="65"/>
      <c r="Q20" s="65"/>
      <c r="R20" s="65"/>
      <c r="S20" s="65"/>
      <c r="T20" s="169"/>
      <c r="U20" s="90"/>
      <c r="V20" s="90"/>
      <c r="W20" s="91"/>
    </row>
    <row r="21" spans="1:23">
      <c r="A21" s="26">
        <v>10</v>
      </c>
      <c r="B21" s="27">
        <f>C20+$E$2</f>
        <v>0.729166666666666</v>
      </c>
      <c r="C21" s="28">
        <f>B21+$E$4</f>
        <v>0.760416666666666</v>
      </c>
      <c r="D21" s="151"/>
      <c r="E21" s="39"/>
      <c r="F21" s="39"/>
      <c r="G21" s="162"/>
      <c r="H21" s="23"/>
      <c r="I21" s="23"/>
      <c r="J21" s="23"/>
      <c r="K21" s="24"/>
      <c r="L21" s="53"/>
      <c r="M21" s="53"/>
      <c r="N21" s="53"/>
      <c r="O21" s="53"/>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217</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1" t="s">
        <v>183</v>
      </c>
      <c r="I35" s="12"/>
      <c r="J35" s="12" t="s">
        <v>184</v>
      </c>
      <c r="K35" s="159" t="s">
        <v>185</v>
      </c>
      <c r="L35" s="17" t="s">
        <v>183</v>
      </c>
      <c r="M35" s="18"/>
      <c r="N35" s="18" t="s">
        <v>184</v>
      </c>
      <c r="O35" s="19" t="str">
        <f>G35</f>
        <v>Venue</v>
      </c>
      <c r="P35" s="17" t="s">
        <v>183</v>
      </c>
      <c r="Q35" s="18"/>
      <c r="R35" s="18" t="s">
        <v>184</v>
      </c>
      <c r="S35" s="19" t="str">
        <f>G35</f>
        <v>Venue</v>
      </c>
      <c r="T35" s="11" t="s">
        <v>183</v>
      </c>
      <c r="U35" s="12"/>
      <c r="V35" s="12" t="s">
        <v>184</v>
      </c>
      <c r="W35" s="159" t="str">
        <f>G35</f>
        <v>Venue</v>
      </c>
    </row>
    <row r="36" spans="1:23">
      <c r="A36" s="20">
        <v>1</v>
      </c>
      <c r="B36" s="21">
        <v>0.333333333333333</v>
      </c>
      <c r="C36" s="22">
        <f>B36+$E$4</f>
        <v>0.364583333333333</v>
      </c>
      <c r="D36" s="174"/>
      <c r="E36" s="23"/>
      <c r="F36" s="23"/>
      <c r="G36" s="24"/>
      <c r="H36" s="51" t="s">
        <v>208</v>
      </c>
      <c r="I36" s="51" t="s">
        <v>213</v>
      </c>
      <c r="J36" s="51" t="s">
        <v>209</v>
      </c>
      <c r="K36" s="52" t="s">
        <v>189</v>
      </c>
      <c r="L36" s="51" t="s">
        <v>208</v>
      </c>
      <c r="M36" s="51" t="s">
        <v>214</v>
      </c>
      <c r="N36" s="51" t="s">
        <v>209</v>
      </c>
      <c r="O36" s="52" t="s">
        <v>189</v>
      </c>
      <c r="P36" s="37"/>
      <c r="Q36" s="37"/>
      <c r="R36" s="37"/>
      <c r="S36" s="37"/>
      <c r="T36" s="181"/>
      <c r="U36" s="176"/>
      <c r="V36" s="176"/>
      <c r="W36" s="177"/>
    </row>
    <row r="37" spans="1:23">
      <c r="A37" s="26">
        <v>2</v>
      </c>
      <c r="B37" s="27">
        <f>C36+$E$2</f>
        <v>0.368055555555555</v>
      </c>
      <c r="C37" s="28">
        <f>B37+$E$4</f>
        <v>0.399305555555555</v>
      </c>
      <c r="D37" s="174"/>
      <c r="E37" s="23"/>
      <c r="F37" s="23"/>
      <c r="G37" s="24"/>
      <c r="H37" s="53"/>
      <c r="I37" s="53"/>
      <c r="J37" s="53"/>
      <c r="K37" s="54"/>
      <c r="L37" s="53"/>
      <c r="M37" s="53"/>
      <c r="N37" s="53"/>
      <c r="O37" s="54"/>
      <c r="P37" s="37"/>
      <c r="Q37" s="37"/>
      <c r="R37" s="37"/>
      <c r="S37" s="37"/>
      <c r="T37" s="182"/>
      <c r="U37" s="179"/>
      <c r="V37" s="180"/>
      <c r="W37" s="96"/>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207</v>
      </c>
      <c r="G39" s="52" t="s">
        <v>189</v>
      </c>
      <c r="H39" s="23"/>
      <c r="I39" s="23"/>
      <c r="J39" s="23"/>
      <c r="K39" s="24"/>
      <c r="L39" s="23"/>
      <c r="M39" s="23"/>
      <c r="N39" s="23"/>
      <c r="O39" s="24"/>
      <c r="P39" s="23"/>
      <c r="Q39" s="23"/>
      <c r="R39" s="23"/>
      <c r="S39" s="24"/>
      <c r="T39" s="23"/>
      <c r="U39" s="23"/>
      <c r="V39" s="23"/>
      <c r="W39" s="24"/>
    </row>
    <row r="40" spans="1:23">
      <c r="A40" s="26">
        <v>4</v>
      </c>
      <c r="B40" s="27">
        <f>C39+$E$2</f>
        <v>0.444444444444444</v>
      </c>
      <c r="C40" s="28">
        <f>B40+$E$4</f>
        <v>0.475694444444444</v>
      </c>
      <c r="D40" s="148"/>
      <c r="E40" s="53"/>
      <c r="F40" s="148"/>
      <c r="G40" s="149"/>
      <c r="H40" s="23"/>
      <c r="I40" s="23"/>
      <c r="J40" s="23"/>
      <c r="K40" s="24"/>
      <c r="L40" s="23"/>
      <c r="M40" s="23"/>
      <c r="N40" s="23"/>
      <c r="O40" s="24"/>
      <c r="P40" s="23"/>
      <c r="Q40" s="23"/>
      <c r="R40" s="23"/>
      <c r="S40" s="24"/>
      <c r="T40" s="23"/>
      <c r="U40" s="23"/>
      <c r="V40" s="23"/>
      <c r="W40" s="24"/>
    </row>
    <row r="41" spans="1:23">
      <c r="A41" s="26">
        <v>5</v>
      </c>
      <c r="B41" s="27">
        <f>C40+$E$2</f>
        <v>0.479166666666666</v>
      </c>
      <c r="C41" s="28">
        <f>B41+$E$4</f>
        <v>0.510416666666666</v>
      </c>
      <c r="D41" s="53"/>
      <c r="E41" s="35" t="s">
        <v>214</v>
      </c>
      <c r="F41" s="53"/>
      <c r="G41" s="54"/>
      <c r="H41" s="23"/>
      <c r="I41" s="23"/>
      <c r="J41" s="23"/>
      <c r="K41" s="24"/>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51"/>
      <c r="E43" s="39"/>
      <c r="F43" s="106"/>
      <c r="G43" s="152"/>
      <c r="H43" s="38"/>
      <c r="I43" s="23"/>
      <c r="J43" s="38"/>
      <c r="K43" s="24"/>
      <c r="L43" s="23"/>
      <c r="M43" s="23"/>
      <c r="N43" s="23"/>
      <c r="O43" s="24"/>
      <c r="P43" s="129"/>
      <c r="Q43" s="129"/>
      <c r="R43" s="129"/>
      <c r="S43" s="157"/>
      <c r="T43" s="23"/>
      <c r="U43" s="23"/>
      <c r="V43" s="23"/>
      <c r="W43" s="24"/>
    </row>
    <row r="44" spans="1:23">
      <c r="A44" s="26">
        <v>7</v>
      </c>
      <c r="B44" s="27">
        <f>C43+$E$2</f>
        <v>0.618055555555555</v>
      </c>
      <c r="C44" s="28">
        <f>B44+$E$4</f>
        <v>0.649305555555555</v>
      </c>
      <c r="D44" s="151"/>
      <c r="E44" s="39"/>
      <c r="F44" s="106"/>
      <c r="G44" s="152"/>
      <c r="H44" s="38"/>
      <c r="I44" s="23"/>
      <c r="J44" s="38"/>
      <c r="K44" s="24"/>
      <c r="L44" s="23"/>
      <c r="M44" s="23"/>
      <c r="N44" s="23"/>
      <c r="O44" s="24"/>
      <c r="P44" s="129"/>
      <c r="Q44" s="129"/>
      <c r="R44" s="129"/>
      <c r="S44" s="157"/>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51"/>
      <c r="E46" s="25"/>
      <c r="F46" s="39"/>
      <c r="G46" s="162"/>
      <c r="H46" s="35" t="s">
        <v>218</v>
      </c>
      <c r="I46" s="35" t="s">
        <v>187</v>
      </c>
      <c r="J46" s="127" t="s">
        <v>206</v>
      </c>
      <c r="K46" s="36" t="s">
        <v>189</v>
      </c>
      <c r="L46" s="51" t="s">
        <v>215</v>
      </c>
      <c r="M46" s="51" t="s">
        <v>187</v>
      </c>
      <c r="N46" s="51" t="s">
        <v>216</v>
      </c>
      <c r="O46" s="51" t="s">
        <v>189</v>
      </c>
      <c r="P46" s="23"/>
      <c r="Q46" s="23"/>
      <c r="R46" s="23"/>
      <c r="S46" s="24"/>
      <c r="T46" s="87" t="s">
        <v>195</v>
      </c>
      <c r="U46" s="87"/>
      <c r="V46" s="87"/>
      <c r="W46" s="88"/>
    </row>
    <row r="47" spans="1:23">
      <c r="A47" s="26">
        <v>9</v>
      </c>
      <c r="B47" s="27">
        <f>C46+$E$2</f>
        <v>0.694444444444444</v>
      </c>
      <c r="C47" s="28">
        <f>B47+$E$4</f>
        <v>0.725694444444444</v>
      </c>
      <c r="D47" s="151"/>
      <c r="E47" s="39"/>
      <c r="F47" s="39"/>
      <c r="G47" s="162"/>
      <c r="H47" s="23"/>
      <c r="I47" s="23"/>
      <c r="J47" s="23"/>
      <c r="K47" s="24"/>
      <c r="L47" s="148"/>
      <c r="M47" s="148"/>
      <c r="N47" s="148"/>
      <c r="O47" s="148"/>
      <c r="P47" s="23"/>
      <c r="Q47" s="23"/>
      <c r="R47" s="23"/>
      <c r="S47" s="24"/>
      <c r="T47" s="89"/>
      <c r="U47" s="90"/>
      <c r="V47" s="90"/>
      <c r="W47" s="91"/>
    </row>
    <row r="48" spans="1:23">
      <c r="A48" s="26">
        <v>10</v>
      </c>
      <c r="B48" s="27">
        <f>C47+$E$2</f>
        <v>0.729166666666666</v>
      </c>
      <c r="C48" s="28">
        <f>B48+$E$4</f>
        <v>0.760416666666666</v>
      </c>
      <c r="D48" s="151"/>
      <c r="E48" s="39"/>
      <c r="F48" s="39"/>
      <c r="G48" s="162"/>
      <c r="H48" s="23"/>
      <c r="I48" s="23"/>
      <c r="J48" s="23"/>
      <c r="K48" s="24"/>
      <c r="L48" s="53"/>
      <c r="M48" s="53"/>
      <c r="N48" s="53"/>
      <c r="O48" s="53"/>
      <c r="P48" s="137"/>
      <c r="Q48" s="137"/>
      <c r="R48" s="137"/>
      <c r="S48" s="137"/>
      <c r="T48" s="92"/>
      <c r="U48" s="92"/>
      <c r="V48" s="92"/>
      <c r="W48" s="93"/>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4"/>
      <c r="R50" s="94"/>
      <c r="S50" s="95"/>
      <c r="T50" s="68"/>
      <c r="U50" s="66"/>
      <c r="V50" s="66"/>
      <c r="W50" s="96"/>
    </row>
    <row r="51" spans="1:23">
      <c r="A51" s="26">
        <v>12</v>
      </c>
      <c r="B51" s="27">
        <f>C50+$E$2</f>
        <v>0.847222222222222</v>
      </c>
      <c r="C51" s="28">
        <f>B51+$E$4</f>
        <v>0.878472222222222</v>
      </c>
      <c r="D51" s="72"/>
      <c r="E51" s="70"/>
      <c r="F51" s="70"/>
      <c r="G51" s="71"/>
      <c r="H51" s="72"/>
      <c r="I51" s="70"/>
      <c r="J51" s="70"/>
      <c r="K51" s="71"/>
      <c r="L51" s="72"/>
      <c r="M51" s="70"/>
      <c r="N51" s="70"/>
      <c r="O51" s="71"/>
      <c r="P51" s="69"/>
      <c r="Q51" s="94"/>
      <c r="R51" s="94"/>
      <c r="S51" s="95"/>
      <c r="T51" s="97"/>
      <c r="U51" s="94"/>
      <c r="V51" s="94"/>
      <c r="W51" s="95"/>
    </row>
    <row r="52" ht="14.25" spans="1:23">
      <c r="A52" s="45">
        <v>13</v>
      </c>
      <c r="B52" s="46">
        <v>0.881944444444444</v>
      </c>
      <c r="C52" s="47">
        <v>0.913194444444444</v>
      </c>
      <c r="D52" s="75"/>
      <c r="E52" s="73"/>
      <c r="F52" s="73"/>
      <c r="G52" s="74"/>
      <c r="H52" s="75"/>
      <c r="I52" s="73"/>
      <c r="J52" s="73"/>
      <c r="K52" s="74"/>
      <c r="L52" s="75"/>
      <c r="M52" s="73"/>
      <c r="N52" s="73"/>
      <c r="O52" s="74"/>
      <c r="P52" s="76"/>
      <c r="Q52" s="98"/>
      <c r="R52" s="98"/>
      <c r="S52" s="99"/>
      <c r="T52" s="100"/>
      <c r="U52" s="98"/>
      <c r="V52" s="98"/>
      <c r="W52" s="99"/>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H12:H13"/>
    <mergeCell ref="H36:H37"/>
    <mergeCell ref="I9:I10"/>
    <mergeCell ref="I12:I13"/>
    <mergeCell ref="I36:I37"/>
    <mergeCell ref="J9:J10"/>
    <mergeCell ref="J12:J13"/>
    <mergeCell ref="J36:J37"/>
    <mergeCell ref="K9:K10"/>
    <mergeCell ref="K12:K13"/>
    <mergeCell ref="K36:K37"/>
    <mergeCell ref="L19:L21"/>
    <mergeCell ref="L36:L37"/>
    <mergeCell ref="L46:L48"/>
    <mergeCell ref="M19:M21"/>
    <mergeCell ref="M36:M37"/>
    <mergeCell ref="M46:M48"/>
    <mergeCell ref="N19:N21"/>
    <mergeCell ref="N36:N37"/>
    <mergeCell ref="N46:N48"/>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J41" sqref="J41"/>
    </sheetView>
  </sheetViews>
  <sheetFormatPr defaultColWidth="9" defaultRowHeight="13.5"/>
  <cols>
    <col min="16" max="16" width="10.7916666666667" customWidth="1"/>
  </cols>
  <sheetData>
    <row r="1" ht="18.75" spans="1:23">
      <c r="A1" s="1" t="s">
        <v>219</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1" t="s">
        <v>183</v>
      </c>
      <c r="I8" s="12"/>
      <c r="J8" s="12" t="s">
        <v>184</v>
      </c>
      <c r="K8" s="15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51" t="s">
        <v>208</v>
      </c>
      <c r="I9" s="51" t="s">
        <v>213</v>
      </c>
      <c r="J9" s="51" t="s">
        <v>209</v>
      </c>
      <c r="K9" s="52" t="s">
        <v>189</v>
      </c>
      <c r="L9" s="51" t="s">
        <v>208</v>
      </c>
      <c r="M9" s="51" t="s">
        <v>214</v>
      </c>
      <c r="N9" s="51" t="s">
        <v>209</v>
      </c>
      <c r="O9" s="52" t="s">
        <v>189</v>
      </c>
      <c r="P9" s="23"/>
      <c r="Q9" s="23"/>
      <c r="R9" s="23"/>
      <c r="S9" s="24"/>
      <c r="T9" s="23"/>
      <c r="U9" s="23"/>
      <c r="V9" s="23"/>
      <c r="W9" s="24"/>
    </row>
    <row r="10" spans="1:23">
      <c r="A10" s="26">
        <v>2</v>
      </c>
      <c r="B10" s="27">
        <f>C9+$E$2</f>
        <v>0.368055555555555</v>
      </c>
      <c r="C10" s="28">
        <f>B10+$E$4</f>
        <v>0.399305555555555</v>
      </c>
      <c r="D10" s="23"/>
      <c r="E10" s="23"/>
      <c r="F10" s="23"/>
      <c r="G10" s="24"/>
      <c r="H10" s="53"/>
      <c r="I10" s="53"/>
      <c r="J10" s="53"/>
      <c r="K10" s="54"/>
      <c r="L10" s="53"/>
      <c r="M10" s="53"/>
      <c r="N10" s="53"/>
      <c r="O10" s="54"/>
      <c r="P10" s="23"/>
      <c r="Q10" s="23"/>
      <c r="R10" s="23"/>
      <c r="S10" s="24"/>
      <c r="T10" s="23"/>
      <c r="U10" s="23"/>
      <c r="V10" s="23"/>
      <c r="W10" s="24"/>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207</v>
      </c>
      <c r="G12" s="52" t="s">
        <v>189</v>
      </c>
      <c r="H12" s="23"/>
      <c r="I12" s="23"/>
      <c r="J12" s="23"/>
      <c r="K12" s="24"/>
      <c r="L12" s="129"/>
      <c r="M12" s="129"/>
      <c r="N12" s="129"/>
      <c r="O12" s="129"/>
      <c r="P12" s="23"/>
      <c r="Q12" s="23"/>
      <c r="R12" s="23"/>
      <c r="S12" s="24"/>
      <c r="T12" s="23"/>
      <c r="U12" s="23"/>
      <c r="V12" s="23"/>
      <c r="W12" s="24"/>
    </row>
    <row r="13" spans="1:23">
      <c r="A13" s="26">
        <v>4</v>
      </c>
      <c r="B13" s="27">
        <f>C12+$E$2</f>
        <v>0.444444444444444</v>
      </c>
      <c r="C13" s="28">
        <f>B13+$E$4</f>
        <v>0.475694444444444</v>
      </c>
      <c r="D13" s="148"/>
      <c r="E13" s="53"/>
      <c r="F13" s="148"/>
      <c r="G13" s="149"/>
      <c r="H13" s="23"/>
      <c r="I13" s="23"/>
      <c r="J13" s="23"/>
      <c r="K13" s="24"/>
      <c r="L13" s="129"/>
      <c r="M13" s="129"/>
      <c r="N13" s="129"/>
      <c r="O13" s="129"/>
      <c r="P13" s="23"/>
      <c r="Q13" s="23"/>
      <c r="R13" s="23"/>
      <c r="S13" s="24"/>
      <c r="T13" s="23"/>
      <c r="U13" s="23"/>
      <c r="V13" s="23"/>
      <c r="W13" s="24"/>
    </row>
    <row r="14" spans="1:23">
      <c r="A14" s="26">
        <v>5</v>
      </c>
      <c r="B14" s="27">
        <f>C13+$E$2</f>
        <v>0.479166666666666</v>
      </c>
      <c r="C14" s="28">
        <f>B14+$E$4</f>
        <v>0.510416666666666</v>
      </c>
      <c r="D14" s="53"/>
      <c r="E14" s="35" t="s">
        <v>214</v>
      </c>
      <c r="F14" s="53"/>
      <c r="G14" s="54"/>
      <c r="H14" s="23"/>
      <c r="I14" s="23"/>
      <c r="J14" s="23"/>
      <c r="K14" s="24"/>
      <c r="L14" s="23"/>
      <c r="M14" s="23"/>
      <c r="N14" s="23"/>
      <c r="O14" s="2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151"/>
      <c r="E16" s="39"/>
      <c r="F16" s="106"/>
      <c r="G16" s="152"/>
      <c r="H16" s="23"/>
      <c r="I16" s="23"/>
      <c r="J16" s="23"/>
      <c r="K16" s="24"/>
      <c r="L16" s="110" t="s">
        <v>215</v>
      </c>
      <c r="M16" s="110" t="s">
        <v>214</v>
      </c>
      <c r="N16" s="110" t="s">
        <v>216</v>
      </c>
      <c r="O16" s="110" t="s">
        <v>189</v>
      </c>
      <c r="P16" s="164" t="s">
        <v>192</v>
      </c>
      <c r="Q16" s="51"/>
      <c r="R16" s="166" t="s">
        <v>193</v>
      </c>
      <c r="S16" s="52"/>
      <c r="T16" s="37"/>
      <c r="U16" s="37"/>
      <c r="V16" s="37"/>
      <c r="W16" s="37"/>
    </row>
    <row r="17" spans="1:23">
      <c r="A17" s="26">
        <v>7</v>
      </c>
      <c r="B17" s="27">
        <f>C16+$E$2</f>
        <v>0.618055555555555</v>
      </c>
      <c r="C17" s="28">
        <f>B17+$E$4</f>
        <v>0.649305555555555</v>
      </c>
      <c r="D17" s="151"/>
      <c r="E17" s="39"/>
      <c r="F17" s="106"/>
      <c r="G17" s="152"/>
      <c r="H17" s="23"/>
      <c r="I17" s="23"/>
      <c r="J17" s="23"/>
      <c r="K17" s="24"/>
      <c r="L17" s="114"/>
      <c r="M17" s="114"/>
      <c r="N17" s="114"/>
      <c r="O17" s="114"/>
      <c r="P17" s="114"/>
      <c r="Q17" s="53"/>
      <c r="R17" s="167"/>
      <c r="S17" s="54"/>
      <c r="T17" s="37"/>
      <c r="U17" s="37"/>
      <c r="V17" s="37"/>
      <c r="W17" s="37"/>
    </row>
    <row r="18" spans="1:23">
      <c r="A18" s="30" t="s">
        <v>190</v>
      </c>
      <c r="B18" s="31">
        <f t="shared" ref="B18:B23" si="1">C17</f>
        <v>0.649305555555555</v>
      </c>
      <c r="C18" s="32">
        <f>B18+$E$3</f>
        <v>0.659722222222222</v>
      </c>
      <c r="D18" s="41"/>
      <c r="E18" s="33"/>
      <c r="F18" s="33"/>
      <c r="G18" s="42"/>
      <c r="H18" s="41"/>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151"/>
      <c r="E19" s="25"/>
      <c r="F19" s="39"/>
      <c r="G19" s="162"/>
      <c r="H19" s="37"/>
      <c r="I19" s="37"/>
      <c r="J19" s="37"/>
      <c r="K19" s="37"/>
      <c r="L19" s="51" t="s">
        <v>215</v>
      </c>
      <c r="M19" s="51" t="s">
        <v>187</v>
      </c>
      <c r="N19" s="51" t="s">
        <v>216</v>
      </c>
      <c r="O19" s="51" t="s">
        <v>189</v>
      </c>
      <c r="P19" s="65" t="s">
        <v>194</v>
      </c>
      <c r="Q19" s="65"/>
      <c r="R19" s="65"/>
      <c r="S19" s="65"/>
      <c r="T19" s="168" t="s">
        <v>195</v>
      </c>
      <c r="U19" s="87"/>
      <c r="V19" s="87"/>
      <c r="W19" s="88"/>
    </row>
    <row r="20" spans="1:23">
      <c r="A20" s="26">
        <v>9</v>
      </c>
      <c r="B20" s="27">
        <f>C19+$E$2</f>
        <v>0.694444444444444</v>
      </c>
      <c r="C20" s="28">
        <f>B20+$E$4</f>
        <v>0.725694444444444</v>
      </c>
      <c r="D20" s="151"/>
      <c r="E20" s="39"/>
      <c r="F20" s="39"/>
      <c r="G20" s="162"/>
      <c r="H20" s="37"/>
      <c r="I20" s="37"/>
      <c r="J20" s="37"/>
      <c r="K20" s="37"/>
      <c r="L20" s="148"/>
      <c r="M20" s="148"/>
      <c r="N20" s="148"/>
      <c r="O20" s="148"/>
      <c r="P20" s="65"/>
      <c r="Q20" s="65"/>
      <c r="R20" s="65"/>
      <c r="S20" s="65"/>
      <c r="T20" s="169"/>
      <c r="U20" s="90"/>
      <c r="V20" s="90"/>
      <c r="W20" s="91"/>
    </row>
    <row r="21" spans="1:23">
      <c r="A21" s="26">
        <v>10</v>
      </c>
      <c r="B21" s="27">
        <f>C20+$E$2</f>
        <v>0.729166666666666</v>
      </c>
      <c r="C21" s="28">
        <f>B21+$E$4</f>
        <v>0.760416666666666</v>
      </c>
      <c r="D21" s="151"/>
      <c r="E21" s="39"/>
      <c r="F21" s="39"/>
      <c r="G21" s="162"/>
      <c r="H21" s="23"/>
      <c r="I21" s="23"/>
      <c r="J21" s="23"/>
      <c r="K21" s="24"/>
      <c r="L21" s="53"/>
      <c r="M21" s="53"/>
      <c r="N21" s="53"/>
      <c r="O21" s="53"/>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220</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f>5/60/24</f>
        <v>0.00347222222222222</v>
      </c>
      <c r="H29" s="4" t="s">
        <v>171</v>
      </c>
      <c r="I29" s="4"/>
      <c r="J29" s="4"/>
      <c r="K29" s="49"/>
      <c r="L29" s="4"/>
      <c r="M29" s="4"/>
      <c r="N29" s="4"/>
      <c r="O29" s="49"/>
      <c r="P29" s="4"/>
      <c r="Q29" s="4"/>
      <c r="R29" s="4"/>
      <c r="S29" s="49"/>
      <c r="T29" s="4"/>
    </row>
    <row r="30" spans="1:20">
      <c r="A30" s="5" t="s">
        <v>172</v>
      </c>
      <c r="B30" s="5"/>
      <c r="D30" s="3"/>
      <c r="E30" s="3">
        <f>3*E29</f>
        <v>0.0104166666666667</v>
      </c>
      <c r="H30" s="4"/>
      <c r="I30" s="4"/>
      <c r="J30" s="4"/>
      <c r="K30" s="49"/>
      <c r="L30" s="4"/>
      <c r="M30" s="4"/>
      <c r="N30" s="4"/>
      <c r="O30" s="49"/>
      <c r="P30" s="4"/>
      <c r="Q30" s="4"/>
      <c r="R30" s="4"/>
      <c r="S30" s="49"/>
      <c r="T30" s="4"/>
    </row>
    <row r="31" spans="1:20">
      <c r="A31" s="6"/>
      <c r="B31" s="6"/>
      <c r="C31" s="6"/>
      <c r="D31" s="6"/>
      <c r="E31" s="3">
        <f>0.75/24</f>
        <v>0.03125</v>
      </c>
      <c r="H31" s="4"/>
      <c r="I31" s="4"/>
      <c r="J31" s="4"/>
      <c r="K31" s="49"/>
      <c r="L31" s="4"/>
      <c r="M31" s="4"/>
      <c r="N31" s="4"/>
      <c r="O31" s="49"/>
      <c r="P31" s="4"/>
      <c r="Q31" s="4"/>
      <c r="R31" s="4"/>
      <c r="S31" s="49"/>
      <c r="T31" s="4"/>
    </row>
    <row r="32" spans="1:20">
      <c r="A32" s="6"/>
      <c r="B32" s="6"/>
      <c r="C32" s="6"/>
      <c r="D32" s="6"/>
      <c r="E32" s="3">
        <f>1/24</f>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tr">
        <f>G35</f>
        <v>Venue</v>
      </c>
      <c r="P35" s="17" t="s">
        <v>183</v>
      </c>
      <c r="Q35" s="18"/>
      <c r="R35" s="18" t="s">
        <v>184</v>
      </c>
      <c r="S35" s="19" t="str">
        <f>G35</f>
        <v>Venue</v>
      </c>
      <c r="T35" s="17" t="s">
        <v>183</v>
      </c>
      <c r="U35" s="18"/>
      <c r="V35" s="18" t="s">
        <v>184</v>
      </c>
      <c r="W35" s="19" t="str">
        <f>G35</f>
        <v>Venue</v>
      </c>
    </row>
    <row r="36" spans="1:23">
      <c r="A36" s="20">
        <v>1</v>
      </c>
      <c r="B36" s="21">
        <v>0.333333333333333</v>
      </c>
      <c r="C36" s="22">
        <f>B36+$E$4</f>
        <v>0.364583333333333</v>
      </c>
      <c r="D36" s="23"/>
      <c r="E36" s="23"/>
      <c r="F36" s="23"/>
      <c r="G36" s="24"/>
      <c r="H36" s="23"/>
      <c r="I36" s="23"/>
      <c r="J36" s="23"/>
      <c r="K36" s="24"/>
      <c r="L36" s="23"/>
      <c r="M36" s="23"/>
      <c r="N36" s="23"/>
      <c r="O36" s="24"/>
      <c r="P36" s="157"/>
      <c r="Q36" s="157"/>
      <c r="R36" s="157"/>
      <c r="S36" s="157"/>
      <c r="T36" s="157"/>
      <c r="U36" s="157"/>
      <c r="V36" s="157"/>
      <c r="W36" s="157"/>
    </row>
    <row r="37" spans="1:23">
      <c r="A37" s="26">
        <v>2</v>
      </c>
      <c r="B37" s="27">
        <f>C36+$E$2</f>
        <v>0.368055555555555</v>
      </c>
      <c r="C37" s="28">
        <f>B37+$E$4</f>
        <v>0.399305555555555</v>
      </c>
      <c r="D37" s="23"/>
      <c r="E37" s="23"/>
      <c r="F37" s="23"/>
      <c r="G37" s="24"/>
      <c r="H37" s="23"/>
      <c r="I37" s="23"/>
      <c r="J37" s="23"/>
      <c r="K37" s="24"/>
      <c r="L37" s="23"/>
      <c r="M37" s="23"/>
      <c r="N37" s="23"/>
      <c r="O37" s="24"/>
      <c r="P37" s="157"/>
      <c r="Q37" s="157"/>
      <c r="R37" s="157"/>
      <c r="S37" s="157"/>
      <c r="T37" s="157"/>
      <c r="U37" s="157"/>
      <c r="V37" s="157"/>
      <c r="W37" s="157"/>
    </row>
    <row r="38" spans="1:23">
      <c r="A38" s="30" t="s">
        <v>190</v>
      </c>
      <c r="B38" s="31">
        <f t="shared" ref="B38:B43" si="2">C37</f>
        <v>0.399305555555555</v>
      </c>
      <c r="C38" s="32">
        <f>B38+$E$3</f>
        <v>0.409722222222222</v>
      </c>
      <c r="D38" s="41"/>
      <c r="E38" s="33"/>
      <c r="F38" s="33"/>
      <c r="G38" s="42"/>
      <c r="H38" s="41"/>
      <c r="I38" s="33"/>
      <c r="J38" s="33"/>
      <c r="K38" s="42"/>
      <c r="L38" s="41"/>
      <c r="M38" s="33"/>
      <c r="N38" s="33"/>
      <c r="O38" s="42"/>
      <c r="P38" s="56"/>
      <c r="Q38" s="79"/>
      <c r="R38" s="79"/>
      <c r="S38" s="80"/>
      <c r="T38" s="61"/>
      <c r="U38" s="79"/>
      <c r="V38" s="81"/>
      <c r="W38" s="82"/>
    </row>
    <row r="39" spans="1:23">
      <c r="A39" s="26">
        <v>3</v>
      </c>
      <c r="B39" s="27">
        <f t="shared" si="2"/>
        <v>0.409722222222222</v>
      </c>
      <c r="C39" s="28">
        <f>B39+$E$4</f>
        <v>0.440972222222222</v>
      </c>
      <c r="D39" s="51" t="s">
        <v>198</v>
      </c>
      <c r="E39" s="51" t="s">
        <v>187</v>
      </c>
      <c r="F39" s="51" t="s">
        <v>207</v>
      </c>
      <c r="G39" s="52" t="s">
        <v>189</v>
      </c>
      <c r="H39" s="35" t="s">
        <v>208</v>
      </c>
      <c r="I39" s="35" t="s">
        <v>187</v>
      </c>
      <c r="J39" s="35" t="s">
        <v>209</v>
      </c>
      <c r="K39" s="36" t="s">
        <v>189</v>
      </c>
      <c r="L39" s="23"/>
      <c r="M39" s="23"/>
      <c r="N39" s="23"/>
      <c r="O39" s="24"/>
      <c r="P39" s="23"/>
      <c r="Q39" s="23"/>
      <c r="R39" s="23"/>
      <c r="S39" s="24"/>
      <c r="T39" s="23"/>
      <c r="U39" s="23"/>
      <c r="V39" s="23"/>
      <c r="W39" s="24"/>
    </row>
    <row r="40" spans="1:23">
      <c r="A40" s="26">
        <v>4</v>
      </c>
      <c r="B40" s="27">
        <f>C39+$E$2</f>
        <v>0.444444444444444</v>
      </c>
      <c r="C40" s="28">
        <f>B40+$E$4</f>
        <v>0.475694444444444</v>
      </c>
      <c r="D40" s="148"/>
      <c r="E40" s="53"/>
      <c r="F40" s="148"/>
      <c r="G40" s="149"/>
      <c r="H40" s="150"/>
      <c r="I40" s="150"/>
      <c r="J40" s="150"/>
      <c r="K40" s="163"/>
      <c r="L40" s="23"/>
      <c r="M40" s="23"/>
      <c r="N40" s="23"/>
      <c r="O40" s="24"/>
      <c r="P40" s="23"/>
      <c r="Q40" s="23"/>
      <c r="R40" s="23"/>
      <c r="S40" s="24"/>
      <c r="T40" s="23"/>
      <c r="U40" s="23"/>
      <c r="V40" s="23"/>
      <c r="W40" s="24"/>
    </row>
    <row r="41" spans="1:23">
      <c r="A41" s="26">
        <v>5</v>
      </c>
      <c r="B41" s="27">
        <f>C40+$E$2</f>
        <v>0.479166666666666</v>
      </c>
      <c r="C41" s="28">
        <f>B41+$E$4</f>
        <v>0.510416666666666</v>
      </c>
      <c r="D41" s="53"/>
      <c r="E41" s="35" t="s">
        <v>214</v>
      </c>
      <c r="F41" s="53"/>
      <c r="G41" s="54"/>
      <c r="H41" s="23"/>
      <c r="I41" s="23"/>
      <c r="J41" s="23"/>
      <c r="K41" s="173"/>
      <c r="L41" s="23"/>
      <c r="M41" s="23"/>
      <c r="N41" s="23"/>
      <c r="O41" s="24"/>
      <c r="P41" s="23"/>
      <c r="Q41" s="23"/>
      <c r="R41" s="23"/>
      <c r="S41" s="24"/>
      <c r="T41" s="23"/>
      <c r="U41" s="23"/>
      <c r="V41" s="23"/>
      <c r="W41" s="24"/>
    </row>
    <row r="42" spans="1:23">
      <c r="A42" s="30" t="s">
        <v>191</v>
      </c>
      <c r="B42" s="31">
        <f t="shared" si="2"/>
        <v>0.510416666666666</v>
      </c>
      <c r="C42" s="32">
        <f>B42+2*E31+E30</f>
        <v>0.583333333333333</v>
      </c>
      <c r="D42" s="41"/>
      <c r="E42" s="33"/>
      <c r="F42" s="33"/>
      <c r="G42" s="42"/>
      <c r="H42" s="41"/>
      <c r="I42" s="33"/>
      <c r="J42" s="33"/>
      <c r="K42" s="42"/>
      <c r="L42" s="41"/>
      <c r="M42" s="33"/>
      <c r="N42" s="33"/>
      <c r="O42" s="42"/>
      <c r="P42" s="61"/>
      <c r="Q42" s="79"/>
      <c r="R42" s="79"/>
      <c r="S42" s="80"/>
      <c r="T42" s="61"/>
      <c r="U42" s="79"/>
      <c r="V42" s="81"/>
      <c r="W42" s="82"/>
    </row>
    <row r="43" spans="1:23">
      <c r="A43" s="26">
        <v>6</v>
      </c>
      <c r="B43" s="27">
        <f t="shared" si="2"/>
        <v>0.583333333333333</v>
      </c>
      <c r="C43" s="28">
        <f>B43+$E$4</f>
        <v>0.614583333333333</v>
      </c>
      <c r="D43" s="151"/>
      <c r="E43" s="39"/>
      <c r="F43" s="106"/>
      <c r="G43" s="152"/>
      <c r="H43" s="37"/>
      <c r="I43" s="37"/>
      <c r="J43" s="37"/>
      <c r="K43" s="37"/>
      <c r="L43" s="38"/>
      <c r="M43" s="23"/>
      <c r="N43" s="38"/>
      <c r="O43" s="24"/>
      <c r="P43" s="23"/>
      <c r="Q43" s="23"/>
      <c r="R43" s="23"/>
      <c r="S43" s="24"/>
      <c r="T43" s="23"/>
      <c r="U43" s="23"/>
      <c r="V43" s="23"/>
      <c r="W43" s="24"/>
    </row>
    <row r="44" spans="1:23">
      <c r="A44" s="26">
        <v>7</v>
      </c>
      <c r="B44" s="27">
        <f>C43+$E$2</f>
        <v>0.618055555555555</v>
      </c>
      <c r="C44" s="28">
        <f>B44+$E$4</f>
        <v>0.649305555555555</v>
      </c>
      <c r="D44" s="151"/>
      <c r="E44" s="39"/>
      <c r="F44" s="106"/>
      <c r="G44" s="152"/>
      <c r="H44" s="37"/>
      <c r="I44" s="37"/>
      <c r="J44" s="37"/>
      <c r="K44" s="37"/>
      <c r="L44" s="38"/>
      <c r="M44" s="23"/>
      <c r="N44" s="38"/>
      <c r="O44" s="24"/>
      <c r="P44" s="23"/>
      <c r="Q44" s="23"/>
      <c r="R44" s="23"/>
      <c r="S44" s="24"/>
      <c r="T44" s="23"/>
      <c r="U44" s="23"/>
      <c r="V44" s="23"/>
      <c r="W44" s="24"/>
    </row>
    <row r="45" spans="1:23">
      <c r="A45" s="30" t="s">
        <v>190</v>
      </c>
      <c r="B45" s="31">
        <f t="shared" ref="B45:B50" si="3">C44</f>
        <v>0.649305555555555</v>
      </c>
      <c r="C45" s="32">
        <f>B45+$E$3</f>
        <v>0.659722222222222</v>
      </c>
      <c r="D45" s="41"/>
      <c r="E45" s="33"/>
      <c r="F45" s="33"/>
      <c r="G45" s="42"/>
      <c r="H45" s="41"/>
      <c r="I45" s="33"/>
      <c r="J45" s="33"/>
      <c r="K45" s="42"/>
      <c r="L45" s="41"/>
      <c r="M45" s="33"/>
      <c r="N45" s="33"/>
      <c r="O45" s="42"/>
      <c r="P45" s="61"/>
      <c r="Q45" s="79"/>
      <c r="R45" s="79"/>
      <c r="S45" s="80"/>
      <c r="T45" s="56"/>
      <c r="U45" s="79"/>
      <c r="V45" s="81"/>
      <c r="W45" s="82"/>
    </row>
    <row r="46" spans="1:23">
      <c r="A46" s="26">
        <v>8</v>
      </c>
      <c r="B46" s="27">
        <f t="shared" si="3"/>
        <v>0.659722222222222</v>
      </c>
      <c r="C46" s="28">
        <f>B46+$E$4</f>
        <v>0.690972222222222</v>
      </c>
      <c r="D46" s="151"/>
      <c r="E46" s="25"/>
      <c r="F46" s="39"/>
      <c r="G46" s="162"/>
      <c r="H46" s="37"/>
      <c r="I46" s="37"/>
      <c r="J46" s="37"/>
      <c r="K46" s="37"/>
      <c r="L46" s="51" t="s">
        <v>215</v>
      </c>
      <c r="M46" s="51" t="s">
        <v>187</v>
      </c>
      <c r="N46" s="51" t="s">
        <v>216</v>
      </c>
      <c r="O46" s="51" t="s">
        <v>189</v>
      </c>
      <c r="P46" s="137"/>
      <c r="Q46" s="137"/>
      <c r="R46" s="137"/>
      <c r="S46" s="137"/>
      <c r="T46" s="168" t="s">
        <v>195</v>
      </c>
      <c r="U46" s="87"/>
      <c r="V46" s="87"/>
      <c r="W46" s="88"/>
    </row>
    <row r="47" spans="1:23">
      <c r="A47" s="26">
        <v>9</v>
      </c>
      <c r="B47" s="27">
        <f>C46+$E$2</f>
        <v>0.694444444444444</v>
      </c>
      <c r="C47" s="28">
        <f>B47+$E$4</f>
        <v>0.725694444444444</v>
      </c>
      <c r="D47" s="151"/>
      <c r="E47" s="39"/>
      <c r="F47" s="39"/>
      <c r="G47" s="162"/>
      <c r="H47" s="37"/>
      <c r="I47" s="37"/>
      <c r="J47" s="37"/>
      <c r="K47" s="37"/>
      <c r="L47" s="148"/>
      <c r="M47" s="148"/>
      <c r="N47" s="148"/>
      <c r="O47" s="148"/>
      <c r="P47" s="137"/>
      <c r="Q47" s="137"/>
      <c r="R47" s="137"/>
      <c r="S47" s="137"/>
      <c r="T47" s="169"/>
      <c r="U47" s="90"/>
      <c r="V47" s="90"/>
      <c r="W47" s="91"/>
    </row>
    <row r="48" spans="1:23">
      <c r="A48" s="26">
        <v>10</v>
      </c>
      <c r="B48" s="27">
        <f>C47+$E$2</f>
        <v>0.729166666666666</v>
      </c>
      <c r="C48" s="28">
        <f>B48+$E$4</f>
        <v>0.760416666666666</v>
      </c>
      <c r="D48" s="151"/>
      <c r="E48" s="39"/>
      <c r="F48" s="39"/>
      <c r="G48" s="162"/>
      <c r="H48" s="23"/>
      <c r="I48" s="23"/>
      <c r="J48" s="23"/>
      <c r="K48" s="24"/>
      <c r="L48" s="53"/>
      <c r="M48" s="53"/>
      <c r="N48" s="53"/>
      <c r="O48" s="53"/>
      <c r="P48" s="137"/>
      <c r="Q48" s="137"/>
      <c r="R48" s="137"/>
      <c r="S48" s="137"/>
      <c r="T48" s="170"/>
      <c r="U48" s="92"/>
      <c r="V48" s="92"/>
      <c r="W48" s="93"/>
    </row>
    <row r="49" spans="1:23">
      <c r="A49" s="30" t="s">
        <v>196</v>
      </c>
      <c r="B49" s="31">
        <f t="shared" si="3"/>
        <v>0.760416666666666</v>
      </c>
      <c r="C49" s="32">
        <f>B49+$E$4+2*$E$3</f>
        <v>0.8125</v>
      </c>
      <c r="D49" s="41"/>
      <c r="E49" s="33"/>
      <c r="F49" s="33"/>
      <c r="G49" s="42"/>
      <c r="H49" s="41"/>
      <c r="I49" s="33"/>
      <c r="J49" s="33"/>
      <c r="K49" s="42"/>
      <c r="L49" s="41"/>
      <c r="M49" s="33"/>
      <c r="N49" s="33"/>
      <c r="O49" s="42"/>
      <c r="P49" s="61"/>
      <c r="Q49" s="79"/>
      <c r="R49" s="79"/>
      <c r="S49" s="80" t="str">
        <f>IF(SUM(P49:R49)&gt;0,SUM(P49:R49),"")</f>
        <v/>
      </c>
      <c r="T49" s="56"/>
      <c r="U49" s="79"/>
      <c r="V49" s="81"/>
      <c r="W49" s="82"/>
    </row>
    <row r="50" spans="1:23">
      <c r="A50" s="26">
        <v>11</v>
      </c>
      <c r="B50" s="27">
        <f t="shared" si="3"/>
        <v>0.8125</v>
      </c>
      <c r="C50" s="28">
        <f>B50+$E$4</f>
        <v>0.84375</v>
      </c>
      <c r="D50" s="68"/>
      <c r="E50" s="66"/>
      <c r="F50" s="66"/>
      <c r="G50" s="67"/>
      <c r="H50" s="68"/>
      <c r="I50" s="66"/>
      <c r="J50" s="66"/>
      <c r="K50" s="67"/>
      <c r="L50" s="68"/>
      <c r="M50" s="66"/>
      <c r="N50" s="66"/>
      <c r="O50" s="67"/>
      <c r="P50" s="69"/>
      <c r="Q50" s="94"/>
      <c r="R50" s="94"/>
      <c r="S50" s="95"/>
      <c r="T50" s="68"/>
      <c r="U50" s="66"/>
      <c r="V50" s="66"/>
      <c r="W50" s="96"/>
    </row>
    <row r="51" spans="1:23">
      <c r="A51" s="26">
        <v>12</v>
      </c>
      <c r="B51" s="27">
        <f>C50+$E$2</f>
        <v>0.847222222222222</v>
      </c>
      <c r="C51" s="28">
        <f>B51+$E$4</f>
        <v>0.878472222222222</v>
      </c>
      <c r="D51" s="72"/>
      <c r="E51" s="70"/>
      <c r="F51" s="70"/>
      <c r="G51" s="71"/>
      <c r="H51" s="72"/>
      <c r="I51" s="70"/>
      <c r="J51" s="70"/>
      <c r="K51" s="71"/>
      <c r="L51" s="72"/>
      <c r="M51" s="70"/>
      <c r="N51" s="70"/>
      <c r="O51" s="71"/>
      <c r="P51" s="69"/>
      <c r="Q51" s="94"/>
      <c r="R51" s="94"/>
      <c r="S51" s="95"/>
      <c r="T51" s="97"/>
      <c r="U51" s="94"/>
      <c r="V51" s="94"/>
      <c r="W51" s="95"/>
    </row>
    <row r="52" ht="14.25" spans="1:23">
      <c r="A52" s="45">
        <v>13</v>
      </c>
      <c r="B52" s="46">
        <v>0.881944444444444</v>
      </c>
      <c r="C52" s="47">
        <v>0.913194444444444</v>
      </c>
      <c r="D52" s="75"/>
      <c r="E52" s="73"/>
      <c r="F52" s="73"/>
      <c r="G52" s="74"/>
      <c r="H52" s="75"/>
      <c r="I52" s="73"/>
      <c r="J52" s="73"/>
      <c r="K52" s="74"/>
      <c r="L52" s="75"/>
      <c r="M52" s="73"/>
      <c r="N52" s="73"/>
      <c r="O52" s="74"/>
      <c r="P52" s="76"/>
      <c r="Q52" s="98"/>
      <c r="R52" s="98"/>
      <c r="S52" s="99"/>
      <c r="T52" s="100"/>
      <c r="U52" s="98"/>
      <c r="V52" s="98"/>
      <c r="W52" s="99"/>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4"/>
    <mergeCell ref="D39:D41"/>
    <mergeCell ref="E12:E13"/>
    <mergeCell ref="E39:E40"/>
    <mergeCell ref="F12:F14"/>
    <mergeCell ref="F39:F41"/>
    <mergeCell ref="G12:G14"/>
    <mergeCell ref="G39:G41"/>
    <mergeCell ref="H9:H10"/>
    <mergeCell ref="I9:I10"/>
    <mergeCell ref="J9:J10"/>
    <mergeCell ref="K9:K10"/>
    <mergeCell ref="L9:L10"/>
    <mergeCell ref="L16:L17"/>
    <mergeCell ref="L19:L21"/>
    <mergeCell ref="L46:L48"/>
    <mergeCell ref="M9:M10"/>
    <mergeCell ref="M16:M17"/>
    <mergeCell ref="M19:M21"/>
    <mergeCell ref="M46:M48"/>
    <mergeCell ref="N9:N10"/>
    <mergeCell ref="N16:N17"/>
    <mergeCell ref="N19:N21"/>
    <mergeCell ref="N46:N48"/>
    <mergeCell ref="O9:O10"/>
    <mergeCell ref="O16:O17"/>
    <mergeCell ref="O19:O21"/>
    <mergeCell ref="O46:O48"/>
    <mergeCell ref="P16:P17"/>
    <mergeCell ref="Q16:Q17"/>
    <mergeCell ref="R16:R17"/>
    <mergeCell ref="S16:S17"/>
    <mergeCell ref="P19:S21"/>
    <mergeCell ref="T19:W21"/>
    <mergeCell ref="T46:W48"/>
  </mergeCells>
  <pageMargins left="0.751388888888889" right="0.751388888888889" top="1" bottom="1" header="0.5" footer="0.5"/>
  <pageSetup paperSize="9" scale="62" orientation="landscape" horizontalDpi="6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W52"/>
  <sheetViews>
    <sheetView topLeftCell="A13" workbookViewId="0">
      <selection activeCell="J44" sqref="J44"/>
    </sheetView>
  </sheetViews>
  <sheetFormatPr defaultColWidth="9" defaultRowHeight="13.5"/>
  <sheetData>
    <row r="1" ht="18.75" spans="1:23">
      <c r="A1" s="1" t="s">
        <v>221</v>
      </c>
      <c r="B1" s="1"/>
      <c r="C1" s="1"/>
      <c r="D1" s="1"/>
      <c r="E1" s="1"/>
      <c r="F1" s="1"/>
      <c r="G1" s="1"/>
      <c r="H1" s="1"/>
      <c r="I1" s="1"/>
      <c r="J1" s="1"/>
      <c r="K1" s="1"/>
      <c r="L1" s="1"/>
      <c r="M1" s="1"/>
      <c r="N1" s="1"/>
      <c r="O1" s="1"/>
      <c r="P1" s="1"/>
      <c r="Q1" s="1"/>
      <c r="R1" s="1"/>
      <c r="S1" s="1"/>
      <c r="T1" s="1"/>
      <c r="U1" s="1"/>
      <c r="V1" s="1"/>
      <c r="W1" s="1"/>
    </row>
    <row r="2" spans="1:20">
      <c r="A2" s="2" t="s">
        <v>170</v>
      </c>
      <c r="B2" s="2"/>
      <c r="D2" s="3"/>
      <c r="E2" s="3">
        <f>5/60/24</f>
        <v>0.00347222222222222</v>
      </c>
      <c r="H2" s="4" t="s">
        <v>171</v>
      </c>
      <c r="I2" s="4"/>
      <c r="J2" s="4"/>
      <c r="K2" s="49"/>
      <c r="L2" s="4"/>
      <c r="M2" s="4"/>
      <c r="N2" s="4"/>
      <c r="O2" s="49"/>
      <c r="P2" s="4"/>
      <c r="Q2" s="4"/>
      <c r="R2" s="4"/>
      <c r="S2" s="49"/>
      <c r="T2" s="4"/>
    </row>
    <row r="3" spans="1:20">
      <c r="A3" s="5" t="s">
        <v>172</v>
      </c>
      <c r="B3" s="5"/>
      <c r="D3" s="3"/>
      <c r="E3" s="3">
        <f>3*E2</f>
        <v>0.0104166666666667</v>
      </c>
      <c r="H3" s="4"/>
      <c r="I3" s="4"/>
      <c r="J3" s="4"/>
      <c r="K3" s="49"/>
      <c r="L3" s="4"/>
      <c r="M3" s="4"/>
      <c r="N3" s="4"/>
      <c r="O3" s="49"/>
      <c r="P3" s="4"/>
      <c r="Q3" s="4"/>
      <c r="R3" s="4"/>
      <c r="S3" s="49"/>
      <c r="T3" s="4"/>
    </row>
    <row r="4" spans="1:20">
      <c r="A4" s="6"/>
      <c r="B4" s="6"/>
      <c r="C4" s="6"/>
      <c r="D4" s="6"/>
      <c r="E4" s="3">
        <f>0.75/24</f>
        <v>0.03125</v>
      </c>
      <c r="H4" s="4"/>
      <c r="I4" s="4"/>
      <c r="J4" s="4"/>
      <c r="K4" s="49"/>
      <c r="L4" s="4"/>
      <c r="M4" s="4"/>
      <c r="N4" s="4"/>
      <c r="O4" s="49"/>
      <c r="P4" s="4"/>
      <c r="Q4" s="4"/>
      <c r="R4" s="4"/>
      <c r="S4" s="49"/>
      <c r="T4" s="4"/>
    </row>
    <row r="5" spans="1:20">
      <c r="A5" s="6"/>
      <c r="B5" s="6"/>
      <c r="C5" s="6"/>
      <c r="D5" s="6"/>
      <c r="E5" s="3">
        <f>1/24</f>
        <v>0.0416666666666667</v>
      </c>
      <c r="H5" s="4"/>
      <c r="I5" s="4"/>
      <c r="J5" s="4"/>
      <c r="K5" s="49"/>
      <c r="L5" s="4"/>
      <c r="M5" s="4"/>
      <c r="N5" s="4"/>
      <c r="O5" s="49"/>
      <c r="P5" s="4"/>
      <c r="Q5" s="4"/>
      <c r="R5" s="4"/>
      <c r="S5" s="49"/>
      <c r="T5" s="4"/>
    </row>
    <row r="6" ht="14.25" spans="1:23">
      <c r="A6" t="s">
        <v>173</v>
      </c>
      <c r="D6" s="7" t="s">
        <v>174</v>
      </c>
      <c r="E6" s="7"/>
      <c r="H6" s="4"/>
      <c r="I6" s="4"/>
      <c r="J6" s="4"/>
      <c r="K6" s="49"/>
      <c r="L6" s="4"/>
      <c r="M6" s="4"/>
      <c r="N6" s="4"/>
      <c r="O6" s="49"/>
      <c r="P6" s="4"/>
      <c r="Q6" s="4"/>
      <c r="R6" s="4"/>
      <c r="S6" s="49"/>
      <c r="T6" s="77"/>
      <c r="U6" s="78"/>
      <c r="V6" s="78"/>
      <c r="W6" s="78"/>
    </row>
    <row r="7" ht="14.25" spans="1:23">
      <c r="A7" s="8"/>
      <c r="B7" s="9"/>
      <c r="C7" s="10"/>
      <c r="D7" s="11" t="s">
        <v>175</v>
      </c>
      <c r="E7" s="12"/>
      <c r="F7" s="12"/>
      <c r="G7" s="13"/>
      <c r="H7" s="11" t="s">
        <v>176</v>
      </c>
      <c r="I7" s="12"/>
      <c r="J7" s="12"/>
      <c r="K7" s="13"/>
      <c r="L7" s="11" t="s">
        <v>177</v>
      </c>
      <c r="M7" s="12"/>
      <c r="N7" s="12"/>
      <c r="O7" s="13"/>
      <c r="P7" s="11" t="s">
        <v>178</v>
      </c>
      <c r="Q7" s="12"/>
      <c r="R7" s="12"/>
      <c r="S7" s="13"/>
      <c r="T7" s="11" t="s">
        <v>179</v>
      </c>
      <c r="U7" s="12"/>
      <c r="V7" s="12"/>
      <c r="W7" s="13"/>
    </row>
    <row r="8" ht="14.25" spans="1:23">
      <c r="A8" s="14" t="s">
        <v>180</v>
      </c>
      <c r="B8" s="15" t="s">
        <v>181</v>
      </c>
      <c r="C8" s="16" t="s">
        <v>182</v>
      </c>
      <c r="D8" s="17" t="s">
        <v>183</v>
      </c>
      <c r="E8" s="18"/>
      <c r="F8" s="18" t="s">
        <v>184</v>
      </c>
      <c r="G8" s="19" t="s">
        <v>185</v>
      </c>
      <c r="H8" s="17" t="s">
        <v>183</v>
      </c>
      <c r="I8" s="18"/>
      <c r="J8" s="18" t="s">
        <v>184</v>
      </c>
      <c r="K8" s="19" t="s">
        <v>185</v>
      </c>
      <c r="L8" s="17" t="s">
        <v>183</v>
      </c>
      <c r="M8" s="18"/>
      <c r="N8" s="18" t="s">
        <v>184</v>
      </c>
      <c r="O8" s="19" t="str">
        <f>G8</f>
        <v>Venue</v>
      </c>
      <c r="P8" s="17" t="s">
        <v>183</v>
      </c>
      <c r="Q8" s="18"/>
      <c r="R8" s="18" t="s">
        <v>184</v>
      </c>
      <c r="S8" s="19" t="str">
        <f>G8</f>
        <v>Venue</v>
      </c>
      <c r="T8" s="17" t="s">
        <v>183</v>
      </c>
      <c r="U8" s="18"/>
      <c r="V8" s="18" t="s">
        <v>184</v>
      </c>
      <c r="W8" s="19" t="str">
        <f>G8</f>
        <v>Venue</v>
      </c>
    </row>
    <row r="9" spans="1:23">
      <c r="A9" s="20">
        <v>1</v>
      </c>
      <c r="B9" s="21">
        <v>0.333333333333333</v>
      </c>
      <c r="C9" s="22">
        <f>B9+$E$4</f>
        <v>0.364583333333333</v>
      </c>
      <c r="D9" s="23"/>
      <c r="E9" s="23"/>
      <c r="F9" s="23"/>
      <c r="G9" s="24"/>
      <c r="H9" s="23"/>
      <c r="I9" s="23"/>
      <c r="J9" s="23"/>
      <c r="K9" s="24"/>
      <c r="L9" s="35" t="s">
        <v>208</v>
      </c>
      <c r="M9" s="35" t="s">
        <v>214</v>
      </c>
      <c r="N9" s="35" t="s">
        <v>209</v>
      </c>
      <c r="O9" s="36" t="s">
        <v>189</v>
      </c>
      <c r="P9" s="23"/>
      <c r="Q9" s="23"/>
      <c r="R9" s="23"/>
      <c r="S9" s="24"/>
      <c r="T9" s="23"/>
      <c r="U9" s="23"/>
      <c r="V9" s="23"/>
      <c r="W9" s="24"/>
    </row>
    <row r="10" spans="1:23">
      <c r="A10" s="26">
        <v>2</v>
      </c>
      <c r="B10" s="27">
        <f>C9+$E$2</f>
        <v>0.368055555555555</v>
      </c>
      <c r="C10" s="28">
        <f>B10+$E$4</f>
        <v>0.399305555555555</v>
      </c>
      <c r="D10" s="23"/>
      <c r="E10" s="23"/>
      <c r="F10" s="23"/>
      <c r="G10" s="24"/>
      <c r="H10" s="23"/>
      <c r="I10" s="23"/>
      <c r="J10" s="23"/>
      <c r="K10" s="24"/>
      <c r="L10" s="23"/>
      <c r="M10" s="23"/>
      <c r="N10" s="23"/>
      <c r="O10" s="24"/>
      <c r="P10" s="23"/>
      <c r="Q10" s="23"/>
      <c r="R10" s="23"/>
      <c r="S10" s="24"/>
      <c r="T10" s="126" t="s">
        <v>186</v>
      </c>
      <c r="U10" s="134" t="s">
        <v>187</v>
      </c>
      <c r="V10" s="135" t="s">
        <v>206</v>
      </c>
      <c r="W10" s="136" t="s">
        <v>189</v>
      </c>
    </row>
    <row r="11" spans="1:23">
      <c r="A11" s="30" t="s">
        <v>190</v>
      </c>
      <c r="B11" s="31">
        <f t="shared" ref="B11:B16" si="0">C10</f>
        <v>0.399305555555555</v>
      </c>
      <c r="C11" s="32">
        <f>B11+$E$3</f>
        <v>0.409722222222222</v>
      </c>
      <c r="D11" s="41"/>
      <c r="E11" s="33"/>
      <c r="F11" s="33"/>
      <c r="G11" s="42"/>
      <c r="H11" s="41"/>
      <c r="I11" s="33"/>
      <c r="J11" s="33"/>
      <c r="K11" s="42"/>
      <c r="L11" s="41"/>
      <c r="M11" s="33"/>
      <c r="N11" s="33"/>
      <c r="O11" s="42"/>
      <c r="P11" s="56"/>
      <c r="Q11" s="79"/>
      <c r="R11" s="79"/>
      <c r="S11" s="80"/>
      <c r="T11" s="61"/>
      <c r="U11" s="79"/>
      <c r="V11" s="81"/>
      <c r="W11" s="82"/>
    </row>
    <row r="12" spans="1:23">
      <c r="A12" s="26">
        <v>3</v>
      </c>
      <c r="B12" s="27">
        <f t="shared" si="0"/>
        <v>0.409722222222222</v>
      </c>
      <c r="C12" s="28">
        <f>B12+$E$4</f>
        <v>0.440972222222222</v>
      </c>
      <c r="D12" s="51" t="s">
        <v>198</v>
      </c>
      <c r="E12" s="51" t="s">
        <v>187</v>
      </c>
      <c r="F12" s="51" t="s">
        <v>207</v>
      </c>
      <c r="G12" s="52" t="s">
        <v>189</v>
      </c>
      <c r="H12" s="51" t="s">
        <v>208</v>
      </c>
      <c r="I12" s="51" t="s">
        <v>187</v>
      </c>
      <c r="J12" s="51" t="s">
        <v>209</v>
      </c>
      <c r="K12" s="52" t="s">
        <v>189</v>
      </c>
      <c r="L12" s="110" t="s">
        <v>215</v>
      </c>
      <c r="M12" s="110" t="s">
        <v>214</v>
      </c>
      <c r="N12" s="110" t="s">
        <v>216</v>
      </c>
      <c r="O12" s="110" t="s">
        <v>189</v>
      </c>
      <c r="P12" s="23"/>
      <c r="Q12" s="23"/>
      <c r="R12" s="23"/>
      <c r="S12" s="24"/>
      <c r="T12" s="23"/>
      <c r="U12" s="23"/>
      <c r="V12" s="23"/>
      <c r="W12" s="24"/>
    </row>
    <row r="13" spans="1:23">
      <c r="A13" s="26">
        <v>4</v>
      </c>
      <c r="B13" s="27">
        <f>C12+$E$2</f>
        <v>0.444444444444444</v>
      </c>
      <c r="C13" s="28">
        <f>B13+$E$4</f>
        <v>0.475694444444444</v>
      </c>
      <c r="D13" s="53"/>
      <c r="E13" s="53"/>
      <c r="F13" s="53"/>
      <c r="G13" s="54"/>
      <c r="H13" s="53"/>
      <c r="I13" s="53"/>
      <c r="J13" s="53"/>
      <c r="K13" s="54"/>
      <c r="L13" s="112"/>
      <c r="M13" s="112"/>
      <c r="N13" s="112"/>
      <c r="O13" s="112"/>
      <c r="P13" s="23"/>
      <c r="Q13" s="23"/>
      <c r="R13" s="23"/>
      <c r="S13" s="24"/>
      <c r="T13" s="23"/>
      <c r="U13" s="23"/>
      <c r="V13" s="23"/>
      <c r="W13" s="24"/>
    </row>
    <row r="14" spans="1:23">
      <c r="A14" s="26">
        <v>5</v>
      </c>
      <c r="B14" s="27">
        <f>C13+$E$2</f>
        <v>0.479166666666666</v>
      </c>
      <c r="C14" s="28">
        <f>B14+$E$4</f>
        <v>0.510416666666666</v>
      </c>
      <c r="D14" s="35" t="s">
        <v>198</v>
      </c>
      <c r="E14" s="35" t="s">
        <v>214</v>
      </c>
      <c r="F14" s="35" t="s">
        <v>207</v>
      </c>
      <c r="G14" s="36" t="s">
        <v>189</v>
      </c>
      <c r="H14" s="37"/>
      <c r="I14" s="37"/>
      <c r="J14" s="37"/>
      <c r="K14" s="37"/>
      <c r="L14" s="114"/>
      <c r="M14" s="114"/>
      <c r="N14" s="114"/>
      <c r="O14" s="114"/>
      <c r="P14" s="23"/>
      <c r="Q14" s="23"/>
      <c r="R14" s="23"/>
      <c r="S14" s="24"/>
      <c r="T14" s="23"/>
      <c r="U14" s="23"/>
      <c r="V14" s="23"/>
      <c r="W14" s="24"/>
    </row>
    <row r="15" spans="1:23">
      <c r="A15" s="30" t="s">
        <v>191</v>
      </c>
      <c r="B15" s="31">
        <f t="shared" si="0"/>
        <v>0.510416666666666</v>
      </c>
      <c r="C15" s="32">
        <f>B15+2*E4+E3</f>
        <v>0.583333333333333</v>
      </c>
      <c r="D15" s="41"/>
      <c r="E15" s="33"/>
      <c r="F15" s="33"/>
      <c r="G15" s="42"/>
      <c r="H15" s="41"/>
      <c r="I15" s="33"/>
      <c r="J15" s="33"/>
      <c r="K15" s="42"/>
      <c r="L15" s="41"/>
      <c r="M15" s="33"/>
      <c r="N15" s="33"/>
      <c r="O15" s="42"/>
      <c r="P15" s="61"/>
      <c r="Q15" s="79"/>
      <c r="R15" s="79"/>
      <c r="S15" s="80"/>
      <c r="T15" s="61"/>
      <c r="U15" s="79"/>
      <c r="V15" s="81"/>
      <c r="W15" s="82"/>
    </row>
    <row r="16" spans="1:23">
      <c r="A16" s="26">
        <v>6</v>
      </c>
      <c r="B16" s="27">
        <f t="shared" si="0"/>
        <v>0.583333333333333</v>
      </c>
      <c r="C16" s="28">
        <f>B16+$E$4</f>
        <v>0.614583333333333</v>
      </c>
      <c r="D16" s="39"/>
      <c r="E16" s="39"/>
      <c r="F16" s="106"/>
      <c r="G16" s="106"/>
      <c r="H16" s="23"/>
      <c r="I16" s="23"/>
      <c r="J16" s="23"/>
      <c r="K16" s="24"/>
      <c r="L16" s="38"/>
      <c r="M16" s="23"/>
      <c r="N16" s="38"/>
      <c r="O16" s="24"/>
      <c r="P16" s="40"/>
      <c r="Q16" s="40"/>
      <c r="R16" s="40"/>
      <c r="S16" s="40"/>
      <c r="T16" s="37"/>
      <c r="U16" s="37"/>
      <c r="V16" s="37"/>
      <c r="W16" s="37"/>
    </row>
    <row r="17" spans="1:23">
      <c r="A17" s="26">
        <v>7</v>
      </c>
      <c r="B17" s="27">
        <f>C16+$E$2</f>
        <v>0.618055555555555</v>
      </c>
      <c r="C17" s="28">
        <f>B17+$E$4</f>
        <v>0.649305555555555</v>
      </c>
      <c r="D17" s="39"/>
      <c r="E17" s="39"/>
      <c r="F17" s="106"/>
      <c r="G17" s="106"/>
      <c r="H17" s="23"/>
      <c r="I17" s="23"/>
      <c r="J17" s="23"/>
      <c r="K17" s="24"/>
      <c r="L17" s="38"/>
      <c r="M17" s="23"/>
      <c r="N17" s="38"/>
      <c r="O17" s="24"/>
      <c r="P17" s="40"/>
      <c r="Q17" s="40"/>
      <c r="R17" s="40"/>
      <c r="S17" s="40"/>
      <c r="T17" s="37"/>
      <c r="U17" s="37"/>
      <c r="V17" s="37"/>
      <c r="W17" s="37"/>
    </row>
    <row r="18" spans="1:23">
      <c r="A18" s="30" t="s">
        <v>190</v>
      </c>
      <c r="B18" s="31">
        <f t="shared" ref="B18:B23" si="1">C17</f>
        <v>0.649305555555555</v>
      </c>
      <c r="C18" s="32">
        <f>B18+$E$3</f>
        <v>0.659722222222222</v>
      </c>
      <c r="D18" s="41"/>
      <c r="E18" s="33"/>
      <c r="F18" s="33"/>
      <c r="G18" s="42"/>
      <c r="H18" s="55"/>
      <c r="I18" s="33"/>
      <c r="J18" s="33"/>
      <c r="K18" s="42"/>
      <c r="L18" s="41"/>
      <c r="M18" s="33"/>
      <c r="N18" s="33"/>
      <c r="O18" s="42"/>
      <c r="P18" s="61"/>
      <c r="Q18" s="79"/>
      <c r="R18" s="79"/>
      <c r="S18" s="80"/>
      <c r="T18" s="56"/>
      <c r="U18" s="79"/>
      <c r="V18" s="81"/>
      <c r="W18" s="82"/>
    </row>
    <row r="19" spans="1:23">
      <c r="A19" s="26">
        <v>8</v>
      </c>
      <c r="B19" s="27">
        <f t="shared" si="1"/>
        <v>0.659722222222222</v>
      </c>
      <c r="C19" s="28">
        <f>B19+$E$4</f>
        <v>0.690972222222222</v>
      </c>
      <c r="D19" s="23"/>
      <c r="E19" s="23"/>
      <c r="F19" s="23"/>
      <c r="G19" s="24"/>
      <c r="H19" s="172"/>
      <c r="I19" s="37"/>
      <c r="J19" s="37"/>
      <c r="K19" s="37"/>
      <c r="L19" s="51" t="s">
        <v>215</v>
      </c>
      <c r="M19" s="51" t="s">
        <v>187</v>
      </c>
      <c r="N19" s="51" t="s">
        <v>216</v>
      </c>
      <c r="O19" s="51" t="s">
        <v>189</v>
      </c>
      <c r="P19" s="65" t="s">
        <v>194</v>
      </c>
      <c r="Q19" s="65"/>
      <c r="R19" s="65"/>
      <c r="S19" s="65"/>
      <c r="T19" s="168" t="s">
        <v>195</v>
      </c>
      <c r="U19" s="87"/>
      <c r="V19" s="87"/>
      <c r="W19" s="88"/>
    </row>
    <row r="20" spans="1:23">
      <c r="A20" s="26">
        <v>9</v>
      </c>
      <c r="B20" s="27">
        <f>C19+$E$2</f>
        <v>0.694444444444444</v>
      </c>
      <c r="C20" s="28">
        <f>B20+$E$4</f>
        <v>0.725694444444444</v>
      </c>
      <c r="D20" s="23"/>
      <c r="E20" s="23"/>
      <c r="F20" s="23"/>
      <c r="G20" s="24"/>
      <c r="H20" s="172"/>
      <c r="I20" s="37"/>
      <c r="J20" s="37"/>
      <c r="K20" s="37"/>
      <c r="L20" s="148"/>
      <c r="M20" s="148"/>
      <c r="N20" s="148"/>
      <c r="O20" s="148"/>
      <c r="P20" s="65"/>
      <c r="Q20" s="65"/>
      <c r="R20" s="65"/>
      <c r="S20" s="65"/>
      <c r="T20" s="169"/>
      <c r="U20" s="90"/>
      <c r="V20" s="90"/>
      <c r="W20" s="91"/>
    </row>
    <row r="21" spans="1:23">
      <c r="A21" s="26">
        <v>10</v>
      </c>
      <c r="B21" s="27">
        <f>C20+$E$2</f>
        <v>0.729166666666666</v>
      </c>
      <c r="C21" s="28">
        <f>B21+$E$4</f>
        <v>0.760416666666666</v>
      </c>
      <c r="D21" s="23"/>
      <c r="E21" s="23"/>
      <c r="F21" s="23"/>
      <c r="G21" s="24"/>
      <c r="H21" s="60"/>
      <c r="I21" s="23"/>
      <c r="J21" s="23"/>
      <c r="K21" s="24"/>
      <c r="L21" s="53"/>
      <c r="M21" s="53"/>
      <c r="N21" s="53"/>
      <c r="O21" s="53"/>
      <c r="P21" s="65"/>
      <c r="Q21" s="65"/>
      <c r="R21" s="65"/>
      <c r="S21" s="65"/>
      <c r="T21" s="170"/>
      <c r="U21" s="92"/>
      <c r="V21" s="92"/>
      <c r="W21" s="93"/>
    </row>
    <row r="22" spans="1:23">
      <c r="A22" s="30" t="s">
        <v>196</v>
      </c>
      <c r="B22" s="31">
        <f t="shared" si="1"/>
        <v>0.760416666666666</v>
      </c>
      <c r="C22" s="32">
        <f>B22+$E$4+2*$E$3</f>
        <v>0.8125</v>
      </c>
      <c r="D22" s="41"/>
      <c r="E22" s="33"/>
      <c r="F22" s="33"/>
      <c r="G22" s="42"/>
      <c r="H22" s="41"/>
      <c r="I22" s="33"/>
      <c r="J22" s="33"/>
      <c r="K22" s="42"/>
      <c r="L22" s="41"/>
      <c r="M22" s="33"/>
      <c r="N22" s="33"/>
      <c r="O22" s="42"/>
      <c r="P22" s="61"/>
      <c r="Q22" s="79"/>
      <c r="R22" s="79"/>
      <c r="S22" s="80" t="str">
        <f>IF(SUM(P22:R22)&gt;0,SUM(P22:R22),"")</f>
        <v/>
      </c>
      <c r="T22" s="56"/>
      <c r="U22" s="79"/>
      <c r="V22" s="81"/>
      <c r="W22" s="82"/>
    </row>
    <row r="23" spans="1:23">
      <c r="A23" s="26">
        <v>11</v>
      </c>
      <c r="B23" s="27">
        <f t="shared" si="1"/>
        <v>0.8125</v>
      </c>
      <c r="C23" s="28">
        <f>B23+$E$4</f>
        <v>0.84375</v>
      </c>
      <c r="D23" s="68"/>
      <c r="E23" s="66"/>
      <c r="F23" s="66"/>
      <c r="G23" s="67"/>
      <c r="H23" s="68"/>
      <c r="I23" s="66"/>
      <c r="J23" s="66"/>
      <c r="K23" s="67"/>
      <c r="L23" s="68"/>
      <c r="M23" s="66"/>
      <c r="N23" s="66"/>
      <c r="O23" s="67"/>
      <c r="P23" s="69"/>
      <c r="Q23" s="94"/>
      <c r="R23" s="94"/>
      <c r="S23" s="95"/>
      <c r="T23" s="68"/>
      <c r="U23" s="66"/>
      <c r="V23" s="66"/>
      <c r="W23" s="96"/>
    </row>
    <row r="24" spans="1:23">
      <c r="A24" s="26">
        <v>12</v>
      </c>
      <c r="B24" s="27">
        <f>C23+$E$2</f>
        <v>0.847222222222222</v>
      </c>
      <c r="C24" s="28">
        <f>B24+$E$4</f>
        <v>0.878472222222222</v>
      </c>
      <c r="D24" s="72"/>
      <c r="E24" s="70"/>
      <c r="F24" s="70"/>
      <c r="G24" s="71"/>
      <c r="H24" s="72"/>
      <c r="I24" s="70"/>
      <c r="J24" s="70"/>
      <c r="K24" s="71"/>
      <c r="L24" s="72"/>
      <c r="M24" s="70"/>
      <c r="N24" s="70"/>
      <c r="O24" s="71"/>
      <c r="P24" s="69"/>
      <c r="Q24" s="94"/>
      <c r="R24" s="94"/>
      <c r="S24" s="95"/>
      <c r="T24" s="97"/>
      <c r="U24" s="94"/>
      <c r="V24" s="94"/>
      <c r="W24" s="95"/>
    </row>
    <row r="25" ht="14.25" spans="1:23">
      <c r="A25" s="45">
        <v>13</v>
      </c>
      <c r="B25" s="46">
        <v>0.881944444444444</v>
      </c>
      <c r="C25" s="47">
        <v>0.913194444444444</v>
      </c>
      <c r="D25" s="75"/>
      <c r="E25" s="73"/>
      <c r="F25" s="73"/>
      <c r="G25" s="74"/>
      <c r="H25" s="75"/>
      <c r="I25" s="73"/>
      <c r="J25" s="73"/>
      <c r="K25" s="74"/>
      <c r="L25" s="75"/>
      <c r="M25" s="73"/>
      <c r="N25" s="73"/>
      <c r="O25" s="74"/>
      <c r="P25" s="76"/>
      <c r="Q25" s="98"/>
      <c r="R25" s="98"/>
      <c r="S25" s="99"/>
      <c r="T25" s="100"/>
      <c r="U25" s="98"/>
      <c r="V25" s="98"/>
      <c r="W25" s="99"/>
    </row>
    <row r="28" ht="18.75" spans="1:23">
      <c r="A28" s="1" t="s">
        <v>222</v>
      </c>
      <c r="B28" s="1"/>
      <c r="C28" s="1"/>
      <c r="D28" s="1"/>
      <c r="E28" s="1"/>
      <c r="F28" s="1"/>
      <c r="G28" s="1"/>
      <c r="H28" s="1"/>
      <c r="I28" s="1"/>
      <c r="J28" s="1"/>
      <c r="K28" s="1"/>
      <c r="L28" s="1"/>
      <c r="M28" s="1"/>
      <c r="N28" s="1"/>
      <c r="O28" s="1"/>
      <c r="P28" s="1"/>
      <c r="Q28" s="1"/>
      <c r="R28" s="1"/>
      <c r="S28" s="1"/>
      <c r="T28" s="1"/>
      <c r="U28" s="1"/>
      <c r="V28" s="1"/>
      <c r="W28" s="1"/>
    </row>
    <row r="29" spans="1:20">
      <c r="A29" s="2" t="s">
        <v>170</v>
      </c>
      <c r="B29" s="2"/>
      <c r="D29" s="3"/>
      <c r="E29" s="3">
        <v>0.00347222222222222</v>
      </c>
      <c r="H29" s="4" t="s">
        <v>171</v>
      </c>
      <c r="I29" s="4"/>
      <c r="J29" s="4"/>
      <c r="K29" s="49"/>
      <c r="L29" s="4"/>
      <c r="M29" s="4"/>
      <c r="N29" s="4"/>
      <c r="O29" s="49"/>
      <c r="P29" s="4"/>
      <c r="Q29" s="4"/>
      <c r="R29" s="4"/>
      <c r="S29" s="49"/>
      <c r="T29" s="4"/>
    </row>
    <row r="30" spans="1:20">
      <c r="A30" s="5" t="s">
        <v>172</v>
      </c>
      <c r="B30" s="5"/>
      <c r="D30" s="3"/>
      <c r="E30" s="3">
        <v>0.0104166666666667</v>
      </c>
      <c r="H30" s="4"/>
      <c r="I30" s="4"/>
      <c r="J30" s="4"/>
      <c r="K30" s="49"/>
      <c r="L30" s="4"/>
      <c r="M30" s="4"/>
      <c r="N30" s="4"/>
      <c r="O30" s="49"/>
      <c r="P30" s="4"/>
      <c r="Q30" s="4"/>
      <c r="R30" s="4"/>
      <c r="S30" s="49"/>
      <c r="T30" s="4"/>
    </row>
    <row r="31" spans="1:20">
      <c r="A31" s="6"/>
      <c r="B31" s="6"/>
      <c r="C31" s="6"/>
      <c r="D31" s="6"/>
      <c r="E31" s="3">
        <v>0.03125</v>
      </c>
      <c r="H31" s="4"/>
      <c r="I31" s="4"/>
      <c r="J31" s="4"/>
      <c r="K31" s="49"/>
      <c r="L31" s="4"/>
      <c r="M31" s="4"/>
      <c r="N31" s="4"/>
      <c r="O31" s="49"/>
      <c r="P31" s="4"/>
      <c r="Q31" s="4"/>
      <c r="R31" s="4"/>
      <c r="S31" s="49"/>
      <c r="T31" s="4"/>
    </row>
    <row r="32" spans="1:20">
      <c r="A32" s="6"/>
      <c r="B32" s="6"/>
      <c r="C32" s="6"/>
      <c r="D32" s="6"/>
      <c r="E32" s="3">
        <v>0.0416666666666667</v>
      </c>
      <c r="H32" s="4"/>
      <c r="I32" s="4"/>
      <c r="J32" s="4"/>
      <c r="K32" s="49"/>
      <c r="L32" s="4"/>
      <c r="M32" s="4"/>
      <c r="N32" s="4"/>
      <c r="O32" s="49"/>
      <c r="P32" s="4"/>
      <c r="Q32" s="4"/>
      <c r="R32" s="4"/>
      <c r="S32" s="49"/>
      <c r="T32" s="4"/>
    </row>
    <row r="33" ht="14.25" spans="1:23">
      <c r="A33" t="s">
        <v>173</v>
      </c>
      <c r="D33" s="7" t="s">
        <v>174</v>
      </c>
      <c r="E33" s="7"/>
      <c r="H33" s="4"/>
      <c r="I33" s="4"/>
      <c r="J33" s="4"/>
      <c r="K33" s="49"/>
      <c r="L33" s="4"/>
      <c r="M33" s="4"/>
      <c r="N33" s="4"/>
      <c r="O33" s="49"/>
      <c r="P33" s="4"/>
      <c r="Q33" s="4"/>
      <c r="R33" s="4"/>
      <c r="S33" s="49"/>
      <c r="T33" s="77"/>
      <c r="U33" s="78"/>
      <c r="V33" s="78"/>
      <c r="W33" s="78"/>
    </row>
    <row r="34" ht="14.25" spans="1:23">
      <c r="A34" s="8"/>
      <c r="B34" s="9"/>
      <c r="C34" s="10"/>
      <c r="D34" s="11" t="s">
        <v>175</v>
      </c>
      <c r="E34" s="12"/>
      <c r="F34" s="12"/>
      <c r="G34" s="13"/>
      <c r="H34" s="11" t="s">
        <v>176</v>
      </c>
      <c r="I34" s="12"/>
      <c r="J34" s="12"/>
      <c r="K34" s="13"/>
      <c r="L34" s="11" t="s">
        <v>177</v>
      </c>
      <c r="M34" s="12"/>
      <c r="N34" s="12"/>
      <c r="O34" s="13"/>
      <c r="P34" s="11" t="s">
        <v>178</v>
      </c>
      <c r="Q34" s="12"/>
      <c r="R34" s="12"/>
      <c r="S34" s="13"/>
      <c r="T34" s="11" t="s">
        <v>179</v>
      </c>
      <c r="U34" s="12"/>
      <c r="V34" s="12"/>
      <c r="W34" s="13"/>
    </row>
    <row r="35" ht="14.25" spans="1:23">
      <c r="A35" s="14" t="s">
        <v>180</v>
      </c>
      <c r="B35" s="15" t="s">
        <v>181</v>
      </c>
      <c r="C35" s="16" t="s">
        <v>182</v>
      </c>
      <c r="D35" s="17" t="s">
        <v>183</v>
      </c>
      <c r="E35" s="18"/>
      <c r="F35" s="18" t="s">
        <v>184</v>
      </c>
      <c r="G35" s="19" t="s">
        <v>185</v>
      </c>
      <c r="H35" s="17" t="s">
        <v>183</v>
      </c>
      <c r="I35" s="18"/>
      <c r="J35" s="18" t="s">
        <v>184</v>
      </c>
      <c r="K35" s="19" t="s">
        <v>185</v>
      </c>
      <c r="L35" s="17" t="s">
        <v>183</v>
      </c>
      <c r="M35" s="18"/>
      <c r="N35" s="18" t="s">
        <v>184</v>
      </c>
      <c r="O35" s="19" t="s">
        <v>185</v>
      </c>
      <c r="P35" s="17" t="s">
        <v>183</v>
      </c>
      <c r="Q35" s="18"/>
      <c r="R35" s="18" t="s">
        <v>184</v>
      </c>
      <c r="S35" s="19" t="s">
        <v>185</v>
      </c>
      <c r="T35" s="17" t="s">
        <v>183</v>
      </c>
      <c r="U35" s="18"/>
      <c r="V35" s="18" t="s">
        <v>184</v>
      </c>
      <c r="W35" s="19" t="s">
        <v>185</v>
      </c>
    </row>
    <row r="36" spans="1:23">
      <c r="A36" s="20">
        <v>1</v>
      </c>
      <c r="B36" s="21">
        <v>0.333333333333333</v>
      </c>
      <c r="C36" s="22">
        <v>0.364583333333333</v>
      </c>
      <c r="D36" s="23"/>
      <c r="E36" s="23"/>
      <c r="F36" s="23"/>
      <c r="G36" s="24"/>
      <c r="H36" s="40"/>
      <c r="I36" s="40"/>
      <c r="J36" s="40"/>
      <c r="K36" s="40"/>
      <c r="L36" s="51" t="s">
        <v>208</v>
      </c>
      <c r="M36" s="51" t="s">
        <v>214</v>
      </c>
      <c r="N36" s="51" t="s">
        <v>209</v>
      </c>
      <c r="O36" s="52" t="s">
        <v>189</v>
      </c>
      <c r="P36" s="40"/>
      <c r="Q36" s="40"/>
      <c r="R36" s="40"/>
      <c r="S36" s="40"/>
      <c r="T36" s="40"/>
      <c r="U36" s="40"/>
      <c r="V36" s="40"/>
      <c r="W36" s="40"/>
    </row>
    <row r="37" spans="1:23">
      <c r="A37" s="26">
        <v>2</v>
      </c>
      <c r="B37" s="27">
        <v>0.368055555555555</v>
      </c>
      <c r="C37" s="28">
        <v>0.399305555555555</v>
      </c>
      <c r="D37" s="23"/>
      <c r="E37" s="23"/>
      <c r="F37" s="23"/>
      <c r="G37" s="24"/>
      <c r="H37" s="40"/>
      <c r="I37" s="40"/>
      <c r="J37" s="40"/>
      <c r="K37" s="40"/>
      <c r="L37" s="53"/>
      <c r="M37" s="53"/>
      <c r="N37" s="53"/>
      <c r="O37" s="54"/>
      <c r="P37" s="40"/>
      <c r="Q37" s="40"/>
      <c r="R37" s="40"/>
      <c r="S37" s="40"/>
      <c r="T37" s="126" t="s">
        <v>186</v>
      </c>
      <c r="U37" s="134" t="s">
        <v>187</v>
      </c>
      <c r="V37" s="135" t="s">
        <v>223</v>
      </c>
      <c r="W37" s="136" t="s">
        <v>189</v>
      </c>
    </row>
    <row r="38" spans="1:23">
      <c r="A38" s="30" t="s">
        <v>190</v>
      </c>
      <c r="B38" s="31">
        <v>0.399305555555555</v>
      </c>
      <c r="C38" s="32">
        <v>0.409722222222222</v>
      </c>
      <c r="D38" s="33"/>
      <c r="E38" s="33"/>
      <c r="F38" s="33"/>
      <c r="G38" s="34"/>
      <c r="H38" s="33"/>
      <c r="I38" s="33"/>
      <c r="J38" s="33"/>
      <c r="K38" s="34"/>
      <c r="L38" s="33"/>
      <c r="M38" s="33"/>
      <c r="N38" s="33"/>
      <c r="O38" s="34"/>
      <c r="P38" s="33"/>
      <c r="Q38" s="33"/>
      <c r="R38" s="33"/>
      <c r="S38" s="34"/>
      <c r="T38" s="33"/>
      <c r="U38" s="33"/>
      <c r="V38" s="33"/>
      <c r="W38" s="34"/>
    </row>
    <row r="39" spans="1:23">
      <c r="A39" s="26">
        <v>3</v>
      </c>
      <c r="B39" s="27">
        <v>0.409722222222222</v>
      </c>
      <c r="C39" s="28">
        <v>0.440972222222222</v>
      </c>
      <c r="D39" s="51" t="s">
        <v>198</v>
      </c>
      <c r="E39" s="51" t="s">
        <v>187</v>
      </c>
      <c r="F39" s="51" t="s">
        <v>207</v>
      </c>
      <c r="G39" s="52" t="s">
        <v>189</v>
      </c>
      <c r="H39" s="35" t="s">
        <v>208</v>
      </c>
      <c r="I39" s="35" t="s">
        <v>187</v>
      </c>
      <c r="J39" s="35" t="s">
        <v>209</v>
      </c>
      <c r="K39" s="35" t="s">
        <v>189</v>
      </c>
      <c r="L39" s="23"/>
      <c r="M39" s="23"/>
      <c r="N39" s="23"/>
      <c r="O39" s="24"/>
      <c r="P39" s="23"/>
      <c r="Q39" s="23"/>
      <c r="R39" s="23"/>
      <c r="S39" s="24"/>
      <c r="T39" s="23"/>
      <c r="U39" s="23"/>
      <c r="V39" s="23"/>
      <c r="W39" s="24"/>
    </row>
    <row r="40" spans="1:23">
      <c r="A40" s="26">
        <v>4</v>
      </c>
      <c r="B40" s="27">
        <v>0.444444444444444</v>
      </c>
      <c r="C40" s="28">
        <v>0.475694444444444</v>
      </c>
      <c r="D40" s="53"/>
      <c r="E40" s="53"/>
      <c r="F40" s="53"/>
      <c r="G40" s="54"/>
      <c r="H40" s="35"/>
      <c r="I40" s="35"/>
      <c r="J40" s="35"/>
      <c r="K40" s="35"/>
      <c r="L40" s="23"/>
      <c r="M40" s="23"/>
      <c r="N40" s="23"/>
      <c r="O40" s="24"/>
      <c r="P40" s="23"/>
      <c r="Q40" s="23"/>
      <c r="R40" s="23"/>
      <c r="S40" s="24"/>
      <c r="T40" s="23"/>
      <c r="U40" s="23"/>
      <c r="V40" s="23"/>
      <c r="W40" s="24"/>
    </row>
    <row r="41" spans="1:23">
      <c r="A41" s="26">
        <v>5</v>
      </c>
      <c r="B41" s="27">
        <v>0.479166666666666</v>
      </c>
      <c r="C41" s="28">
        <v>0.510416666666666</v>
      </c>
      <c r="D41" s="35" t="s">
        <v>198</v>
      </c>
      <c r="E41" s="35" t="s">
        <v>214</v>
      </c>
      <c r="F41" s="35" t="s">
        <v>207</v>
      </c>
      <c r="G41" s="36" t="s">
        <v>189</v>
      </c>
      <c r="H41" s="35" t="s">
        <v>208</v>
      </c>
      <c r="I41" s="35" t="s">
        <v>187</v>
      </c>
      <c r="J41" s="127" t="s">
        <v>224</v>
      </c>
      <c r="K41" s="35" t="s">
        <v>189</v>
      </c>
      <c r="L41" s="23"/>
      <c r="M41" s="23"/>
      <c r="N41" s="23"/>
      <c r="O41" s="24"/>
      <c r="P41" s="23"/>
      <c r="Q41" s="23"/>
      <c r="R41" s="23"/>
      <c r="S41" s="24"/>
      <c r="T41" s="23"/>
      <c r="U41" s="23"/>
      <c r="V41" s="23"/>
      <c r="W41" s="24"/>
    </row>
    <row r="42" spans="1:23">
      <c r="A42" s="30" t="s">
        <v>191</v>
      </c>
      <c r="B42" s="31">
        <v>0.510416666666666</v>
      </c>
      <c r="C42" s="32">
        <v>0.583333333333333</v>
      </c>
      <c r="D42" s="33"/>
      <c r="E42" s="33"/>
      <c r="F42" s="33"/>
      <c r="G42" s="34"/>
      <c r="H42" s="33"/>
      <c r="I42" s="33"/>
      <c r="J42" s="33"/>
      <c r="K42" s="34"/>
      <c r="L42" s="33"/>
      <c r="M42" s="33"/>
      <c r="N42" s="33"/>
      <c r="O42" s="34"/>
      <c r="P42" s="33"/>
      <c r="Q42" s="33"/>
      <c r="R42" s="33"/>
      <c r="S42" s="34"/>
      <c r="T42" s="33"/>
      <c r="U42" s="33"/>
      <c r="V42" s="33"/>
      <c r="W42" s="34"/>
    </row>
    <row r="43" spans="1:23">
      <c r="A43" s="26">
        <v>6</v>
      </c>
      <c r="B43" s="27">
        <v>0.583333333333333</v>
      </c>
      <c r="C43" s="28">
        <v>0.614583333333333</v>
      </c>
      <c r="D43" s="39"/>
      <c r="E43" s="39"/>
      <c r="F43" s="106"/>
      <c r="G43" s="106"/>
      <c r="H43" s="38"/>
      <c r="I43" s="23"/>
      <c r="J43" s="38"/>
      <c r="K43" s="24"/>
      <c r="L43" s="38"/>
      <c r="M43" s="23"/>
      <c r="N43" s="38"/>
      <c r="O43" s="24"/>
      <c r="P43" s="35"/>
      <c r="Q43" s="35"/>
      <c r="R43" s="35"/>
      <c r="S43" s="36"/>
      <c r="T43" s="23"/>
      <c r="U43" s="23"/>
      <c r="V43" s="23"/>
      <c r="W43" s="24"/>
    </row>
    <row r="44" spans="1:23">
      <c r="A44" s="26">
        <v>7</v>
      </c>
      <c r="B44" s="27">
        <v>0.618055555555555</v>
      </c>
      <c r="C44" s="28">
        <v>0.649305555555555</v>
      </c>
      <c r="D44" s="39"/>
      <c r="E44" s="39"/>
      <c r="F44" s="106"/>
      <c r="G44" s="106"/>
      <c r="H44" s="38"/>
      <c r="I44" s="23"/>
      <c r="J44" s="38"/>
      <c r="K44" s="24"/>
      <c r="L44" s="38"/>
      <c r="M44" s="23"/>
      <c r="N44" s="38"/>
      <c r="O44" s="24"/>
      <c r="P44" s="29"/>
      <c r="Q44" s="35"/>
      <c r="R44" s="35"/>
      <c r="S44" s="36"/>
      <c r="T44" s="23"/>
      <c r="U44" s="23"/>
      <c r="V44" s="23"/>
      <c r="W44" s="24"/>
    </row>
    <row r="45" spans="1:23">
      <c r="A45" s="30" t="s">
        <v>190</v>
      </c>
      <c r="B45" s="31">
        <v>0.649305555555555</v>
      </c>
      <c r="C45" s="32">
        <v>0.659722222222222</v>
      </c>
      <c r="D45" s="33"/>
      <c r="E45" s="33"/>
      <c r="F45" s="33"/>
      <c r="G45" s="34"/>
      <c r="H45" s="33"/>
      <c r="I45" s="33"/>
      <c r="J45" s="33"/>
      <c r="K45" s="34"/>
      <c r="L45" s="33"/>
      <c r="M45" s="33"/>
      <c r="N45" s="33"/>
      <c r="O45" s="34"/>
      <c r="P45" s="33"/>
      <c r="Q45" s="33"/>
      <c r="R45" s="33"/>
      <c r="S45" s="34"/>
      <c r="T45" s="33"/>
      <c r="U45" s="33"/>
      <c r="V45" s="33"/>
      <c r="W45" s="34"/>
    </row>
    <row r="46" spans="1:23">
      <c r="A46" s="26">
        <v>8</v>
      </c>
      <c r="B46" s="27">
        <v>0.659722222222222</v>
      </c>
      <c r="C46" s="28">
        <v>0.690972222222222</v>
      </c>
      <c r="D46" s="23"/>
      <c r="E46" s="23"/>
      <c r="F46" s="23"/>
      <c r="G46" s="24"/>
      <c r="H46" s="23"/>
      <c r="I46" s="23"/>
      <c r="J46" s="23"/>
      <c r="K46" s="23"/>
      <c r="L46" s="51" t="s">
        <v>215</v>
      </c>
      <c r="M46" s="51" t="s">
        <v>187</v>
      </c>
      <c r="N46" s="51" t="s">
        <v>216</v>
      </c>
      <c r="O46" s="51" t="s">
        <v>189</v>
      </c>
      <c r="P46" s="137"/>
      <c r="Q46" s="137"/>
      <c r="R46" s="137"/>
      <c r="S46" s="137"/>
      <c r="T46" s="168" t="s">
        <v>195</v>
      </c>
      <c r="U46" s="87"/>
      <c r="V46" s="87"/>
      <c r="W46" s="88"/>
    </row>
    <row r="47" spans="1:23">
      <c r="A47" s="26">
        <v>9</v>
      </c>
      <c r="B47" s="27">
        <v>0.694444444444444</v>
      </c>
      <c r="C47" s="28">
        <v>0.725694444444444</v>
      </c>
      <c r="D47" s="23"/>
      <c r="E47" s="23"/>
      <c r="F47" s="23"/>
      <c r="G47" s="24"/>
      <c r="H47" s="23"/>
      <c r="I47" s="23"/>
      <c r="J47" s="23"/>
      <c r="K47" s="23"/>
      <c r="L47" s="148"/>
      <c r="M47" s="148"/>
      <c r="N47" s="148"/>
      <c r="O47" s="148"/>
      <c r="P47" s="137"/>
      <c r="Q47" s="137"/>
      <c r="R47" s="137"/>
      <c r="S47" s="137"/>
      <c r="T47" s="169"/>
      <c r="U47" s="90"/>
      <c r="V47" s="90"/>
      <c r="W47" s="91"/>
    </row>
    <row r="48" spans="1:23">
      <c r="A48" s="26">
        <v>10</v>
      </c>
      <c r="B48" s="27">
        <v>0.729166666666666</v>
      </c>
      <c r="C48" s="28">
        <v>0.760416666666666</v>
      </c>
      <c r="D48" s="23"/>
      <c r="E48" s="23"/>
      <c r="F48" s="23"/>
      <c r="G48" s="24"/>
      <c r="H48" s="23"/>
      <c r="I48" s="23"/>
      <c r="J48" s="23"/>
      <c r="K48" s="23"/>
      <c r="L48" s="53"/>
      <c r="M48" s="53"/>
      <c r="N48" s="53"/>
      <c r="O48" s="53"/>
      <c r="P48" s="137"/>
      <c r="Q48" s="137"/>
      <c r="R48" s="137"/>
      <c r="S48" s="137"/>
      <c r="T48" s="170"/>
      <c r="U48" s="92"/>
      <c r="V48" s="92"/>
      <c r="W48" s="93"/>
    </row>
    <row r="49" spans="1:23">
      <c r="A49" s="30" t="s">
        <v>196</v>
      </c>
      <c r="B49" s="31">
        <v>0.760416666666666</v>
      </c>
      <c r="C49" s="32">
        <v>0.8125</v>
      </c>
      <c r="D49" s="33"/>
      <c r="E49" s="33"/>
      <c r="F49" s="33"/>
      <c r="G49" s="34"/>
      <c r="H49" s="33"/>
      <c r="I49" s="33"/>
      <c r="J49" s="33"/>
      <c r="K49" s="34"/>
      <c r="L49" s="33"/>
      <c r="M49" s="33"/>
      <c r="N49" s="33"/>
      <c r="O49" s="34"/>
      <c r="P49" s="33"/>
      <c r="Q49" s="33"/>
      <c r="R49" s="33"/>
      <c r="S49" s="34"/>
      <c r="T49" s="33"/>
      <c r="U49" s="33"/>
      <c r="V49" s="33"/>
      <c r="W49" s="34"/>
    </row>
    <row r="50" spans="1:23">
      <c r="A50" s="26">
        <v>11</v>
      </c>
      <c r="B50" s="27">
        <v>0.8125</v>
      </c>
      <c r="C50" s="28">
        <v>0.84375</v>
      </c>
      <c r="D50" s="66"/>
      <c r="E50" s="66"/>
      <c r="F50" s="66"/>
      <c r="G50" s="155"/>
      <c r="H50" s="66"/>
      <c r="I50" s="66"/>
      <c r="J50" s="66"/>
      <c r="K50" s="155"/>
      <c r="L50" s="66"/>
      <c r="M50" s="66"/>
      <c r="N50" s="66"/>
      <c r="O50" s="155"/>
      <c r="P50" s="131"/>
      <c r="Q50" s="131"/>
      <c r="R50" s="131"/>
      <c r="S50" s="155"/>
      <c r="T50" s="66"/>
      <c r="U50" s="66"/>
      <c r="V50" s="66"/>
      <c r="W50" s="155"/>
    </row>
    <row r="51" spans="1:23">
      <c r="A51" s="26">
        <v>12</v>
      </c>
      <c r="B51" s="27">
        <v>0.847222222222222</v>
      </c>
      <c r="C51" s="28">
        <v>0.878472222222222</v>
      </c>
      <c r="D51" s="131"/>
      <c r="E51" s="131"/>
      <c r="F51" s="131"/>
      <c r="G51" s="155"/>
      <c r="H51" s="131"/>
      <c r="I51" s="131"/>
      <c r="J51" s="131"/>
      <c r="K51" s="155"/>
      <c r="L51" s="131"/>
      <c r="M51" s="131"/>
      <c r="N51" s="131"/>
      <c r="O51" s="155"/>
      <c r="P51" s="131"/>
      <c r="Q51" s="131"/>
      <c r="R51" s="131"/>
      <c r="S51" s="155"/>
      <c r="T51" s="131"/>
      <c r="U51" s="131"/>
      <c r="V51" s="131"/>
      <c r="W51" s="155"/>
    </row>
    <row r="52" ht="14.25" spans="1:23">
      <c r="A52" s="45">
        <v>13</v>
      </c>
      <c r="B52" s="46">
        <v>0.881944444444444</v>
      </c>
      <c r="C52" s="47">
        <v>0.913194444444444</v>
      </c>
      <c r="D52" s="157"/>
      <c r="E52" s="157"/>
      <c r="F52" s="157"/>
      <c r="G52" s="158"/>
      <c r="H52" s="157"/>
      <c r="I52" s="157"/>
      <c r="J52" s="157"/>
      <c r="K52" s="158"/>
      <c r="L52" s="157"/>
      <c r="M52" s="157"/>
      <c r="N52" s="157"/>
      <c r="O52" s="158"/>
      <c r="P52" s="157"/>
      <c r="Q52" s="157"/>
      <c r="R52" s="157"/>
      <c r="S52" s="158"/>
      <c r="T52" s="157"/>
      <c r="U52" s="157"/>
      <c r="V52" s="157"/>
      <c r="W52" s="158"/>
    </row>
  </sheetData>
  <mergeCells count="51">
    <mergeCell ref="A1:W1"/>
    <mergeCell ref="A2:B2"/>
    <mergeCell ref="A3:B3"/>
    <mergeCell ref="D7:G7"/>
    <mergeCell ref="H7:K7"/>
    <mergeCell ref="L7:O7"/>
    <mergeCell ref="P7:S7"/>
    <mergeCell ref="T7:W7"/>
    <mergeCell ref="A28:W28"/>
    <mergeCell ref="A29:B29"/>
    <mergeCell ref="A30:B30"/>
    <mergeCell ref="D34:G34"/>
    <mergeCell ref="H34:K34"/>
    <mergeCell ref="L34:O34"/>
    <mergeCell ref="P34:S34"/>
    <mergeCell ref="T34:W34"/>
    <mergeCell ref="D12:D13"/>
    <mergeCell ref="D39:D40"/>
    <mergeCell ref="E12:E13"/>
    <mergeCell ref="E39:E40"/>
    <mergeCell ref="F12:F13"/>
    <mergeCell ref="F39:F40"/>
    <mergeCell ref="G12:G13"/>
    <mergeCell ref="G39:G40"/>
    <mergeCell ref="H12:H13"/>
    <mergeCell ref="H39:H40"/>
    <mergeCell ref="I12:I13"/>
    <mergeCell ref="I39:I40"/>
    <mergeCell ref="J12:J13"/>
    <mergeCell ref="J39:J40"/>
    <mergeCell ref="K12:K13"/>
    <mergeCell ref="K39:K40"/>
    <mergeCell ref="L12:L14"/>
    <mergeCell ref="L19:L21"/>
    <mergeCell ref="L36:L37"/>
    <mergeCell ref="L46:L48"/>
    <mergeCell ref="M12:M14"/>
    <mergeCell ref="M19:M21"/>
    <mergeCell ref="M36:M37"/>
    <mergeCell ref="M46:M48"/>
    <mergeCell ref="N12:N14"/>
    <mergeCell ref="N19:N21"/>
    <mergeCell ref="N36:N37"/>
    <mergeCell ref="N46:N48"/>
    <mergeCell ref="O12:O14"/>
    <mergeCell ref="O19:O21"/>
    <mergeCell ref="O36:O37"/>
    <mergeCell ref="O46:O48"/>
    <mergeCell ref="P19:S21"/>
    <mergeCell ref="T19:W21"/>
    <mergeCell ref="T46:W48"/>
  </mergeCells>
  <pageMargins left="0.751388888888889" right="0.751388888888889" top="1" bottom="1" header="0.5" footer="0.5"/>
  <pageSetup paperSize="9" scale="62" orientation="landscape" horizontalDpi="600"/>
  <headerFooter/>
</worksheet>
</file>

<file path=docProps/app.xml><?xml version="1.0" encoding="utf-8"?>
<Properties xmlns="http://schemas.openxmlformats.org/officeDocument/2006/extended-properties" xmlns:vt="http://schemas.openxmlformats.org/officeDocument/2006/docPropsVTypes">
  <Company>University of Auckland</Company>
  <Application>Microsoft Excel</Application>
  <HeadingPairs>
    <vt:vector size="2" baseType="variant">
      <vt:variant>
        <vt:lpstr>工作表</vt:lpstr>
      </vt:variant>
      <vt:variant>
        <vt:i4>12</vt:i4>
      </vt:variant>
    </vt:vector>
  </HeadingPairs>
  <TitlesOfParts>
    <vt:vector size="12" baseType="lpstr">
      <vt:lpstr>Readme</vt:lpstr>
      <vt:lpstr>Summary (SWJTU)</vt:lpstr>
      <vt:lpstr>Summary(Course WK)</vt:lpstr>
      <vt:lpstr>week1-2</vt:lpstr>
      <vt:lpstr>week3-4</vt:lpstr>
      <vt:lpstr>week5-6</vt:lpstr>
      <vt:lpstr>week7-8</vt:lpstr>
      <vt:lpstr>week9-10</vt:lpstr>
      <vt:lpstr>week11-12</vt:lpstr>
      <vt:lpstr>week13-14</vt:lpstr>
      <vt:lpstr>week15-16</vt:lpstr>
      <vt:lpstr>week17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Kemp;A.H.Kemp@leeds.ac.uk</dc:creator>
  <cp:lastModifiedBy>大耳朵图图</cp:lastModifiedBy>
  <dcterms:created xsi:type="dcterms:W3CDTF">2016-11-29T19:07:00Z</dcterms:created>
  <cp:lastPrinted>2017-03-31T08:23:00Z</cp:lastPrinted>
  <dcterms:modified xsi:type="dcterms:W3CDTF">2019-08-16T10:30:32Z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