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tabRatio="500" firstSheet="3" activeTab="3"/>
  </bookViews>
  <sheets>
    <sheet name="Readme" sheetId="10" state="hidden" r:id="rId1"/>
    <sheet name="Summary (SWJTU)" sheetId="16" state="hidden" r:id="rId2"/>
    <sheet name="Summary(Course WK)" sheetId="18" state="hidden" r:id="rId3"/>
    <sheet name="Sem 2" sheetId="15" r:id="rId4"/>
  </sheets>
  <definedNames>
    <definedName name="_xlnm.Print_Area" localSheetId="0">Readme!$A$1:$O$40</definedName>
    <definedName name="_xlnm.Print_Area" localSheetId="3">'Sem 2'!$A$1:$M$357</definedName>
    <definedName name="_xlnm.Print_Area" localSheetId="1">'Summary (SWJTU)'!$A$1:$CK$58</definedName>
    <definedName name="_xlnm.Print_Area" localSheetId="2">'Summary(Course WK)'!$A$1:$CA$64</definedName>
    <definedName name="_xlnm.Print_Titles" localSheetId="1">'Summary (SWJTU)'!$A:$G</definedName>
    <definedName name="_xlnm.Print_Titles" localSheetId="2">'Summary(Course WK)'!$A:$G</definedName>
  </definedNames>
  <calcPr calcId="144525"/>
</workbook>
</file>

<file path=xl/comments1.xml><?xml version="1.0" encoding="utf-8"?>
<comments xmlns="http://schemas.openxmlformats.org/spreadsheetml/2006/main">
  <authors>
    <author>Samuel Adu-Amankwah</author>
    <author>Judith Wang</author>
  </authors>
  <commentList>
    <comment ref="Z15" authorId="0">
      <text>
        <r>
          <rPr>
            <b/>
            <sz val="9"/>
            <rFont val="Tahoma"/>
            <charset val="134"/>
          </rPr>
          <t>Samuel Adu-Amankwah:</t>
        </r>
        <r>
          <rPr>
            <sz val="9"/>
            <rFont val="Tahoma"/>
            <charset val="134"/>
          </rPr>
          <t xml:space="preserve">
Rooms to be booked for the first hour of each practical session for briefing.  Number of sessions may change depending the number of surveying equipment available (levels and total stations).  This goes for all the practicals for this module</t>
        </r>
      </text>
    </comment>
    <comment ref="M24" authorId="0">
      <text>
        <r>
          <rPr>
            <b/>
            <sz val="9"/>
            <rFont val="Tahoma"/>
            <charset val="134"/>
          </rPr>
          <t>Samuel Adu-Amankwah:</t>
        </r>
        <r>
          <rPr>
            <sz val="9"/>
            <rFont val="Tahoma"/>
            <charset val="134"/>
          </rPr>
          <t xml:space="preserve">
Book room for the MCQ test</t>
        </r>
      </text>
    </comment>
    <comment ref="AA31" authorId="0">
      <text>
        <r>
          <rPr>
            <b/>
            <sz val="9"/>
            <rFont val="Tahoma"/>
            <charset val="134"/>
          </rPr>
          <t>Samuel Adu-Amankwah:</t>
        </r>
        <r>
          <rPr>
            <sz val="9"/>
            <rFont val="Tahoma"/>
            <charset val="134"/>
          </rPr>
          <t xml:space="preserve">
Room to be reserved for MCQ test during fieldcourse.</t>
        </r>
      </text>
    </comment>
    <comment ref="P32" authorId="1">
      <text>
        <r>
          <rPr>
            <b/>
            <sz val="9"/>
            <rFont val="Calibri"/>
            <charset val="134"/>
          </rPr>
          <t>Judith Wang:</t>
        </r>
        <r>
          <rPr>
            <sz val="9"/>
            <rFont val="Calibri"/>
            <charset val="134"/>
          </rPr>
          <t xml:space="preserve">
See Daily timetable for this week in the tag 1160_Daily_Wk1</t>
        </r>
      </text>
    </comment>
    <comment ref="AX37" authorId="0">
      <text>
        <r>
          <rPr>
            <b/>
            <sz val="9"/>
            <rFont val="Tahoma"/>
            <charset val="134"/>
          </rPr>
          <t>Samuel Adu-Amankwah:</t>
        </r>
        <r>
          <rPr>
            <sz val="9"/>
            <rFont val="Tahoma"/>
            <charset val="134"/>
          </rPr>
          <t xml:space="preserve">
Book room for MCQ test</t>
        </r>
      </text>
    </comment>
    <comment ref="J39" authorId="1">
      <text>
        <r>
          <rPr>
            <b/>
            <sz val="9"/>
            <rFont val="Calibri"/>
            <charset val="134"/>
          </rPr>
          <t>Judith Wang:</t>
        </r>
        <r>
          <rPr>
            <sz val="9"/>
            <rFont val="Calibri"/>
            <charset val="134"/>
          </rPr>
          <t xml:space="preserve">
Presentation</t>
        </r>
      </text>
    </comment>
    <comment ref="L39" authorId="1">
      <text>
        <r>
          <rPr>
            <b/>
            <sz val="9"/>
            <rFont val="Calibri"/>
            <charset val="134"/>
          </rPr>
          <t>Judith Wang:</t>
        </r>
        <r>
          <rPr>
            <sz val="9"/>
            <rFont val="Calibri"/>
            <charset val="134"/>
          </rPr>
          <t xml:space="preserve">
Revision</t>
        </r>
      </text>
    </comment>
    <comment ref="N39" authorId="1">
      <text>
        <r>
          <rPr>
            <b/>
            <sz val="9"/>
            <rFont val="Calibri"/>
            <charset val="134"/>
          </rPr>
          <t>Judith Wang:</t>
        </r>
        <r>
          <rPr>
            <sz val="9"/>
            <rFont val="Calibri"/>
            <charset val="134"/>
          </rPr>
          <t xml:space="preserve">
Presentation</t>
        </r>
      </text>
    </comment>
    <comment ref="X39" authorId="1">
      <text>
        <r>
          <rPr>
            <b/>
            <sz val="9"/>
            <rFont val="Calibri"/>
            <charset val="134"/>
          </rPr>
          <t>Judith Wang:</t>
        </r>
        <r>
          <rPr>
            <sz val="9"/>
            <rFont val="Calibri"/>
            <charset val="134"/>
          </rPr>
          <t xml:space="preserve">
Revision Construction Technology</t>
        </r>
      </text>
    </comment>
    <comment ref="AJ39" authorId="1">
      <text>
        <r>
          <rPr>
            <b/>
            <sz val="9"/>
            <rFont val="Calibri"/>
            <charset val="134"/>
          </rPr>
          <t>Judith Wang:</t>
        </r>
        <r>
          <rPr>
            <sz val="9"/>
            <rFont val="Calibri"/>
            <charset val="134"/>
          </rPr>
          <t xml:space="preserve">
Revision</t>
        </r>
      </text>
    </comment>
  </commentList>
</comments>
</file>

<file path=xl/comments2.xml><?xml version="1.0" encoding="utf-8"?>
<comments xmlns="http://schemas.openxmlformats.org/spreadsheetml/2006/main">
  <authors>
    <author>Samuel Adu-Amankwah</author>
    <author>Judith Wang</author>
  </authors>
  <commentList>
    <comment ref="BK15" authorId="0">
      <text>
        <r>
          <rPr>
            <b/>
            <sz val="9"/>
            <rFont val="Tahoma"/>
            <charset val="134"/>
          </rPr>
          <t>Samuel Adu-Amankwah:</t>
        </r>
        <r>
          <rPr>
            <sz val="9"/>
            <rFont val="Tahoma"/>
            <charset val="134"/>
          </rPr>
          <t xml:space="preserve">
Duncan to confirm</t>
        </r>
      </text>
    </comment>
    <comment ref="P32" authorId="1">
      <text>
        <r>
          <rPr>
            <b/>
            <sz val="9"/>
            <rFont val="Calibri"/>
            <charset val="134"/>
          </rPr>
          <t>Judith Wang:</t>
        </r>
        <r>
          <rPr>
            <sz val="9"/>
            <rFont val="Calibri"/>
            <charset val="134"/>
          </rPr>
          <t xml:space="preserve">
See Daily timetable for this week in the tag 1160_Daily_Wk1</t>
        </r>
      </text>
    </comment>
    <comment ref="J39" authorId="1">
      <text>
        <r>
          <rPr>
            <b/>
            <sz val="9"/>
            <rFont val="Calibri"/>
            <charset val="134"/>
          </rPr>
          <t>Judith Wang:</t>
        </r>
        <r>
          <rPr>
            <sz val="9"/>
            <rFont val="Calibri"/>
            <charset val="134"/>
          </rPr>
          <t xml:space="preserve">
Presentation</t>
        </r>
      </text>
    </comment>
    <comment ref="L39" authorId="1">
      <text>
        <r>
          <rPr>
            <b/>
            <sz val="9"/>
            <rFont val="Calibri"/>
            <charset val="134"/>
          </rPr>
          <t>Judith Wang:</t>
        </r>
        <r>
          <rPr>
            <sz val="9"/>
            <rFont val="Calibri"/>
            <charset val="134"/>
          </rPr>
          <t xml:space="preserve">
Revision</t>
        </r>
      </text>
    </comment>
    <comment ref="N39" authorId="1">
      <text>
        <r>
          <rPr>
            <b/>
            <sz val="9"/>
            <rFont val="Calibri"/>
            <charset val="134"/>
          </rPr>
          <t>Judith Wang:</t>
        </r>
        <r>
          <rPr>
            <sz val="9"/>
            <rFont val="Calibri"/>
            <charset val="134"/>
          </rPr>
          <t xml:space="preserve">
Presentation</t>
        </r>
      </text>
    </comment>
    <comment ref="X39" authorId="1">
      <text>
        <r>
          <rPr>
            <b/>
            <sz val="9"/>
            <rFont val="Calibri"/>
            <charset val="134"/>
          </rPr>
          <t>Judith Wang:</t>
        </r>
        <r>
          <rPr>
            <sz val="9"/>
            <rFont val="Calibri"/>
            <charset val="134"/>
          </rPr>
          <t xml:space="preserve">
Revision Construction Technology</t>
        </r>
      </text>
    </comment>
    <comment ref="AJ39" authorId="1">
      <text>
        <r>
          <rPr>
            <b/>
            <sz val="9"/>
            <rFont val="Calibri"/>
            <charset val="134"/>
          </rPr>
          <t>Judith Wang:</t>
        </r>
        <r>
          <rPr>
            <sz val="9"/>
            <rFont val="Calibri"/>
            <charset val="134"/>
          </rPr>
          <t xml:space="preserve">
Revision</t>
        </r>
      </text>
    </comment>
  </commentList>
</comments>
</file>

<file path=xl/sharedStrings.xml><?xml version="1.0" encoding="utf-8"?>
<sst xmlns="http://schemas.openxmlformats.org/spreadsheetml/2006/main" count="1063" uniqueCount="264">
  <si>
    <t>BEng Civil Engineering with Transport (SWJTU)</t>
  </si>
  <si>
    <t>UoL</t>
  </si>
  <si>
    <t>SWJTU</t>
  </si>
  <si>
    <t>Joint School</t>
  </si>
  <si>
    <t>CIVE1160 Arch &amp; Environment</t>
  </si>
  <si>
    <t>XJCV1160 Arch &amp; Environment</t>
  </si>
  <si>
    <t>Leeds staff visit</t>
  </si>
  <si>
    <t>CIVE1260 Surveying &amp; Tech</t>
  </si>
  <si>
    <t>XJCV1260 Surveying &amp; Tech</t>
  </si>
  <si>
    <t>CIVE1360 Struct Design&amp;Analysis</t>
  </si>
  <si>
    <t>XJCV1360 Struct Design&amp;Analysis</t>
  </si>
  <si>
    <t>CIVE1460 Materials</t>
  </si>
  <si>
    <t>XJCV1460 Materials</t>
  </si>
  <si>
    <t>CIVE1560 Eng Maths</t>
  </si>
  <si>
    <t>XJCV1560 Eng Maths</t>
  </si>
  <si>
    <t>CIVE1665 IDP1</t>
  </si>
  <si>
    <t>XJCV1665 IDP1</t>
  </si>
  <si>
    <t>S+ week no (admin use only)</t>
  </si>
  <si>
    <t>Term week no</t>
  </si>
  <si>
    <t>w/c</t>
  </si>
  <si>
    <t xml:space="preserve"> Chinese Holidays</t>
  </si>
  <si>
    <t>SWJTU Teaching Week</t>
  </si>
  <si>
    <t>Semester /Week</t>
  </si>
  <si>
    <t>Lectures (hr)</t>
  </si>
  <si>
    <t>Tutorials(hr)</t>
  </si>
  <si>
    <t>Workshops / Labs(hr)</t>
  </si>
  <si>
    <t>Remark</t>
  </si>
  <si>
    <t>Tutorials (hr)</t>
  </si>
  <si>
    <t>Workshops /Labs (hr)</t>
  </si>
  <si>
    <t>Louise Flecher</t>
  </si>
  <si>
    <t>Michael Buller</t>
  </si>
  <si>
    <t>Dariusz Wanatowski</t>
  </si>
  <si>
    <t>Sam Adu-Amankwah</t>
  </si>
  <si>
    <t>Duncan Borman</t>
  </si>
  <si>
    <t>Andy Sleigh</t>
  </si>
  <si>
    <t>Amir Khan</t>
  </si>
  <si>
    <t>David Richardson</t>
  </si>
  <si>
    <t>S10</t>
  </si>
  <si>
    <t>Out of term</t>
  </si>
  <si>
    <t>Registration week</t>
  </si>
  <si>
    <t>Legend:</t>
  </si>
  <si>
    <t>S11</t>
  </si>
  <si>
    <t>S1/1</t>
  </si>
  <si>
    <t>X</t>
  </si>
  <si>
    <t>Holidays</t>
  </si>
  <si>
    <t>S12</t>
  </si>
  <si>
    <t>S1/2</t>
  </si>
  <si>
    <t>Teaching</t>
  </si>
  <si>
    <t>S13</t>
  </si>
  <si>
    <t>S1/3</t>
  </si>
  <si>
    <t>Soils</t>
  </si>
  <si>
    <t>Exams</t>
  </si>
  <si>
    <t>S1/4</t>
  </si>
  <si>
    <t>Registration</t>
  </si>
  <si>
    <t>S1/5</t>
  </si>
  <si>
    <t>Revision</t>
  </si>
  <si>
    <t>NationalDay</t>
  </si>
  <si>
    <t>PS1 - Water</t>
  </si>
  <si>
    <t>Survey camp</t>
  </si>
  <si>
    <t>Semester 1 teaching</t>
  </si>
  <si>
    <t>S1/6</t>
  </si>
  <si>
    <t>IndividualPresentation</t>
  </si>
  <si>
    <t xml:space="preserve">Leeds staff teaching </t>
  </si>
  <si>
    <t>S1/7</t>
  </si>
  <si>
    <t>Gantt chart</t>
  </si>
  <si>
    <t>S1/8</t>
  </si>
  <si>
    <t>Class test</t>
  </si>
  <si>
    <t>Requirement</t>
  </si>
  <si>
    <t>S1/9</t>
  </si>
  <si>
    <t>Design Review CW</t>
  </si>
  <si>
    <t>Design 1 Review</t>
  </si>
  <si>
    <t>S1/10</t>
  </si>
  <si>
    <t>S1/11</t>
  </si>
  <si>
    <t>1st three workshops</t>
  </si>
  <si>
    <t>Recap week</t>
  </si>
  <si>
    <t>PS2*(Soils) out</t>
  </si>
  <si>
    <t>Design Criteria</t>
  </si>
  <si>
    <t>S2/1</t>
  </si>
  <si>
    <t>Arch Class test</t>
  </si>
  <si>
    <t>Design 2 Review</t>
  </si>
  <si>
    <t>S2/2</t>
  </si>
  <si>
    <t>Problem sheet 1</t>
  </si>
  <si>
    <t>PS2*(Soils) in</t>
  </si>
  <si>
    <t>Presentation&amp;Report</t>
  </si>
  <si>
    <t>C1</t>
  </si>
  <si>
    <t>S2/3</t>
  </si>
  <si>
    <t>C2</t>
  </si>
  <si>
    <t>Sus Appr &amp; Imp Assmt</t>
  </si>
  <si>
    <t>Timber test</t>
  </si>
  <si>
    <t>PS2 - Soils</t>
  </si>
  <si>
    <t>C3</t>
  </si>
  <si>
    <t>Christmas</t>
  </si>
  <si>
    <t>C4</t>
  </si>
  <si>
    <t>New Year</t>
  </si>
  <si>
    <t>semester exams</t>
  </si>
  <si>
    <t>Semester 1 exams</t>
  </si>
  <si>
    <t>Semester 2 teaching</t>
  </si>
  <si>
    <t>Winter Vacation</t>
  </si>
  <si>
    <t>Design 3 Review</t>
  </si>
  <si>
    <t>CNY</t>
  </si>
  <si>
    <t>Problem sheet 2</t>
  </si>
  <si>
    <t>MCQ Test</t>
  </si>
  <si>
    <t>Design 4 Review</t>
  </si>
  <si>
    <t>S2/4</t>
  </si>
  <si>
    <t>Fieldwork + MCQ</t>
  </si>
  <si>
    <t>Fieldwork + MCQ test</t>
  </si>
  <si>
    <t>S2/5</t>
  </si>
  <si>
    <t>one intensive week</t>
  </si>
  <si>
    <t>S2/6</t>
  </si>
  <si>
    <t>E1</t>
  </si>
  <si>
    <t>S2/7</t>
  </si>
  <si>
    <t>E2</t>
  </si>
  <si>
    <t>S2/8</t>
  </si>
  <si>
    <t>Water</t>
  </si>
  <si>
    <t>E3</t>
  </si>
  <si>
    <t>QingMing</t>
  </si>
  <si>
    <t>S2/9</t>
  </si>
  <si>
    <t>E4</t>
  </si>
  <si>
    <t>S2/10</t>
  </si>
  <si>
    <t>S2/11</t>
  </si>
  <si>
    <t>PS1*(Wat)- out</t>
  </si>
  <si>
    <t>S2/12</t>
  </si>
  <si>
    <t>coursework due</t>
  </si>
  <si>
    <t>MayDay</t>
  </si>
  <si>
    <t>Revision week</t>
  </si>
  <si>
    <t>Semester 2 exams</t>
  </si>
  <si>
    <t>Exam</t>
  </si>
  <si>
    <t>Penultimate week of term</t>
  </si>
  <si>
    <t>Final week of term</t>
  </si>
  <si>
    <t>S1</t>
  </si>
  <si>
    <t>DragonBoat</t>
  </si>
  <si>
    <t>S2</t>
  </si>
  <si>
    <t>S3</t>
  </si>
  <si>
    <t>S4</t>
  </si>
  <si>
    <t>short term 1</t>
  </si>
  <si>
    <t>S5</t>
  </si>
  <si>
    <t>short term 2</t>
  </si>
  <si>
    <t>S6</t>
  </si>
  <si>
    <t>short term 3</t>
  </si>
  <si>
    <t>S7</t>
  </si>
  <si>
    <t>short term 4</t>
  </si>
  <si>
    <t>S8</t>
  </si>
  <si>
    <t>Exams (resits)</t>
  </si>
  <si>
    <t>Summer Vacation</t>
  </si>
  <si>
    <t>S9</t>
  </si>
  <si>
    <t>Leeds staff</t>
  </si>
  <si>
    <t>Sam+Dariusz</t>
  </si>
  <si>
    <t>SWJTU staff</t>
  </si>
  <si>
    <t>Total</t>
  </si>
  <si>
    <t>BEng Civil Engineering with Transport (Coursework)</t>
  </si>
  <si>
    <t>Arch&amp;Env CW1</t>
  </si>
  <si>
    <t>PS1-out</t>
  </si>
  <si>
    <t>MC-out/PS1-in</t>
  </si>
  <si>
    <t>PS1</t>
  </si>
  <si>
    <t>PS2-out</t>
  </si>
  <si>
    <t>MC-in</t>
  </si>
  <si>
    <t>Class Test</t>
  </si>
  <si>
    <t>Arch&amp;Env Cw2</t>
  </si>
  <si>
    <t>PS2</t>
  </si>
  <si>
    <t>PS2-in</t>
  </si>
  <si>
    <t>PS3-out</t>
  </si>
  <si>
    <t>PS3</t>
  </si>
  <si>
    <t>PS3-in</t>
  </si>
  <si>
    <t>MCQ</t>
  </si>
  <si>
    <t>Cw2 - Presenta</t>
  </si>
  <si>
    <t>PS1*(Wat)- in</t>
  </si>
  <si>
    <t>Coursework hand-out</t>
  </si>
  <si>
    <t>Coursework hand-in</t>
  </si>
  <si>
    <t>Leeds staff teaching at SWJTU</t>
  </si>
  <si>
    <t>2018-2019 (Sem 2) Timetable for Year 1 Students (week 1) 25/2/2019</t>
  </si>
  <si>
    <t>Monday</t>
  </si>
  <si>
    <t>Tuesday</t>
  </si>
  <si>
    <t>Wednesday</t>
  </si>
  <si>
    <t>Thursday</t>
  </si>
  <si>
    <t>Friday</t>
  </si>
  <si>
    <t>Session</t>
  </si>
  <si>
    <t>From</t>
  </si>
  <si>
    <t>To</t>
  </si>
  <si>
    <t>English 1-7</t>
  </si>
  <si>
    <t>Physics 1-7 (X4359)</t>
  </si>
  <si>
    <t>English 
8-14</t>
  </si>
  <si>
    <t>Physics 
8-14 (X4359)</t>
  </si>
  <si>
    <t>Break</t>
  </si>
  <si>
    <t>Maths 
1-7 (X4359)</t>
  </si>
  <si>
    <r>
      <rPr>
        <sz val="12"/>
        <color rgb="FF0070C0"/>
        <rFont val="宋体"/>
        <charset val="134"/>
        <scheme val="minor"/>
      </rPr>
      <t xml:space="preserve">PE 8-14 </t>
    </r>
    <r>
      <rPr>
        <sz val="11"/>
        <color rgb="FF0070C0"/>
        <rFont val="宋体"/>
        <charset val="134"/>
        <scheme val="minor"/>
      </rPr>
      <t>（北区田径场，犀浦）</t>
    </r>
  </si>
  <si>
    <t>Lab(1)8 (X6208)</t>
  </si>
  <si>
    <t>Chinese Modern and Contemporary History 1-14 （陈洁、王立华，X4358，X4359）</t>
  </si>
  <si>
    <t>Lunch</t>
  </si>
  <si>
    <t>Maths 
8-14 (X4359)</t>
  </si>
  <si>
    <r>
      <rPr>
        <sz val="12"/>
        <color rgb="FF0070C0"/>
        <rFont val="宋体"/>
        <charset val="134"/>
        <scheme val="minor"/>
      </rPr>
      <t xml:space="preserve">PE 1-7 </t>
    </r>
    <r>
      <rPr>
        <sz val="11"/>
        <color rgb="FF0070C0"/>
        <rFont val="宋体"/>
        <charset val="134"/>
        <scheme val="minor"/>
      </rPr>
      <t>（北区田径场，犀浦）</t>
    </r>
  </si>
  <si>
    <t>English 8-14</t>
  </si>
  <si>
    <t>English Lecture 1-7 (X4359)</t>
  </si>
  <si>
    <t>English lecture 8-14 (X4359)</t>
  </si>
  <si>
    <t>Physics 8-14 (X4359)</t>
  </si>
  <si>
    <t>Lab(1)2 (X6208)</t>
  </si>
  <si>
    <t>Dinner</t>
  </si>
  <si>
    <t>Lab(1)3 (X6208)</t>
  </si>
  <si>
    <t>Please find more information about SWJTU modules at Website of Dean's Office (https://jwc.swjtu.edu.cn/index.html).</t>
  </si>
  <si>
    <t>2018-2019 (Sem 2) Timetable for Year 1 Students (week 2) 04/03/2019</t>
  </si>
  <si>
    <t xml:space="preserve">Maths 1-7 (X4359) </t>
  </si>
  <si>
    <t>English  1-7</t>
  </si>
  <si>
    <t>Maths  
8-14 (X4359)</t>
  </si>
  <si>
    <t>Lab(1)5 (X6208)</t>
  </si>
  <si>
    <t>2018-2019 (Sem 2) Timetable for Year 1 Students (week 3)  11/03/19</t>
  </si>
  <si>
    <r>
      <rPr>
        <sz val="12"/>
        <color rgb="FF0070C0"/>
        <rFont val="宋体"/>
        <charset val="134"/>
        <scheme val="minor"/>
      </rPr>
      <t>PE 8-14</t>
    </r>
    <r>
      <rPr>
        <sz val="11"/>
        <color rgb="FF0070C0"/>
        <rFont val="宋体"/>
        <charset val="134"/>
        <scheme val="minor"/>
      </rPr>
      <t>（北区田径场，犀浦）</t>
    </r>
  </si>
  <si>
    <t>Lab(1)7 (X6208)</t>
  </si>
  <si>
    <t>2018-2019 (Sem 2) Timetable for Year 1 Students (week 4) 18/03/2019</t>
  </si>
  <si>
    <t>Maths 1-7 (X4359)</t>
  </si>
  <si>
    <t>English Lecture 
8-14 (X4359)</t>
  </si>
  <si>
    <t xml:space="preserve">Current Affairs 2
1-14 (刘耀谦、周章领、赵晨，X4359，X1515，X1514) </t>
  </si>
  <si>
    <r>
      <rPr>
        <sz val="12"/>
        <color rgb="FFFF0000"/>
        <rFont val="宋体"/>
        <charset val="134"/>
        <scheme val="minor"/>
      </rPr>
      <t>English Lecture 1-7 (</t>
    </r>
    <r>
      <rPr>
        <sz val="12"/>
        <color rgb="FFFF0000"/>
        <rFont val="宋体"/>
        <charset val="134"/>
        <scheme val="minor"/>
      </rPr>
      <t>X4352</t>
    </r>
    <r>
      <rPr>
        <sz val="12"/>
        <color rgb="FFFF0000"/>
        <rFont val="宋体"/>
        <charset val="134"/>
        <scheme val="minor"/>
      </rPr>
      <t>)</t>
    </r>
  </si>
  <si>
    <t>Maths 8-14 (X4359)</t>
  </si>
  <si>
    <t>Lab(1)9 (X6208)</t>
  </si>
  <si>
    <t>2018-2019 (Sem 2) Timetable for Yr 1 Students (week 5) 25/03/19</t>
  </si>
  <si>
    <t>Lab(1)11 (X6208)</t>
  </si>
  <si>
    <t>2018-2019 (Sem 2) Timetable for Year 1 Students (week 6) 01/04/19</t>
  </si>
  <si>
    <t>Lab(1)13 (X6208)</t>
  </si>
  <si>
    <t>2018-2019 (Sem 2) Timetable for Yr 1 Students (week 7) 8/4/2019</t>
  </si>
  <si>
    <r>
      <rPr>
        <sz val="12"/>
        <rFont val="宋体"/>
        <charset val="134"/>
        <scheme val="minor"/>
      </rPr>
      <t xml:space="preserve">English </t>
    </r>
    <r>
      <rPr>
        <sz val="12"/>
        <rFont val="宋体"/>
        <charset val="134"/>
        <scheme val="minor"/>
      </rPr>
      <t>1-</t>
    </r>
    <r>
      <rPr>
        <sz val="12"/>
        <rFont val="宋体"/>
        <charset val="134"/>
        <scheme val="minor"/>
      </rPr>
      <t>7</t>
    </r>
  </si>
  <si>
    <t>English class   3-4（X9304）</t>
  </si>
  <si>
    <r>
      <rPr>
        <sz val="12"/>
        <color rgb="FF0070C0"/>
        <rFont val="宋体"/>
        <charset val="134"/>
        <scheme val="minor"/>
      </rPr>
      <t>PE 8-14 （</t>
    </r>
    <r>
      <rPr>
        <sz val="11"/>
        <color rgb="FF0070C0"/>
        <rFont val="宋体"/>
        <charset val="134"/>
        <scheme val="minor"/>
      </rPr>
      <t>北区田径场，犀浦）</t>
    </r>
  </si>
  <si>
    <t xml:space="preserve">Chinese Modern and Contemporary History 1-14 </t>
  </si>
  <si>
    <t>English lecture 1-7 (X4359)</t>
  </si>
  <si>
    <t>Introduction to Computing X9306</t>
  </si>
  <si>
    <t>English class 5-6 (X9304)</t>
  </si>
  <si>
    <t>Lab(2)1 (X6208)</t>
  </si>
  <si>
    <t>Introduction to Civil (X4357)</t>
  </si>
  <si>
    <t>English class1-2 (X9304)</t>
  </si>
  <si>
    <t xml:space="preserve">English 8-14 </t>
  </si>
  <si>
    <t>Lab(2)2 (X6208)</t>
  </si>
  <si>
    <t>English workshop 7 (X9304)</t>
  </si>
  <si>
    <t xml:space="preserve">English class 8-11  (X4359)           </t>
  </si>
  <si>
    <t>Physics 1-7</t>
  </si>
  <si>
    <t>Physics 8-14</t>
  </si>
  <si>
    <t>2018-2019 (Sem 2) Timetable for Year 1 Students (week 8) 14/04/2019</t>
  </si>
  <si>
    <t xml:space="preserve">Current Affairs 2
1-14(刘耀谦、周章领、赵晨，X4359，X1515，X1514) </t>
  </si>
  <si>
    <t>Lab(2)3 (X6208)</t>
  </si>
  <si>
    <t>Lab(2)5 (X6208)</t>
  </si>
  <si>
    <t>Lab(2)4 (X6208)</t>
  </si>
  <si>
    <t>English lecture 12-14 (X4359)</t>
  </si>
  <si>
    <t>2018-2019 (Sem 2) Timetable for Year 1 Students (week 9) 22/04/2019</t>
  </si>
  <si>
    <t>Sunday（28th April）</t>
  </si>
  <si>
    <t>Lab(2)8 (X6208)</t>
  </si>
  <si>
    <t>Lab(2)6 (X6208)</t>
  </si>
  <si>
    <t>Lab(2)7 (X6208)</t>
  </si>
  <si>
    <t>Lab(2)10 (X6208)</t>
  </si>
  <si>
    <t>Lab(2)11 (X6208)</t>
  </si>
  <si>
    <t>2018-2019 (Sem 2) Timetable for Year 1 Students (week 10) 29/04/2019</t>
  </si>
  <si>
    <t>Sunday（1st May）</t>
  </si>
  <si>
    <t>Lab(2)9 (X6208)</t>
  </si>
  <si>
    <t>2018-2019 (Sem 2) Timetable for Year 1 Students (week 11) 06 -10/05/2018</t>
  </si>
  <si>
    <t>English Lecture 8-14 (X4359)</t>
  </si>
  <si>
    <t>Lab(2)12 (X6208)</t>
  </si>
  <si>
    <t>English lecture 1-7 （TBD）</t>
  </si>
  <si>
    <t>Lab(2)13 (X6208)</t>
  </si>
  <si>
    <t>Lab(2)14 (X6208)</t>
  </si>
  <si>
    <r>
      <rPr>
        <b/>
        <sz val="12"/>
        <color theme="1"/>
        <rFont val="宋体"/>
        <charset val="134"/>
        <scheme val="minor"/>
      </rPr>
      <t xml:space="preserve">2018-2019 (Sem 2) Timetable for Year 1 Students (week 12) 13/5/19 </t>
    </r>
    <r>
      <rPr>
        <b/>
        <sz val="12"/>
        <color rgb="FFFF0000"/>
        <rFont val="宋体"/>
        <charset val="134"/>
        <scheme val="minor"/>
      </rPr>
      <t>Revision week</t>
    </r>
  </si>
  <si>
    <t>English revision lecture
1-7 (X4359)</t>
  </si>
  <si>
    <t>English Revision lecture
8-14 (X4359)</t>
  </si>
  <si>
    <t>English Revision lecture
1-7 (X4359)</t>
  </si>
  <si>
    <r>
      <rPr>
        <b/>
        <sz val="12"/>
        <color theme="1"/>
        <rFont val="宋体"/>
        <charset val="134"/>
        <scheme val="minor"/>
      </rPr>
      <t xml:space="preserve">2018-2019 (Sem 2) Timetable for Year 1 Students (week 13) </t>
    </r>
    <r>
      <rPr>
        <b/>
        <sz val="12"/>
        <color rgb="FFFF0000"/>
        <rFont val="宋体"/>
        <charset val="134"/>
        <scheme val="minor"/>
      </rPr>
      <t>UoL Exams</t>
    </r>
  </si>
  <si>
    <r>
      <rPr>
        <b/>
        <sz val="12"/>
        <color theme="1"/>
        <rFont val="宋体"/>
        <charset val="134"/>
        <scheme val="minor"/>
      </rPr>
      <t xml:space="preserve">2018-2019 (Sem 2) Timetable for Year 1 Students (week 14) </t>
    </r>
    <r>
      <rPr>
        <b/>
        <sz val="12"/>
        <color rgb="FFFF0000"/>
        <rFont val="宋体"/>
        <charset val="134"/>
        <scheme val="minor"/>
      </rPr>
      <t>UoL Exams</t>
    </r>
  </si>
  <si>
    <t>2018-2019 (Sem 2) Timetable for Year 1 Students (week 15)</t>
  </si>
  <si>
    <t>2018-2019 (Sem 2) Timetable for Year 1 Students (week 16)</t>
  </si>
</sst>
</file>

<file path=xl/styles.xml><?xml version="1.0" encoding="utf-8"?>
<styleSheet xmlns="http://schemas.openxmlformats.org/spreadsheetml/2006/main">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
  </numFmts>
  <fonts count="71">
    <font>
      <sz val="11"/>
      <color theme="1"/>
      <name val="宋体"/>
      <charset val="134"/>
      <scheme val="minor"/>
    </font>
    <font>
      <sz val="12"/>
      <color theme="1"/>
      <name val="宋体"/>
      <charset val="134"/>
      <scheme val="minor"/>
    </font>
    <font>
      <b/>
      <sz val="12"/>
      <color theme="1"/>
      <name val="宋体"/>
      <charset val="134"/>
      <scheme val="minor"/>
    </font>
    <font>
      <sz val="12"/>
      <color theme="0" tint="-0.249977111117893"/>
      <name val="宋体"/>
      <charset val="134"/>
      <scheme val="minor"/>
    </font>
    <font>
      <sz val="12"/>
      <color theme="0"/>
      <name val="宋体"/>
      <charset val="134"/>
      <scheme val="minor"/>
    </font>
    <font>
      <sz val="12"/>
      <name val="宋体"/>
      <charset val="134"/>
      <scheme val="minor"/>
    </font>
    <font>
      <sz val="12"/>
      <color rgb="FF0070C0"/>
      <name val="宋体"/>
      <charset val="134"/>
      <scheme val="minor"/>
    </font>
    <font>
      <sz val="12"/>
      <color rgb="FFFF0000"/>
      <name val="宋体"/>
      <charset val="134"/>
      <scheme val="minor"/>
    </font>
    <font>
      <sz val="12"/>
      <color theme="1"/>
      <name val="Calibri Light"/>
      <charset val="134"/>
    </font>
    <font>
      <sz val="10"/>
      <color rgb="FFFF0000"/>
      <name val="宋体"/>
      <charset val="134"/>
      <scheme val="minor"/>
    </font>
    <font>
      <sz val="10"/>
      <name val="宋体"/>
      <charset val="134"/>
      <scheme val="minor"/>
    </font>
    <font>
      <sz val="11"/>
      <name val="宋体"/>
      <charset val="134"/>
      <scheme val="minor"/>
    </font>
    <font>
      <sz val="12"/>
      <color rgb="FF00B0F0"/>
      <name val="宋体"/>
      <charset val="134"/>
      <scheme val="minor"/>
    </font>
    <font>
      <sz val="12"/>
      <color rgb="FF00B050"/>
      <name val="宋体"/>
      <charset val="134"/>
      <scheme val="minor"/>
    </font>
    <font>
      <sz val="12"/>
      <color rgb="FF7030A0"/>
      <name val="宋体"/>
      <charset val="134"/>
      <scheme val="minor"/>
    </font>
    <font>
      <sz val="9"/>
      <name val="宋体"/>
      <charset val="134"/>
      <scheme val="minor"/>
    </font>
    <font>
      <sz val="9"/>
      <color rgb="FFFF0000"/>
      <name val="宋体"/>
      <charset val="134"/>
      <scheme val="minor"/>
    </font>
    <font>
      <sz val="12"/>
      <color theme="1"/>
      <name val="宋体"/>
      <charset val="134"/>
    </font>
    <font>
      <b/>
      <sz val="14"/>
      <color theme="1"/>
      <name val="宋体"/>
      <charset val="134"/>
      <scheme val="minor"/>
    </font>
    <font>
      <b/>
      <sz val="11"/>
      <name val="Arial"/>
      <charset val="134"/>
    </font>
    <font>
      <b/>
      <sz val="11"/>
      <name val="宋体"/>
      <charset val="134"/>
      <scheme val="minor"/>
    </font>
    <font>
      <b/>
      <sz val="11"/>
      <color theme="0"/>
      <name val="宋体"/>
      <charset val="134"/>
      <scheme val="minor"/>
    </font>
    <font>
      <sz val="10"/>
      <color theme="1"/>
      <name val="宋体"/>
      <charset val="134"/>
      <scheme val="minor"/>
    </font>
    <font>
      <sz val="10"/>
      <color rgb="FF000000"/>
      <name val="Arial"/>
      <charset val="134"/>
    </font>
    <font>
      <b/>
      <sz val="10"/>
      <color rgb="FF000000"/>
      <name val="Arial"/>
      <charset val="134"/>
    </font>
    <font>
      <sz val="11"/>
      <color theme="0"/>
      <name val="宋体"/>
      <charset val="134"/>
      <scheme val="minor"/>
    </font>
    <font>
      <sz val="8.8"/>
      <color rgb="FF000000"/>
      <name val="Arial"/>
      <charset val="134"/>
    </font>
    <font>
      <sz val="14"/>
      <color theme="0" tint="-0.0499893185216834"/>
      <name val="宋体"/>
      <charset val="134"/>
      <scheme val="minor"/>
    </font>
    <font>
      <sz val="14"/>
      <color theme="1"/>
      <name val="宋体"/>
      <charset val="134"/>
      <scheme val="minor"/>
    </font>
    <font>
      <sz val="10"/>
      <color theme="0"/>
      <name val="宋体"/>
      <charset val="134"/>
      <scheme val="minor"/>
    </font>
    <font>
      <sz val="14"/>
      <name val="宋体"/>
      <charset val="134"/>
      <scheme val="minor"/>
    </font>
    <font>
      <sz val="14"/>
      <color rgb="FF006100"/>
      <name val="Arial"/>
      <charset val="134"/>
    </font>
    <font>
      <sz val="10"/>
      <color rgb="FF006100"/>
      <name val="Arial"/>
      <charset val="134"/>
    </font>
    <font>
      <sz val="14"/>
      <color theme="5" tint="0.599993896298105"/>
      <name val="宋体"/>
      <charset val="134"/>
      <scheme val="minor"/>
    </font>
    <font>
      <sz val="11"/>
      <color rgb="FF000000"/>
      <name val="宋体"/>
      <charset val="134"/>
      <scheme val="minor"/>
    </font>
    <font>
      <sz val="11"/>
      <color theme="0" tint="-0.0499893185216834"/>
      <name val="宋体"/>
      <charset val="134"/>
      <scheme val="minor"/>
    </font>
    <font>
      <sz val="14"/>
      <color theme="1" tint="0.499984740745262"/>
      <name val="宋体"/>
      <charset val="134"/>
      <scheme val="minor"/>
    </font>
    <font>
      <sz val="14"/>
      <color theme="1"/>
      <name val="Arial"/>
      <charset val="134"/>
    </font>
    <font>
      <sz val="12"/>
      <color rgb="FF006100"/>
      <name val="Arial"/>
      <charset val="134"/>
    </font>
    <font>
      <b/>
      <sz val="14"/>
      <name val="Arial"/>
      <charset val="134"/>
    </font>
    <font>
      <b/>
      <sz val="14"/>
      <name val="宋体"/>
      <charset val="134"/>
      <scheme val="minor"/>
    </font>
    <font>
      <b/>
      <sz val="14"/>
      <color theme="0"/>
      <name val="宋体"/>
      <charset val="134"/>
      <scheme val="minor"/>
    </font>
    <font>
      <sz val="12"/>
      <color rgb="FF000000"/>
      <name val="Arial"/>
      <charset val="134"/>
    </font>
    <font>
      <b/>
      <sz val="12"/>
      <color rgb="FF000000"/>
      <name val="Arial"/>
      <charset val="134"/>
    </font>
    <font>
      <sz val="14"/>
      <name val="Arial"/>
      <charset val="134"/>
    </font>
    <font>
      <sz val="10"/>
      <name val="Arial"/>
      <charset val="134"/>
    </font>
    <font>
      <sz val="11"/>
      <color theme="0"/>
      <name val="宋体"/>
      <charset val="0"/>
      <scheme val="minor"/>
    </font>
    <font>
      <sz val="11"/>
      <color theme="1"/>
      <name val="宋体"/>
      <charset val="0"/>
      <scheme val="minor"/>
    </font>
    <font>
      <b/>
      <sz val="11"/>
      <color rgb="FFFA7D00"/>
      <name val="宋体"/>
      <charset val="0"/>
      <scheme val="minor"/>
    </font>
    <font>
      <sz val="11"/>
      <color rgb="FF9C0006"/>
      <name val="宋体"/>
      <charset val="0"/>
      <scheme val="minor"/>
    </font>
    <font>
      <b/>
      <sz val="11"/>
      <color theme="3"/>
      <name val="Arial"/>
      <charset val="134"/>
    </font>
    <font>
      <b/>
      <sz val="11"/>
      <color rgb="FF3F3F3F"/>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sz val="11"/>
      <color rgb="FFFA7D00"/>
      <name val="宋体"/>
      <charset val="0"/>
      <scheme val="minor"/>
    </font>
    <font>
      <b/>
      <sz val="11"/>
      <color rgb="FFFFFFFF"/>
      <name val="宋体"/>
      <charset val="0"/>
      <scheme val="minor"/>
    </font>
    <font>
      <b/>
      <sz val="15"/>
      <color theme="3"/>
      <name val="宋体"/>
      <charset val="134"/>
      <scheme val="minor"/>
    </font>
    <font>
      <sz val="11"/>
      <color rgb="FF3F3F76"/>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sz val="11"/>
      <color rgb="FF0070C0"/>
      <name val="宋体"/>
      <charset val="134"/>
      <scheme val="minor"/>
    </font>
    <font>
      <b/>
      <sz val="12"/>
      <color rgb="FFFF0000"/>
      <name val="宋体"/>
      <charset val="134"/>
      <scheme val="minor"/>
    </font>
    <font>
      <sz val="9"/>
      <name val="Calibri"/>
      <charset val="134"/>
    </font>
    <font>
      <b/>
      <sz val="9"/>
      <name val="Calibri"/>
      <charset val="134"/>
    </font>
    <font>
      <sz val="9"/>
      <name val="Tahoma"/>
      <charset val="134"/>
    </font>
    <font>
      <b/>
      <sz val="9"/>
      <name val="Tahoma"/>
      <charset val="134"/>
    </font>
  </fonts>
  <fills count="55">
    <fill>
      <patternFill patternType="none"/>
    </fill>
    <fill>
      <patternFill patternType="gray125"/>
    </fill>
    <fill>
      <patternFill patternType="solid">
        <fgColor theme="0"/>
        <bgColor indexed="64"/>
      </patternFill>
    </fill>
    <fill>
      <patternFill patternType="solid">
        <fgColor theme="3" tint="0.799920651875362"/>
        <bgColor indexed="64"/>
      </patternFill>
    </fill>
    <fill>
      <patternFill patternType="solid">
        <fgColor theme="7" tint="0.799920651875362"/>
        <bgColor indexed="64"/>
      </patternFill>
    </fill>
    <fill>
      <patternFill patternType="solid">
        <fgColor theme="2" tint="-0.0999786370433668"/>
        <bgColor indexed="64"/>
      </patternFill>
    </fill>
    <fill>
      <patternFill patternType="solid">
        <fgColor theme="8" tint="0.399914548173467"/>
        <bgColor indexed="64"/>
      </patternFill>
    </fill>
    <fill>
      <patternFill patternType="solid">
        <fgColor theme="5" tint="0.799920651875362"/>
        <bgColor indexed="64"/>
      </patternFill>
    </fill>
    <fill>
      <patternFill patternType="solid">
        <fgColor theme="0" tint="-0.149937437055574"/>
        <bgColor indexed="64"/>
      </patternFill>
    </fill>
    <fill>
      <patternFill patternType="solid">
        <fgColor theme="7" tint="0.399914548173467"/>
        <bgColor indexed="64"/>
      </patternFill>
    </fill>
    <fill>
      <patternFill patternType="solid">
        <fgColor theme="2" tint="-0.249977111117893"/>
        <bgColor indexed="64"/>
      </patternFill>
    </fill>
    <fill>
      <patternFill patternType="solid">
        <fgColor theme="5" tint="0.599993896298105"/>
        <bgColor indexed="64"/>
      </patternFill>
    </fill>
    <fill>
      <patternFill patternType="solid">
        <fgColor rgb="FFFFFF00"/>
        <bgColor indexed="64"/>
      </patternFill>
    </fill>
    <fill>
      <patternFill patternType="solid">
        <fgColor theme="6" tint="0.599993896298105"/>
        <bgColor indexed="64"/>
      </patternFill>
    </fill>
    <fill>
      <patternFill patternType="solid">
        <fgColor rgb="FF92D050"/>
        <bgColor indexed="64"/>
      </patternFill>
    </fill>
    <fill>
      <patternFill patternType="solid">
        <fgColor rgb="FFCCFF99"/>
        <bgColor indexed="64"/>
      </patternFill>
    </fill>
    <fill>
      <patternFill patternType="solid">
        <fgColor rgb="FFFF0000"/>
        <bgColor indexed="64"/>
      </patternFill>
    </fill>
    <fill>
      <patternFill patternType="solid">
        <fgColor theme="3" tint="0.599993896298105"/>
        <bgColor indexed="64"/>
      </patternFill>
    </fill>
    <fill>
      <patternFill patternType="solid">
        <fgColor theme="3"/>
        <bgColor indexed="64"/>
      </patternFill>
    </fill>
    <fill>
      <patternFill patternType="solid">
        <fgColor theme="6" tint="0.399761955626087"/>
        <bgColor indexed="64"/>
      </patternFill>
    </fill>
    <fill>
      <patternFill patternType="solid">
        <fgColor theme="4" tint="0.399761955626087"/>
        <bgColor indexed="64"/>
      </patternFill>
    </fill>
    <fill>
      <patternFill patternType="solid">
        <fgColor theme="9" tint="0.599993896298105"/>
        <bgColor indexed="64"/>
      </patternFill>
    </fill>
    <fill>
      <patternFill patternType="solid">
        <fgColor rgb="FFD9FFFF"/>
        <bgColor indexed="64"/>
      </patternFill>
    </fill>
    <fill>
      <patternFill patternType="solid">
        <fgColor rgb="FFCCFFFF"/>
        <bgColor indexed="64"/>
      </patternFill>
    </fill>
    <fill>
      <patternFill patternType="solid">
        <fgColor rgb="FFDDFFFF"/>
        <bgColor indexed="64"/>
      </patternFill>
    </fill>
    <fill>
      <patternFill patternType="solid">
        <fgColor theme="5" tint="0.399761955626087"/>
        <bgColor indexed="64"/>
      </patternFill>
    </fill>
    <fill>
      <patternFill patternType="solid">
        <fgColor theme="0" tint="-0.349986266670736"/>
        <bgColor indexed="64"/>
      </patternFill>
    </fill>
    <fill>
      <patternFill patternType="solid">
        <fgColor theme="7"/>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7CE"/>
        <bgColor indexed="64"/>
      </patternFill>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rgb="FFA5A5A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5"/>
        <bgColor indexed="64"/>
      </patternFill>
    </fill>
    <fill>
      <patternFill patternType="solid">
        <fgColor theme="7"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bgColor indexed="64"/>
      </patternFill>
    </fill>
    <fill>
      <patternFill patternType="solid">
        <fgColor rgb="FFFFEB9C"/>
        <bgColor indexed="64"/>
      </patternFill>
    </fill>
    <fill>
      <patternFill patternType="solid">
        <fgColor theme="6" tint="0.399975585192419"/>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4" tint="0.399975585192419"/>
        <bgColor indexed="64"/>
      </patternFill>
    </fill>
  </fills>
  <borders count="10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bottom/>
      <diagonal/>
    </border>
    <border>
      <left style="medium">
        <color auto="1"/>
      </left>
      <right/>
      <top style="medium">
        <color auto="1"/>
      </top>
      <bottom style="medium">
        <color theme="4" tint="0.399761955626087"/>
      </bottom>
      <diagonal/>
    </border>
    <border>
      <left/>
      <right/>
      <top style="medium">
        <color auto="1"/>
      </top>
      <bottom style="medium">
        <color theme="4" tint="0.399761955626087"/>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thin">
        <color rgb="FF000000"/>
      </right>
      <top style="thin">
        <color rgb="FF000000"/>
      </top>
      <bottom style="medium">
        <color auto="1"/>
      </bottom>
      <diagonal/>
    </border>
    <border>
      <left style="thin">
        <color rgb="FF000000"/>
      </left>
      <right style="thin">
        <color rgb="FF000000"/>
      </right>
      <top style="thin">
        <color rgb="FF000000"/>
      </top>
      <bottom style="medium">
        <color auto="1"/>
      </bottom>
      <diagonal/>
    </border>
    <border>
      <left style="thin">
        <color rgb="FF000000"/>
      </left>
      <right/>
      <top style="thin">
        <color rgb="FF000000"/>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style="medium">
        <color auto="1"/>
      </right>
      <top/>
      <bottom style="medium">
        <color auto="1"/>
      </bottom>
      <diagonal/>
    </border>
    <border>
      <left style="medium">
        <color auto="1"/>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auto="1"/>
      </right>
      <top/>
      <bottom/>
      <diagonal/>
    </border>
    <border>
      <left style="medium">
        <color auto="1"/>
      </left>
      <right style="thin">
        <color auto="1"/>
      </right>
      <top/>
      <bottom style="thin">
        <color auto="1"/>
      </bottom>
      <diagonal/>
    </border>
    <border>
      <left style="medium">
        <color auto="1"/>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top/>
      <bottom/>
      <diagonal/>
    </border>
    <border>
      <left style="thin">
        <color rgb="FF000000"/>
      </left>
      <right style="medium">
        <color auto="1"/>
      </right>
      <top/>
      <bottom style="thin">
        <color rgb="FF000000"/>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thin">
        <color auto="1"/>
      </right>
      <top style="thin">
        <color auto="1"/>
      </top>
      <bottom/>
      <diagonal/>
    </border>
    <border>
      <left style="medium">
        <color auto="1"/>
      </left>
      <right style="thin">
        <color rgb="FF000000"/>
      </right>
      <top style="thin">
        <color rgb="FF000000"/>
      </top>
      <bottom/>
      <diagonal/>
    </border>
    <border>
      <left style="thin">
        <color rgb="FF000000"/>
      </left>
      <right style="thin">
        <color rgb="FF000000"/>
      </right>
      <top style="thin">
        <color rgb="FF000000"/>
      </top>
      <bottom/>
      <diagonal/>
    </border>
    <border>
      <left style="medium">
        <color auto="1"/>
      </left>
      <right style="thin">
        <color rgb="FF000000"/>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rgb="FF000000"/>
      </left>
      <right style="medium">
        <color auto="1"/>
      </right>
      <top/>
      <bottom style="medium">
        <color auto="1"/>
      </bottom>
      <diagonal/>
    </border>
    <border>
      <left style="thin">
        <color rgb="FF000000"/>
      </left>
      <right/>
      <top/>
      <bottom style="thin">
        <color rgb="FF000000"/>
      </bottom>
      <diagonal/>
    </border>
    <border>
      <left style="thin">
        <color auto="1"/>
      </left>
      <right style="medium">
        <color auto="1"/>
      </right>
      <top/>
      <bottom/>
      <diagonal/>
    </border>
    <border>
      <left style="medium">
        <color auto="1"/>
      </left>
      <right/>
      <top/>
      <bottom style="thin">
        <color auto="1"/>
      </bottom>
      <diagonal/>
    </border>
    <border>
      <left style="thin">
        <color rgb="FF000000"/>
      </left>
      <right/>
      <top style="thin">
        <color rgb="FF000000"/>
      </top>
      <bottom style="thin">
        <color rgb="FF000000"/>
      </bottom>
      <diagonal/>
    </border>
    <border>
      <left style="medium">
        <color auto="1"/>
      </left>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thin">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right style="medium">
        <color auto="1"/>
      </right>
      <top/>
      <bottom/>
      <diagonal/>
    </border>
    <border>
      <left/>
      <right style="medium">
        <color auto="1"/>
      </right>
      <top style="thin">
        <color auto="1"/>
      </top>
      <bottom/>
      <diagonal/>
    </border>
    <border>
      <left/>
      <right style="medium">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right style="medium">
        <color auto="1"/>
      </right>
      <top/>
      <bottom style="thin">
        <color auto="1"/>
      </bottom>
      <diagonal/>
    </border>
    <border>
      <left/>
      <right style="medium">
        <color auto="1"/>
      </right>
      <top/>
      <bottom style="medium">
        <color auto="1"/>
      </bottom>
      <diagonal/>
    </border>
    <border>
      <left/>
      <right/>
      <top/>
      <bottom style="thin">
        <color auto="1"/>
      </bottom>
      <diagonal/>
    </border>
    <border>
      <left/>
      <right/>
      <top style="thin">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right/>
      <top style="thin">
        <color auto="1"/>
      </top>
      <bottom style="thin">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bottom style="medium">
        <color auto="1"/>
      </bottom>
      <diagonal/>
    </border>
    <border>
      <left style="thin">
        <color auto="1"/>
      </left>
      <right style="thin">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top style="medium">
        <color auto="1"/>
      </top>
      <bottom style="medium">
        <color auto="1"/>
      </bottom>
      <diagonal/>
    </border>
    <border>
      <left style="thin">
        <color rgb="FF7F7F7F"/>
      </left>
      <right style="thin">
        <color rgb="FF7F7F7F"/>
      </right>
      <top style="thin">
        <color rgb="FF7F7F7F"/>
      </top>
      <bottom style="thin">
        <color rgb="FF7F7F7F"/>
      </bottom>
      <diagonal/>
    </border>
    <border>
      <left/>
      <right/>
      <top/>
      <bottom style="medium">
        <color theme="4" tint="0.399670400097659"/>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399761955626087"/>
      </bottom>
      <diagonal/>
    </border>
  </borders>
  <cellStyleXfs count="52">
    <xf numFmtId="0" fontId="0" fillId="0" borderId="0"/>
    <xf numFmtId="42" fontId="0" fillId="0" borderId="0" applyFont="0" applyFill="0" applyBorder="0" applyAlignment="0" applyProtection="0">
      <alignment vertical="center"/>
    </xf>
    <xf numFmtId="0" fontId="47" fillId="39" borderId="0" applyNumberFormat="0" applyBorder="0" applyAlignment="0" applyProtection="0">
      <alignment vertical="center"/>
    </xf>
    <xf numFmtId="0" fontId="59" fillId="44" borderId="98"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47" fillId="13" borderId="0" applyNumberFormat="0" applyBorder="0" applyAlignment="0" applyProtection="0">
      <alignment vertical="center"/>
    </xf>
    <xf numFmtId="0" fontId="49" fillId="32" borderId="0" applyNumberFormat="0" applyBorder="0" applyAlignment="0" applyProtection="0">
      <alignment vertical="center"/>
    </xf>
    <xf numFmtId="43" fontId="0" fillId="0" borderId="0" applyFont="0" applyFill="0" applyBorder="0" applyAlignment="0" applyProtection="0">
      <alignment vertical="center"/>
    </xf>
    <xf numFmtId="0" fontId="46" fillId="49" borderId="0" applyNumberFormat="0" applyBorder="0" applyAlignment="0" applyProtection="0">
      <alignment vertical="center"/>
    </xf>
    <xf numFmtId="0" fontId="64" fillId="0" borderId="0" applyNumberFormat="0" applyFill="0" applyBorder="0" applyAlignment="0" applyProtection="0">
      <alignment vertical="center"/>
    </xf>
    <xf numFmtId="9" fontId="0" fillId="0" borderId="0" applyFont="0" applyFill="0" applyBorder="0" applyAlignment="0" applyProtection="0">
      <alignment vertical="center"/>
    </xf>
    <xf numFmtId="0" fontId="54" fillId="0" borderId="0" applyNumberFormat="0" applyFill="0" applyBorder="0" applyAlignment="0" applyProtection="0">
      <alignment vertical="center"/>
    </xf>
    <xf numFmtId="0" fontId="0" fillId="43" borderId="105" applyNumberFormat="0" applyFont="0" applyAlignment="0" applyProtection="0">
      <alignment vertical="center"/>
    </xf>
    <xf numFmtId="43" fontId="0" fillId="0" borderId="0" applyFont="0" applyFill="0" applyBorder="0" applyAlignment="0" applyProtection="0">
      <alignment vertical="center"/>
    </xf>
    <xf numFmtId="0" fontId="46" fillId="35" borderId="0" applyNumberFormat="0" applyBorder="0" applyAlignment="0" applyProtection="0">
      <alignment vertical="center"/>
    </xf>
    <xf numFmtId="0" fontId="53"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58" fillId="0" borderId="104" applyNumberFormat="0" applyFill="0" applyAlignment="0" applyProtection="0">
      <alignment vertical="center"/>
    </xf>
    <xf numFmtId="0" fontId="61" fillId="0" borderId="104" applyNumberFormat="0" applyFill="0" applyAlignment="0" applyProtection="0">
      <alignment vertical="center"/>
    </xf>
    <xf numFmtId="0" fontId="46" fillId="54" borderId="0" applyNumberFormat="0" applyBorder="0" applyAlignment="0" applyProtection="0">
      <alignment vertical="center"/>
    </xf>
    <xf numFmtId="0" fontId="50" fillId="0" borderId="106" applyNumberFormat="0" applyFill="0" applyAlignment="0" applyProtection="0"/>
    <xf numFmtId="0" fontId="46" fillId="42" borderId="0" applyNumberFormat="0" applyBorder="0" applyAlignment="0" applyProtection="0">
      <alignment vertical="center"/>
    </xf>
    <xf numFmtId="0" fontId="51" fillId="31" borderId="100" applyNumberFormat="0" applyAlignment="0" applyProtection="0">
      <alignment vertical="center"/>
    </xf>
    <xf numFmtId="0" fontId="48" fillId="31" borderId="98" applyNumberFormat="0" applyAlignment="0" applyProtection="0">
      <alignment vertical="center"/>
    </xf>
    <xf numFmtId="0" fontId="57" fillId="38" borderId="103" applyNumberFormat="0" applyAlignment="0" applyProtection="0">
      <alignment vertical="center"/>
    </xf>
    <xf numFmtId="0" fontId="47" fillId="53" borderId="0" applyNumberFormat="0" applyBorder="0" applyAlignment="0" applyProtection="0">
      <alignment vertical="center"/>
    </xf>
    <xf numFmtId="0" fontId="46" fillId="41" borderId="0" applyNumberFormat="0" applyBorder="0" applyAlignment="0" applyProtection="0">
      <alignment vertical="center"/>
    </xf>
    <xf numFmtId="0" fontId="56" fillId="0" borderId="102" applyNumberFormat="0" applyFill="0" applyAlignment="0" applyProtection="0">
      <alignment vertical="center"/>
    </xf>
    <xf numFmtId="0" fontId="55" fillId="0" borderId="101" applyNumberFormat="0" applyFill="0" applyAlignment="0" applyProtection="0">
      <alignment vertical="center"/>
    </xf>
    <xf numFmtId="0" fontId="32" fillId="52" borderId="0" applyNumberFormat="0" applyBorder="0" applyAlignment="0" applyProtection="0"/>
    <xf numFmtId="0" fontId="60" fillId="48" borderId="0" applyNumberFormat="0" applyBorder="0" applyAlignment="0" applyProtection="0">
      <alignment vertical="center"/>
    </xf>
    <xf numFmtId="0" fontId="47" fillId="30" borderId="0" applyNumberFormat="0" applyBorder="0" applyAlignment="0" applyProtection="0">
      <alignment vertical="center"/>
    </xf>
    <xf numFmtId="0" fontId="46" fillId="47" borderId="0" applyNumberFormat="0" applyBorder="0" applyAlignment="0" applyProtection="0">
      <alignment vertical="center"/>
    </xf>
    <xf numFmtId="0" fontId="47" fillId="51"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47" fillId="11" borderId="0" applyNumberFormat="0" applyBorder="0" applyAlignment="0" applyProtection="0">
      <alignment vertical="center"/>
    </xf>
    <xf numFmtId="0" fontId="46" fillId="50" borderId="0" applyNumberFormat="0" applyBorder="0" applyAlignment="0" applyProtection="0">
      <alignment vertical="center"/>
    </xf>
    <xf numFmtId="0" fontId="46" fillId="27" borderId="0" applyNumberFormat="0" applyBorder="0" applyAlignment="0" applyProtection="0">
      <alignment vertical="center"/>
    </xf>
    <xf numFmtId="0" fontId="47" fillId="46" borderId="0" applyNumberFormat="0" applyBorder="0" applyAlignment="0" applyProtection="0">
      <alignment vertical="center"/>
    </xf>
    <xf numFmtId="0" fontId="1" fillId="0" borderId="0"/>
    <xf numFmtId="0" fontId="47" fillId="34" borderId="0" applyNumberFormat="0" applyBorder="0" applyAlignment="0" applyProtection="0">
      <alignment vertical="center"/>
    </xf>
    <xf numFmtId="0" fontId="46" fillId="37" borderId="0" applyNumberFormat="0" applyBorder="0" applyAlignment="0" applyProtection="0">
      <alignment vertical="center"/>
    </xf>
    <xf numFmtId="0" fontId="47" fillId="40" borderId="0" applyNumberFormat="0" applyBorder="0" applyAlignment="0" applyProtection="0">
      <alignment vertical="center"/>
    </xf>
    <xf numFmtId="0" fontId="46" fillId="36" borderId="0" applyNumberFormat="0" applyBorder="0" applyAlignment="0" applyProtection="0">
      <alignment vertical="center"/>
    </xf>
    <xf numFmtId="0" fontId="46" fillId="33" borderId="0" applyNumberFormat="0" applyBorder="0" applyAlignment="0" applyProtection="0">
      <alignment vertical="center"/>
    </xf>
    <xf numFmtId="0" fontId="50" fillId="0" borderId="99" applyNumberFormat="0" applyFill="0" applyAlignment="0" applyProtection="0"/>
    <xf numFmtId="0" fontId="47" fillId="21" borderId="0" applyNumberFormat="0" applyBorder="0" applyAlignment="0" applyProtection="0">
      <alignment vertical="center"/>
    </xf>
    <xf numFmtId="0" fontId="46" fillId="45" borderId="0" applyNumberFormat="0" applyBorder="0" applyAlignment="0" applyProtection="0">
      <alignment vertical="center"/>
    </xf>
  </cellStyleXfs>
  <cellXfs count="1203">
    <xf numFmtId="0" fontId="0" fillId="0" borderId="0" xfId="0"/>
    <xf numFmtId="0" fontId="1" fillId="0" borderId="0" xfId="0" applyFont="1"/>
    <xf numFmtId="0" fontId="2" fillId="0" borderId="0" xfId="0" applyFont="1" applyAlignment="1">
      <alignment horizontal="center" vertical="center"/>
    </xf>
    <xf numFmtId="0" fontId="1" fillId="0" borderId="0" xfId="0" applyFont="1" applyAlignment="1"/>
    <xf numFmtId="0" fontId="3" fillId="0" borderId="0" xfId="0" applyFont="1"/>
    <xf numFmtId="0" fontId="4" fillId="0" borderId="0" xfId="0" applyFont="1"/>
    <xf numFmtId="0" fontId="1" fillId="0" borderId="1" xfId="0" applyFont="1" applyBorder="1"/>
    <xf numFmtId="0" fontId="5" fillId="0" borderId="1" xfId="0" applyFont="1" applyBorder="1" applyAlignment="1">
      <alignment horizontal="center"/>
    </xf>
    <xf numFmtId="0" fontId="1" fillId="0" borderId="1" xfId="0" applyFont="1" applyBorder="1" applyAlignment="1">
      <alignment horizontal="center" vertical="center"/>
    </xf>
    <xf numFmtId="20" fontId="1" fillId="0" borderId="1" xfId="0" applyNumberFormat="1" applyFont="1" applyBorder="1"/>
    <xf numFmtId="0" fontId="1" fillId="0" borderId="1" xfId="0" applyFont="1" applyBorder="1" applyAlignment="1">
      <alignment horizont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xf>
    <xf numFmtId="0" fontId="5" fillId="4" borderId="1" xfId="0" applyFont="1" applyFill="1" applyBorder="1" applyAlignment="1">
      <alignment vertical="center"/>
    </xf>
    <xf numFmtId="20" fontId="5" fillId="4" borderId="1" xfId="0" applyNumberFormat="1" applyFont="1" applyFill="1" applyBorder="1"/>
    <xf numFmtId="0" fontId="5" fillId="4" borderId="1" xfId="0" applyFont="1" applyFill="1" applyBorder="1" applyAlignment="1">
      <alignment horizontal="center" vertical="center"/>
    </xf>
    <xf numFmtId="0" fontId="5" fillId="5"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1" fillId="2" borderId="1" xfId="0" applyFont="1" applyFill="1" applyBorder="1" applyAlignment="1">
      <alignment vertical="center" wrapText="1"/>
    </xf>
    <xf numFmtId="0" fontId="5" fillId="2" borderId="1" xfId="0" applyFont="1" applyFill="1" applyBorder="1" applyAlignment="1">
      <alignment vertical="center" wrapText="1"/>
    </xf>
    <xf numFmtId="0" fontId="7" fillId="2" borderId="1" xfId="0" applyFont="1" applyFill="1" applyBorder="1" applyAlignment="1">
      <alignment vertical="center" wrapText="1"/>
    </xf>
    <xf numFmtId="0" fontId="1" fillId="9" borderId="1" xfId="0" applyFont="1" applyFill="1" applyBorder="1" applyAlignment="1">
      <alignment vertical="center"/>
    </xf>
    <xf numFmtId="20" fontId="1" fillId="9" borderId="1" xfId="0" applyNumberFormat="1" applyFont="1" applyFill="1" applyBorder="1"/>
    <xf numFmtId="0" fontId="1" fillId="9" borderId="1" xfId="0" applyFont="1" applyFill="1" applyBorder="1" applyAlignment="1">
      <alignment horizontal="center" vertical="center"/>
    </xf>
    <xf numFmtId="0" fontId="1" fillId="10" borderId="1" xfId="0" applyFont="1" applyFill="1" applyBorder="1" applyAlignment="1">
      <alignment horizontal="center" vertical="center" wrapText="1"/>
    </xf>
    <xf numFmtId="0" fontId="1" fillId="0" borderId="0" xfId="0" applyFont="1" applyAlignment="1">
      <alignment horizontal="center"/>
    </xf>
    <xf numFmtId="0" fontId="1" fillId="10" borderId="1" xfId="0" applyFont="1" applyFill="1" applyBorder="1" applyAlignment="1">
      <alignment horizontal="center" vertical="center"/>
    </xf>
    <xf numFmtId="0" fontId="1" fillId="4" borderId="1" xfId="0" applyFont="1" applyFill="1" applyBorder="1" applyAlignment="1">
      <alignment vertical="center"/>
    </xf>
    <xf numFmtId="20" fontId="1" fillId="4" borderId="1" xfId="0" applyNumberFormat="1" applyFont="1" applyFill="1" applyBorder="1"/>
    <xf numFmtId="0" fontId="1" fillId="4" borderId="1" xfId="0" applyFont="1" applyFill="1" applyBorder="1" applyAlignment="1">
      <alignment horizontal="center" vertical="center"/>
    </xf>
    <xf numFmtId="0" fontId="1" fillId="0" borderId="2" xfId="0" applyFont="1" applyBorder="1" applyAlignment="1">
      <alignment horizontal="center"/>
    </xf>
    <xf numFmtId="0" fontId="1" fillId="0" borderId="3" xfId="0" applyFont="1" applyBorder="1" applyAlignment="1">
      <alignment horizontal="center"/>
    </xf>
    <xf numFmtId="0" fontId="1" fillId="11" borderId="1" xfId="0" applyFont="1" applyFill="1" applyBorder="1" applyAlignment="1">
      <alignment horizontal="center" vertical="center" wrapText="1"/>
    </xf>
    <xf numFmtId="0" fontId="1" fillId="12" borderId="4" xfId="0" applyFont="1" applyFill="1" applyBorder="1" applyAlignment="1">
      <alignment horizontal="center" vertical="center" wrapText="1"/>
    </xf>
    <xf numFmtId="0" fontId="1" fillId="0" borderId="5" xfId="0" applyFont="1" applyBorder="1" applyAlignment="1">
      <alignment horizontal="center"/>
    </xf>
    <xf numFmtId="0" fontId="1" fillId="0" borderId="6" xfId="0" applyFont="1" applyBorder="1" applyAlignment="1">
      <alignment horizontal="center"/>
    </xf>
    <xf numFmtId="0" fontId="1" fillId="12" borderId="7" xfId="0" applyFont="1" applyFill="1" applyBorder="1" applyAlignment="1">
      <alignment horizontal="center" vertical="center" wrapText="1"/>
    </xf>
    <xf numFmtId="0" fontId="1" fillId="0" borderId="8" xfId="0" applyFont="1" applyBorder="1" applyAlignment="1">
      <alignment horizontal="center"/>
    </xf>
    <xf numFmtId="0" fontId="1" fillId="0" borderId="9" xfId="0" applyFont="1" applyBorder="1" applyAlignment="1">
      <alignment horizontal="center"/>
    </xf>
    <xf numFmtId="0" fontId="1" fillId="12" borderId="10" xfId="0" applyFont="1" applyFill="1" applyBorder="1" applyAlignment="1">
      <alignment horizontal="center" vertical="center" wrapText="1"/>
    </xf>
    <xf numFmtId="0" fontId="7" fillId="2" borderId="1" xfId="0" applyFont="1" applyFill="1" applyBorder="1" applyAlignment="1">
      <alignment horizontal="center" vertical="center" wrapText="1"/>
    </xf>
    <xf numFmtId="0" fontId="1" fillId="0" borderId="0" xfId="0" applyFont="1" applyAlignment="1">
      <alignment horizontal="left" vertical="center"/>
    </xf>
    <xf numFmtId="0" fontId="1" fillId="0" borderId="0" xfId="0" applyFont="1" applyFill="1" applyAlignment="1">
      <alignment horizontal="left" vertical="center"/>
    </xf>
    <xf numFmtId="0" fontId="8" fillId="0" borderId="0" xfId="0" applyFont="1" applyAlignment="1">
      <alignment horizontal="left" vertical="center"/>
    </xf>
    <xf numFmtId="20" fontId="1" fillId="0" borderId="0" xfId="0" applyNumberFormat="1" applyFont="1" applyBorder="1"/>
    <xf numFmtId="0" fontId="1" fillId="0" borderId="0" xfId="0" applyFont="1" applyBorder="1" applyAlignment="1">
      <alignment horizontal="center" vertical="center"/>
    </xf>
    <xf numFmtId="0" fontId="1" fillId="0" borderId="4" xfId="0" applyFont="1" applyBorder="1" applyAlignment="1">
      <alignment horizontal="center"/>
    </xf>
    <xf numFmtId="0" fontId="1" fillId="0" borderId="10" xfId="0" applyFont="1" applyBorder="1" applyAlignment="1">
      <alignment horizontal="center"/>
    </xf>
    <xf numFmtId="0" fontId="5" fillId="3"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5" borderId="1" xfId="0" applyFont="1" applyFill="1" applyBorder="1" applyAlignment="1">
      <alignment horizontal="center" vertical="center"/>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1" xfId="0" applyFont="1" applyFill="1" applyBorder="1" applyAlignment="1">
      <alignment horizontal="center" vertical="center"/>
    </xf>
    <xf numFmtId="0" fontId="1" fillId="2" borderId="1" xfId="0" applyFont="1" applyFill="1" applyBorder="1" applyAlignment="1">
      <alignment horizontal="center" wrapText="1"/>
    </xf>
    <xf numFmtId="0" fontId="1" fillId="7" borderId="1" xfId="0" applyFont="1" applyFill="1" applyBorder="1" applyAlignment="1">
      <alignment horizontal="center" vertical="center" wrapText="1"/>
    </xf>
    <xf numFmtId="0" fontId="1" fillId="11" borderId="1" xfId="0" applyFont="1" applyFill="1" applyBorder="1" applyAlignment="1">
      <alignment horizontal="center" wrapText="1"/>
    </xf>
    <xf numFmtId="0" fontId="5" fillId="12" borderId="4" xfId="0" applyFont="1" applyFill="1" applyBorder="1" applyAlignment="1">
      <alignment horizontal="center" vertical="center" wrapText="1"/>
    </xf>
    <xf numFmtId="0" fontId="0" fillId="13" borderId="1" xfId="0" applyFont="1" applyFill="1" applyBorder="1" applyAlignment="1">
      <alignment horizontal="center" vertical="center" wrapText="1"/>
    </xf>
    <xf numFmtId="0" fontId="5" fillId="12" borderId="7" xfId="0" applyFont="1" applyFill="1" applyBorder="1" applyAlignment="1">
      <alignment horizontal="center" vertical="center" wrapText="1"/>
    </xf>
    <xf numFmtId="0" fontId="5" fillId="12" borderId="10"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0" borderId="1" xfId="0" applyFont="1" applyBorder="1" applyAlignment="1">
      <alignment horizontal="center" wrapText="1"/>
    </xf>
    <xf numFmtId="0" fontId="7"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0" borderId="0" xfId="0" applyFont="1" applyBorder="1" applyAlignment="1">
      <alignment horizontal="center" vertical="center" wrapText="1"/>
    </xf>
    <xf numFmtId="0" fontId="5" fillId="1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5" fillId="2" borderId="7" xfId="0" applyFont="1" applyFill="1" applyBorder="1" applyAlignment="1">
      <alignment horizontal="center" vertical="center" wrapText="1"/>
    </xf>
    <xf numFmtId="0" fontId="5" fillId="0" borderId="1" xfId="0" applyFont="1" applyBorder="1"/>
    <xf numFmtId="0" fontId="5" fillId="2" borderId="10" xfId="0" applyFont="1" applyFill="1" applyBorder="1" applyAlignment="1">
      <alignment horizontal="center" vertical="center" wrapText="1"/>
    </xf>
    <xf numFmtId="0" fontId="1" fillId="0" borderId="1" xfId="0" applyFont="1" applyBorder="1" applyAlignment="1">
      <alignment vertical="center" wrapText="1"/>
    </xf>
    <xf numFmtId="0" fontId="1" fillId="0" borderId="7" xfId="0" applyFont="1" applyBorder="1" applyAlignment="1">
      <alignment horizontal="center"/>
    </xf>
    <xf numFmtId="0" fontId="5" fillId="2" borderId="1" xfId="0" applyFont="1" applyFill="1" applyBorder="1" applyAlignment="1">
      <alignment horizontal="center" vertical="center"/>
    </xf>
    <xf numFmtId="0" fontId="5" fillId="6" borderId="1" xfId="0" applyFont="1" applyFill="1" applyBorder="1" applyAlignment="1">
      <alignment horizontal="center" wrapText="1"/>
    </xf>
    <xf numFmtId="0" fontId="1" fillId="11" borderId="11" xfId="0" applyFont="1" applyFill="1" applyBorder="1" applyAlignment="1">
      <alignment horizontal="center" wrapText="1"/>
    </xf>
    <xf numFmtId="0" fontId="1" fillId="4" borderId="11" xfId="0" applyFont="1" applyFill="1" applyBorder="1" applyAlignment="1">
      <alignment horizontal="center" vertical="center"/>
    </xf>
    <xf numFmtId="0" fontId="11" fillId="13" borderId="1" xfId="0" applyFont="1" applyFill="1" applyBorder="1" applyAlignment="1">
      <alignment horizontal="center" vertical="center" wrapText="1"/>
    </xf>
    <xf numFmtId="0" fontId="5" fillId="2" borderId="11" xfId="0" applyFont="1" applyFill="1" applyBorder="1" applyAlignment="1">
      <alignment horizontal="center" vertical="center"/>
    </xf>
    <xf numFmtId="0" fontId="1" fillId="9" borderId="11" xfId="0" applyFont="1" applyFill="1" applyBorder="1" applyAlignment="1">
      <alignment horizontal="center" vertical="center"/>
    </xf>
    <xf numFmtId="0" fontId="11" fillId="14" borderId="1" xfId="0" applyFont="1" applyFill="1" applyBorder="1" applyAlignment="1">
      <alignment horizontal="center" vertical="center" wrapText="1"/>
    </xf>
    <xf numFmtId="0" fontId="5" fillId="0" borderId="11" xfId="0" applyFont="1" applyBorder="1" applyAlignment="1">
      <alignment horizontal="center"/>
    </xf>
    <xf numFmtId="0" fontId="1" fillId="10" borderId="11"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9" xfId="0" applyFont="1" applyFill="1" applyBorder="1" applyAlignment="1">
      <alignment horizontal="center" vertical="center" wrapText="1"/>
    </xf>
    <xf numFmtId="0" fontId="5" fillId="10" borderId="1" xfId="0" applyFont="1" applyFill="1" applyBorder="1" applyAlignment="1">
      <alignment horizontal="center" vertical="center"/>
    </xf>
    <xf numFmtId="0" fontId="1" fillId="2" borderId="1" xfId="0" applyFont="1" applyFill="1" applyBorder="1" applyAlignment="1"/>
    <xf numFmtId="0" fontId="5" fillId="11" borderId="1" xfId="0" applyFont="1" applyFill="1" applyBorder="1" applyAlignment="1">
      <alignment horizontal="center" vertical="center" wrapText="1"/>
    </xf>
    <xf numFmtId="0" fontId="5" fillId="11" borderId="1" xfId="0" applyFont="1" applyFill="1" applyBorder="1" applyAlignment="1">
      <alignment horizontal="center" wrapText="1"/>
    </xf>
    <xf numFmtId="0" fontId="1" fillId="2" borderId="4"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5" fillId="12" borderId="1" xfId="0" applyFont="1" applyFill="1" applyBorder="1" applyAlignment="1">
      <alignment horizontal="center" vertical="center" wrapText="1"/>
    </xf>
    <xf numFmtId="0" fontId="1" fillId="15" borderId="4" xfId="0" applyFont="1" applyFill="1" applyBorder="1" applyAlignment="1">
      <alignment horizontal="center" vertical="center" wrapText="1"/>
    </xf>
    <xf numFmtId="0" fontId="7" fillId="0" borderId="1" xfId="0" applyFont="1" applyBorder="1" applyAlignment="1">
      <alignment horizontal="center" vertical="top" wrapText="1"/>
    </xf>
    <xf numFmtId="0" fontId="1" fillId="15" borderId="7" xfId="0" applyFont="1" applyFill="1" applyBorder="1" applyAlignment="1">
      <alignment horizontal="center" vertical="center" wrapText="1"/>
    </xf>
    <xf numFmtId="0" fontId="1" fillId="15" borderId="10" xfId="0" applyFont="1" applyFill="1" applyBorder="1" applyAlignment="1">
      <alignment horizontal="center" vertical="center" wrapText="1"/>
    </xf>
    <xf numFmtId="0" fontId="1" fillId="0" borderId="1" xfId="0" applyFont="1" applyBorder="1" applyAlignment="1">
      <alignment vertical="top" wrapText="1"/>
    </xf>
    <xf numFmtId="0" fontId="5" fillId="0" borderId="1" xfId="0" applyFont="1" applyFill="1" applyBorder="1" applyAlignment="1">
      <alignment horizontal="center" vertical="center" wrapText="1"/>
    </xf>
    <xf numFmtId="0" fontId="7" fillId="12" borderId="1" xfId="0" applyFont="1" applyFill="1" applyBorder="1" applyAlignment="1">
      <alignment horizontal="center" vertical="center" wrapText="1"/>
    </xf>
    <xf numFmtId="0" fontId="1" fillId="2" borderId="4" xfId="0" applyFont="1" applyFill="1" applyBorder="1" applyAlignment="1">
      <alignment horizontal="center"/>
    </xf>
    <xf numFmtId="0" fontId="1" fillId="2" borderId="10" xfId="0" applyFont="1" applyFill="1" applyBorder="1" applyAlignment="1">
      <alignment horizontal="center"/>
    </xf>
    <xf numFmtId="0" fontId="5" fillId="15" borderId="4" xfId="0" applyFont="1" applyFill="1" applyBorder="1" applyAlignment="1">
      <alignment horizontal="center" vertical="center" wrapText="1"/>
    </xf>
    <xf numFmtId="0" fontId="5" fillId="15" borderId="7" xfId="0" applyFont="1" applyFill="1" applyBorder="1" applyAlignment="1">
      <alignment horizontal="center" vertical="center" wrapText="1"/>
    </xf>
    <xf numFmtId="0" fontId="5" fillId="15" borderId="10" xfId="0" applyFont="1" applyFill="1" applyBorder="1" applyAlignment="1">
      <alignment horizontal="center" vertical="center" wrapText="1"/>
    </xf>
    <xf numFmtId="0" fontId="5" fillId="16" borderId="1" xfId="0" applyFont="1" applyFill="1" applyBorder="1" applyAlignment="1">
      <alignment horizontal="center" vertical="top" wrapText="1"/>
    </xf>
    <xf numFmtId="0" fontId="5" fillId="11" borderId="4" xfId="0" applyFont="1" applyFill="1" applyBorder="1" applyAlignment="1">
      <alignment horizontal="center" vertical="center" wrapText="1"/>
    </xf>
    <xf numFmtId="0" fontId="5" fillId="11" borderId="10" xfId="0" applyFont="1" applyFill="1" applyBorder="1" applyAlignment="1">
      <alignment horizontal="center" vertical="center" wrapText="1"/>
    </xf>
    <xf numFmtId="0" fontId="7" fillId="0" borderId="1" xfId="0" applyFont="1" applyBorder="1" applyAlignment="1">
      <alignment vertical="top" wrapText="1"/>
    </xf>
    <xf numFmtId="0" fontId="12" fillId="0" borderId="0" xfId="0" applyFont="1" applyAlignment="1">
      <alignment horizontal="center" wrapText="1"/>
    </xf>
    <xf numFmtId="0" fontId="1" fillId="7" borderId="4" xfId="0" applyFont="1" applyFill="1" applyBorder="1" applyAlignment="1">
      <alignment horizontal="center" vertical="center" wrapText="1"/>
    </xf>
    <xf numFmtId="0" fontId="13" fillId="2" borderId="1" xfId="0" applyFont="1" applyFill="1" applyBorder="1" applyAlignment="1">
      <alignment vertical="center" wrapText="1"/>
    </xf>
    <xf numFmtId="0" fontId="1" fillId="7" borderId="10" xfId="0" applyFont="1" applyFill="1" applyBorder="1" applyAlignment="1">
      <alignment horizontal="center" vertical="center" wrapText="1"/>
    </xf>
    <xf numFmtId="0" fontId="14" fillId="2" borderId="1" xfId="0" applyFont="1" applyFill="1" applyBorder="1" applyAlignment="1">
      <alignment horizontal="center" vertical="center" wrapText="1"/>
    </xf>
    <xf numFmtId="0" fontId="15" fillId="12" borderId="11" xfId="0" applyFont="1" applyFill="1" applyBorder="1" applyAlignment="1">
      <alignment horizontal="center" vertical="center" wrapText="1"/>
    </xf>
    <xf numFmtId="0" fontId="15" fillId="12" borderId="12" xfId="0" applyFont="1" applyFill="1" applyBorder="1" applyAlignment="1">
      <alignment horizontal="center" vertical="center" wrapText="1"/>
    </xf>
    <xf numFmtId="0" fontId="15" fillId="2" borderId="1" xfId="0" applyFont="1" applyFill="1" applyBorder="1" applyAlignment="1">
      <alignment horizontal="center" vertical="center" wrapText="1"/>
    </xf>
    <xf numFmtId="0" fontId="16" fillId="2" borderId="1" xfId="0" applyFont="1" applyFill="1" applyBorder="1" applyAlignment="1">
      <alignment vertical="center" wrapText="1"/>
    </xf>
    <xf numFmtId="0" fontId="5" fillId="2" borderId="1" xfId="0" applyFont="1" applyFill="1" applyBorder="1" applyAlignment="1">
      <alignment horizontal="center"/>
    </xf>
    <xf numFmtId="0" fontId="0" fillId="14" borderId="1" xfId="0" applyFont="1" applyFill="1" applyBorder="1" applyAlignment="1">
      <alignment horizontal="center" vertical="center"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 xfId="0" applyFont="1" applyBorder="1"/>
    <xf numFmtId="0" fontId="5" fillId="1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17" fillId="2"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8" xfId="0" applyFont="1" applyBorder="1" applyAlignment="1">
      <alignment horizontal="center" vertical="center" wrapText="1"/>
    </xf>
    <xf numFmtId="0" fontId="1" fillId="2" borderId="7" xfId="0" applyFont="1" applyFill="1" applyBorder="1" applyAlignment="1">
      <alignment horizontal="center"/>
    </xf>
    <xf numFmtId="0" fontId="1" fillId="0" borderId="1" xfId="0" applyFont="1" applyBorder="1" applyAlignment="1">
      <alignment horizontal="center"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4" xfId="0" applyFont="1" applyBorder="1" applyAlignment="1">
      <alignment horizontal="center"/>
    </xf>
    <xf numFmtId="0" fontId="1" fillId="0" borderId="7" xfId="0" applyFont="1" applyBorder="1" applyAlignment="1">
      <alignment horizontal="center"/>
    </xf>
    <xf numFmtId="0" fontId="1" fillId="0" borderId="10" xfId="0" applyFont="1" applyBorder="1" applyAlignment="1">
      <alignment horizontal="center"/>
    </xf>
    <xf numFmtId="0" fontId="5" fillId="0" borderId="1" xfId="0" applyFont="1" applyFill="1" applyBorder="1" applyAlignment="1">
      <alignment horizontal="center" vertical="center" wrapText="1"/>
    </xf>
    <xf numFmtId="0" fontId="1" fillId="0" borderId="1" xfId="0" applyFont="1" applyFill="1" applyBorder="1" applyAlignment="1">
      <alignment horizontal="center" wrapText="1"/>
    </xf>
    <xf numFmtId="0" fontId="7" fillId="0"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4"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 xfId="0" applyFont="1" applyFill="1" applyBorder="1" applyAlignment="1">
      <alignment horizontal="center"/>
    </xf>
    <xf numFmtId="0" fontId="1" fillId="0" borderId="3" xfId="0" applyFont="1" applyBorder="1" applyAlignment="1">
      <alignment horizontal="center" vertical="center" wrapText="1"/>
    </xf>
    <xf numFmtId="0" fontId="1" fillId="0" borderId="9" xfId="0" applyFont="1" applyBorder="1" applyAlignment="1">
      <alignment horizontal="center" vertical="center" wrapText="1"/>
    </xf>
    <xf numFmtId="0" fontId="7" fillId="0" borderId="1" xfId="0" applyFont="1" applyFill="1" applyBorder="1" applyAlignment="1">
      <alignment horizontal="center" vertical="center" wrapText="1"/>
    </xf>
    <xf numFmtId="0" fontId="0" fillId="14" borderId="1" xfId="0" applyFont="1" applyFill="1" applyBorder="1" applyAlignment="1">
      <alignment horizontal="center" wrapText="1"/>
    </xf>
    <xf numFmtId="0" fontId="11" fillId="2" borderId="1" xfId="0" applyFont="1" applyFill="1" applyBorder="1" applyAlignment="1">
      <alignment horizontal="center" vertical="center" wrapText="1"/>
    </xf>
    <xf numFmtId="0" fontId="1" fillId="0" borderId="0" xfId="0" applyFont="1" applyAlignment="1">
      <alignment horizontal="left"/>
    </xf>
    <xf numFmtId="0" fontId="1" fillId="0" borderId="5" xfId="0" applyFont="1" applyBorder="1"/>
    <xf numFmtId="43" fontId="10" fillId="2" borderId="1" xfId="8" applyFont="1" applyFill="1" applyBorder="1" applyAlignment="1">
      <alignment horizontal="center" vertical="center" wrapText="1"/>
    </xf>
    <xf numFmtId="0" fontId="0" fillId="0" borderId="0" xfId="0"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0" fillId="0" borderId="13" xfId="0" applyBorder="1" applyAlignment="1">
      <alignment horizontal="center"/>
    </xf>
    <xf numFmtId="0" fontId="18" fillId="0" borderId="0" xfId="0" applyFont="1" applyAlignment="1">
      <alignment horizontal="left" vertical="center"/>
    </xf>
    <xf numFmtId="0" fontId="0" fillId="0" borderId="0" xfId="0" applyBorder="1" applyAlignment="1">
      <alignment horizontal="center"/>
    </xf>
    <xf numFmtId="0" fontId="19" fillId="13" borderId="14" xfId="23" applyFont="1" applyFill="1" applyBorder="1" applyAlignment="1">
      <alignment horizontal="center" vertical="center"/>
    </xf>
    <xf numFmtId="0" fontId="19" fillId="13" borderId="15" xfId="23" applyFont="1" applyFill="1" applyBorder="1" applyAlignment="1">
      <alignment horizontal="center" vertical="center"/>
    </xf>
    <xf numFmtId="0" fontId="20" fillId="17" borderId="16" xfId="0" applyFont="1" applyFill="1" applyBorder="1" applyAlignment="1">
      <alignment horizontal="center"/>
    </xf>
    <xf numFmtId="0" fontId="20" fillId="17" borderId="17" xfId="0" applyFont="1" applyFill="1" applyBorder="1" applyAlignment="1">
      <alignment horizontal="center"/>
    </xf>
    <xf numFmtId="0" fontId="21" fillId="18" borderId="18" xfId="0" applyFont="1" applyFill="1" applyBorder="1" applyAlignment="1">
      <alignment horizontal="center"/>
    </xf>
    <xf numFmtId="0" fontId="22" fillId="0" borderId="19" xfId="0" applyFont="1" applyBorder="1" applyAlignment="1">
      <alignment horizontal="center"/>
    </xf>
    <xf numFmtId="0" fontId="23" fillId="19" borderId="20" xfId="0" applyFont="1" applyFill="1" applyBorder="1" applyAlignment="1">
      <alignment horizontal="center" vertical="center" wrapText="1"/>
    </xf>
    <xf numFmtId="0" fontId="24" fillId="19" borderId="21" xfId="0" applyFont="1" applyFill="1" applyBorder="1" applyAlignment="1">
      <alignment horizontal="center" vertical="center" wrapText="1"/>
    </xf>
    <xf numFmtId="0" fontId="24" fillId="19" borderId="22" xfId="0" applyFont="1" applyFill="1" applyBorder="1" applyAlignment="1">
      <alignment horizontal="center" vertical="center" wrapText="1"/>
    </xf>
    <xf numFmtId="0" fontId="1" fillId="20" borderId="23" xfId="0" applyFont="1" applyFill="1" applyBorder="1" applyAlignment="1">
      <alignment wrapText="1"/>
    </xf>
    <xf numFmtId="0" fontId="1" fillId="20" borderId="24" xfId="0" applyFont="1" applyFill="1" applyBorder="1" applyAlignment="1">
      <alignment horizontal="center" wrapText="1"/>
    </xf>
    <xf numFmtId="0" fontId="25" fillId="18" borderId="25" xfId="0" applyFont="1" applyFill="1" applyBorder="1" applyAlignment="1">
      <alignment horizontal="center" wrapText="1"/>
    </xf>
    <xf numFmtId="0" fontId="22" fillId="19" borderId="23" xfId="0" applyFont="1" applyFill="1" applyBorder="1" applyAlignment="1">
      <alignment horizontal="center" textRotation="90" wrapText="1"/>
    </xf>
    <xf numFmtId="0" fontId="23" fillId="0" borderId="26" xfId="0" applyFont="1" applyBorder="1" applyAlignment="1">
      <alignment horizontal="center" vertical="center" wrapText="1"/>
    </xf>
    <xf numFmtId="0" fontId="23" fillId="14" borderId="27" xfId="0" applyFont="1" applyFill="1" applyBorder="1" applyAlignment="1">
      <alignment horizontal="center" vertical="center" wrapText="1"/>
    </xf>
    <xf numFmtId="14" fontId="23" fillId="0" borderId="27" xfId="0" applyNumberFormat="1" applyFont="1" applyBorder="1" applyAlignment="1">
      <alignment horizontal="center" vertical="center" wrapText="1"/>
    </xf>
    <xf numFmtId="0" fontId="26" fillId="14" borderId="28" xfId="0" applyFont="1" applyFill="1" applyBorder="1" applyAlignment="1">
      <alignment horizontal="center" vertical="center" wrapText="1"/>
    </xf>
    <xf numFmtId="0" fontId="0" fillId="0" borderId="29" xfId="0" applyBorder="1"/>
    <xf numFmtId="0" fontId="1" fillId="21" borderId="0" xfId="0" applyFont="1" applyFill="1" applyBorder="1" applyAlignment="1">
      <alignment horizontal="center"/>
    </xf>
    <xf numFmtId="0" fontId="1" fillId="0" borderId="13" xfId="0" applyFont="1" applyBorder="1" applyAlignment="1">
      <alignment horizontal="center"/>
    </xf>
    <xf numFmtId="0" fontId="0" fillId="14" borderId="19" xfId="0" applyFill="1" applyBorder="1"/>
    <xf numFmtId="0" fontId="23" fillId="0" borderId="30" xfId="0" applyFont="1" applyBorder="1" applyAlignment="1">
      <alignment horizontal="center" vertical="center" wrapText="1"/>
    </xf>
    <xf numFmtId="0" fontId="23" fillId="14" borderId="31" xfId="0" applyFont="1" applyFill="1" applyBorder="1" applyAlignment="1">
      <alignment horizontal="center" vertical="center" wrapText="1"/>
    </xf>
    <xf numFmtId="14" fontId="23" fillId="0" borderId="31" xfId="0" applyNumberFormat="1" applyFont="1" applyBorder="1" applyAlignment="1">
      <alignment horizontal="center" vertical="center" wrapText="1"/>
    </xf>
    <xf numFmtId="0" fontId="0" fillId="0" borderId="32" xfId="0" applyBorder="1"/>
    <xf numFmtId="0" fontId="1" fillId="22" borderId="11" xfId="0" applyFont="1" applyFill="1" applyBorder="1" applyAlignment="1">
      <alignment horizontal="center"/>
    </xf>
    <xf numFmtId="0" fontId="5" fillId="22" borderId="33" xfId="0" applyFont="1" applyFill="1" applyBorder="1" applyAlignment="1">
      <alignment horizontal="center"/>
    </xf>
    <xf numFmtId="0" fontId="0" fillId="14" borderId="34" xfId="0" applyFill="1" applyBorder="1"/>
    <xf numFmtId="0" fontId="26" fillId="14" borderId="35" xfId="0" applyFont="1" applyFill="1" applyBorder="1" applyAlignment="1">
      <alignment horizontal="center" vertical="center" wrapText="1"/>
    </xf>
    <xf numFmtId="0" fontId="23" fillId="21" borderId="31" xfId="0" applyFont="1" applyFill="1" applyBorder="1" applyAlignment="1">
      <alignment horizontal="center" vertical="center" wrapText="1"/>
    </xf>
    <xf numFmtId="0" fontId="26" fillId="21" borderId="36" xfId="0" applyFont="1" applyFill="1" applyBorder="1" applyAlignment="1">
      <alignment horizontal="center" vertical="center" wrapText="1"/>
    </xf>
    <xf numFmtId="0" fontId="0" fillId="21" borderId="32" xfId="0" applyFill="1" applyBorder="1"/>
    <xf numFmtId="0" fontId="23" fillId="23" borderId="31" xfId="0" applyFont="1" applyFill="1" applyBorder="1" applyAlignment="1">
      <alignment horizontal="center" vertical="center" wrapText="1"/>
    </xf>
    <xf numFmtId="14" fontId="23" fillId="2" borderId="31" xfId="0" applyNumberFormat="1" applyFont="1" applyFill="1" applyBorder="1" applyAlignment="1">
      <alignment horizontal="center" vertical="center" wrapText="1"/>
    </xf>
    <xf numFmtId="0" fontId="26" fillId="24" borderId="37" xfId="0" applyFont="1" applyFill="1" applyBorder="1" applyAlignment="1">
      <alignment horizontal="center" vertical="center" wrapText="1"/>
    </xf>
    <xf numFmtId="0" fontId="0" fillId="0" borderId="38" xfId="0" applyBorder="1"/>
    <xf numFmtId="0" fontId="1" fillId="22" borderId="39" xfId="0" applyFont="1" applyFill="1" applyBorder="1" applyAlignment="1">
      <alignment horizontal="center"/>
    </xf>
    <xf numFmtId="0" fontId="5" fillId="22" borderId="40" xfId="0" applyFont="1" applyFill="1" applyBorder="1" applyAlignment="1">
      <alignment horizontal="center"/>
    </xf>
    <xf numFmtId="0" fontId="27" fillId="0" borderId="32" xfId="0" applyFont="1" applyBorder="1"/>
    <xf numFmtId="0" fontId="0" fillId="24" borderId="28" xfId="0" applyFill="1" applyBorder="1" applyAlignment="1">
      <alignment horizontal="center" vertical="center" wrapText="1"/>
    </xf>
    <xf numFmtId="0" fontId="0" fillId="14" borderId="41" xfId="0" applyFill="1" applyBorder="1" applyAlignment="1"/>
    <xf numFmtId="0" fontId="1" fillId="14" borderId="42" xfId="0" applyFont="1" applyFill="1" applyBorder="1" applyAlignment="1">
      <alignment horizontal="center"/>
    </xf>
    <xf numFmtId="0" fontId="1" fillId="14" borderId="43" xfId="0" applyFont="1" applyFill="1" applyBorder="1" applyAlignment="1">
      <alignment horizontal="center"/>
    </xf>
    <xf numFmtId="0" fontId="26" fillId="24" borderId="28" xfId="0" applyFont="1" applyFill="1" applyBorder="1" applyAlignment="1">
      <alignment horizontal="center" vertical="center" wrapText="1"/>
    </xf>
    <xf numFmtId="0" fontId="1" fillId="22" borderId="8" xfId="0" applyFont="1" applyFill="1" applyBorder="1" applyAlignment="1">
      <alignment horizontal="center"/>
    </xf>
    <xf numFmtId="0" fontId="5" fillId="22" borderId="44" xfId="0" applyFont="1" applyFill="1" applyBorder="1" applyAlignment="1">
      <alignment horizontal="center"/>
    </xf>
    <xf numFmtId="0" fontId="27" fillId="0" borderId="45" xfId="0" applyFont="1" applyBorder="1"/>
    <xf numFmtId="0" fontId="0" fillId="22" borderId="28" xfId="0" applyFill="1" applyBorder="1" applyAlignment="1">
      <alignment horizontal="center" vertical="center" wrapText="1"/>
    </xf>
    <xf numFmtId="0" fontId="1" fillId="22" borderId="33" xfId="0" applyFont="1" applyFill="1" applyBorder="1" applyAlignment="1">
      <alignment horizontal="center"/>
    </xf>
    <xf numFmtId="0" fontId="28" fillId="0" borderId="45" xfId="0" applyFont="1" applyBorder="1"/>
    <xf numFmtId="0" fontId="0" fillId="24" borderId="35" xfId="0" applyFill="1" applyBorder="1" applyAlignment="1">
      <alignment horizontal="center" vertical="center" wrapText="1"/>
    </xf>
    <xf numFmtId="0" fontId="28" fillId="0" borderId="38" xfId="0" applyFont="1" applyBorder="1"/>
    <xf numFmtId="0" fontId="26" fillId="14" borderId="37" xfId="0" applyFont="1" applyFill="1" applyBorder="1" applyAlignment="1">
      <alignment horizontal="center" vertical="center" wrapText="1"/>
    </xf>
    <xf numFmtId="0" fontId="28" fillId="14" borderId="34" xfId="0" applyFont="1" applyFill="1" applyBorder="1"/>
    <xf numFmtId="0" fontId="5" fillId="25" borderId="13" xfId="0" applyFont="1" applyFill="1" applyBorder="1" applyAlignment="1">
      <alignment horizontal="center"/>
    </xf>
    <xf numFmtId="0" fontId="23" fillId="0" borderId="46" xfId="0" applyFont="1" applyBorder="1" applyAlignment="1">
      <alignment horizontal="center" vertical="center" wrapText="1"/>
    </xf>
    <xf numFmtId="0" fontId="23" fillId="14" borderId="47" xfId="0" applyFont="1" applyFill="1" applyBorder="1" applyAlignment="1">
      <alignment horizontal="center" vertical="center" wrapText="1"/>
    </xf>
    <xf numFmtId="14" fontId="23" fillId="0" borderId="47" xfId="0" applyNumberFormat="1" applyFont="1" applyBorder="1" applyAlignment="1">
      <alignment horizontal="center" vertical="center" wrapText="1"/>
    </xf>
    <xf numFmtId="0" fontId="0" fillId="14" borderId="45" xfId="0" applyFill="1" applyBorder="1" applyAlignment="1">
      <alignment wrapText="1"/>
    </xf>
    <xf numFmtId="0" fontId="1" fillId="16" borderId="2" xfId="0" applyFont="1" applyFill="1" applyBorder="1" applyAlignment="1">
      <alignment horizontal="center"/>
    </xf>
    <xf numFmtId="0" fontId="23" fillId="0" borderId="48" xfId="0" applyFont="1" applyBorder="1" applyAlignment="1">
      <alignment horizontal="center" vertical="center" wrapText="1"/>
    </xf>
    <xf numFmtId="0" fontId="23" fillId="2" borderId="49" xfId="0" applyFont="1" applyFill="1" applyBorder="1" applyAlignment="1">
      <alignment horizontal="center" vertical="center" wrapText="1"/>
    </xf>
    <xf numFmtId="14" fontId="23" fillId="0" borderId="49" xfId="0" applyNumberFormat="1" applyFont="1" applyBorder="1" applyAlignment="1">
      <alignment horizontal="center" vertical="center" wrapText="1"/>
    </xf>
    <xf numFmtId="0" fontId="26" fillId="16" borderId="50" xfId="0" applyFont="1" applyFill="1" applyBorder="1" applyAlignment="1">
      <alignment horizontal="center" vertical="center" wrapText="1"/>
    </xf>
    <xf numFmtId="0" fontId="0" fillId="0" borderId="51" xfId="0" applyBorder="1"/>
    <xf numFmtId="0" fontId="1" fillId="16" borderId="52" xfId="0" applyFont="1" applyFill="1" applyBorder="1" applyAlignment="1">
      <alignment horizontal="center"/>
    </xf>
    <xf numFmtId="0" fontId="5" fillId="0" borderId="18" xfId="0" applyFont="1" applyFill="1" applyBorder="1" applyAlignment="1">
      <alignment horizontal="center"/>
    </xf>
    <xf numFmtId="0" fontId="27" fillId="0" borderId="51" xfId="0" applyFont="1" applyFill="1" applyBorder="1"/>
    <xf numFmtId="0" fontId="23" fillId="0" borderId="20" xfId="0" applyFont="1" applyBorder="1" applyAlignment="1">
      <alignment horizontal="center" vertical="center" wrapText="1"/>
    </xf>
    <xf numFmtId="0" fontId="23" fillId="2" borderId="21" xfId="0" applyFont="1" applyFill="1" applyBorder="1" applyAlignment="1">
      <alignment horizontal="center" vertical="center" wrapText="1"/>
    </xf>
    <xf numFmtId="14" fontId="23" fillId="0" borderId="21" xfId="0" applyNumberFormat="1" applyFont="1" applyBorder="1" applyAlignment="1">
      <alignment horizontal="center" vertical="center" wrapText="1"/>
    </xf>
    <xf numFmtId="0" fontId="26" fillId="16" borderId="53" xfId="0" applyFont="1" applyFill="1" applyBorder="1" applyAlignment="1">
      <alignment horizontal="center" vertical="center" wrapText="1"/>
    </xf>
    <xf numFmtId="0" fontId="1" fillId="16" borderId="39" xfId="0" applyFont="1" applyFill="1" applyBorder="1" applyAlignment="1">
      <alignment horizontal="center"/>
    </xf>
    <xf numFmtId="0" fontId="5" fillId="0" borderId="25" xfId="0" applyFont="1" applyFill="1" applyBorder="1" applyAlignment="1">
      <alignment horizontal="center"/>
    </xf>
    <xf numFmtId="0" fontId="27" fillId="0" borderId="38" xfId="0" applyFont="1" applyFill="1" applyBorder="1"/>
    <xf numFmtId="0" fontId="23" fillId="23" borderId="27" xfId="0" applyFont="1" applyFill="1" applyBorder="1" applyAlignment="1">
      <alignment horizontal="center" vertical="center" wrapText="1"/>
    </xf>
    <xf numFmtId="14" fontId="23" fillId="0" borderId="54" xfId="0" applyNumberFormat="1" applyFont="1" applyBorder="1" applyAlignment="1">
      <alignment horizontal="center" vertical="center" wrapText="1"/>
    </xf>
    <xf numFmtId="0" fontId="26" fillId="23" borderId="55" xfId="0" applyFont="1" applyFill="1" applyBorder="1" applyAlignment="1">
      <alignment horizontal="center" vertical="center" wrapText="1"/>
    </xf>
    <xf numFmtId="0" fontId="1" fillId="14" borderId="8" xfId="0" applyFont="1" applyFill="1" applyBorder="1" applyAlignment="1">
      <alignment horizontal="center"/>
    </xf>
    <xf numFmtId="0" fontId="1" fillId="14" borderId="13" xfId="0" applyFont="1" applyFill="1" applyBorder="1" applyAlignment="1">
      <alignment horizontal="center"/>
    </xf>
    <xf numFmtId="0" fontId="27" fillId="0" borderId="56" xfId="0" applyFont="1" applyBorder="1"/>
    <xf numFmtId="14" fontId="23" fillId="0" borderId="57" xfId="0" applyNumberFormat="1" applyFont="1" applyBorder="1" applyAlignment="1">
      <alignment horizontal="center" vertical="center" wrapText="1"/>
    </xf>
    <xf numFmtId="0" fontId="1" fillId="14" borderId="11" xfId="0" applyFont="1" applyFill="1" applyBorder="1" applyAlignment="1">
      <alignment horizontal="center"/>
    </xf>
    <xf numFmtId="0" fontId="27" fillId="0" borderId="34" xfId="0" applyFont="1" applyBorder="1"/>
    <xf numFmtId="0" fontId="27" fillId="0" borderId="58" xfId="0" applyFont="1" applyBorder="1"/>
    <xf numFmtId="0" fontId="0" fillId="14" borderId="38" xfId="0" applyFill="1" applyBorder="1" applyAlignment="1">
      <alignment wrapText="1"/>
    </xf>
    <xf numFmtId="0" fontId="1" fillId="14" borderId="39" xfId="0" applyFont="1" applyFill="1" applyBorder="1" applyAlignment="1">
      <alignment horizontal="center"/>
    </xf>
    <xf numFmtId="0" fontId="1" fillId="14" borderId="25" xfId="0" applyFont="1" applyFill="1" applyBorder="1" applyAlignment="1">
      <alignment horizontal="center"/>
    </xf>
    <xf numFmtId="0" fontId="0" fillId="14" borderId="29" xfId="0" applyFill="1" applyBorder="1" applyAlignment="1">
      <alignment wrapText="1"/>
    </xf>
    <xf numFmtId="0" fontId="1" fillId="21" borderId="8" xfId="0" applyFont="1" applyFill="1" applyBorder="1" applyAlignment="1">
      <alignment horizontal="center"/>
    </xf>
    <xf numFmtId="0" fontId="1" fillId="21" borderId="13" xfId="0" applyFont="1" applyFill="1" applyBorder="1" applyAlignment="1">
      <alignment horizontal="center"/>
    </xf>
    <xf numFmtId="0" fontId="1" fillId="22" borderId="13" xfId="0" applyFont="1" applyFill="1" applyBorder="1" applyAlignment="1">
      <alignment horizontal="center"/>
    </xf>
    <xf numFmtId="0" fontId="28" fillId="26" borderId="58" xfId="0" applyFont="1" applyFill="1" applyBorder="1"/>
    <xf numFmtId="0" fontId="28" fillId="26" borderId="34" xfId="0" applyFont="1" applyFill="1" applyBorder="1"/>
    <xf numFmtId="0" fontId="26" fillId="23" borderId="59" xfId="0" applyFont="1" applyFill="1" applyBorder="1" applyAlignment="1">
      <alignment horizontal="center" vertical="center" wrapText="1"/>
    </xf>
    <xf numFmtId="0" fontId="27" fillId="0" borderId="58" xfId="0" applyFont="1" applyFill="1" applyBorder="1"/>
    <xf numFmtId="0" fontId="26" fillId="14" borderId="60" xfId="0" applyFont="1" applyFill="1" applyBorder="1" applyAlignment="1">
      <alignment horizontal="center" vertical="center" wrapText="1"/>
    </xf>
    <xf numFmtId="0" fontId="28" fillId="14" borderId="61" xfId="0" applyFont="1" applyFill="1" applyBorder="1" applyAlignment="1">
      <alignment horizontal="center"/>
    </xf>
    <xf numFmtId="0" fontId="26" fillId="14" borderId="55" xfId="0" applyFont="1" applyFill="1" applyBorder="1" applyAlignment="1">
      <alignment horizontal="center" vertical="center" wrapText="1"/>
    </xf>
    <xf numFmtId="0" fontId="28" fillId="14" borderId="34" xfId="0" applyFont="1" applyFill="1" applyBorder="1" applyAlignment="1">
      <alignment horizontal="center"/>
    </xf>
    <xf numFmtId="0" fontId="0" fillId="14" borderId="32" xfId="0" applyFill="1" applyBorder="1"/>
    <xf numFmtId="0" fontId="28" fillId="14" borderId="56" xfId="0" applyFont="1" applyFill="1" applyBorder="1" applyAlignment="1">
      <alignment horizontal="center"/>
    </xf>
    <xf numFmtId="0" fontId="26" fillId="23" borderId="60" xfId="0" applyFont="1" applyFill="1" applyBorder="1" applyAlignment="1">
      <alignment horizontal="center" vertical="center" wrapText="1"/>
    </xf>
    <xf numFmtId="0" fontId="1" fillId="25" borderId="13" xfId="0" applyFont="1" applyFill="1" applyBorder="1" applyAlignment="1">
      <alignment horizontal="center"/>
    </xf>
    <xf numFmtId="0" fontId="23" fillId="25" borderId="31" xfId="0" applyFont="1" applyFill="1" applyBorder="1" applyAlignment="1">
      <alignment horizontal="center" vertical="center" wrapText="1"/>
    </xf>
    <xf numFmtId="0" fontId="26" fillId="25" borderId="35" xfId="0" applyFont="1" applyFill="1" applyBorder="1" applyAlignment="1">
      <alignment horizontal="center" vertical="center" wrapText="1"/>
    </xf>
    <xf numFmtId="0" fontId="23" fillId="19" borderId="31" xfId="0" applyFont="1" applyFill="1" applyBorder="1" applyAlignment="1">
      <alignment horizontal="center" vertical="center" wrapText="1"/>
    </xf>
    <xf numFmtId="0" fontId="26" fillId="16" borderId="37" xfId="0" applyFont="1" applyFill="1" applyBorder="1" applyAlignment="1">
      <alignment horizontal="center" vertical="center" wrapText="1"/>
    </xf>
    <xf numFmtId="0" fontId="1" fillId="16" borderId="13" xfId="0" applyFont="1" applyFill="1" applyBorder="1" applyAlignment="1">
      <alignment horizontal="center"/>
    </xf>
    <xf numFmtId="0" fontId="28" fillId="16" borderId="34" xfId="0" applyFont="1" applyFill="1" applyBorder="1" applyAlignment="1">
      <alignment horizontal="center" vertical="center"/>
    </xf>
    <xf numFmtId="0" fontId="26" fillId="16" borderId="28" xfId="0" applyFont="1" applyFill="1" applyBorder="1" applyAlignment="1">
      <alignment horizontal="center" vertical="center" wrapText="1"/>
    </xf>
    <xf numFmtId="0" fontId="5" fillId="16" borderId="13" xfId="0" applyFont="1" applyFill="1" applyBorder="1" applyAlignment="1">
      <alignment horizontal="center"/>
    </xf>
    <xf numFmtId="0" fontId="26" fillId="16" borderId="35" xfId="0" applyFont="1" applyFill="1" applyBorder="1" applyAlignment="1">
      <alignment horizontal="center" vertical="center" wrapText="1"/>
    </xf>
    <xf numFmtId="0" fontId="26" fillId="23" borderId="36" xfId="0" applyFont="1" applyFill="1" applyBorder="1" applyAlignment="1">
      <alignment horizontal="center" vertical="center" wrapText="1"/>
    </xf>
    <xf numFmtId="0" fontId="1" fillId="0" borderId="33" xfId="0" applyFont="1" applyBorder="1" applyAlignment="1">
      <alignment horizontal="center"/>
    </xf>
    <xf numFmtId="0" fontId="1" fillId="16" borderId="11" xfId="0" applyFont="1" applyFill="1" applyBorder="1" applyAlignment="1">
      <alignment horizontal="center"/>
    </xf>
    <xf numFmtId="0" fontId="1" fillId="0" borderId="11" xfId="0" applyFont="1" applyBorder="1" applyAlignment="1">
      <alignment horizontal="center"/>
    </xf>
    <xf numFmtId="0" fontId="23" fillId="14" borderId="21" xfId="0" applyFont="1" applyFill="1" applyBorder="1" applyAlignment="1">
      <alignment horizontal="center" vertical="center" wrapText="1"/>
    </xf>
    <xf numFmtId="14" fontId="23" fillId="0" borderId="22" xfId="0" applyNumberFormat="1" applyFont="1" applyBorder="1" applyAlignment="1">
      <alignment horizontal="center" vertical="center" wrapText="1"/>
    </xf>
    <xf numFmtId="0" fontId="0" fillId="14" borderId="62" xfId="0" applyFill="1" applyBorder="1" applyAlignment="1">
      <alignment horizontal="center" vertical="center"/>
    </xf>
    <xf numFmtId="0" fontId="1" fillId="0" borderId="63" xfId="0" applyFont="1" applyBorder="1" applyAlignment="1">
      <alignment horizontal="center"/>
    </xf>
    <xf numFmtId="0" fontId="0" fillId="0" borderId="45" xfId="0" applyBorder="1"/>
    <xf numFmtId="0" fontId="0" fillId="0" borderId="43" xfId="0" applyBorder="1" applyAlignment="1">
      <alignment horizontal="center" vertical="center"/>
    </xf>
    <xf numFmtId="0" fontId="0" fillId="0" borderId="64" xfId="0" applyBorder="1"/>
    <xf numFmtId="0" fontId="0" fillId="14" borderId="0" xfId="0" applyFill="1" applyAlignment="1">
      <alignment horizontal="left" vertical="center"/>
    </xf>
    <xf numFmtId="0" fontId="0" fillId="0" borderId="0" xfId="0" applyBorder="1"/>
    <xf numFmtId="0" fontId="0" fillId="22" borderId="0" xfId="0" applyFill="1" applyAlignment="1">
      <alignment horizontal="left" vertical="center"/>
    </xf>
    <xf numFmtId="0" fontId="0" fillId="16" borderId="0" xfId="0" applyFill="1" applyAlignment="1">
      <alignment horizontal="left" vertical="center"/>
    </xf>
    <xf numFmtId="0" fontId="0" fillId="21" borderId="0" xfId="0" applyFill="1" applyAlignment="1">
      <alignment horizontal="left" vertical="center"/>
    </xf>
    <xf numFmtId="0" fontId="0" fillId="25" borderId="0" xfId="0" applyFill="1" applyAlignment="1">
      <alignment horizontal="left" vertical="center"/>
    </xf>
    <xf numFmtId="0" fontId="0" fillId="26" borderId="0" xfId="0" applyFill="1" applyAlignment="1">
      <alignment horizontal="left" vertical="center"/>
    </xf>
    <xf numFmtId="0" fontId="0" fillId="12" borderId="0" xfId="0" applyFill="1" applyAlignment="1">
      <alignment horizontal="left" vertical="center"/>
    </xf>
    <xf numFmtId="0" fontId="22" fillId="0" borderId="65" xfId="0" applyFont="1" applyBorder="1" applyAlignment="1">
      <alignment horizontal="center"/>
    </xf>
    <xf numFmtId="0" fontId="22" fillId="0" borderId="66" xfId="0" applyFont="1" applyBorder="1" applyAlignment="1">
      <alignment horizontal="center"/>
    </xf>
    <xf numFmtId="0" fontId="0" fillId="0" borderId="51" xfId="0" applyBorder="1" applyAlignment="1">
      <alignment horizontal="center"/>
    </xf>
    <xf numFmtId="0" fontId="22" fillId="19" borderId="25" xfId="0" applyFont="1" applyFill="1" applyBorder="1" applyAlignment="1">
      <alignment horizontal="center" wrapText="1"/>
    </xf>
    <xf numFmtId="0" fontId="29" fillId="18" borderId="67" xfId="0" applyFont="1" applyFill="1" applyBorder="1" applyAlignment="1">
      <alignment horizontal="center" textRotation="90" wrapText="1"/>
    </xf>
    <xf numFmtId="0" fontId="29" fillId="18" borderId="23" xfId="0" applyFont="1" applyFill="1" applyBorder="1" applyAlignment="1">
      <alignment horizontal="center" textRotation="90" wrapText="1"/>
    </xf>
    <xf numFmtId="0" fontId="25" fillId="18" borderId="23" xfId="0" applyFont="1" applyFill="1" applyBorder="1" applyAlignment="1">
      <alignment horizontal="center" wrapText="1"/>
    </xf>
    <xf numFmtId="0" fontId="0" fillId="12" borderId="38" xfId="0" applyFill="1" applyBorder="1" applyAlignment="1">
      <alignment horizontal="center" vertical="center" textRotation="90" wrapText="1"/>
    </xf>
    <xf numFmtId="0" fontId="0" fillId="14" borderId="65" xfId="0" applyFill="1" applyBorder="1"/>
    <xf numFmtId="0" fontId="0" fillId="14" borderId="66" xfId="0" applyFill="1" applyBorder="1"/>
    <xf numFmtId="0" fontId="0" fillId="21" borderId="65" xfId="0" applyFill="1" applyBorder="1"/>
    <xf numFmtId="0" fontId="0" fillId="21" borderId="66" xfId="0" applyFill="1" applyBorder="1"/>
    <xf numFmtId="0" fontId="0" fillId="21" borderId="29" xfId="0" applyFill="1" applyBorder="1"/>
    <xf numFmtId="0" fontId="0" fillId="14" borderId="0" xfId="0" applyFill="1" applyBorder="1"/>
    <xf numFmtId="0" fontId="0" fillId="14" borderId="68" xfId="0" applyFill="1" applyBorder="1"/>
    <xf numFmtId="176" fontId="28" fillId="0" borderId="12" xfId="0" applyNumberFormat="1" applyFont="1" applyBorder="1"/>
    <xf numFmtId="176" fontId="28" fillId="0" borderId="1" xfId="0" applyNumberFormat="1" applyFont="1" applyBorder="1"/>
    <xf numFmtId="176" fontId="28" fillId="0" borderId="1" xfId="0" applyNumberFormat="1" applyFont="1" applyFill="1" applyBorder="1"/>
    <xf numFmtId="0" fontId="28" fillId="0" borderId="69" xfId="0" applyFont="1" applyBorder="1"/>
    <xf numFmtId="0" fontId="28" fillId="0" borderId="32" xfId="0" applyFont="1" applyBorder="1"/>
    <xf numFmtId="0" fontId="28" fillId="0" borderId="70" xfId="0" applyFont="1" applyBorder="1"/>
    <xf numFmtId="0" fontId="27" fillId="0" borderId="12" xfId="0" applyFont="1" applyBorder="1"/>
    <xf numFmtId="0" fontId="27" fillId="0" borderId="1" xfId="0" applyFont="1" applyBorder="1"/>
    <xf numFmtId="0" fontId="27" fillId="0" borderId="1" xfId="0" applyFont="1" applyFill="1" applyBorder="1"/>
    <xf numFmtId="0" fontId="28" fillId="0" borderId="68" xfId="0" applyFont="1" applyBorder="1"/>
    <xf numFmtId="0" fontId="0" fillId="21" borderId="1" xfId="0" applyFill="1" applyBorder="1"/>
    <xf numFmtId="0" fontId="0" fillId="21" borderId="71" xfId="0" applyFill="1" applyBorder="1"/>
    <xf numFmtId="0" fontId="28" fillId="0" borderId="71" xfId="0" applyFont="1" applyBorder="1"/>
    <xf numFmtId="0" fontId="27" fillId="0" borderId="38" xfId="0" applyFont="1" applyBorder="1"/>
    <xf numFmtId="0" fontId="27" fillId="0" borderId="72" xfId="0" applyFont="1" applyBorder="1"/>
    <xf numFmtId="0" fontId="27" fillId="0" borderId="72" xfId="0" applyFont="1" applyFill="1" applyBorder="1"/>
    <xf numFmtId="0" fontId="28" fillId="0" borderId="73" xfId="0" applyFont="1" applyBorder="1"/>
    <xf numFmtId="0" fontId="28" fillId="14" borderId="41" xfId="0" applyFont="1" applyFill="1" applyBorder="1" applyAlignment="1">
      <alignment wrapText="1"/>
    </xf>
    <xf numFmtId="0" fontId="28" fillId="14" borderId="42" xfId="0" applyFont="1" applyFill="1" applyBorder="1" applyAlignment="1">
      <alignment wrapText="1"/>
    </xf>
    <xf numFmtId="0" fontId="28" fillId="14" borderId="74" xfId="0" applyFont="1" applyFill="1" applyBorder="1" applyAlignment="1">
      <alignment wrapText="1"/>
    </xf>
    <xf numFmtId="0" fontId="28" fillId="14" borderId="41" xfId="0" applyFont="1" applyFill="1" applyBorder="1" applyAlignment="1">
      <alignment horizontal="center" wrapText="1"/>
    </xf>
    <xf numFmtId="0" fontId="27" fillId="0" borderId="9" xfId="0" applyFont="1" applyBorder="1"/>
    <xf numFmtId="0" fontId="27" fillId="0" borderId="10" xfId="0" applyFont="1" applyBorder="1"/>
    <xf numFmtId="0" fontId="27" fillId="0" borderId="10" xfId="0" applyFont="1" applyFill="1" applyBorder="1"/>
    <xf numFmtId="0" fontId="28" fillId="0" borderId="59" xfId="0" applyFont="1" applyBorder="1" applyAlignment="1">
      <alignment wrapText="1"/>
    </xf>
    <xf numFmtId="0" fontId="28" fillId="0" borderId="9" xfId="0" applyFont="1" applyBorder="1"/>
    <xf numFmtId="0" fontId="28" fillId="0" borderId="12" xfId="0" applyFont="1" applyBorder="1"/>
    <xf numFmtId="0" fontId="27" fillId="0" borderId="4" xfId="0" applyFont="1" applyBorder="1"/>
    <xf numFmtId="0" fontId="27" fillId="0" borderId="4" xfId="0" applyFont="1" applyFill="1" applyBorder="1"/>
    <xf numFmtId="0" fontId="28" fillId="0" borderId="60" xfId="0" applyFont="1" applyBorder="1"/>
    <xf numFmtId="0" fontId="28" fillId="0" borderId="60" xfId="0" applyFont="1" applyBorder="1" applyAlignment="1">
      <alignment wrapText="1"/>
    </xf>
    <xf numFmtId="0" fontId="28" fillId="2" borderId="12" xfId="0" applyFont="1" applyFill="1" applyBorder="1"/>
    <xf numFmtId="0" fontId="28" fillId="0" borderId="4" xfId="0" applyFont="1" applyBorder="1"/>
    <xf numFmtId="0" fontId="28" fillId="0" borderId="4" xfId="0" applyFont="1" applyFill="1" applyBorder="1"/>
    <xf numFmtId="0" fontId="28" fillId="0" borderId="72" xfId="0" applyFont="1" applyBorder="1"/>
    <xf numFmtId="0" fontId="28" fillId="0" borderId="72" xfId="0" applyFont="1" applyFill="1" applyBorder="1"/>
    <xf numFmtId="0" fontId="28" fillId="0" borderId="62" xfId="0" applyFont="1" applyBorder="1"/>
    <xf numFmtId="0" fontId="28" fillId="14" borderId="0" xfId="0" applyFont="1" applyFill="1" applyBorder="1"/>
    <xf numFmtId="0" fontId="28" fillId="14" borderId="68" xfId="0" applyFont="1" applyFill="1" applyBorder="1"/>
    <xf numFmtId="0" fontId="28" fillId="14" borderId="68" xfId="0" applyFont="1" applyFill="1" applyBorder="1" applyAlignment="1">
      <alignment horizontal="center" wrapText="1"/>
    </xf>
    <xf numFmtId="0" fontId="30" fillId="25" borderId="0" xfId="0" applyFont="1" applyFill="1" applyBorder="1"/>
    <xf numFmtId="0" fontId="30" fillId="25" borderId="68" xfId="0" applyFont="1" applyFill="1" applyBorder="1"/>
    <xf numFmtId="0" fontId="11" fillId="25" borderId="61" xfId="0" applyFont="1" applyFill="1" applyBorder="1" applyAlignment="1">
      <alignment horizontal="center"/>
    </xf>
    <xf numFmtId="0" fontId="11" fillId="25" borderId="34" xfId="0" applyFont="1" applyFill="1" applyBorder="1" applyAlignment="1">
      <alignment horizontal="center"/>
    </xf>
    <xf numFmtId="0" fontId="27" fillId="0" borderId="75" xfId="0" applyFont="1" applyFill="1" applyBorder="1"/>
    <xf numFmtId="0" fontId="28" fillId="0" borderId="76" xfId="0" applyFont="1" applyFill="1" applyBorder="1"/>
    <xf numFmtId="0" fontId="28" fillId="0" borderId="77" xfId="0" applyFont="1" applyFill="1" applyBorder="1" applyAlignment="1"/>
    <xf numFmtId="0" fontId="28" fillId="0" borderId="75" xfId="0" applyFont="1" applyFill="1" applyBorder="1" applyAlignment="1"/>
    <xf numFmtId="0" fontId="28" fillId="0" borderId="76" xfId="0" applyFont="1" applyFill="1" applyBorder="1" applyAlignment="1"/>
    <xf numFmtId="0" fontId="28" fillId="0" borderId="51" xfId="0" applyFont="1" applyFill="1" applyBorder="1"/>
    <xf numFmtId="0" fontId="28" fillId="0" borderId="62" xfId="0" applyFont="1" applyFill="1" applyBorder="1"/>
    <xf numFmtId="0" fontId="28" fillId="0" borderId="78" xfId="0" applyFont="1" applyFill="1" applyBorder="1" applyAlignment="1"/>
    <xf numFmtId="0" fontId="28" fillId="0" borderId="72" xfId="0" applyFont="1" applyFill="1" applyBorder="1" applyAlignment="1"/>
    <xf numFmtId="0" fontId="28" fillId="0" borderId="62" xfId="0" applyFont="1" applyFill="1" applyBorder="1" applyAlignment="1"/>
    <xf numFmtId="0" fontId="28" fillId="0" borderId="38" xfId="0" applyFont="1" applyFill="1" applyBorder="1"/>
    <xf numFmtId="0" fontId="28" fillId="0" borderId="79" xfId="0" applyFont="1" applyBorder="1"/>
    <xf numFmtId="0" fontId="31" fillId="14" borderId="34" xfId="32" applyFont="1" applyFill="1" applyBorder="1" applyAlignment="1">
      <alignment horizontal="center"/>
    </xf>
    <xf numFmtId="0" fontId="31" fillId="14" borderId="0" xfId="32" applyFont="1" applyFill="1" applyBorder="1" applyAlignment="1">
      <alignment horizontal="center"/>
    </xf>
    <xf numFmtId="0" fontId="31" fillId="14" borderId="68" xfId="32" applyFont="1" applyFill="1" applyBorder="1" applyAlignment="1">
      <alignment horizontal="center"/>
    </xf>
    <xf numFmtId="0" fontId="32" fillId="14" borderId="34" xfId="32" applyFill="1" applyBorder="1" applyAlignment="1"/>
    <xf numFmtId="0" fontId="31" fillId="14" borderId="23" xfId="32" applyFont="1" applyFill="1" applyBorder="1" applyAlignment="1">
      <alignment horizontal="center"/>
    </xf>
    <xf numFmtId="0" fontId="31" fillId="14" borderId="67" xfId="32" applyFont="1" applyFill="1" applyBorder="1" applyAlignment="1">
      <alignment horizontal="center"/>
    </xf>
    <xf numFmtId="0" fontId="31" fillId="14" borderId="80" xfId="32" applyFont="1" applyFill="1" applyBorder="1" applyAlignment="1">
      <alignment horizontal="center"/>
    </xf>
    <xf numFmtId="0" fontId="32" fillId="14" borderId="23" xfId="32" applyFill="1" applyBorder="1" applyAlignment="1"/>
    <xf numFmtId="0" fontId="28" fillId="21" borderId="81" xfId="0" applyFont="1" applyFill="1" applyBorder="1" applyAlignment="1">
      <alignment horizontal="center"/>
    </xf>
    <xf numFmtId="0" fontId="28" fillId="21" borderId="79" xfId="0" applyFont="1" applyFill="1" applyBorder="1" applyAlignment="1">
      <alignment horizontal="center"/>
    </xf>
    <xf numFmtId="0" fontId="28" fillId="21" borderId="56" xfId="0" applyFont="1" applyFill="1" applyBorder="1" applyAlignment="1">
      <alignment horizontal="center"/>
    </xf>
    <xf numFmtId="0" fontId="28" fillId="26" borderId="82" xfId="0" applyFont="1" applyFill="1" applyBorder="1"/>
    <xf numFmtId="0" fontId="28" fillId="26" borderId="69" xfId="0" applyFont="1" applyFill="1" applyBorder="1"/>
    <xf numFmtId="0" fontId="28" fillId="26" borderId="83" xfId="0" applyFont="1" applyFill="1" applyBorder="1"/>
    <xf numFmtId="0" fontId="28" fillId="26" borderId="84" xfId="0" applyFont="1" applyFill="1" applyBorder="1"/>
    <xf numFmtId="0" fontId="28" fillId="26" borderId="73" xfId="0" applyFont="1" applyFill="1" applyBorder="1"/>
    <xf numFmtId="0" fontId="28" fillId="26" borderId="38" xfId="0" applyFont="1" applyFill="1" applyBorder="1"/>
    <xf numFmtId="0" fontId="28" fillId="26" borderId="85" xfId="0" applyFont="1" applyFill="1" applyBorder="1"/>
    <xf numFmtId="0" fontId="28" fillId="26" borderId="70" xfId="0" applyFont="1" applyFill="1" applyBorder="1"/>
    <xf numFmtId="176" fontId="27" fillId="12" borderId="81" xfId="0" applyNumberFormat="1" applyFont="1" applyFill="1" applyBorder="1"/>
    <xf numFmtId="176" fontId="27" fillId="12" borderId="10" xfId="0" applyNumberFormat="1" applyFont="1" applyFill="1" applyBorder="1"/>
    <xf numFmtId="0" fontId="28" fillId="12" borderId="79" xfId="0" applyFont="1" applyFill="1" applyBorder="1"/>
    <xf numFmtId="0" fontId="28" fillId="12" borderId="29" xfId="0" applyFont="1" applyFill="1" applyBorder="1"/>
    <xf numFmtId="0" fontId="28" fillId="0" borderId="85" xfId="0" applyFont="1" applyBorder="1"/>
    <xf numFmtId="0" fontId="28" fillId="0" borderId="1" xfId="0" applyFont="1" applyFill="1" applyBorder="1"/>
    <xf numFmtId="0" fontId="28" fillId="14" borderId="82" xfId="0" applyFont="1" applyFill="1" applyBorder="1" applyAlignment="1">
      <alignment horizontal="center"/>
    </xf>
    <xf numFmtId="0" fontId="28" fillId="14" borderId="69" xfId="0" applyFont="1" applyFill="1" applyBorder="1" applyAlignment="1">
      <alignment horizontal="center"/>
    </xf>
    <xf numFmtId="0" fontId="28" fillId="0" borderId="1" xfId="0" applyFont="1" applyBorder="1"/>
    <xf numFmtId="0" fontId="28" fillId="14" borderId="0" xfId="0" applyFont="1" applyFill="1" applyBorder="1" applyAlignment="1">
      <alignment horizontal="center"/>
    </xf>
    <xf numFmtId="0" fontId="28" fillId="14" borderId="68" xfId="0" applyFont="1" applyFill="1" applyBorder="1" applyAlignment="1">
      <alignment horizontal="center"/>
    </xf>
    <xf numFmtId="0" fontId="28" fillId="0" borderId="0" xfId="0" applyFont="1" applyBorder="1"/>
    <xf numFmtId="0" fontId="28" fillId="14" borderId="81" xfId="0" applyFont="1" applyFill="1" applyBorder="1" applyAlignment="1">
      <alignment horizontal="center"/>
    </xf>
    <xf numFmtId="0" fontId="28" fillId="14" borderId="79" xfId="0" applyFont="1" applyFill="1" applyBorder="1" applyAlignment="1">
      <alignment horizontal="center"/>
    </xf>
    <xf numFmtId="0" fontId="28" fillId="2" borderId="32" xfId="0" applyFont="1" applyFill="1" applyBorder="1"/>
    <xf numFmtId="0" fontId="27" fillId="0" borderId="85" xfId="0" applyFont="1" applyBorder="1"/>
    <xf numFmtId="0" fontId="11" fillId="25" borderId="0" xfId="0" applyFont="1" applyFill="1" applyBorder="1"/>
    <xf numFmtId="0" fontId="11" fillId="25" borderId="68" xfId="0" applyFont="1" applyFill="1" applyBorder="1"/>
    <xf numFmtId="0" fontId="11" fillId="25" borderId="81" xfId="0" applyFont="1" applyFill="1" applyBorder="1"/>
    <xf numFmtId="0" fontId="30" fillId="25" borderId="79" xfId="0" applyFont="1" applyFill="1" applyBorder="1"/>
    <xf numFmtId="0" fontId="11" fillId="25" borderId="56" xfId="0" applyFont="1" applyFill="1" applyBorder="1" applyAlignment="1">
      <alignment horizontal="center"/>
    </xf>
    <xf numFmtId="0" fontId="28" fillId="16" borderId="0" xfId="0" applyFont="1" applyFill="1" applyBorder="1" applyAlignment="1">
      <alignment horizontal="center" vertical="center"/>
    </xf>
    <xf numFmtId="0" fontId="28" fillId="16" borderId="68" xfId="0" applyFont="1" applyFill="1" applyBorder="1" applyAlignment="1">
      <alignment horizontal="center" vertical="center"/>
    </xf>
    <xf numFmtId="0" fontId="28" fillId="16" borderId="82" xfId="0" applyFont="1" applyFill="1" applyBorder="1" applyAlignment="1">
      <alignment horizontal="center" vertical="center"/>
    </xf>
    <xf numFmtId="0" fontId="28" fillId="16" borderId="69" xfId="0" applyFont="1" applyFill="1" applyBorder="1" applyAlignment="1">
      <alignment horizontal="center" vertical="center"/>
    </xf>
    <xf numFmtId="0" fontId="28" fillId="16" borderId="61" xfId="0" applyFont="1" applyFill="1" applyBorder="1" applyAlignment="1">
      <alignment horizontal="center" vertical="center"/>
    </xf>
    <xf numFmtId="0" fontId="28" fillId="16" borderId="81" xfId="0" applyFont="1" applyFill="1" applyBorder="1" applyAlignment="1">
      <alignment horizontal="center" vertical="center"/>
    </xf>
    <xf numFmtId="0" fontId="28" fillId="16" borderId="79" xfId="0" applyFont="1" applyFill="1" applyBorder="1" applyAlignment="1">
      <alignment horizontal="center" vertical="center"/>
    </xf>
    <xf numFmtId="0" fontId="28" fillId="16" borderId="56" xfId="0" applyFont="1" applyFill="1" applyBorder="1" applyAlignment="1">
      <alignment horizontal="center" vertical="center"/>
    </xf>
    <xf numFmtId="0" fontId="0" fillId="0" borderId="1" xfId="0" applyBorder="1"/>
    <xf numFmtId="0" fontId="0" fillId="0" borderId="71" xfId="0" applyBorder="1"/>
    <xf numFmtId="0" fontId="0" fillId="0" borderId="12" xfId="0" applyBorder="1"/>
    <xf numFmtId="0" fontId="0" fillId="0" borderId="4" xfId="0" applyBorder="1"/>
    <xf numFmtId="0" fontId="0" fillId="0" borderId="60" xfId="0" applyBorder="1"/>
    <xf numFmtId="0" fontId="0" fillId="0" borderId="3" xfId="0" applyBorder="1"/>
    <xf numFmtId="0" fontId="0" fillId="0" borderId="86" xfId="0" applyBorder="1"/>
    <xf numFmtId="0" fontId="0" fillId="0" borderId="87" xfId="0" applyBorder="1"/>
    <xf numFmtId="0" fontId="0" fillId="0" borderId="88" xfId="0" applyBorder="1"/>
    <xf numFmtId="0" fontId="0" fillId="0" borderId="75" xfId="0" applyBorder="1" applyAlignment="1">
      <alignment horizontal="center"/>
    </xf>
    <xf numFmtId="0" fontId="0" fillId="0" borderId="76" xfId="0" applyBorder="1" applyAlignment="1">
      <alignment horizontal="center"/>
    </xf>
    <xf numFmtId="0" fontId="0" fillId="0" borderId="19" xfId="0" applyBorder="1" applyAlignment="1">
      <alignment horizontal="center"/>
    </xf>
    <xf numFmtId="0" fontId="0" fillId="0" borderId="65" xfId="0" applyBorder="1" applyAlignment="1">
      <alignment horizontal="center"/>
    </xf>
    <xf numFmtId="0" fontId="0" fillId="0" borderId="66" xfId="0" applyBorder="1" applyAlignment="1">
      <alignment horizontal="center"/>
    </xf>
    <xf numFmtId="0" fontId="0" fillId="12" borderId="72" xfId="0" applyFill="1" applyBorder="1" applyAlignment="1">
      <alignment horizontal="center" vertical="center" textRotation="90" wrapText="1"/>
    </xf>
    <xf numFmtId="0" fontId="22" fillId="12" borderId="62" xfId="0" applyFont="1" applyFill="1" applyBorder="1" applyAlignment="1">
      <alignment horizontal="center" wrapText="1"/>
    </xf>
    <xf numFmtId="0" fontId="0" fillId="21" borderId="10" xfId="0" applyFill="1" applyBorder="1"/>
    <xf numFmtId="0" fontId="0" fillId="21" borderId="59" xfId="0" applyFill="1" applyBorder="1"/>
    <xf numFmtId="0" fontId="0" fillId="21" borderId="16" xfId="0" applyFill="1" applyBorder="1"/>
    <xf numFmtId="0" fontId="0" fillId="0" borderId="56" xfId="0" applyBorder="1"/>
    <xf numFmtId="0" fontId="0" fillId="0" borderId="0" xfId="0" applyFill="1" applyBorder="1"/>
    <xf numFmtId="0" fontId="0" fillId="0" borderId="58" xfId="0" applyFill="1" applyBorder="1"/>
    <xf numFmtId="0" fontId="0" fillId="21" borderId="58" xfId="0" applyFill="1" applyBorder="1"/>
    <xf numFmtId="0" fontId="0" fillId="21" borderId="85" xfId="0" applyFill="1" applyBorder="1"/>
    <xf numFmtId="0" fontId="0" fillId="21" borderId="70" xfId="0" applyFill="1" applyBorder="1"/>
    <xf numFmtId="0" fontId="0" fillId="0" borderId="62" xfId="0" applyBorder="1"/>
    <xf numFmtId="0" fontId="0" fillId="0" borderId="83" xfId="0" applyBorder="1"/>
    <xf numFmtId="0" fontId="0" fillId="0" borderId="72" xfId="0" applyFill="1" applyBorder="1"/>
    <xf numFmtId="0" fontId="0" fillId="0" borderId="73" xfId="0" applyBorder="1"/>
    <xf numFmtId="0" fontId="0" fillId="0" borderId="83" xfId="0" applyFill="1" applyBorder="1"/>
    <xf numFmtId="0" fontId="28" fillId="14" borderId="42" xfId="0" applyFont="1" applyFill="1" applyBorder="1" applyAlignment="1">
      <alignment horizontal="center" wrapText="1"/>
    </xf>
    <xf numFmtId="0" fontId="28" fillId="14" borderId="74" xfId="0" applyFont="1" applyFill="1" applyBorder="1" applyAlignment="1">
      <alignment horizontal="center" wrapText="1"/>
    </xf>
    <xf numFmtId="0" fontId="0" fillId="0" borderId="41" xfId="0" applyBorder="1"/>
    <xf numFmtId="0" fontId="0" fillId="0" borderId="74" xfId="0" applyBorder="1"/>
    <xf numFmtId="0" fontId="0" fillId="14" borderId="42" xfId="0" applyFill="1" applyBorder="1"/>
    <xf numFmtId="0" fontId="28" fillId="0" borderId="10" xfId="0" applyFont="1" applyBorder="1"/>
    <xf numFmtId="0" fontId="0" fillId="0" borderId="59" xfId="0" applyBorder="1" applyAlignment="1">
      <alignment wrapText="1"/>
    </xf>
    <xf numFmtId="0" fontId="0" fillId="0" borderId="34" xfId="0" applyBorder="1"/>
    <xf numFmtId="0" fontId="0" fillId="0" borderId="10" xfId="0" applyFill="1" applyBorder="1"/>
    <xf numFmtId="0" fontId="0" fillId="0" borderId="29" xfId="0" applyFill="1" applyBorder="1"/>
    <xf numFmtId="0" fontId="0" fillId="0" borderId="61" xfId="0" applyBorder="1"/>
    <xf numFmtId="0" fontId="0" fillId="0" borderId="1" xfId="0" applyFill="1" applyBorder="1"/>
    <xf numFmtId="0" fontId="0" fillId="0" borderId="82" xfId="0" applyBorder="1"/>
    <xf numFmtId="0" fontId="0" fillId="0" borderId="32" xfId="0" applyFill="1" applyBorder="1"/>
    <xf numFmtId="0" fontId="27" fillId="0" borderId="32" xfId="0" applyFont="1" applyFill="1" applyBorder="1"/>
    <xf numFmtId="0" fontId="28" fillId="2" borderId="1" xfId="0" applyFont="1" applyFill="1" applyBorder="1"/>
    <xf numFmtId="0" fontId="0" fillId="2" borderId="71" xfId="0" applyFill="1" applyBorder="1"/>
    <xf numFmtId="0" fontId="0" fillId="0" borderId="4" xfId="0" applyFill="1" applyBorder="1"/>
    <xf numFmtId="0" fontId="0" fillId="14" borderId="61" xfId="0" applyFill="1" applyBorder="1"/>
    <xf numFmtId="0" fontId="0" fillId="14" borderId="82" xfId="0" applyFill="1" applyBorder="1"/>
    <xf numFmtId="0" fontId="11" fillId="25" borderId="82" xfId="0" applyFont="1" applyFill="1" applyBorder="1" applyAlignment="1">
      <alignment horizontal="center"/>
    </xf>
    <xf numFmtId="0" fontId="11" fillId="25" borderId="69" xfId="0" applyFont="1" applyFill="1" applyBorder="1" applyAlignment="1">
      <alignment horizontal="center"/>
    </xf>
    <xf numFmtId="0" fontId="33" fillId="25" borderId="51" xfId="0" applyFont="1" applyFill="1" applyBorder="1"/>
    <xf numFmtId="0" fontId="11" fillId="25" borderId="0" xfId="0" applyFont="1" applyFill="1" applyBorder="1" applyAlignment="1">
      <alignment horizontal="center"/>
    </xf>
    <xf numFmtId="0" fontId="11" fillId="25" borderId="68" xfId="0" applyFont="1" applyFill="1" applyBorder="1" applyAlignment="1">
      <alignment horizontal="center"/>
    </xf>
    <xf numFmtId="0" fontId="28" fillId="25" borderId="32" xfId="0" applyFont="1" applyFill="1" applyBorder="1"/>
    <xf numFmtId="0" fontId="28" fillId="25" borderId="38" xfId="0" applyFont="1" applyFill="1" applyBorder="1"/>
    <xf numFmtId="0" fontId="28" fillId="0" borderId="75" xfId="0" applyFont="1" applyFill="1" applyBorder="1"/>
    <xf numFmtId="0" fontId="0" fillId="0" borderId="76" xfId="0" applyFill="1" applyBorder="1"/>
    <xf numFmtId="0" fontId="27" fillId="0" borderId="16" xfId="0" applyFont="1" applyFill="1" applyBorder="1"/>
    <xf numFmtId="0" fontId="0" fillId="0" borderId="89" xfId="0" applyFill="1" applyBorder="1"/>
    <xf numFmtId="0" fontId="28" fillId="0" borderId="77" xfId="0" applyFont="1" applyFill="1" applyBorder="1"/>
    <xf numFmtId="0" fontId="0" fillId="0" borderId="62" xfId="0" applyFill="1" applyBorder="1"/>
    <xf numFmtId="0" fontId="27" fillId="0" borderId="83" xfId="0" applyFont="1" applyFill="1" applyBorder="1"/>
    <xf numFmtId="0" fontId="0" fillId="0" borderId="73" xfId="0" applyFill="1" applyBorder="1"/>
    <xf numFmtId="0" fontId="32" fillId="14" borderId="0" xfId="32" applyFill="1" applyBorder="1" applyAlignment="1"/>
    <xf numFmtId="0" fontId="32" fillId="14" borderId="68" xfId="32" applyFill="1" applyBorder="1" applyAlignment="1"/>
    <xf numFmtId="0" fontId="27" fillId="0" borderId="7" xfId="0" applyFont="1" applyBorder="1"/>
    <xf numFmtId="0" fontId="27" fillId="0" borderId="7" xfId="0" applyFont="1" applyFill="1" applyBorder="1"/>
    <xf numFmtId="0" fontId="0" fillId="0" borderId="68" xfId="0" applyBorder="1"/>
    <xf numFmtId="0" fontId="27" fillId="0" borderId="61" xfId="0" applyFont="1" applyBorder="1"/>
    <xf numFmtId="0" fontId="0" fillId="0" borderId="69" xfId="0" applyBorder="1"/>
    <xf numFmtId="0" fontId="32" fillId="14" borderId="67" xfId="32" applyFill="1" applyBorder="1" applyAlignment="1"/>
    <xf numFmtId="0" fontId="32" fillId="14" borderId="80" xfId="32" applyFill="1" applyBorder="1" applyAlignment="1"/>
    <xf numFmtId="0" fontId="27" fillId="0" borderId="83" xfId="0" applyFont="1" applyBorder="1"/>
    <xf numFmtId="0" fontId="28" fillId="14" borderId="67" xfId="0" applyFont="1" applyFill="1" applyBorder="1"/>
    <xf numFmtId="0" fontId="28" fillId="21" borderId="56" xfId="0" applyFont="1" applyFill="1" applyBorder="1"/>
    <xf numFmtId="0" fontId="28" fillId="26" borderId="72" xfId="0" applyFont="1" applyFill="1" applyBorder="1"/>
    <xf numFmtId="0" fontId="0" fillId="26" borderId="62" xfId="0" applyFill="1" applyBorder="1"/>
    <xf numFmtId="0" fontId="34" fillId="26" borderId="83" xfId="0" applyFont="1" applyFill="1" applyBorder="1"/>
    <xf numFmtId="0" fontId="34" fillId="26" borderId="84" xfId="0" applyFont="1" applyFill="1" applyBorder="1"/>
    <xf numFmtId="0" fontId="0" fillId="26" borderId="73" xfId="0" applyFill="1" applyBorder="1"/>
    <xf numFmtId="0" fontId="28" fillId="26" borderId="40" xfId="0" applyFont="1" applyFill="1" applyBorder="1"/>
    <xf numFmtId="0" fontId="28" fillId="12" borderId="10" xfId="0" applyFont="1" applyFill="1" applyBorder="1"/>
    <xf numFmtId="0" fontId="0" fillId="12" borderId="59" xfId="0" applyFill="1" applyBorder="1"/>
    <xf numFmtId="0" fontId="0" fillId="26" borderId="56" xfId="0" applyFill="1" applyBorder="1"/>
    <xf numFmtId="0" fontId="0" fillId="26" borderId="81" xfId="0" applyFill="1" applyBorder="1"/>
    <xf numFmtId="0" fontId="0" fillId="26" borderId="79" xfId="0" applyFill="1" applyBorder="1"/>
    <xf numFmtId="0" fontId="28" fillId="0" borderId="34" xfId="0" applyFont="1" applyBorder="1"/>
    <xf numFmtId="0" fontId="35" fillId="0" borderId="68" xfId="0" applyFont="1" applyBorder="1"/>
    <xf numFmtId="0" fontId="28" fillId="0" borderId="58" xfId="0" applyFont="1" applyBorder="1"/>
    <xf numFmtId="0" fontId="35" fillId="14" borderId="61" xfId="0" applyFont="1" applyFill="1" applyBorder="1"/>
    <xf numFmtId="0" fontId="35" fillId="14" borderId="82" xfId="0" applyFont="1" applyFill="1" applyBorder="1"/>
    <xf numFmtId="0" fontId="35" fillId="14" borderId="69" xfId="0" applyFont="1" applyFill="1" applyBorder="1"/>
    <xf numFmtId="0" fontId="35" fillId="14" borderId="34" xfId="0" applyFont="1" applyFill="1" applyBorder="1"/>
    <xf numFmtId="0" fontId="35" fillId="14" borderId="0" xfId="0" applyFont="1" applyFill="1" applyBorder="1"/>
    <xf numFmtId="0" fontId="35" fillId="14" borderId="68" xfId="0" applyFont="1" applyFill="1" applyBorder="1"/>
    <xf numFmtId="0" fontId="27" fillId="0" borderId="0" xfId="0" applyFont="1" applyBorder="1"/>
    <xf numFmtId="0" fontId="35" fillId="0" borderId="70" xfId="0" applyFont="1" applyBorder="1"/>
    <xf numFmtId="0" fontId="0" fillId="0" borderId="58" xfId="0" applyBorder="1"/>
    <xf numFmtId="0" fontId="0" fillId="0" borderId="70" xfId="0" applyBorder="1"/>
    <xf numFmtId="0" fontId="11" fillId="25" borderId="81" xfId="0" applyFont="1" applyFill="1" applyBorder="1" applyAlignment="1">
      <alignment horizontal="center"/>
    </xf>
    <xf numFmtId="0" fontId="11" fillId="25" borderId="79" xfId="0" applyFont="1" applyFill="1" applyBorder="1" applyAlignment="1">
      <alignment horizontal="center"/>
    </xf>
    <xf numFmtId="0" fontId="30" fillId="25" borderId="81" xfId="0" applyFont="1" applyFill="1" applyBorder="1"/>
    <xf numFmtId="0" fontId="0" fillId="21" borderId="17" xfId="0" applyFill="1" applyBorder="1"/>
    <xf numFmtId="0" fontId="0" fillId="21" borderId="89" xfId="0" applyFill="1" applyBorder="1"/>
    <xf numFmtId="0" fontId="0" fillId="0" borderId="79" xfId="0" applyBorder="1"/>
    <xf numFmtId="0" fontId="0" fillId="14" borderId="74" xfId="0" applyFill="1" applyBorder="1"/>
    <xf numFmtId="0" fontId="27" fillId="0" borderId="41" xfId="0" applyFont="1" applyBorder="1"/>
    <xf numFmtId="0" fontId="0" fillId="0" borderId="59" xfId="0" applyBorder="1"/>
    <xf numFmtId="0" fontId="27" fillId="0" borderId="71" xfId="0" applyFont="1" applyBorder="1"/>
    <xf numFmtId="0" fontId="33" fillId="25" borderId="75" xfId="0" applyFont="1" applyFill="1" applyBorder="1"/>
    <xf numFmtId="0" fontId="33" fillId="25" borderId="76" xfId="0" applyFont="1" applyFill="1" applyBorder="1"/>
    <xf numFmtId="0" fontId="28" fillId="25" borderId="1" xfId="0" applyFont="1" applyFill="1" applyBorder="1"/>
    <xf numFmtId="0" fontId="28" fillId="25" borderId="71" xfId="0" applyFont="1" applyFill="1" applyBorder="1"/>
    <xf numFmtId="0" fontId="28" fillId="25" borderId="72" xfId="0" applyFont="1" applyFill="1" applyBorder="1"/>
    <xf numFmtId="0" fontId="28" fillId="25" borderId="62" xfId="0" applyFont="1" applyFill="1" applyBorder="1"/>
    <xf numFmtId="0" fontId="28" fillId="0" borderId="10" xfId="0" applyFont="1" applyFill="1" applyBorder="1"/>
    <xf numFmtId="0" fontId="28" fillId="0" borderId="78" xfId="0" applyFont="1" applyFill="1" applyBorder="1"/>
    <xf numFmtId="0" fontId="27" fillId="0" borderId="23" xfId="0" applyFont="1" applyFill="1" applyBorder="1"/>
    <xf numFmtId="0" fontId="32" fillId="14" borderId="29" xfId="32" applyFill="1" applyBorder="1" applyAlignment="1">
      <alignment horizontal="center"/>
    </xf>
    <xf numFmtId="0" fontId="32" fillId="14" borderId="10" xfId="32" applyFill="1" applyBorder="1" applyAlignment="1">
      <alignment horizontal="center"/>
    </xf>
    <xf numFmtId="0" fontId="32" fillId="14" borderId="59" xfId="32" applyFill="1" applyBorder="1" applyAlignment="1">
      <alignment horizontal="center"/>
    </xf>
    <xf numFmtId="0" fontId="32" fillId="14" borderId="32" xfId="32" applyFill="1" applyBorder="1" applyAlignment="1">
      <alignment horizontal="center"/>
    </xf>
    <xf numFmtId="0" fontId="32" fillId="14" borderId="1" xfId="32" applyFill="1" applyBorder="1" applyAlignment="1">
      <alignment horizontal="center"/>
    </xf>
    <xf numFmtId="0" fontId="32" fillId="14" borderId="71" xfId="32" applyFill="1" applyBorder="1" applyAlignment="1">
      <alignment horizontal="center"/>
    </xf>
    <xf numFmtId="0" fontId="28" fillId="14" borderId="80" xfId="0" applyFont="1" applyFill="1" applyBorder="1"/>
    <xf numFmtId="0" fontId="32" fillId="14" borderId="38" xfId="32" applyFill="1" applyBorder="1" applyAlignment="1">
      <alignment horizontal="center"/>
    </xf>
    <xf numFmtId="0" fontId="32" fillId="14" borderId="72" xfId="32" applyFill="1" applyBorder="1" applyAlignment="1">
      <alignment horizontal="center"/>
    </xf>
    <xf numFmtId="0" fontId="32" fillId="14" borderId="62" xfId="32" applyFill="1" applyBorder="1" applyAlignment="1">
      <alignment horizontal="center"/>
    </xf>
    <xf numFmtId="0" fontId="28" fillId="21" borderId="81" xfId="0" applyFont="1" applyFill="1" applyBorder="1"/>
    <xf numFmtId="0" fontId="28" fillId="21" borderId="79" xfId="0" applyFont="1" applyFill="1" applyBorder="1"/>
    <xf numFmtId="0" fontId="27" fillId="26" borderId="83" xfId="0" applyFont="1" applyFill="1" applyBorder="1"/>
    <xf numFmtId="0" fontId="28" fillId="0" borderId="79" xfId="0" applyFont="1" applyFill="1" applyBorder="1"/>
    <xf numFmtId="0" fontId="28" fillId="0" borderId="29" xfId="0" applyFont="1" applyBorder="1"/>
    <xf numFmtId="0" fontId="0" fillId="0" borderId="59" xfId="0" applyFill="1" applyBorder="1"/>
    <xf numFmtId="0" fontId="27" fillId="26" borderId="56" xfId="0" applyFont="1" applyFill="1" applyBorder="1"/>
    <xf numFmtId="0" fontId="27" fillId="0" borderId="70" xfId="0" applyFont="1" applyBorder="1"/>
    <xf numFmtId="0" fontId="35" fillId="0" borderId="32" xfId="0" applyFont="1" applyBorder="1"/>
    <xf numFmtId="0" fontId="35" fillId="0" borderId="1" xfId="0" applyFont="1" applyBorder="1"/>
    <xf numFmtId="0" fontId="27" fillId="0" borderId="68" xfId="0" applyFont="1" applyBorder="1"/>
    <xf numFmtId="0" fontId="27" fillId="0" borderId="51" xfId="0" applyFont="1" applyBorder="1"/>
    <xf numFmtId="0" fontId="28" fillId="0" borderId="64" xfId="0" applyFont="1" applyBorder="1"/>
    <xf numFmtId="0" fontId="28" fillId="0" borderId="0" xfId="0" applyFont="1"/>
    <xf numFmtId="0" fontId="28" fillId="0" borderId="59" xfId="0" applyFont="1" applyBorder="1"/>
    <xf numFmtId="0" fontId="0" fillId="0" borderId="84" xfId="0" applyBorder="1"/>
    <xf numFmtId="0" fontId="27" fillId="0" borderId="62" xfId="0" applyFont="1" applyBorder="1"/>
    <xf numFmtId="0" fontId="28" fillId="0" borderId="78" xfId="0" applyFont="1" applyBorder="1"/>
    <xf numFmtId="0" fontId="27" fillId="0" borderId="86" xfId="0" applyFont="1" applyBorder="1"/>
    <xf numFmtId="0" fontId="0" fillId="0" borderId="42" xfId="0" applyBorder="1"/>
    <xf numFmtId="0" fontId="27" fillId="14" borderId="41" xfId="0" applyFont="1" applyFill="1" applyBorder="1" applyAlignment="1">
      <alignment wrapText="1"/>
    </xf>
    <xf numFmtId="0" fontId="27" fillId="14" borderId="42" xfId="0" applyFont="1" applyFill="1" applyBorder="1" applyAlignment="1">
      <alignment wrapText="1"/>
    </xf>
    <xf numFmtId="176" fontId="27" fillId="12" borderId="29" xfId="0" applyNumberFormat="1" applyFont="1" applyFill="1" applyBorder="1"/>
    <xf numFmtId="0" fontId="28" fillId="12" borderId="68" xfId="0" applyFont="1" applyFill="1" applyBorder="1" applyAlignment="1">
      <alignment wrapText="1"/>
    </xf>
    <xf numFmtId="0" fontId="28" fillId="12" borderId="9" xfId="0" applyFont="1" applyFill="1" applyBorder="1"/>
    <xf numFmtId="176" fontId="27" fillId="12" borderId="61" xfId="0" applyNumberFormat="1" applyFont="1" applyFill="1" applyBorder="1"/>
    <xf numFmtId="176" fontId="27" fillId="12" borderId="1" xfId="0" applyNumberFormat="1" applyFont="1" applyFill="1" applyBorder="1"/>
    <xf numFmtId="0" fontId="28" fillId="12" borderId="69" xfId="0" applyFont="1" applyFill="1" applyBorder="1"/>
    <xf numFmtId="0" fontId="28" fillId="12" borderId="12" xfId="0" applyFont="1" applyFill="1" applyBorder="1"/>
    <xf numFmtId="0" fontId="28" fillId="0" borderId="82" xfId="0" applyFont="1" applyBorder="1"/>
    <xf numFmtId="176" fontId="27" fillId="12" borderId="4" xfId="0" applyNumberFormat="1" applyFont="1" applyFill="1" applyBorder="1"/>
    <xf numFmtId="0" fontId="28" fillId="12" borderId="62" xfId="0" applyFont="1" applyFill="1" applyBorder="1"/>
    <xf numFmtId="0" fontId="28" fillId="12" borderId="78" xfId="0" applyFont="1" applyFill="1" applyBorder="1"/>
    <xf numFmtId="0" fontId="11" fillId="25" borderId="9" xfId="0" applyFont="1" applyFill="1" applyBorder="1" applyAlignment="1">
      <alignment horizontal="center"/>
    </xf>
    <xf numFmtId="0" fontId="30" fillId="25" borderId="32" xfId="0" applyFont="1" applyFill="1" applyBorder="1"/>
    <xf numFmtId="0" fontId="30" fillId="25" borderId="1" xfId="0" applyFont="1" applyFill="1" applyBorder="1"/>
    <xf numFmtId="0" fontId="30" fillId="25" borderId="71" xfId="0" applyFont="1" applyFill="1" applyBorder="1"/>
    <xf numFmtId="0" fontId="11" fillId="25" borderId="12" xfId="0" applyFont="1" applyFill="1" applyBorder="1" applyAlignment="1">
      <alignment horizontal="center"/>
    </xf>
    <xf numFmtId="0" fontId="30" fillId="25" borderId="38" xfId="0" applyFont="1" applyFill="1" applyBorder="1"/>
    <xf numFmtId="0" fontId="30" fillId="25" borderId="72" xfId="0" applyFont="1" applyFill="1" applyBorder="1"/>
    <xf numFmtId="0" fontId="30" fillId="25" borderId="90" xfId="0" applyFont="1" applyFill="1" applyBorder="1"/>
    <xf numFmtId="0" fontId="11" fillId="25" borderId="78" xfId="0" applyFont="1" applyFill="1" applyBorder="1" applyAlignment="1">
      <alignment horizontal="center"/>
    </xf>
    <xf numFmtId="0" fontId="28" fillId="0" borderId="89" xfId="0" applyFont="1" applyFill="1" applyBorder="1"/>
    <xf numFmtId="0" fontId="27" fillId="0" borderId="29" xfId="0" applyFont="1" applyFill="1" applyBorder="1" applyAlignment="1"/>
    <xf numFmtId="0" fontId="27" fillId="0" borderId="10" xfId="0" applyFont="1" applyFill="1" applyBorder="1" applyAlignment="1"/>
    <xf numFmtId="0" fontId="27" fillId="0" borderId="59" xfId="0" applyFont="1" applyFill="1" applyBorder="1" applyAlignment="1"/>
    <xf numFmtId="0" fontId="28" fillId="0" borderId="9" xfId="0" applyFont="1" applyFill="1" applyBorder="1"/>
    <xf numFmtId="0" fontId="27" fillId="0" borderId="91" xfId="0" applyFont="1" applyFill="1" applyBorder="1"/>
    <xf numFmtId="0" fontId="28" fillId="0" borderId="80" xfId="0" applyFont="1" applyFill="1" applyBorder="1"/>
    <xf numFmtId="0" fontId="27" fillId="0" borderId="38" xfId="0" applyFont="1" applyFill="1" applyBorder="1" applyAlignment="1"/>
    <xf numFmtId="0" fontId="27" fillId="0" borderId="72" xfId="0" applyFont="1" applyFill="1" applyBorder="1" applyAlignment="1"/>
    <xf numFmtId="0" fontId="27" fillId="26" borderId="84" xfId="0" applyFont="1" applyFill="1" applyBorder="1"/>
    <xf numFmtId="0" fontId="27" fillId="26" borderId="81" xfId="0" applyFont="1" applyFill="1" applyBorder="1"/>
    <xf numFmtId="0" fontId="28" fillId="26" borderId="79" xfId="0" applyFont="1" applyFill="1" applyBorder="1"/>
    <xf numFmtId="0" fontId="28" fillId="0" borderId="56" xfId="0" applyFont="1" applyFill="1" applyBorder="1"/>
    <xf numFmtId="0" fontId="27" fillId="0" borderId="75" xfId="0" applyFont="1" applyBorder="1"/>
    <xf numFmtId="0" fontId="28" fillId="0" borderId="76" xfId="0" applyFont="1" applyBorder="1"/>
    <xf numFmtId="0" fontId="11" fillId="25" borderId="79" xfId="0" applyFont="1" applyFill="1" applyBorder="1"/>
    <xf numFmtId="0" fontId="28" fillId="0" borderId="11" xfId="0" applyFont="1" applyBorder="1"/>
    <xf numFmtId="0" fontId="28" fillId="0" borderId="2" xfId="0" applyFont="1" applyBorder="1"/>
    <xf numFmtId="0" fontId="28" fillId="0" borderId="86" xfId="0" applyFont="1" applyBorder="1"/>
    <xf numFmtId="0" fontId="28" fillId="0" borderId="87" xfId="0" applyFont="1" applyBorder="1"/>
    <xf numFmtId="176" fontId="27" fillId="12" borderId="32" xfId="0" applyNumberFormat="1" applyFont="1" applyFill="1" applyBorder="1"/>
    <xf numFmtId="0" fontId="27" fillId="0" borderId="92" xfId="0" applyFont="1" applyBorder="1"/>
    <xf numFmtId="0" fontId="0" fillId="0" borderId="67" xfId="0" applyBorder="1"/>
    <xf numFmtId="0" fontId="27" fillId="0" borderId="86" xfId="0" applyFont="1" applyFill="1" applyBorder="1"/>
    <xf numFmtId="0" fontId="28" fillId="14" borderId="64" xfId="0" applyFont="1" applyFill="1" applyBorder="1" applyAlignment="1">
      <alignment wrapText="1"/>
    </xf>
    <xf numFmtId="0" fontId="0" fillId="12" borderId="59" xfId="0" applyFill="1" applyBorder="1" applyAlignment="1">
      <alignment wrapText="1"/>
    </xf>
    <xf numFmtId="0" fontId="28" fillId="12" borderId="1" xfId="0" applyFont="1" applyFill="1" applyBorder="1"/>
    <xf numFmtId="0" fontId="0" fillId="12" borderId="71" xfId="0" applyFill="1" applyBorder="1"/>
    <xf numFmtId="0" fontId="27" fillId="0" borderId="82" xfId="0" applyFont="1" applyBorder="1"/>
    <xf numFmtId="0" fontId="0" fillId="2" borderId="59" xfId="0" applyFill="1" applyBorder="1"/>
    <xf numFmtId="0" fontId="28" fillId="12" borderId="72" xfId="0" applyFont="1" applyFill="1" applyBorder="1"/>
    <xf numFmtId="0" fontId="0" fillId="12" borderId="62" xfId="0" applyFill="1" applyBorder="1"/>
    <xf numFmtId="0" fontId="11" fillId="25" borderId="10" xfId="0" applyFont="1" applyFill="1" applyBorder="1" applyAlignment="1">
      <alignment horizontal="center"/>
    </xf>
    <xf numFmtId="0" fontId="0" fillId="14" borderId="0" xfId="0" applyFill="1" applyBorder="1" applyAlignment="1">
      <alignment horizontal="center" wrapText="1"/>
    </xf>
    <xf numFmtId="0" fontId="30" fillId="25" borderId="29" xfId="0" applyFont="1" applyFill="1" applyBorder="1"/>
    <xf numFmtId="0" fontId="11" fillId="25" borderId="1" xfId="0" applyFont="1" applyFill="1" applyBorder="1" applyAlignment="1">
      <alignment horizontal="center"/>
    </xf>
    <xf numFmtId="0" fontId="11" fillId="25" borderId="72" xfId="0" applyFont="1" applyFill="1" applyBorder="1" applyAlignment="1">
      <alignment horizontal="center"/>
    </xf>
    <xf numFmtId="0" fontId="0" fillId="14" borderId="24" xfId="0" applyFill="1" applyBorder="1"/>
    <xf numFmtId="0" fontId="0" fillId="14" borderId="67" xfId="0" applyFill="1" applyBorder="1"/>
    <xf numFmtId="0" fontId="30" fillId="25" borderId="92" xfId="0" applyFont="1" applyFill="1" applyBorder="1"/>
    <xf numFmtId="0" fontId="27" fillId="0" borderId="56" xfId="0" applyFont="1" applyFill="1" applyBorder="1"/>
    <xf numFmtId="0" fontId="0" fillId="0" borderId="79" xfId="0" applyFill="1" applyBorder="1"/>
    <xf numFmtId="0" fontId="27" fillId="0" borderId="9" xfId="0" applyFont="1" applyFill="1" applyBorder="1" applyAlignment="1"/>
    <xf numFmtId="0" fontId="27" fillId="0" borderId="78" xfId="0" applyFont="1" applyFill="1" applyBorder="1" applyAlignment="1"/>
    <xf numFmtId="0" fontId="27" fillId="0" borderId="23" xfId="0" applyFont="1" applyBorder="1"/>
    <xf numFmtId="0" fontId="0" fillId="0" borderId="80" xfId="0" applyBorder="1"/>
    <xf numFmtId="0" fontId="36" fillId="26" borderId="83" xfId="0" applyFont="1" applyFill="1" applyBorder="1"/>
    <xf numFmtId="0" fontId="36" fillId="26" borderId="72" xfId="0" applyFont="1" applyFill="1" applyBorder="1"/>
    <xf numFmtId="0" fontId="36" fillId="26" borderId="56" xfId="0" applyFont="1" applyFill="1" applyBorder="1"/>
    <xf numFmtId="0" fontId="36" fillId="26" borderId="10" xfId="0" applyFont="1" applyFill="1" applyBorder="1"/>
    <xf numFmtId="0" fontId="28" fillId="0" borderId="81" xfId="0" applyFont="1" applyFill="1" applyBorder="1"/>
    <xf numFmtId="0" fontId="0" fillId="0" borderId="85" xfId="0" applyBorder="1"/>
    <xf numFmtId="0" fontId="0" fillId="21" borderId="9" xfId="0" applyFill="1" applyBorder="1"/>
    <xf numFmtId="176" fontId="27" fillId="12" borderId="59" xfId="0" applyNumberFormat="1" applyFont="1" applyFill="1" applyBorder="1"/>
    <xf numFmtId="176" fontId="27" fillId="12" borderId="71" xfId="0" applyNumberFormat="1" applyFont="1" applyFill="1" applyBorder="1"/>
    <xf numFmtId="0" fontId="28" fillId="14" borderId="86" xfId="0" applyFont="1" applyFill="1" applyBorder="1" applyAlignment="1">
      <alignment wrapText="1"/>
    </xf>
    <xf numFmtId="0" fontId="28" fillId="14" borderId="87" xfId="0" applyFont="1" applyFill="1" applyBorder="1" applyAlignment="1">
      <alignment wrapText="1"/>
    </xf>
    <xf numFmtId="0" fontId="0" fillId="0" borderId="39" xfId="0" applyBorder="1"/>
    <xf numFmtId="0" fontId="30" fillId="25" borderId="75" xfId="0" applyFont="1" applyFill="1" applyBorder="1"/>
    <xf numFmtId="0" fontId="30" fillId="25" borderId="76" xfId="0" applyFont="1" applyFill="1" applyBorder="1"/>
    <xf numFmtId="0" fontId="30" fillId="25" borderId="10" xfId="0" applyFont="1" applyFill="1" applyBorder="1"/>
    <xf numFmtId="0" fontId="30" fillId="25" borderId="62" xfId="0" applyFont="1" applyFill="1" applyBorder="1"/>
    <xf numFmtId="0" fontId="28" fillId="0" borderId="32" xfId="0" applyFont="1" applyFill="1" applyBorder="1"/>
    <xf numFmtId="0" fontId="0" fillId="0" borderId="71" xfId="0" applyFill="1" applyBorder="1"/>
    <xf numFmtId="0" fontId="27" fillId="0" borderId="62" xfId="0" applyFont="1" applyFill="1" applyBorder="1" applyAlignment="1"/>
    <xf numFmtId="0" fontId="27" fillId="0" borderId="34" xfId="0" applyFont="1" applyFill="1" applyBorder="1"/>
    <xf numFmtId="0" fontId="32" fillId="14" borderId="34" xfId="32" applyFill="1" applyBorder="1"/>
    <xf numFmtId="0" fontId="0" fillId="21" borderId="19" xfId="0" applyFill="1" applyBorder="1"/>
    <xf numFmtId="0" fontId="27" fillId="0" borderId="69" xfId="0" applyFont="1" applyBorder="1"/>
    <xf numFmtId="0" fontId="27" fillId="0" borderId="29" xfId="0" applyFont="1" applyBorder="1"/>
    <xf numFmtId="0" fontId="28" fillId="0" borderId="71" xfId="0" applyFont="1" applyBorder="1" applyAlignment="1">
      <alignment wrapText="1"/>
    </xf>
    <xf numFmtId="0" fontId="27" fillId="0" borderId="71" xfId="0" applyFont="1" applyBorder="1" applyAlignment="1">
      <alignment wrapText="1"/>
    </xf>
    <xf numFmtId="2" fontId="27" fillId="12" borderId="32" xfId="0" applyNumberFormat="1" applyFont="1" applyFill="1" applyBorder="1"/>
    <xf numFmtId="2" fontId="27" fillId="12" borderId="1" xfId="0" applyNumberFormat="1" applyFont="1" applyFill="1" applyBorder="1"/>
    <xf numFmtId="0" fontId="28" fillId="12" borderId="71" xfId="0" applyFont="1" applyFill="1" applyBorder="1"/>
    <xf numFmtId="0" fontId="27" fillId="0" borderId="78" xfId="0" applyFont="1" applyBorder="1"/>
    <xf numFmtId="0" fontId="27" fillId="25" borderId="9" xfId="0" applyFont="1" applyFill="1" applyBorder="1"/>
    <xf numFmtId="0" fontId="27" fillId="25" borderId="10" xfId="0" applyFont="1" applyFill="1" applyBorder="1"/>
    <xf numFmtId="0" fontId="30" fillId="25" borderId="59" xfId="0" applyFont="1" applyFill="1" applyBorder="1"/>
    <xf numFmtId="0" fontId="27" fillId="25" borderId="93" xfId="0" applyFont="1" applyFill="1" applyBorder="1"/>
    <xf numFmtId="0" fontId="27" fillId="25" borderId="72" xfId="0" applyFont="1" applyFill="1" applyBorder="1"/>
    <xf numFmtId="0" fontId="11" fillId="25" borderId="67" xfId="0" applyFont="1" applyFill="1" applyBorder="1" applyAlignment="1">
      <alignment horizontal="center"/>
    </xf>
    <xf numFmtId="0" fontId="28" fillId="0" borderId="85" xfId="0" applyFont="1" applyFill="1" applyBorder="1"/>
    <xf numFmtId="0" fontId="27" fillId="0" borderId="51" xfId="0" applyFont="1" applyFill="1" applyBorder="1" applyAlignment="1"/>
    <xf numFmtId="0" fontId="28" fillId="0" borderId="59" xfId="0" applyFont="1" applyFill="1" applyBorder="1" applyAlignment="1"/>
    <xf numFmtId="0" fontId="28" fillId="0" borderId="29" xfId="0" applyFont="1" applyFill="1" applyBorder="1"/>
    <xf numFmtId="0" fontId="28" fillId="0" borderId="0" xfId="0" applyFont="1" applyFill="1" applyBorder="1"/>
    <xf numFmtId="0" fontId="37" fillId="14" borderId="34" xfId="32" applyFont="1" applyFill="1" applyBorder="1" applyAlignment="1">
      <alignment horizontal="center"/>
    </xf>
    <xf numFmtId="0" fontId="38" fillId="14" borderId="0" xfId="32" applyFont="1" applyFill="1" applyBorder="1" applyAlignment="1">
      <alignment horizontal="center"/>
    </xf>
    <xf numFmtId="0" fontId="38" fillId="14" borderId="68" xfId="32" applyFont="1" applyFill="1" applyBorder="1" applyAlignment="1">
      <alignment horizontal="center"/>
    </xf>
    <xf numFmtId="0" fontId="38" fillId="14" borderId="34" xfId="32" applyFont="1" applyFill="1" applyBorder="1" applyAlignment="1">
      <alignment horizontal="center"/>
    </xf>
    <xf numFmtId="0" fontId="28" fillId="0" borderId="67" xfId="0" applyFont="1" applyBorder="1"/>
    <xf numFmtId="0" fontId="38" fillId="14" borderId="23" xfId="32" applyFont="1" applyFill="1" applyBorder="1" applyAlignment="1">
      <alignment horizontal="center"/>
    </xf>
    <xf numFmtId="0" fontId="38" fillId="14" borderId="67" xfId="32" applyFont="1" applyFill="1" applyBorder="1" applyAlignment="1">
      <alignment horizontal="center"/>
    </xf>
    <xf numFmtId="0" fontId="38" fillId="14" borderId="80" xfId="32" applyFont="1" applyFill="1" applyBorder="1" applyAlignment="1">
      <alignment horizontal="center"/>
    </xf>
    <xf numFmtId="0" fontId="28" fillId="0" borderId="81" xfId="0" applyFont="1" applyBorder="1"/>
    <xf numFmtId="0" fontId="27" fillId="26" borderId="72" xfId="0" applyFont="1" applyFill="1" applyBorder="1"/>
    <xf numFmtId="0" fontId="27" fillId="26" borderId="10" xfId="0" applyFont="1" applyFill="1" applyBorder="1"/>
    <xf numFmtId="0" fontId="28" fillId="26" borderId="81" xfId="0" applyFont="1" applyFill="1" applyBorder="1"/>
    <xf numFmtId="2" fontId="27" fillId="12" borderId="58" xfId="0" applyNumberFormat="1" applyFont="1" applyFill="1" applyBorder="1"/>
    <xf numFmtId="0" fontId="28" fillId="12" borderId="68" xfId="0" applyFont="1" applyFill="1" applyBorder="1"/>
    <xf numFmtId="0" fontId="28" fillId="12" borderId="32" xfId="0" applyFont="1" applyFill="1" applyBorder="1"/>
    <xf numFmtId="0" fontId="32" fillId="14" borderId="0" xfId="32" applyFill="1" applyBorder="1"/>
    <xf numFmtId="0" fontId="31" fillId="14" borderId="0" xfId="32" applyFont="1" applyFill="1" applyBorder="1"/>
    <xf numFmtId="0" fontId="30" fillId="25" borderId="34" xfId="0" applyFont="1" applyFill="1" applyBorder="1"/>
    <xf numFmtId="0" fontId="30" fillId="25" borderId="56" xfId="0" applyFont="1" applyFill="1" applyBorder="1"/>
    <xf numFmtId="0" fontId="0" fillId="0" borderId="11" xfId="0" applyBorder="1"/>
    <xf numFmtId="0" fontId="0" fillId="0" borderId="2" xfId="0" applyBorder="1"/>
    <xf numFmtId="0" fontId="22" fillId="19" borderId="41" xfId="0" applyFont="1" applyFill="1" applyBorder="1" applyAlignment="1">
      <alignment horizontal="center" textRotation="90" wrapText="1"/>
    </xf>
    <xf numFmtId="0" fontId="22" fillId="19" borderId="43" xfId="0" applyFont="1" applyFill="1" applyBorder="1" applyAlignment="1">
      <alignment horizontal="center" wrapText="1"/>
    </xf>
    <xf numFmtId="0" fontId="29" fillId="18" borderId="42" xfId="0" applyFont="1" applyFill="1" applyBorder="1" applyAlignment="1">
      <alignment horizontal="center" textRotation="90" wrapText="1"/>
    </xf>
    <xf numFmtId="0" fontId="0" fillId="0" borderId="90" xfId="0" applyBorder="1"/>
    <xf numFmtId="0" fontId="27" fillId="0" borderId="64" xfId="0" applyFont="1" applyBorder="1"/>
    <xf numFmtId="0" fontId="0" fillId="0" borderId="8" xfId="0" applyBorder="1" applyAlignment="1">
      <alignment wrapText="1"/>
    </xf>
    <xf numFmtId="0" fontId="1" fillId="12" borderId="11" xfId="0" applyFont="1" applyFill="1" applyBorder="1"/>
    <xf numFmtId="0" fontId="0" fillId="2" borderId="11" xfId="0" applyFill="1" applyBorder="1"/>
    <xf numFmtId="0" fontId="33" fillId="25" borderId="9" xfId="0" applyFont="1" applyFill="1" applyBorder="1"/>
    <xf numFmtId="0" fontId="33" fillId="25" borderId="12" xfId="0" applyFont="1" applyFill="1" applyBorder="1"/>
    <xf numFmtId="0" fontId="11" fillId="25" borderId="80" xfId="0" applyFont="1" applyFill="1" applyBorder="1" applyAlignment="1">
      <alignment horizontal="center"/>
    </xf>
    <xf numFmtId="0" fontId="0" fillId="14" borderId="23" xfId="0" applyFill="1" applyBorder="1"/>
    <xf numFmtId="0" fontId="0" fillId="14" borderId="80" xfId="0" applyFill="1" applyBorder="1"/>
    <xf numFmtId="0" fontId="33" fillId="25" borderId="78" xfId="0" applyFont="1" applyFill="1" applyBorder="1"/>
    <xf numFmtId="0" fontId="27" fillId="0" borderId="81" xfId="0" applyFont="1" applyFill="1" applyBorder="1"/>
    <xf numFmtId="0" fontId="28" fillId="0" borderId="3" xfId="0" applyFont="1" applyBorder="1"/>
    <xf numFmtId="0" fontId="28" fillId="0" borderId="88" xfId="0" applyFont="1" applyBorder="1"/>
    <xf numFmtId="0" fontId="0" fillId="0" borderId="94" xfId="0" applyBorder="1" applyAlignment="1">
      <alignment horizontal="center"/>
    </xf>
    <xf numFmtId="0" fontId="0" fillId="0" borderId="95" xfId="0" applyBorder="1" applyAlignment="1">
      <alignment horizontal="center"/>
    </xf>
    <xf numFmtId="0" fontId="0" fillId="0" borderId="96" xfId="0" applyBorder="1" applyAlignment="1">
      <alignment horizontal="center"/>
    </xf>
    <xf numFmtId="0" fontId="29" fillId="18" borderId="41" xfId="0" applyFont="1" applyFill="1" applyBorder="1" applyAlignment="1">
      <alignment horizontal="center" textRotation="90" wrapText="1"/>
    </xf>
    <xf numFmtId="0" fontId="25" fillId="18" borderId="41" xfId="0" applyFont="1" applyFill="1" applyBorder="1" applyAlignment="1">
      <alignment horizontal="center" wrapText="1"/>
    </xf>
    <xf numFmtId="0" fontId="0" fillId="12" borderId="64" xfId="0" applyFill="1" applyBorder="1" applyAlignment="1">
      <alignment horizontal="center" vertical="center" textRotation="90" wrapText="1"/>
    </xf>
    <xf numFmtId="0" fontId="0" fillId="12" borderId="86" xfId="0" applyFill="1" applyBorder="1" applyAlignment="1">
      <alignment horizontal="center" vertical="center" textRotation="90" wrapText="1"/>
    </xf>
    <xf numFmtId="0" fontId="22" fillId="12" borderId="87" xfId="0" applyFont="1" applyFill="1" applyBorder="1" applyAlignment="1">
      <alignment horizontal="center" wrapText="1"/>
    </xf>
    <xf numFmtId="0" fontId="30" fillId="12" borderId="32" xfId="0" applyFont="1" applyFill="1" applyBorder="1"/>
    <xf numFmtId="0" fontId="30" fillId="12" borderId="1" xfId="0" applyFont="1" applyFill="1" applyBorder="1"/>
    <xf numFmtId="0" fontId="11" fillId="12" borderId="71" xfId="0" applyFont="1" applyFill="1" applyBorder="1"/>
    <xf numFmtId="0" fontId="33" fillId="25" borderId="10" xfId="0" applyFont="1" applyFill="1" applyBorder="1"/>
    <xf numFmtId="0" fontId="11" fillId="25" borderId="65" xfId="0" applyFont="1" applyFill="1" applyBorder="1" applyAlignment="1">
      <alignment horizontal="center"/>
    </xf>
    <xf numFmtId="0" fontId="11" fillId="25" borderId="66" xfId="0" applyFont="1" applyFill="1" applyBorder="1" applyAlignment="1">
      <alignment horizontal="center"/>
    </xf>
    <xf numFmtId="0" fontId="33" fillId="25" borderId="1" xfId="0" applyFont="1" applyFill="1" applyBorder="1"/>
    <xf numFmtId="0" fontId="33" fillId="25" borderId="72" xfId="0" applyFont="1" applyFill="1" applyBorder="1"/>
    <xf numFmtId="0" fontId="0" fillId="0" borderId="81" xfId="0" applyFill="1" applyBorder="1"/>
    <xf numFmtId="0" fontId="0" fillId="0" borderId="0" xfId="0" applyFill="1"/>
    <xf numFmtId="0" fontId="0" fillId="0" borderId="23" xfId="0" applyBorder="1"/>
    <xf numFmtId="1" fontId="0" fillId="0" borderId="0" xfId="0" applyNumberFormat="1"/>
    <xf numFmtId="0" fontId="39" fillId="13" borderId="14" xfId="23" applyFont="1" applyFill="1" applyBorder="1" applyAlignment="1">
      <alignment horizontal="center" vertical="center"/>
    </xf>
    <xf numFmtId="0" fontId="39" fillId="13" borderId="15" xfId="23" applyFont="1" applyFill="1" applyBorder="1" applyAlignment="1">
      <alignment horizontal="center" vertical="center"/>
    </xf>
    <xf numFmtId="0" fontId="40" fillId="17" borderId="16" xfId="0" applyFont="1" applyFill="1" applyBorder="1" applyAlignment="1">
      <alignment horizontal="center"/>
    </xf>
    <xf numFmtId="0" fontId="40" fillId="17" borderId="17" xfId="0" applyFont="1" applyFill="1" applyBorder="1" applyAlignment="1">
      <alignment horizontal="center"/>
    </xf>
    <xf numFmtId="0" fontId="41" fillId="18" borderId="18" xfId="0" applyFont="1" applyFill="1" applyBorder="1" applyAlignment="1">
      <alignment horizontal="center"/>
    </xf>
    <xf numFmtId="0" fontId="28" fillId="0" borderId="19" xfId="0" applyFont="1" applyBorder="1" applyAlignment="1">
      <alignment horizontal="center"/>
    </xf>
    <xf numFmtId="0" fontId="42" fillId="19" borderId="20" xfId="0" applyFont="1" applyFill="1" applyBorder="1" applyAlignment="1">
      <alignment horizontal="center" vertical="center" wrapText="1"/>
    </xf>
    <xf numFmtId="0" fontId="43" fillId="19" borderId="21" xfId="0" applyFont="1" applyFill="1" applyBorder="1" applyAlignment="1">
      <alignment horizontal="center" vertical="center" wrapText="1"/>
    </xf>
    <xf numFmtId="0" fontId="43" fillId="19" borderId="22" xfId="0" applyFont="1" applyFill="1" applyBorder="1" applyAlignment="1">
      <alignment horizontal="center" vertical="center" wrapText="1"/>
    </xf>
    <xf numFmtId="0" fontId="42" fillId="0" borderId="26" xfId="0" applyFont="1" applyBorder="1" applyAlignment="1">
      <alignment horizontal="center" vertical="center" wrapText="1"/>
    </xf>
    <xf numFmtId="0" fontId="42" fillId="14" borderId="27" xfId="0" applyFont="1" applyFill="1" applyBorder="1" applyAlignment="1">
      <alignment horizontal="center" vertical="center" wrapText="1"/>
    </xf>
    <xf numFmtId="14" fontId="42" fillId="0" borderId="27" xfId="0" applyNumberFormat="1" applyFont="1" applyBorder="1" applyAlignment="1">
      <alignment horizontal="center" vertical="center" wrapText="1"/>
    </xf>
    <xf numFmtId="0" fontId="42" fillId="0" borderId="30" xfId="0" applyFont="1" applyBorder="1" applyAlignment="1">
      <alignment horizontal="center" vertical="center" wrapText="1"/>
    </xf>
    <xf numFmtId="0" fontId="42" fillId="14" borderId="31" xfId="0" applyFont="1" applyFill="1" applyBorder="1" applyAlignment="1">
      <alignment horizontal="center" vertical="center" wrapText="1"/>
    </xf>
    <xf numFmtId="14" fontId="42" fillId="0" borderId="31" xfId="0" applyNumberFormat="1" applyFont="1" applyBorder="1" applyAlignment="1">
      <alignment horizontal="center" vertical="center" wrapText="1"/>
    </xf>
    <xf numFmtId="0" fontId="42" fillId="21" borderId="31" xfId="0" applyFont="1" applyFill="1" applyBorder="1" applyAlignment="1">
      <alignment horizontal="center" vertical="center" wrapText="1"/>
    </xf>
    <xf numFmtId="0" fontId="42" fillId="23" borderId="31" xfId="0" applyFont="1" applyFill="1" applyBorder="1" applyAlignment="1">
      <alignment horizontal="center" vertical="center" wrapText="1"/>
    </xf>
    <xf numFmtId="14" fontId="42" fillId="2" borderId="31" xfId="0" applyNumberFormat="1" applyFont="1" applyFill="1" applyBorder="1" applyAlignment="1">
      <alignment horizontal="center" vertical="center" wrapText="1"/>
    </xf>
    <xf numFmtId="0" fontId="42" fillId="0" borderId="46" xfId="0" applyFont="1" applyBorder="1" applyAlignment="1">
      <alignment horizontal="center" vertical="center" wrapText="1"/>
    </xf>
    <xf numFmtId="0" fontId="42" fillId="14" borderId="47" xfId="0" applyFont="1" applyFill="1" applyBorder="1" applyAlignment="1">
      <alignment horizontal="center" vertical="center" wrapText="1"/>
    </xf>
    <xf numFmtId="14" fontId="42" fillId="0" borderId="47" xfId="0" applyNumberFormat="1" applyFont="1" applyBorder="1" applyAlignment="1">
      <alignment horizontal="center" vertical="center" wrapText="1"/>
    </xf>
    <xf numFmtId="0" fontId="42" fillId="0" borderId="48" xfId="0" applyFont="1" applyBorder="1" applyAlignment="1">
      <alignment horizontal="center" vertical="center" wrapText="1"/>
    </xf>
    <xf numFmtId="0" fontId="42" fillId="2" borderId="49" xfId="0" applyFont="1" applyFill="1" applyBorder="1" applyAlignment="1">
      <alignment horizontal="center" vertical="center" wrapText="1"/>
    </xf>
    <xf numFmtId="14" fontId="42" fillId="0" borderId="49" xfId="0" applyNumberFormat="1" applyFont="1" applyBorder="1" applyAlignment="1">
      <alignment horizontal="center" vertical="center" wrapText="1"/>
    </xf>
    <xf numFmtId="0" fontId="42" fillId="0" borderId="20" xfId="0" applyFont="1" applyBorder="1" applyAlignment="1">
      <alignment horizontal="center" vertical="center" wrapText="1"/>
    </xf>
    <xf numFmtId="0" fontId="42" fillId="2" borderId="21" xfId="0" applyFont="1" applyFill="1" applyBorder="1" applyAlignment="1">
      <alignment horizontal="center" vertical="center" wrapText="1"/>
    </xf>
    <xf numFmtId="14" fontId="42" fillId="0" borderId="21" xfId="0" applyNumberFormat="1" applyFont="1" applyBorder="1" applyAlignment="1">
      <alignment horizontal="center" vertical="center" wrapText="1"/>
    </xf>
    <xf numFmtId="0" fontId="42" fillId="23" borderId="27" xfId="0" applyFont="1" applyFill="1" applyBorder="1" applyAlignment="1">
      <alignment horizontal="center" vertical="center" wrapText="1"/>
    </xf>
    <xf numFmtId="14" fontId="42" fillId="0" borderId="54" xfId="0" applyNumberFormat="1" applyFont="1" applyBorder="1" applyAlignment="1">
      <alignment horizontal="center" vertical="center" wrapText="1"/>
    </xf>
    <xf numFmtId="0" fontId="28" fillId="0" borderId="56" xfId="0" applyFont="1" applyBorder="1"/>
    <xf numFmtId="14" fontId="42" fillId="0" borderId="57" xfId="0" applyNumberFormat="1" applyFont="1" applyBorder="1" applyAlignment="1">
      <alignment horizontal="center" vertical="center" wrapText="1"/>
    </xf>
    <xf numFmtId="0" fontId="0" fillId="26" borderId="58" xfId="0" applyFill="1" applyBorder="1"/>
    <xf numFmtId="0" fontId="0" fillId="26" borderId="34" xfId="0" applyFill="1" applyBorder="1"/>
    <xf numFmtId="0" fontId="0" fillId="14" borderId="61" xfId="0" applyFill="1" applyBorder="1" applyAlignment="1">
      <alignment horizontal="center"/>
    </xf>
    <xf numFmtId="0" fontId="0" fillId="14" borderId="34" xfId="0" applyFill="1" applyBorder="1" applyAlignment="1">
      <alignment horizontal="center"/>
    </xf>
    <xf numFmtId="0" fontId="0" fillId="14" borderId="56" xfId="0" applyFill="1" applyBorder="1" applyAlignment="1">
      <alignment horizontal="center"/>
    </xf>
    <xf numFmtId="0" fontId="42" fillId="25" borderId="31" xfId="0" applyFont="1" applyFill="1" applyBorder="1" applyAlignment="1">
      <alignment horizontal="center" vertical="center" wrapText="1"/>
    </xf>
    <xf numFmtId="0" fontId="42" fillId="19" borderId="31" xfId="0" applyFont="1" applyFill="1" applyBorder="1" applyAlignment="1">
      <alignment horizontal="center" vertical="center" wrapText="1"/>
    </xf>
    <xf numFmtId="0" fontId="0" fillId="16" borderId="34" xfId="0" applyFill="1" applyBorder="1" applyAlignment="1">
      <alignment horizontal="center" vertical="center"/>
    </xf>
    <xf numFmtId="0" fontId="42" fillId="14" borderId="21" xfId="0" applyFont="1" applyFill="1" applyBorder="1" applyAlignment="1">
      <alignment horizontal="center" vertical="center" wrapText="1"/>
    </xf>
    <xf numFmtId="14" fontId="42" fillId="0" borderId="22" xfId="0" applyNumberFormat="1" applyFont="1" applyBorder="1" applyAlignment="1">
      <alignment horizontal="center" vertical="center" wrapText="1"/>
    </xf>
    <xf numFmtId="0" fontId="28" fillId="12" borderId="18" xfId="0" applyFont="1" applyFill="1" applyBorder="1"/>
    <xf numFmtId="0" fontId="28" fillId="0" borderId="0" xfId="0" applyFont="1" applyAlignment="1">
      <alignment horizontal="center" vertical="center"/>
    </xf>
    <xf numFmtId="0" fontId="28" fillId="17" borderId="33" xfId="0" applyFont="1" applyFill="1" applyBorder="1" applyAlignment="1">
      <alignment horizontal="center"/>
    </xf>
    <xf numFmtId="0" fontId="28" fillId="17" borderId="12" xfId="0" applyFont="1" applyFill="1" applyBorder="1"/>
    <xf numFmtId="0" fontId="28" fillId="0" borderId="0" xfId="0" applyFont="1" applyAlignment="1">
      <alignment horizontal="center"/>
    </xf>
    <xf numFmtId="0" fontId="28" fillId="0" borderId="40" xfId="0" applyFont="1" applyBorder="1" applyAlignment="1">
      <alignment horizontal="center" vertical="center"/>
    </xf>
    <xf numFmtId="0" fontId="28" fillId="0" borderId="0" xfId="0" applyFont="1" applyBorder="1" applyAlignment="1">
      <alignment horizontal="center"/>
    </xf>
    <xf numFmtId="0" fontId="28" fillId="0" borderId="65" xfId="0" applyFont="1" applyBorder="1" applyAlignment="1">
      <alignment horizontal="center"/>
    </xf>
    <xf numFmtId="0" fontId="28" fillId="0" borderId="66" xfId="0" applyFont="1" applyBorder="1" applyAlignment="1">
      <alignment horizontal="center"/>
    </xf>
    <xf numFmtId="0" fontId="28" fillId="0" borderId="51" xfId="0" applyFont="1" applyBorder="1" applyAlignment="1">
      <alignment horizontal="center"/>
    </xf>
    <xf numFmtId="1" fontId="29" fillId="18" borderId="67" xfId="0" applyNumberFormat="1" applyFont="1" applyFill="1" applyBorder="1" applyAlignment="1">
      <alignment horizontal="center" textRotation="90" wrapText="1"/>
    </xf>
    <xf numFmtId="1" fontId="29" fillId="18" borderId="23" xfId="0" applyNumberFormat="1" applyFont="1" applyFill="1" applyBorder="1" applyAlignment="1">
      <alignment horizontal="center" textRotation="90" wrapText="1"/>
    </xf>
    <xf numFmtId="1" fontId="0" fillId="21" borderId="65" xfId="0" applyNumberFormat="1" applyFill="1" applyBorder="1"/>
    <xf numFmtId="1" fontId="30" fillId="0" borderId="12" xfId="0" applyNumberFormat="1" applyFont="1" applyBorder="1"/>
    <xf numFmtId="1" fontId="30" fillId="0" borderId="1" xfId="0" applyNumberFormat="1" applyFont="1" applyBorder="1"/>
    <xf numFmtId="1" fontId="30" fillId="0" borderId="1" xfId="0" applyNumberFormat="1" applyFont="1" applyFill="1" applyBorder="1"/>
    <xf numFmtId="0" fontId="30" fillId="0" borderId="69" xfId="0" applyFont="1" applyBorder="1"/>
    <xf numFmtId="0" fontId="30" fillId="0" borderId="32" xfId="0" applyFont="1" applyBorder="1"/>
    <xf numFmtId="0" fontId="30" fillId="0" borderId="70" xfId="0" applyFont="1" applyBorder="1"/>
    <xf numFmtId="0" fontId="30" fillId="0" borderId="68" xfId="0" applyFont="1" applyBorder="1"/>
    <xf numFmtId="1" fontId="30" fillId="0" borderId="38" xfId="0" applyNumberFormat="1" applyFont="1" applyBorder="1"/>
    <xf numFmtId="1" fontId="30" fillId="0" borderId="72" xfId="0" applyNumberFormat="1" applyFont="1" applyBorder="1"/>
    <xf numFmtId="1" fontId="30" fillId="0" borderId="72" xfId="0" applyNumberFormat="1" applyFont="1" applyFill="1" applyBorder="1"/>
    <xf numFmtId="0" fontId="30" fillId="0" borderId="73" xfId="0" applyFont="1" applyBorder="1"/>
    <xf numFmtId="0" fontId="30" fillId="0" borderId="38" xfId="0" applyFont="1" applyBorder="1"/>
    <xf numFmtId="1" fontId="30" fillId="14" borderId="41" xfId="0" applyNumberFormat="1" applyFont="1" applyFill="1" applyBorder="1" applyAlignment="1">
      <alignment wrapText="1"/>
    </xf>
    <xf numFmtId="1" fontId="30" fillId="14" borderId="42" xfId="0" applyNumberFormat="1" applyFont="1" applyFill="1" applyBorder="1" applyAlignment="1">
      <alignment wrapText="1"/>
    </xf>
    <xf numFmtId="0" fontId="30" fillId="14" borderId="74" xfId="0" applyFont="1" applyFill="1" applyBorder="1" applyAlignment="1">
      <alignment wrapText="1"/>
    </xf>
    <xf numFmtId="0" fontId="30" fillId="14" borderId="41" xfId="0" applyFont="1" applyFill="1" applyBorder="1" applyAlignment="1">
      <alignment horizontal="center" wrapText="1"/>
    </xf>
    <xf numFmtId="1" fontId="30" fillId="0" borderId="9" xfId="0" applyNumberFormat="1" applyFont="1" applyBorder="1"/>
    <xf numFmtId="1" fontId="30" fillId="0" borderId="10" xfId="0" applyNumberFormat="1" applyFont="1" applyBorder="1"/>
    <xf numFmtId="1" fontId="30" fillId="0" borderId="10" xfId="0" applyNumberFormat="1" applyFont="1" applyFill="1" applyBorder="1"/>
    <xf numFmtId="0" fontId="30" fillId="0" borderId="59" xfId="0" applyFont="1" applyBorder="1" applyAlignment="1">
      <alignment wrapText="1"/>
    </xf>
    <xf numFmtId="0" fontId="30" fillId="0" borderId="9" xfId="0" applyFont="1" applyBorder="1"/>
    <xf numFmtId="0" fontId="30" fillId="0" borderId="71" xfId="0" applyFont="1" applyBorder="1"/>
    <xf numFmtId="0" fontId="30" fillId="0" borderId="12" xfId="0" applyFont="1" applyBorder="1"/>
    <xf numFmtId="0" fontId="0" fillId="0" borderId="60" xfId="0" applyFont="1" applyBorder="1" applyAlignment="1">
      <alignment wrapText="1"/>
    </xf>
    <xf numFmtId="0" fontId="30" fillId="2" borderId="12" xfId="0" applyFont="1" applyFill="1" applyBorder="1"/>
    <xf numFmtId="1" fontId="30" fillId="0" borderId="45" xfId="0" applyNumberFormat="1" applyFont="1" applyBorder="1"/>
    <xf numFmtId="1" fontId="30" fillId="0" borderId="4" xfId="0" applyNumberFormat="1" applyFont="1" applyBorder="1"/>
    <xf numFmtId="0" fontId="30" fillId="0" borderId="60" xfId="0" applyFont="1" applyBorder="1"/>
    <xf numFmtId="1" fontId="30" fillId="25" borderId="51" xfId="0" applyNumberFormat="1" applyFont="1" applyFill="1" applyBorder="1"/>
    <xf numFmtId="1" fontId="30" fillId="25" borderId="75" xfId="0" applyNumberFormat="1" applyFont="1" applyFill="1" applyBorder="1"/>
    <xf numFmtId="1" fontId="30" fillId="25" borderId="32" xfId="0" applyNumberFormat="1" applyFont="1" applyFill="1" applyBorder="1"/>
    <xf numFmtId="1" fontId="30" fillId="25" borderId="1" xfId="0" applyNumberFormat="1" applyFont="1" applyFill="1" applyBorder="1"/>
    <xf numFmtId="1" fontId="30" fillId="25" borderId="38" xfId="0" applyNumberFormat="1" applyFont="1" applyFill="1" applyBorder="1"/>
    <xf numFmtId="1" fontId="30" fillId="25" borderId="72" xfId="0" applyNumberFormat="1" applyFont="1" applyFill="1" applyBorder="1"/>
    <xf numFmtId="1" fontId="30" fillId="0" borderId="77" xfId="0" applyNumberFormat="1" applyFont="1" applyFill="1" applyBorder="1" applyAlignment="1"/>
    <xf numFmtId="1" fontId="30" fillId="0" borderId="75" xfId="0" applyNumberFormat="1" applyFont="1" applyFill="1" applyBorder="1" applyAlignment="1"/>
    <xf numFmtId="0" fontId="30" fillId="0" borderId="76" xfId="0" applyFont="1" applyFill="1" applyBorder="1" applyAlignment="1"/>
    <xf numFmtId="0" fontId="30" fillId="0" borderId="51" xfId="0" applyFont="1" applyFill="1" applyBorder="1"/>
    <xf numFmtId="1" fontId="30" fillId="0" borderId="78" xfId="0" applyNumberFormat="1" applyFont="1" applyFill="1" applyBorder="1" applyAlignment="1"/>
    <xf numFmtId="1" fontId="30" fillId="0" borderId="72" xfId="0" applyNumberFormat="1" applyFont="1" applyFill="1" applyBorder="1" applyAlignment="1"/>
    <xf numFmtId="0" fontId="30" fillId="0" borderId="62" xfId="0" applyFont="1" applyFill="1" applyBorder="1" applyAlignment="1"/>
    <xf numFmtId="0" fontId="30" fillId="0" borderId="38" xfId="0" applyFont="1" applyFill="1" applyBorder="1"/>
    <xf numFmtId="0" fontId="44" fillId="14" borderId="34" xfId="32" applyFont="1" applyFill="1" applyBorder="1" applyAlignment="1">
      <alignment horizontal="center"/>
    </xf>
    <xf numFmtId="0" fontId="44" fillId="14" borderId="0" xfId="32" applyFont="1" applyFill="1" applyBorder="1" applyAlignment="1">
      <alignment horizontal="center"/>
    </xf>
    <xf numFmtId="0" fontId="44" fillId="14" borderId="68" xfId="32" applyFont="1" applyFill="1" applyBorder="1" applyAlignment="1">
      <alignment horizontal="center"/>
    </xf>
    <xf numFmtId="0" fontId="45" fillId="14" borderId="34" xfId="32" applyFont="1" applyFill="1" applyBorder="1" applyAlignment="1"/>
    <xf numFmtId="0" fontId="44" fillId="14" borderId="23" xfId="32" applyFont="1" applyFill="1" applyBorder="1" applyAlignment="1">
      <alignment horizontal="center"/>
    </xf>
    <xf numFmtId="0" fontId="44" fillId="14" borderId="67" xfId="32" applyFont="1" applyFill="1" applyBorder="1" applyAlignment="1">
      <alignment horizontal="center"/>
    </xf>
    <xf numFmtId="0" fontId="44" fillId="14" borderId="80" xfId="32" applyFont="1" applyFill="1" applyBorder="1" applyAlignment="1">
      <alignment horizontal="center"/>
    </xf>
    <xf numFmtId="0" fontId="45" fillId="14" borderId="23" xfId="32" applyFont="1" applyFill="1" applyBorder="1" applyAlignment="1"/>
    <xf numFmtId="1" fontId="30" fillId="21" borderId="81" xfId="0" applyNumberFormat="1" applyFont="1" applyFill="1" applyBorder="1" applyAlignment="1">
      <alignment horizontal="center"/>
    </xf>
    <xf numFmtId="0" fontId="30" fillId="21" borderId="79" xfId="0" applyFont="1" applyFill="1" applyBorder="1" applyAlignment="1">
      <alignment horizontal="center"/>
    </xf>
    <xf numFmtId="0" fontId="30" fillId="21" borderId="56" xfId="0" applyFont="1" applyFill="1" applyBorder="1" applyAlignment="1">
      <alignment horizontal="center"/>
    </xf>
    <xf numFmtId="0" fontId="0" fillId="26" borderId="82" xfId="0" applyFill="1" applyBorder="1"/>
    <xf numFmtId="0" fontId="0" fillId="26" borderId="69" xfId="0" applyFill="1" applyBorder="1"/>
    <xf numFmtId="1" fontId="30" fillId="26" borderId="83" xfId="0" applyNumberFormat="1" applyFont="1" applyFill="1" applyBorder="1"/>
    <xf numFmtId="1" fontId="30" fillId="26" borderId="84" xfId="0" applyNumberFormat="1" applyFont="1" applyFill="1" applyBorder="1"/>
    <xf numFmtId="0" fontId="30" fillId="26" borderId="73" xfId="0" applyFont="1" applyFill="1" applyBorder="1"/>
    <xf numFmtId="0" fontId="30" fillId="26" borderId="38" xfId="0" applyFont="1" applyFill="1" applyBorder="1"/>
    <xf numFmtId="0" fontId="0" fillId="26" borderId="85" xfId="0" applyFill="1" applyBorder="1"/>
    <xf numFmtId="0" fontId="0" fillId="26" borderId="70" xfId="0" applyFill="1" applyBorder="1"/>
    <xf numFmtId="1" fontId="30" fillId="12" borderId="81" xfId="0" applyNumberFormat="1" applyFont="1" applyFill="1" applyBorder="1"/>
    <xf numFmtId="1" fontId="30" fillId="12" borderId="10" xfId="0" applyNumberFormat="1" applyFont="1" applyFill="1" applyBorder="1"/>
    <xf numFmtId="0" fontId="30" fillId="12" borderId="79" xfId="0" applyFont="1" applyFill="1" applyBorder="1"/>
    <xf numFmtId="0" fontId="30" fillId="12" borderId="29" xfId="0" applyFont="1" applyFill="1" applyBorder="1"/>
    <xf numFmtId="1" fontId="30" fillId="0" borderId="85" xfId="0" applyNumberFormat="1" applyFont="1" applyBorder="1"/>
    <xf numFmtId="0" fontId="0" fillId="14" borderId="82" xfId="0" applyFill="1" applyBorder="1" applyAlignment="1">
      <alignment horizontal="center"/>
    </xf>
    <xf numFmtId="0" fontId="0" fillId="14" borderId="69" xfId="0" applyFill="1" applyBorder="1" applyAlignment="1">
      <alignment horizontal="center"/>
    </xf>
    <xf numFmtId="0" fontId="0" fillId="14" borderId="0" xfId="0" applyFill="1" applyBorder="1" applyAlignment="1">
      <alignment horizontal="center"/>
    </xf>
    <xf numFmtId="0" fontId="0" fillId="14" borderId="68" xfId="0" applyFill="1" applyBorder="1" applyAlignment="1">
      <alignment horizontal="center"/>
    </xf>
    <xf numFmtId="1" fontId="30" fillId="0" borderId="0" xfId="0" applyNumberFormat="1" applyFont="1" applyBorder="1"/>
    <xf numFmtId="0" fontId="0" fillId="14" borderId="81" xfId="0" applyFill="1" applyBorder="1" applyAlignment="1">
      <alignment horizontal="center"/>
    </xf>
    <xf numFmtId="0" fontId="0" fillId="14" borderId="79" xfId="0" applyFill="1" applyBorder="1" applyAlignment="1">
      <alignment horizontal="center"/>
    </xf>
    <xf numFmtId="0" fontId="30" fillId="2" borderId="32" xfId="0" applyFont="1" applyFill="1" applyBorder="1"/>
    <xf numFmtId="1" fontId="11" fillId="25" borderId="0" xfId="0" applyNumberFormat="1" applyFont="1" applyFill="1" applyBorder="1"/>
    <xf numFmtId="1" fontId="11" fillId="25" borderId="81" xfId="0" applyNumberFormat="1" applyFont="1" applyFill="1" applyBorder="1"/>
    <xf numFmtId="0" fontId="0" fillId="16" borderId="0" xfId="0" applyFill="1" applyBorder="1" applyAlignment="1">
      <alignment horizontal="center" vertical="center"/>
    </xf>
    <xf numFmtId="0" fontId="0" fillId="16" borderId="68" xfId="0" applyFill="1" applyBorder="1" applyAlignment="1">
      <alignment horizontal="center" vertical="center"/>
    </xf>
    <xf numFmtId="0" fontId="30" fillId="16" borderId="82" xfId="0" applyFont="1" applyFill="1" applyBorder="1" applyAlignment="1">
      <alignment horizontal="center" vertical="center"/>
    </xf>
    <xf numFmtId="0" fontId="30" fillId="16" borderId="69" xfId="0" applyFont="1" applyFill="1" applyBorder="1" applyAlignment="1">
      <alignment horizontal="center" vertical="center"/>
    </xf>
    <xf numFmtId="0" fontId="11" fillId="16" borderId="61" xfId="0" applyFont="1" applyFill="1" applyBorder="1" applyAlignment="1">
      <alignment horizontal="center" vertical="center"/>
    </xf>
    <xf numFmtId="0" fontId="30" fillId="16" borderId="0" xfId="0" applyFont="1" applyFill="1" applyBorder="1" applyAlignment="1">
      <alignment horizontal="center" vertical="center"/>
    </xf>
    <xf numFmtId="0" fontId="30" fillId="16" borderId="68" xfId="0" applyFont="1" applyFill="1" applyBorder="1" applyAlignment="1">
      <alignment horizontal="center" vertical="center"/>
    </xf>
    <xf numFmtId="0" fontId="11" fillId="16" borderId="34" xfId="0" applyFont="1" applyFill="1" applyBorder="1" applyAlignment="1">
      <alignment horizontal="center" vertical="center"/>
    </xf>
    <xf numFmtId="0" fontId="30" fillId="16" borderId="81" xfId="0" applyFont="1" applyFill="1" applyBorder="1" applyAlignment="1">
      <alignment horizontal="center" vertical="center"/>
    </xf>
    <xf numFmtId="0" fontId="30" fillId="16" borderId="79" xfId="0" applyFont="1" applyFill="1" applyBorder="1" applyAlignment="1">
      <alignment horizontal="center" vertical="center"/>
    </xf>
    <xf numFmtId="0" fontId="11" fillId="16" borderId="56" xfId="0" applyFont="1" applyFill="1" applyBorder="1" applyAlignment="1">
      <alignment horizontal="center" vertical="center"/>
    </xf>
    <xf numFmtId="1" fontId="11" fillId="0" borderId="12" xfId="0" applyNumberFormat="1" applyFont="1" applyBorder="1"/>
    <xf numFmtId="1" fontId="11" fillId="0" borderId="1" xfId="0" applyNumberFormat="1" applyFont="1" applyBorder="1"/>
    <xf numFmtId="0" fontId="11" fillId="0" borderId="71" xfId="0" applyFont="1" applyBorder="1"/>
    <xf numFmtId="0" fontId="11" fillId="0" borderId="32" xfId="0" applyFont="1" applyBorder="1"/>
    <xf numFmtId="1" fontId="11" fillId="0" borderId="3" xfId="0" applyNumberFormat="1" applyFont="1" applyBorder="1"/>
    <xf numFmtId="1" fontId="11" fillId="0" borderId="4" xfId="0" applyNumberFormat="1" applyFont="1" applyBorder="1"/>
    <xf numFmtId="0" fontId="11" fillId="0" borderId="60" xfId="0" applyFont="1" applyBorder="1"/>
    <xf numFmtId="0" fontId="11" fillId="0" borderId="45" xfId="0" applyFont="1" applyBorder="1"/>
    <xf numFmtId="0" fontId="28" fillId="12" borderId="11" xfId="0" applyFont="1" applyFill="1" applyBorder="1"/>
    <xf numFmtId="1" fontId="28" fillId="12" borderId="51" xfId="0" applyNumberFormat="1" applyFont="1" applyFill="1" applyBorder="1"/>
    <xf numFmtId="1" fontId="28" fillId="12" borderId="75" xfId="0" applyNumberFormat="1" applyFont="1" applyFill="1" applyBorder="1"/>
    <xf numFmtId="0" fontId="28" fillId="12" borderId="76" xfId="0" applyFont="1" applyFill="1" applyBorder="1"/>
    <xf numFmtId="0" fontId="28" fillId="17" borderId="1" xfId="0" applyFont="1" applyFill="1" applyBorder="1"/>
    <xf numFmtId="0" fontId="28" fillId="17" borderId="11" xfId="0" applyFont="1" applyFill="1" applyBorder="1"/>
    <xf numFmtId="1" fontId="28" fillId="17" borderId="32" xfId="0" applyNumberFormat="1" applyFont="1" applyFill="1" applyBorder="1"/>
    <xf numFmtId="1" fontId="28" fillId="17" borderId="1" xfId="0" applyNumberFormat="1" applyFont="1" applyFill="1" applyBorder="1"/>
    <xf numFmtId="0" fontId="28" fillId="17" borderId="71" xfId="0" applyFont="1" applyFill="1" applyBorder="1"/>
    <xf numFmtId="1" fontId="28" fillId="0" borderId="38" xfId="0" applyNumberFormat="1" applyFont="1" applyBorder="1"/>
    <xf numFmtId="1" fontId="28" fillId="0" borderId="72" xfId="0" applyNumberFormat="1" applyFont="1" applyBorder="1"/>
    <xf numFmtId="1" fontId="28" fillId="0" borderId="62" xfId="0" applyNumberFormat="1" applyFont="1" applyBorder="1"/>
    <xf numFmtId="1" fontId="28" fillId="0" borderId="12" xfId="0" applyNumberFormat="1" applyFont="1" applyBorder="1"/>
    <xf numFmtId="1" fontId="28" fillId="0" borderId="0" xfId="0" applyNumberFormat="1" applyFont="1" applyBorder="1"/>
    <xf numFmtId="1" fontId="0" fillId="0" borderId="0" xfId="0" applyNumberFormat="1" applyBorder="1"/>
    <xf numFmtId="0" fontId="28" fillId="0" borderId="75" xfId="0" applyFont="1" applyBorder="1" applyAlignment="1">
      <alignment horizontal="center"/>
    </xf>
    <xf numFmtId="0" fontId="28" fillId="0" borderId="76" xfId="0" applyFont="1" applyBorder="1" applyAlignment="1">
      <alignment horizontal="center"/>
    </xf>
    <xf numFmtId="0" fontId="30" fillId="0" borderId="1" xfId="0" applyFont="1" applyBorder="1"/>
    <xf numFmtId="0" fontId="11" fillId="14" borderId="34" xfId="0" applyFont="1" applyFill="1" applyBorder="1"/>
    <xf numFmtId="0" fontId="11" fillId="14" borderId="0" xfId="0" applyFont="1" applyFill="1" applyBorder="1"/>
    <xf numFmtId="0" fontId="11" fillId="14" borderId="68" xfId="0" applyFont="1" applyFill="1" applyBorder="1"/>
    <xf numFmtId="0" fontId="11" fillId="0" borderId="56" xfId="0" applyFont="1" applyBorder="1"/>
    <xf numFmtId="0" fontId="11" fillId="0" borderId="0" xfId="0" applyFont="1" applyFill="1" applyBorder="1"/>
    <xf numFmtId="0" fontId="11" fillId="0" borderId="58" xfId="0" applyFont="1" applyFill="1" applyBorder="1"/>
    <xf numFmtId="0" fontId="11" fillId="21" borderId="58" xfId="0" applyFont="1" applyFill="1" applyBorder="1"/>
    <xf numFmtId="0" fontId="11" fillId="21" borderId="85" xfId="0" applyFont="1" applyFill="1" applyBorder="1"/>
    <xf numFmtId="0" fontId="11" fillId="21" borderId="70" xfId="0" applyFont="1" applyFill="1" applyBorder="1"/>
    <xf numFmtId="0" fontId="30" fillId="0" borderId="72" xfId="0" applyFont="1" applyBorder="1"/>
    <xf numFmtId="0" fontId="11" fillId="0" borderId="62" xfId="0" applyFont="1" applyBorder="1"/>
    <xf numFmtId="0" fontId="11" fillId="0" borderId="83" xfId="0" applyFont="1" applyBorder="1"/>
    <xf numFmtId="0" fontId="11" fillId="0" borderId="72" xfId="0" applyFont="1" applyFill="1" applyBorder="1"/>
    <xf numFmtId="0" fontId="11" fillId="0" borderId="73" xfId="0" applyFont="1" applyBorder="1"/>
    <xf numFmtId="0" fontId="11" fillId="0" borderId="83" xfId="0" applyFont="1" applyFill="1" applyBorder="1"/>
    <xf numFmtId="0" fontId="30" fillId="14" borderId="42" xfId="0" applyFont="1" applyFill="1" applyBorder="1" applyAlignment="1">
      <alignment horizontal="center" wrapText="1"/>
    </xf>
    <xf numFmtId="0" fontId="30" fillId="14" borderId="74" xfId="0" applyFont="1" applyFill="1" applyBorder="1" applyAlignment="1">
      <alignment horizontal="center" wrapText="1"/>
    </xf>
    <xf numFmtId="0" fontId="11" fillId="0" borderId="41" xfId="0" applyFont="1" applyBorder="1"/>
    <xf numFmtId="0" fontId="11" fillId="0" borderId="86" xfId="0" applyFont="1" applyBorder="1"/>
    <xf numFmtId="0" fontId="11" fillId="0" borderId="74" xfId="0" applyFont="1" applyBorder="1"/>
    <xf numFmtId="0" fontId="11" fillId="14" borderId="42" xfId="0" applyFont="1" applyFill="1" applyBorder="1"/>
    <xf numFmtId="0" fontId="30" fillId="0" borderId="10" xfId="0" applyFont="1" applyBorder="1"/>
    <xf numFmtId="0" fontId="11" fillId="0" borderId="59" xfId="0" applyFont="1" applyBorder="1" applyAlignment="1">
      <alignment wrapText="1"/>
    </xf>
    <xf numFmtId="0" fontId="11" fillId="0" borderId="34" xfId="0" applyFont="1" applyBorder="1"/>
    <xf numFmtId="0" fontId="11" fillId="0" borderId="10" xfId="0" applyFont="1" applyFill="1" applyBorder="1"/>
    <xf numFmtId="0" fontId="11" fillId="0" borderId="0" xfId="0" applyFont="1" applyBorder="1"/>
    <xf numFmtId="0" fontId="11" fillId="0" borderId="29" xfId="0" applyFont="1" applyFill="1" applyBorder="1"/>
    <xf numFmtId="0" fontId="11" fillId="0" borderId="61" xfId="0" applyFont="1" applyBorder="1"/>
    <xf numFmtId="0" fontId="11" fillId="0" borderId="1" xfId="0" applyFont="1" applyFill="1" applyBorder="1"/>
    <xf numFmtId="0" fontId="11" fillId="0" borderId="82" xfId="0" applyFont="1" applyBorder="1"/>
    <xf numFmtId="0" fontId="11" fillId="0" borderId="32" xfId="0" applyFont="1" applyFill="1" applyBorder="1"/>
    <xf numFmtId="0" fontId="30" fillId="0" borderId="32" xfId="0" applyFont="1" applyFill="1" applyBorder="1"/>
    <xf numFmtId="0" fontId="30" fillId="2" borderId="1" xfId="0" applyFont="1" applyFill="1" applyBorder="1"/>
    <xf numFmtId="0" fontId="11" fillId="2" borderId="71" xfId="0" applyFont="1" applyFill="1" applyBorder="1"/>
    <xf numFmtId="0" fontId="11" fillId="0" borderId="4" xfId="0" applyFont="1" applyFill="1" applyBorder="1"/>
    <xf numFmtId="0" fontId="11" fillId="14" borderId="61" xfId="0" applyFont="1" applyFill="1" applyBorder="1"/>
    <xf numFmtId="0" fontId="11" fillId="14" borderId="82" xfId="0" applyFont="1" applyFill="1" applyBorder="1"/>
    <xf numFmtId="0" fontId="30" fillId="25" borderId="51" xfId="0" applyFont="1" applyFill="1" applyBorder="1"/>
    <xf numFmtId="0" fontId="30" fillId="0" borderId="75" xfId="0" applyFont="1" applyFill="1" applyBorder="1"/>
    <xf numFmtId="0" fontId="11" fillId="0" borderId="76" xfId="0" applyFont="1" applyFill="1" applyBorder="1"/>
    <xf numFmtId="0" fontId="30" fillId="0" borderId="16" xfId="0" applyFont="1" applyFill="1" applyBorder="1"/>
    <xf numFmtId="0" fontId="11" fillId="0" borderId="89" xfId="0" applyFont="1" applyFill="1" applyBorder="1"/>
    <xf numFmtId="0" fontId="30" fillId="0" borderId="77" xfId="0" applyFont="1" applyFill="1" applyBorder="1" applyAlignment="1"/>
    <xf numFmtId="0" fontId="30" fillId="0" borderId="72" xfId="0" applyFont="1" applyFill="1" applyBorder="1"/>
    <xf numFmtId="0" fontId="11" fillId="0" borderId="62" xfId="0" applyFont="1" applyFill="1" applyBorder="1"/>
    <xf numFmtId="0" fontId="30" fillId="0" borderId="83" xfId="0" applyFont="1" applyFill="1" applyBorder="1"/>
    <xf numFmtId="0" fontId="11" fillId="0" borderId="73" xfId="0" applyFont="1" applyFill="1" applyBorder="1"/>
    <xf numFmtId="0" fontId="30" fillId="0" borderId="38" xfId="0" applyFont="1" applyFill="1" applyBorder="1" applyAlignment="1"/>
    <xf numFmtId="0" fontId="45" fillId="14" borderId="0" xfId="32" applyFont="1" applyFill="1" applyBorder="1" applyAlignment="1"/>
    <xf numFmtId="0" fontId="45" fillId="14" borderId="68" xfId="32" applyFont="1" applyFill="1" applyBorder="1" applyAlignment="1"/>
    <xf numFmtId="0" fontId="30" fillId="0" borderId="34" xfId="0" applyFont="1" applyBorder="1"/>
    <xf numFmtId="0" fontId="30" fillId="0" borderId="7" xfId="0" applyFont="1" applyBorder="1"/>
    <xf numFmtId="0" fontId="30" fillId="0" borderId="7" xfId="0" applyFont="1" applyFill="1" applyBorder="1"/>
    <xf numFmtId="0" fontId="11" fillId="0" borderId="68" xfId="0" applyFont="1" applyBorder="1"/>
    <xf numFmtId="0" fontId="30" fillId="14" borderId="0" xfId="0" applyFont="1" applyFill="1" applyBorder="1"/>
    <xf numFmtId="0" fontId="30" fillId="0" borderId="61" xfId="0" applyFont="1" applyBorder="1"/>
    <xf numFmtId="0" fontId="30" fillId="0" borderId="4" xfId="0" applyFont="1" applyBorder="1"/>
    <xf numFmtId="0" fontId="11" fillId="0" borderId="69" xfId="0" applyFont="1" applyBorder="1"/>
    <xf numFmtId="0" fontId="45" fillId="14" borderId="67" xfId="32" applyFont="1" applyFill="1" applyBorder="1" applyAlignment="1"/>
    <xf numFmtId="0" fontId="45" fillId="14" borderId="80" xfId="32" applyFont="1" applyFill="1" applyBorder="1" applyAlignment="1"/>
    <xf numFmtId="0" fontId="30" fillId="0" borderId="83" xfId="0" applyFont="1" applyBorder="1"/>
    <xf numFmtId="0" fontId="30" fillId="14" borderId="67" xfId="0" applyFont="1" applyFill="1" applyBorder="1"/>
    <xf numFmtId="0" fontId="30" fillId="21" borderId="81" xfId="0" applyFont="1" applyFill="1" applyBorder="1" applyAlignment="1">
      <alignment horizontal="center"/>
    </xf>
    <xf numFmtId="0" fontId="30" fillId="21" borderId="56" xfId="0" applyFont="1" applyFill="1" applyBorder="1"/>
    <xf numFmtId="0" fontId="30" fillId="26" borderId="72" xfId="0" applyFont="1" applyFill="1" applyBorder="1"/>
    <xf numFmtId="0" fontId="11" fillId="26" borderId="62" xfId="0" applyFont="1" applyFill="1" applyBorder="1"/>
    <xf numFmtId="0" fontId="11" fillId="26" borderId="83" xfId="0" applyFont="1" applyFill="1" applyBorder="1"/>
    <xf numFmtId="0" fontId="11" fillId="26" borderId="84" xfId="0" applyFont="1" applyFill="1" applyBorder="1"/>
    <xf numFmtId="0" fontId="11" fillId="26" borderId="73" xfId="0" applyFont="1" applyFill="1" applyBorder="1"/>
    <xf numFmtId="0" fontId="30" fillId="26" borderId="40" xfId="0" applyFont="1" applyFill="1" applyBorder="1"/>
    <xf numFmtId="0" fontId="30" fillId="12" borderId="10" xfId="0" applyFont="1" applyFill="1" applyBorder="1"/>
    <xf numFmtId="0" fontId="11" fillId="12" borderId="59" xfId="0" applyFont="1" applyFill="1" applyBorder="1"/>
    <xf numFmtId="0" fontId="11" fillId="26" borderId="56" xfId="0" applyFont="1" applyFill="1" applyBorder="1"/>
    <xf numFmtId="0" fontId="11" fillId="26" borderId="81" xfId="0" applyFont="1" applyFill="1" applyBorder="1"/>
    <xf numFmtId="0" fontId="11" fillId="26" borderId="79" xfId="0" applyFont="1" applyFill="1" applyBorder="1"/>
    <xf numFmtId="0" fontId="30" fillId="0" borderId="10" xfId="0" applyFont="1" applyFill="1" applyBorder="1"/>
    <xf numFmtId="0" fontId="30" fillId="0" borderId="58" xfId="0" applyFont="1" applyBorder="1"/>
    <xf numFmtId="0" fontId="11" fillId="14" borderId="69" xfId="0" applyFont="1" applyFill="1" applyBorder="1"/>
    <xf numFmtId="0" fontId="30" fillId="0" borderId="85" xfId="0" applyFont="1" applyBorder="1"/>
    <xf numFmtId="0" fontId="30" fillId="0" borderId="0" xfId="0" applyFont="1" applyBorder="1"/>
    <xf numFmtId="0" fontId="11" fillId="0" borderId="70" xfId="0" applyFont="1" applyBorder="1"/>
    <xf numFmtId="0" fontId="11" fillId="0" borderId="1" xfId="0" applyFont="1" applyBorder="1"/>
    <xf numFmtId="0" fontId="11" fillId="0" borderId="58" xfId="0" applyFont="1" applyBorder="1"/>
    <xf numFmtId="0" fontId="11" fillId="16" borderId="82" xfId="0" applyFont="1" applyFill="1" applyBorder="1" applyAlignment="1">
      <alignment horizontal="center" vertical="center"/>
    </xf>
    <xf numFmtId="0" fontId="11" fillId="16" borderId="69" xfId="0" applyFont="1" applyFill="1" applyBorder="1" applyAlignment="1">
      <alignment horizontal="center" vertical="center"/>
    </xf>
    <xf numFmtId="0" fontId="11" fillId="16" borderId="0" xfId="0" applyFont="1" applyFill="1" applyBorder="1" applyAlignment="1">
      <alignment horizontal="center" vertical="center"/>
    </xf>
    <xf numFmtId="0" fontId="11" fillId="16" borderId="68" xfId="0" applyFont="1" applyFill="1" applyBorder="1" applyAlignment="1">
      <alignment horizontal="center" vertical="center"/>
    </xf>
    <xf numFmtId="0" fontId="11" fillId="16" borderId="81" xfId="0" applyFont="1" applyFill="1" applyBorder="1" applyAlignment="1">
      <alignment horizontal="center" vertical="center"/>
    </xf>
    <xf numFmtId="0" fontId="11" fillId="16" borderId="79" xfId="0" applyFont="1" applyFill="1" applyBorder="1" applyAlignment="1">
      <alignment horizontal="center" vertical="center"/>
    </xf>
    <xf numFmtId="0" fontId="11" fillId="0" borderId="12" xfId="0" applyFont="1" applyBorder="1"/>
    <xf numFmtId="0" fontId="11" fillId="0" borderId="4" xfId="0" applyFont="1" applyBorder="1"/>
    <xf numFmtId="0" fontId="11" fillId="0" borderId="3" xfId="0" applyFont="1" applyBorder="1"/>
    <xf numFmtId="0" fontId="28" fillId="12" borderId="51" xfId="0" applyFont="1" applyFill="1" applyBorder="1"/>
    <xf numFmtId="0" fontId="28" fillId="17" borderId="32" xfId="0" applyFont="1" applyFill="1" applyBorder="1"/>
    <xf numFmtId="1" fontId="28" fillId="0" borderId="1" xfId="0" applyNumberFormat="1" applyFont="1" applyBorder="1"/>
    <xf numFmtId="1" fontId="28" fillId="0" borderId="11" xfId="0" applyNumberFormat="1" applyFont="1" applyBorder="1"/>
    <xf numFmtId="0" fontId="11" fillId="0" borderId="79" xfId="0" applyFont="1" applyBorder="1"/>
    <xf numFmtId="0" fontId="11" fillId="14" borderId="74" xfId="0" applyFont="1" applyFill="1" applyBorder="1"/>
    <xf numFmtId="0" fontId="30" fillId="0" borderId="41" xfId="0" applyFont="1" applyBorder="1"/>
    <xf numFmtId="0" fontId="11" fillId="0" borderId="59" xfId="0" applyFont="1" applyBorder="1"/>
    <xf numFmtId="0" fontId="30" fillId="0" borderId="1" xfId="0" applyFont="1" applyFill="1" applyBorder="1"/>
    <xf numFmtId="0" fontId="30" fillId="0" borderId="75" xfId="0" applyFont="1" applyFill="1" applyBorder="1" applyAlignment="1"/>
    <xf numFmtId="0" fontId="30" fillId="0" borderId="59" xfId="0" applyFont="1" applyFill="1" applyBorder="1" applyAlignment="1"/>
    <xf numFmtId="0" fontId="30" fillId="0" borderId="77" xfId="0" applyFont="1" applyFill="1" applyBorder="1"/>
    <xf numFmtId="0" fontId="30" fillId="0" borderId="72" xfId="0" applyFont="1" applyFill="1" applyBorder="1" applyAlignment="1"/>
    <xf numFmtId="0" fontId="30" fillId="0" borderId="78" xfId="0" applyFont="1" applyFill="1" applyBorder="1"/>
    <xf numFmtId="0" fontId="30" fillId="0" borderId="23" xfId="0" applyFont="1" applyFill="1" applyBorder="1"/>
    <xf numFmtId="0" fontId="30" fillId="14" borderId="68" xfId="0" applyFont="1" applyFill="1" applyBorder="1"/>
    <xf numFmtId="0" fontId="45" fillId="14" borderId="29" xfId="32" applyFont="1" applyFill="1" applyBorder="1" applyAlignment="1">
      <alignment horizontal="center"/>
    </xf>
    <xf numFmtId="0" fontId="45" fillId="14" borderId="10" xfId="32" applyFont="1" applyFill="1" applyBorder="1" applyAlignment="1">
      <alignment horizontal="center"/>
    </xf>
    <xf numFmtId="0" fontId="45" fillId="14" borderId="59" xfId="32" applyFont="1" applyFill="1" applyBorder="1" applyAlignment="1">
      <alignment horizontal="center"/>
    </xf>
    <xf numFmtId="0" fontId="30" fillId="0" borderId="56" xfId="0" applyFont="1" applyBorder="1"/>
    <xf numFmtId="0" fontId="45" fillId="14" borderId="32" xfId="32" applyFont="1" applyFill="1" applyBorder="1" applyAlignment="1">
      <alignment horizontal="center"/>
    </xf>
    <xf numFmtId="0" fontId="45" fillId="14" borderId="1" xfId="32" applyFont="1" applyFill="1" applyBorder="1" applyAlignment="1">
      <alignment horizontal="center"/>
    </xf>
    <xf numFmtId="0" fontId="45" fillId="14" borderId="71" xfId="32" applyFont="1" applyFill="1" applyBorder="1" applyAlignment="1">
      <alignment horizontal="center"/>
    </xf>
    <xf numFmtId="0" fontId="30" fillId="14" borderId="80" xfId="0" applyFont="1" applyFill="1" applyBorder="1"/>
    <xf numFmtId="0" fontId="45" fillId="14" borderId="38" xfId="32" applyFont="1" applyFill="1" applyBorder="1" applyAlignment="1">
      <alignment horizontal="center"/>
    </xf>
    <xf numFmtId="0" fontId="45" fillId="14" borderId="72" xfId="32" applyFont="1" applyFill="1" applyBorder="1" applyAlignment="1">
      <alignment horizontal="center"/>
    </xf>
    <xf numFmtId="0" fontId="45" fillId="14" borderId="62" xfId="32" applyFont="1" applyFill="1" applyBorder="1" applyAlignment="1">
      <alignment horizontal="center"/>
    </xf>
    <xf numFmtId="0" fontId="30" fillId="21" borderId="81" xfId="0" applyFont="1" applyFill="1" applyBorder="1"/>
    <xf numFmtId="0" fontId="30" fillId="21" borderId="79" xfId="0" applyFont="1" applyFill="1" applyBorder="1"/>
    <xf numFmtId="0" fontId="30" fillId="26" borderId="84" xfId="0" applyFont="1" applyFill="1" applyBorder="1"/>
    <xf numFmtId="0" fontId="30" fillId="0" borderId="79" xfId="0" applyFont="1" applyFill="1" applyBorder="1"/>
    <xf numFmtId="0" fontId="30" fillId="0" borderId="29" xfId="0" applyFont="1" applyBorder="1"/>
    <xf numFmtId="0" fontId="11" fillId="0" borderId="59" xfId="0" applyFont="1" applyFill="1" applyBorder="1"/>
    <xf numFmtId="0" fontId="30" fillId="0" borderId="51" xfId="0" applyFont="1" applyBorder="1"/>
    <xf numFmtId="0" fontId="11" fillId="0" borderId="38" xfId="0" applyFont="1" applyBorder="1"/>
    <xf numFmtId="0" fontId="30" fillId="0" borderId="45" xfId="0" applyFont="1" applyBorder="1"/>
    <xf numFmtId="0" fontId="28" fillId="12" borderId="75" xfId="0" applyFont="1" applyFill="1" applyBorder="1"/>
    <xf numFmtId="1" fontId="0" fillId="21" borderId="16" xfId="0" applyNumberFormat="1" applyFill="1" applyBorder="1"/>
    <xf numFmtId="1" fontId="0" fillId="21" borderId="17" xfId="0" applyNumberFormat="1" applyFill="1" applyBorder="1"/>
    <xf numFmtId="1" fontId="30" fillId="0" borderId="29" xfId="0" applyNumberFormat="1" applyFont="1" applyBorder="1"/>
    <xf numFmtId="0" fontId="30" fillId="0" borderId="59" xfId="0" applyFont="1" applyBorder="1"/>
    <xf numFmtId="1" fontId="30" fillId="0" borderId="32" xfId="0" applyNumberFormat="1" applyFont="1" applyBorder="1"/>
    <xf numFmtId="0" fontId="11" fillId="0" borderId="84" xfId="0" applyFont="1" applyBorder="1"/>
    <xf numFmtId="0" fontId="30" fillId="0" borderId="62" xfId="0" applyFont="1" applyBorder="1"/>
    <xf numFmtId="0" fontId="30" fillId="0" borderId="78" xfId="0" applyFont="1" applyBorder="1"/>
    <xf numFmtId="0" fontId="30" fillId="0" borderId="86" xfId="0" applyFont="1" applyBorder="1"/>
    <xf numFmtId="0" fontId="11" fillId="0" borderId="42" xfId="0" applyFont="1" applyBorder="1"/>
    <xf numFmtId="1" fontId="30" fillId="12" borderId="29" xfId="0" applyNumberFormat="1" applyFont="1" applyFill="1" applyBorder="1"/>
    <xf numFmtId="0" fontId="30" fillId="12" borderId="68" xfId="0" applyFont="1" applyFill="1" applyBorder="1" applyAlignment="1">
      <alignment wrapText="1"/>
    </xf>
    <xf numFmtId="0" fontId="30" fillId="12" borderId="9" xfId="0" applyFont="1" applyFill="1" applyBorder="1"/>
    <xf numFmtId="1" fontId="30" fillId="12" borderId="61" xfId="0" applyNumberFormat="1" applyFont="1" applyFill="1" applyBorder="1"/>
    <xf numFmtId="1" fontId="30" fillId="12" borderId="1" xfId="0" applyNumberFormat="1" applyFont="1" applyFill="1" applyBorder="1"/>
    <xf numFmtId="0" fontId="30" fillId="12" borderId="69" xfId="0" applyFont="1" applyFill="1" applyBorder="1"/>
    <xf numFmtId="0" fontId="30" fillId="12" borderId="12" xfId="0" applyFont="1" applyFill="1" applyBorder="1"/>
    <xf numFmtId="0" fontId="30" fillId="0" borderId="82" xfId="0" applyFont="1" applyBorder="1"/>
    <xf numFmtId="1" fontId="30" fillId="0" borderId="61" xfId="0" applyNumberFormat="1" applyFont="1" applyBorder="1"/>
    <xf numFmtId="1" fontId="30" fillId="0" borderId="58" xfId="0" applyNumberFormat="1" applyFont="1" applyBorder="1"/>
    <xf numFmtId="1" fontId="30" fillId="12" borderId="83" xfId="0" applyNumberFormat="1" applyFont="1" applyFill="1" applyBorder="1"/>
    <xf numFmtId="1" fontId="30" fillId="12" borderId="72" xfId="0" applyNumberFormat="1" applyFont="1" applyFill="1" applyBorder="1"/>
    <xf numFmtId="0" fontId="30" fillId="12" borderId="62" xfId="0" applyFont="1" applyFill="1" applyBorder="1"/>
    <xf numFmtId="0" fontId="30" fillId="12" borderId="78" xfId="0" applyFont="1" applyFill="1" applyBorder="1"/>
    <xf numFmtId="1" fontId="30" fillId="0" borderId="9" xfId="0" applyNumberFormat="1" applyFont="1" applyFill="1" applyBorder="1" applyAlignment="1"/>
    <xf numFmtId="1" fontId="30" fillId="0" borderId="10" xfId="0" applyNumberFormat="1" applyFont="1" applyFill="1" applyBorder="1" applyAlignment="1"/>
    <xf numFmtId="0" fontId="30" fillId="0" borderId="9" xfId="0" applyFont="1" applyFill="1" applyBorder="1"/>
    <xf numFmtId="0" fontId="30" fillId="0" borderId="91" xfId="0" applyFont="1" applyFill="1" applyBorder="1"/>
    <xf numFmtId="0" fontId="11" fillId="0" borderId="80" xfId="0" applyFont="1" applyFill="1" applyBorder="1"/>
    <xf numFmtId="1" fontId="30" fillId="0" borderId="38" xfId="0" applyNumberFormat="1" applyFont="1" applyFill="1" applyBorder="1" applyAlignment="1"/>
    <xf numFmtId="1" fontId="30" fillId="21" borderId="56" xfId="0" applyNumberFormat="1" applyFont="1" applyFill="1" applyBorder="1" applyAlignment="1">
      <alignment horizontal="center"/>
    </xf>
    <xf numFmtId="1" fontId="30" fillId="0" borderId="56" xfId="0" applyNumberFormat="1" applyFont="1" applyFill="1" applyBorder="1"/>
    <xf numFmtId="1" fontId="30" fillId="0" borderId="34" xfId="0" applyNumberFormat="1" applyFont="1" applyBorder="1"/>
    <xf numFmtId="0" fontId="30" fillId="0" borderId="75" xfId="0" applyFont="1" applyBorder="1"/>
    <xf numFmtId="0" fontId="11" fillId="0" borderId="76" xfId="0" applyFont="1" applyBorder="1"/>
    <xf numFmtId="0" fontId="11" fillId="0" borderId="72" xfId="0" applyFont="1" applyBorder="1"/>
    <xf numFmtId="0" fontId="30" fillId="16" borderId="61" xfId="0" applyFont="1" applyFill="1" applyBorder="1" applyAlignment="1">
      <alignment horizontal="center" vertical="center"/>
    </xf>
    <xf numFmtId="0" fontId="30" fillId="16" borderId="34" xfId="0" applyFont="1" applyFill="1" applyBorder="1" applyAlignment="1">
      <alignment horizontal="center" vertical="center"/>
    </xf>
    <xf numFmtId="0" fontId="30" fillId="16" borderId="56" xfId="0" applyFont="1" applyFill="1" applyBorder="1" applyAlignment="1">
      <alignment horizontal="center" vertical="center"/>
    </xf>
    <xf numFmtId="0" fontId="11" fillId="0" borderId="11" xfId="0" applyFont="1" applyBorder="1"/>
    <xf numFmtId="1" fontId="11" fillId="0" borderId="32" xfId="0" applyNumberFormat="1" applyFont="1" applyBorder="1"/>
    <xf numFmtId="0" fontId="11" fillId="0" borderId="2" xfId="0" applyFont="1" applyBorder="1"/>
    <xf numFmtId="1" fontId="11" fillId="0" borderId="45" xfId="0" applyNumberFormat="1" applyFont="1" applyBorder="1"/>
    <xf numFmtId="1" fontId="30" fillId="12" borderId="32" xfId="0" applyNumberFormat="1" applyFont="1" applyFill="1" applyBorder="1"/>
    <xf numFmtId="0" fontId="30" fillId="0" borderId="92" xfId="0" applyFont="1" applyBorder="1"/>
    <xf numFmtId="0" fontId="11" fillId="0" borderId="67" xfId="0" applyFont="1" applyBorder="1"/>
    <xf numFmtId="1" fontId="30" fillId="12" borderId="38" xfId="0" applyNumberFormat="1" applyFont="1" applyFill="1" applyBorder="1"/>
    <xf numFmtId="0" fontId="30" fillId="0" borderId="86" xfId="0" applyFont="1" applyFill="1" applyBorder="1"/>
    <xf numFmtId="1" fontId="30" fillId="14" borderId="64" xfId="0" applyNumberFormat="1" applyFont="1" applyFill="1" applyBorder="1" applyAlignment="1">
      <alignment wrapText="1"/>
    </xf>
    <xf numFmtId="0" fontId="11" fillId="12" borderId="59" xfId="0" applyFont="1" applyFill="1" applyBorder="1" applyAlignment="1">
      <alignment wrapText="1"/>
    </xf>
    <xf numFmtId="0" fontId="11" fillId="2" borderId="59" xfId="0" applyFont="1" applyFill="1" applyBorder="1"/>
    <xf numFmtId="0" fontId="30" fillId="12" borderId="72" xfId="0" applyFont="1" applyFill="1" applyBorder="1"/>
    <xf numFmtId="0" fontId="11" fillId="12" borderId="62" xfId="0" applyFont="1" applyFill="1" applyBorder="1"/>
    <xf numFmtId="0" fontId="11" fillId="14" borderId="66" xfId="0" applyFont="1" applyFill="1" applyBorder="1"/>
    <xf numFmtId="1" fontId="30" fillId="0" borderId="78" xfId="0" applyNumberFormat="1" applyFont="1" applyBorder="1"/>
    <xf numFmtId="0" fontId="11" fillId="14" borderId="68" xfId="0" applyFont="1" applyFill="1" applyBorder="1" applyAlignment="1">
      <alignment horizontal="center" wrapText="1"/>
    </xf>
    <xf numFmtId="1" fontId="30" fillId="25" borderId="29" xfId="0" applyNumberFormat="1" applyFont="1" applyFill="1" applyBorder="1"/>
    <xf numFmtId="0" fontId="11" fillId="14" borderId="24" xfId="0" applyFont="1" applyFill="1" applyBorder="1"/>
    <xf numFmtId="0" fontId="11" fillId="14" borderId="67" xfId="0" applyFont="1" applyFill="1" applyBorder="1"/>
    <xf numFmtId="0" fontId="11" fillId="14" borderId="80" xfId="0" applyFont="1" applyFill="1" applyBorder="1"/>
    <xf numFmtId="1" fontId="30" fillId="25" borderId="92" xfId="0" applyNumberFormat="1" applyFont="1" applyFill="1" applyBorder="1"/>
    <xf numFmtId="0" fontId="30" fillId="0" borderId="56" xfId="0" applyFont="1" applyFill="1" applyBorder="1"/>
    <xf numFmtId="0" fontId="11" fillId="0" borderId="79" xfId="0" applyFont="1" applyFill="1" applyBorder="1"/>
    <xf numFmtId="0" fontId="30" fillId="0" borderId="23" xfId="0" applyFont="1" applyBorder="1"/>
    <xf numFmtId="0" fontId="11" fillId="0" borderId="80" xfId="0" applyFont="1" applyBorder="1"/>
    <xf numFmtId="0" fontId="30" fillId="26" borderId="83" xfId="0" applyFont="1" applyFill="1" applyBorder="1"/>
    <xf numFmtId="0" fontId="30" fillId="26" borderId="56" xfId="0" applyFont="1" applyFill="1" applyBorder="1"/>
    <xf numFmtId="0" fontId="30" fillId="26" borderId="10" xfId="0" applyFont="1" applyFill="1" applyBorder="1"/>
    <xf numFmtId="1" fontId="30" fillId="0" borderId="81" xfId="0" applyNumberFormat="1" applyFont="1" applyFill="1" applyBorder="1"/>
    <xf numFmtId="0" fontId="11" fillId="0" borderId="85" xfId="0" applyFont="1" applyBorder="1"/>
    <xf numFmtId="1" fontId="30" fillId="25" borderId="0" xfId="0" applyNumberFormat="1" applyFont="1" applyFill="1" applyBorder="1"/>
    <xf numFmtId="1" fontId="30" fillId="25" borderId="81" xfId="0" applyNumberFormat="1" applyFont="1" applyFill="1" applyBorder="1"/>
    <xf numFmtId="176" fontId="30" fillId="12" borderId="59" xfId="0" applyNumberFormat="1" applyFont="1" applyFill="1" applyBorder="1"/>
    <xf numFmtId="176" fontId="30" fillId="12" borderId="71" xfId="0" applyNumberFormat="1" applyFont="1" applyFill="1" applyBorder="1"/>
    <xf numFmtId="0" fontId="30" fillId="12" borderId="71" xfId="0" applyFont="1" applyFill="1" applyBorder="1"/>
    <xf numFmtId="1" fontId="30" fillId="14" borderId="86" xfId="0" applyNumberFormat="1" applyFont="1" applyFill="1" applyBorder="1" applyAlignment="1">
      <alignment wrapText="1"/>
    </xf>
    <xf numFmtId="0" fontId="30" fillId="14" borderId="87" xfId="0" applyFont="1" applyFill="1" applyBorder="1" applyAlignment="1">
      <alignment wrapText="1"/>
    </xf>
    <xf numFmtId="0" fontId="11" fillId="0" borderId="39" xfId="0" applyFont="1" applyBorder="1"/>
    <xf numFmtId="1" fontId="30" fillId="25" borderId="10" xfId="0" applyNumberFormat="1" applyFont="1" applyFill="1" applyBorder="1"/>
    <xf numFmtId="0" fontId="11" fillId="25" borderId="23" xfId="0" applyFont="1" applyFill="1" applyBorder="1" applyAlignment="1">
      <alignment horizontal="center"/>
    </xf>
    <xf numFmtId="0" fontId="11" fillId="14" borderId="23" xfId="0" applyFont="1" applyFill="1" applyBorder="1"/>
    <xf numFmtId="0" fontId="30" fillId="0" borderId="10" xfId="0" applyFont="1" applyFill="1" applyBorder="1" applyAlignment="1"/>
    <xf numFmtId="0" fontId="30" fillId="0" borderId="29" xfId="0" applyFont="1" applyFill="1" applyBorder="1"/>
    <xf numFmtId="0" fontId="45" fillId="14" borderId="34" xfId="32" applyFont="1" applyFill="1" applyBorder="1"/>
    <xf numFmtId="1" fontId="0" fillId="21" borderId="19" xfId="0" applyNumberFormat="1" applyFill="1" applyBorder="1"/>
    <xf numFmtId="1" fontId="30" fillId="0" borderId="83" xfId="0" applyNumberFormat="1" applyFont="1" applyBorder="1"/>
    <xf numFmtId="0" fontId="30" fillId="0" borderId="71" xfId="0" applyFont="1" applyBorder="1" applyAlignment="1">
      <alignment wrapText="1"/>
    </xf>
    <xf numFmtId="1" fontId="30" fillId="0" borderId="32" xfId="0" applyNumberFormat="1" applyFont="1" applyFill="1" applyBorder="1"/>
    <xf numFmtId="1" fontId="30" fillId="25" borderId="9" xfId="0" applyNumberFormat="1" applyFont="1" applyFill="1" applyBorder="1"/>
    <xf numFmtId="1" fontId="30" fillId="25" borderId="93" xfId="0" applyNumberFormat="1" applyFont="1" applyFill="1" applyBorder="1"/>
    <xf numFmtId="0" fontId="11" fillId="0" borderId="81" xfId="0" applyFont="1" applyFill="1" applyBorder="1"/>
    <xf numFmtId="1" fontId="30" fillId="0" borderId="51" xfId="0" applyNumberFormat="1" applyFont="1" applyFill="1" applyBorder="1" applyAlignment="1"/>
    <xf numFmtId="0" fontId="11" fillId="0" borderId="67" xfId="0" applyFont="1" applyFill="1" applyBorder="1"/>
    <xf numFmtId="0" fontId="11" fillId="0" borderId="81" xfId="0" applyFont="1" applyBorder="1"/>
    <xf numFmtId="1" fontId="30" fillId="12" borderId="58" xfId="0" applyNumberFormat="1" applyFont="1" applyFill="1" applyBorder="1"/>
    <xf numFmtId="0" fontId="30" fillId="12" borderId="68" xfId="0" applyFont="1" applyFill="1" applyBorder="1"/>
    <xf numFmtId="0" fontId="45" fillId="14" borderId="0" xfId="32" applyFont="1" applyFill="1" applyBorder="1"/>
    <xf numFmtId="1" fontId="30" fillId="25" borderId="34" xfId="0" applyNumberFormat="1" applyFont="1" applyFill="1" applyBorder="1"/>
    <xf numFmtId="1" fontId="30" fillId="25" borderId="56" xfId="0" applyNumberFormat="1" applyFont="1" applyFill="1" applyBorder="1"/>
    <xf numFmtId="0" fontId="11" fillId="0" borderId="90" xfId="0" applyFont="1" applyBorder="1"/>
    <xf numFmtId="0" fontId="30" fillId="0" borderId="64" xfId="0" applyFont="1" applyBorder="1"/>
    <xf numFmtId="0" fontId="11" fillId="0" borderId="87" xfId="0" applyFont="1" applyBorder="1"/>
    <xf numFmtId="0" fontId="30" fillId="14" borderId="42" xfId="0" applyFont="1" applyFill="1" applyBorder="1" applyAlignment="1">
      <alignment wrapText="1"/>
    </xf>
    <xf numFmtId="0" fontId="11" fillId="0" borderId="8" xfId="0" applyFont="1" applyBorder="1" applyAlignment="1">
      <alignment wrapText="1"/>
    </xf>
    <xf numFmtId="0" fontId="5" fillId="12" borderId="11" xfId="0" applyFont="1" applyFill="1" applyBorder="1"/>
    <xf numFmtId="0" fontId="11" fillId="2" borderId="11" xfId="0" applyFont="1" applyFill="1" applyBorder="1"/>
    <xf numFmtId="0" fontId="30" fillId="25" borderId="9" xfId="0" applyFont="1" applyFill="1" applyBorder="1"/>
    <xf numFmtId="0" fontId="30" fillId="25" borderId="12" xfId="0" applyFont="1" applyFill="1" applyBorder="1"/>
    <xf numFmtId="0" fontId="30" fillId="25" borderId="78" xfId="0" applyFont="1" applyFill="1" applyBorder="1"/>
    <xf numFmtId="0" fontId="30" fillId="0" borderId="51" xfId="0" applyFont="1" applyFill="1" applyBorder="1" applyAlignment="1"/>
    <xf numFmtId="0" fontId="30" fillId="0" borderId="81" xfId="0" applyFont="1" applyFill="1" applyBorder="1"/>
    <xf numFmtId="0" fontId="30" fillId="0" borderId="3" xfId="0" applyFont="1" applyBorder="1"/>
    <xf numFmtId="0" fontId="28" fillId="0" borderId="94" xfId="0" applyFont="1" applyBorder="1" applyAlignment="1">
      <alignment horizontal="center"/>
    </xf>
    <xf numFmtId="0" fontId="28" fillId="0" borderId="95" xfId="0" applyFont="1" applyBorder="1" applyAlignment="1">
      <alignment horizontal="center"/>
    </xf>
    <xf numFmtId="0" fontId="28" fillId="0" borderId="96" xfId="0" applyFont="1" applyBorder="1" applyAlignment="1">
      <alignment horizontal="center"/>
    </xf>
    <xf numFmtId="0" fontId="25" fillId="18" borderId="43" xfId="0" applyFont="1" applyFill="1" applyBorder="1" applyAlignment="1">
      <alignment horizontal="center" wrapText="1"/>
    </xf>
    <xf numFmtId="0" fontId="22" fillId="12" borderId="97" xfId="0" applyFont="1" applyFill="1" applyBorder="1" applyAlignment="1">
      <alignment horizontal="center" wrapText="1"/>
    </xf>
    <xf numFmtId="0" fontId="0" fillId="21" borderId="8" xfId="0" applyFill="1" applyBorder="1"/>
    <xf numFmtId="0" fontId="0" fillId="21" borderId="16" xfId="0" applyFill="1" applyBorder="1" applyAlignment="1">
      <alignment horizontal="center"/>
    </xf>
    <xf numFmtId="0" fontId="11" fillId="12" borderId="11" xfId="0" applyFont="1" applyFill="1" applyBorder="1"/>
    <xf numFmtId="0" fontId="0" fillId="14" borderId="0" xfId="0" applyFill="1" applyBorder="1" applyAlignment="1">
      <alignment wrapText="1"/>
    </xf>
    <xf numFmtId="0" fontId="0" fillId="12" borderId="8" xfId="0" applyFill="1" applyBorder="1" applyAlignment="1">
      <alignment wrapText="1"/>
    </xf>
    <xf numFmtId="0" fontId="0" fillId="12" borderId="11" xfId="0" applyFill="1" applyBorder="1"/>
    <xf numFmtId="0" fontId="11" fillId="25" borderId="19" xfId="0" applyFont="1" applyFill="1" applyBorder="1"/>
    <xf numFmtId="0" fontId="11" fillId="25" borderId="34" xfId="0" applyFont="1" applyFill="1" applyBorder="1"/>
    <xf numFmtId="0" fontId="11" fillId="25" borderId="23" xfId="0" applyFont="1" applyFill="1" applyBorder="1"/>
    <xf numFmtId="0" fontId="0" fillId="0" borderId="8" xfId="0" applyFill="1" applyBorder="1"/>
    <xf numFmtId="0" fontId="28" fillId="0" borderId="92" xfId="0" applyFont="1" applyFill="1" applyBorder="1"/>
    <xf numFmtId="0" fontId="32" fillId="14" borderId="8" xfId="32" applyFill="1" applyBorder="1" applyAlignment="1">
      <alignment horizontal="center"/>
    </xf>
    <xf numFmtId="0" fontId="32" fillId="14" borderId="11" xfId="32" applyFill="1" applyBorder="1" applyAlignment="1">
      <alignment horizontal="center"/>
    </xf>
    <xf numFmtId="0" fontId="32" fillId="14" borderId="39" xfId="32" applyFill="1" applyBorder="1" applyAlignment="1">
      <alignment horizontal="center"/>
    </xf>
    <xf numFmtId="0" fontId="0" fillId="21" borderId="56" xfId="0" applyFill="1" applyBorder="1" applyAlignment="1">
      <alignment horizontal="center"/>
    </xf>
    <xf numFmtId="0" fontId="0" fillId="26" borderId="39" xfId="0" applyFill="1" applyBorder="1"/>
    <xf numFmtId="0" fontId="0" fillId="26" borderId="61" xfId="0" applyFill="1" applyBorder="1"/>
    <xf numFmtId="0" fontId="0" fillId="16" borderId="61" xfId="0" applyFill="1" applyBorder="1" applyAlignment="1">
      <alignment horizontal="center" vertical="center"/>
    </xf>
    <xf numFmtId="0" fontId="0" fillId="16" borderId="82" xfId="0" applyFill="1" applyBorder="1" applyAlignment="1">
      <alignment horizontal="center" vertical="center"/>
    </xf>
    <xf numFmtId="0" fontId="0" fillId="16" borderId="56" xfId="0" applyFill="1" applyBorder="1" applyAlignment="1">
      <alignment horizontal="center" vertical="center"/>
    </xf>
    <xf numFmtId="0" fontId="0" fillId="16" borderId="81" xfId="0" applyFill="1" applyBorder="1" applyAlignment="1">
      <alignment horizontal="center" vertical="center"/>
    </xf>
    <xf numFmtId="0" fontId="0" fillId="12" borderId="97" xfId="0" applyFill="1" applyBorder="1" applyAlignment="1">
      <alignment horizontal="center" vertical="center" textRotation="90" wrapText="1"/>
    </xf>
    <xf numFmtId="0" fontId="0" fillId="12" borderId="87" xfId="0" applyFill="1" applyBorder="1" applyAlignment="1">
      <alignment horizontal="center" vertical="center" textRotation="90" wrapText="1"/>
    </xf>
    <xf numFmtId="0" fontId="0" fillId="21" borderId="17" xfId="0" applyFill="1" applyBorder="1" applyAlignment="1">
      <alignment horizontal="center"/>
    </xf>
    <xf numFmtId="0" fontId="0" fillId="21" borderId="89" xfId="0" applyFill="1" applyBorder="1" applyAlignment="1">
      <alignment horizontal="center"/>
    </xf>
    <xf numFmtId="0" fontId="28" fillId="0" borderId="8" xfId="0" applyFont="1" applyBorder="1"/>
    <xf numFmtId="0" fontId="0" fillId="12" borderId="0" xfId="0" applyFill="1" applyAlignment="1">
      <alignment horizontal="center" vertical="center" wrapText="1"/>
    </xf>
    <xf numFmtId="0" fontId="28" fillId="2" borderId="11" xfId="0" applyFont="1" applyFill="1" applyBorder="1"/>
    <xf numFmtId="0" fontId="28" fillId="2" borderId="71" xfId="0" applyFont="1" applyFill="1" applyBorder="1"/>
    <xf numFmtId="0" fontId="28" fillId="12" borderId="4" xfId="0" applyFont="1" applyFill="1" applyBorder="1"/>
    <xf numFmtId="0" fontId="11" fillId="25" borderId="65" xfId="0" applyFont="1" applyFill="1" applyBorder="1"/>
    <xf numFmtId="0" fontId="11" fillId="25" borderId="66" xfId="0" applyFont="1" applyFill="1" applyBorder="1"/>
    <xf numFmtId="0" fontId="11" fillId="25" borderId="67" xfId="0" applyFont="1" applyFill="1" applyBorder="1"/>
    <xf numFmtId="0" fontId="11" fillId="25" borderId="80" xfId="0" applyFont="1" applyFill="1" applyBorder="1"/>
    <xf numFmtId="0" fontId="28" fillId="0" borderId="52" xfId="0" applyFont="1" applyFill="1" applyBorder="1"/>
    <xf numFmtId="0" fontId="28" fillId="0" borderId="91" xfId="0" applyFont="1" applyFill="1" applyBorder="1"/>
    <xf numFmtId="0" fontId="28" fillId="0" borderId="24" xfId="0" applyFont="1" applyFill="1" applyBorder="1"/>
    <xf numFmtId="0" fontId="28" fillId="0" borderId="90" xfId="0" applyFont="1" applyFill="1" applyBorder="1"/>
    <xf numFmtId="0" fontId="0" fillId="21" borderId="81" xfId="0" applyFill="1" applyBorder="1" applyAlignment="1">
      <alignment horizontal="center"/>
    </xf>
    <xf numFmtId="0" fontId="0" fillId="21" borderId="79" xfId="0" applyFill="1" applyBorder="1" applyAlignment="1">
      <alignment horizontal="center"/>
    </xf>
    <xf numFmtId="0" fontId="28" fillId="0" borderId="75" xfId="0" applyFont="1" applyBorder="1"/>
    <xf numFmtId="0" fontId="28" fillId="0" borderId="52" xfId="0" applyFont="1" applyBorder="1"/>
    <xf numFmtId="0" fontId="28" fillId="0" borderId="39" xfId="0" applyFont="1" applyBorder="1"/>
    <xf numFmtId="0" fontId="0" fillId="16" borderId="69" xfId="0" applyFill="1" applyBorder="1" applyAlignment="1">
      <alignment horizontal="center" vertical="center"/>
    </xf>
    <xf numFmtId="0" fontId="0" fillId="0" borderId="75" xfId="0" applyBorder="1"/>
    <xf numFmtId="0" fontId="0" fillId="0" borderId="52" xfId="0" applyBorder="1"/>
    <xf numFmtId="0" fontId="0" fillId="0" borderId="76" xfId="0" applyBorder="1"/>
    <xf numFmtId="0" fontId="0" fillId="0" borderId="72" xfId="0" applyBorder="1"/>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Comma 2" xfId="14"/>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Normal 2" xfId="43"/>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Heading 3 2" xfId="49"/>
    <cellStyle name="40% - 强调文字颜色 6" xfId="50" builtinId="51"/>
    <cellStyle name="60% - 强调文字颜色 6" xfId="51" builtinId="52"/>
  </cellStyles>
  <tableStyles count="0" defaultTableStyle="TableStyleMedium9"/>
  <colors>
    <mruColors>
      <color rgb="00D9FFFF"/>
      <color rgb="00FFFFFF"/>
      <color rgb="00CC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368300</xdr:colOff>
      <xdr:row>1</xdr:row>
      <xdr:rowOff>76199</xdr:rowOff>
    </xdr:from>
    <xdr:to>
      <xdr:col>14</xdr:col>
      <xdr:colOff>171450</xdr:colOff>
      <xdr:row>39</xdr:row>
      <xdr:rowOff>127000</xdr:rowOff>
    </xdr:to>
    <xdr:sp>
      <xdr:nvSpPr>
        <xdr:cNvPr id="2" name="TextBox 1"/>
        <xdr:cNvSpPr txBox="1"/>
      </xdr:nvSpPr>
      <xdr:spPr>
        <a:xfrm>
          <a:off x="368300" y="247015"/>
          <a:ext cx="11938000" cy="6566535"/>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Notes to Sam from Judith 13/03/17</a:t>
          </a:r>
          <a:endParaRPr lang="en-US" sz="1800" b="1"/>
        </a:p>
        <a:p>
          <a:endParaRPr lang="en-US" sz="1800"/>
        </a:p>
        <a:p>
          <a:endParaRPr lang="en-US" sz="1800"/>
        </a:p>
        <a:p>
          <a:r>
            <a:rPr lang="en-US" sz="1800"/>
            <a:t>Please</a:t>
          </a:r>
          <a:r>
            <a:rPr lang="en-US" sz="1800" baseline="0"/>
            <a:t> note the following:</a:t>
          </a:r>
          <a:endParaRPr lang="en-US" sz="1800" baseline="0"/>
        </a:p>
        <a:p>
          <a:endParaRPr lang="en-US" sz="1400" baseline="0"/>
        </a:p>
        <a:p>
          <a:r>
            <a:rPr lang="en-US" sz="1400" baseline="0"/>
            <a:t>1. Each tag contains the weekly timetabling information following the exact format as before from Andy Kemp.</a:t>
          </a:r>
          <a:endParaRPr lang="en-US" sz="1400" baseline="0"/>
        </a:p>
        <a:p>
          <a:r>
            <a:rPr lang="en-US" sz="1400" baseline="0"/>
            <a:t>2. An additional section in yellow is added to show that who is going out and when.</a:t>
          </a:r>
          <a:endParaRPr lang="en-US" sz="1400" baseline="0"/>
        </a:p>
        <a:p>
          <a:r>
            <a:rPr lang="en-US" sz="1400" baseline="0"/>
            <a:t>3</a:t>
          </a:r>
          <a:r>
            <a:rPr lang="en-US" sz="1400" u="sng" baseline="0"/>
            <a:t>. It is important to maintain all the weekly timetabling tags to be in the exact format</a:t>
          </a:r>
          <a:r>
            <a:rPr lang="en-US" sz="1400" baseline="0"/>
            <a:t>.</a:t>
          </a:r>
          <a:endParaRPr lang="en-US" sz="1400" baseline="0"/>
        </a:p>
        <a:p>
          <a:endParaRPr lang="en-US" sz="1400" baseline="0"/>
        </a:p>
        <a:p>
          <a:r>
            <a:rPr lang="en-US" sz="1400" baseline="0"/>
            <a:t>4. </a:t>
          </a:r>
          <a:r>
            <a:rPr lang="en-US" sz="1400" b="1" baseline="0">
              <a:solidFill>
                <a:srgbClr val="FF0000"/>
              </a:solidFill>
            </a:rPr>
            <a:t>We need to create two summary sheets</a:t>
          </a:r>
          <a:r>
            <a:rPr lang="en-US" sz="1400" baseline="0"/>
            <a:t>:</a:t>
          </a:r>
          <a:endParaRPr lang="en-US" sz="1400" baseline="0"/>
        </a:p>
        <a:p>
          <a:r>
            <a:rPr lang="en-US" sz="1400" baseline="0"/>
            <a:t>4.1 </a:t>
          </a:r>
          <a:r>
            <a:rPr lang="en-US" sz="1400" baseline="0">
              <a:solidFill>
                <a:srgbClr val="FF0000"/>
              </a:solidFill>
            </a:rPr>
            <a:t>An overview of the timetable</a:t>
          </a:r>
          <a:r>
            <a:rPr lang="en-US" sz="1400" baseline="0"/>
            <a:t>, like the old one, now under the tag Summary_old</a:t>
          </a:r>
          <a:endParaRPr lang="en-US" sz="1400" baseline="0"/>
        </a:p>
        <a:p>
          <a:r>
            <a:rPr lang="en-US" sz="1400" baseline="0"/>
            <a:t>4.2 </a:t>
          </a:r>
          <a:r>
            <a:rPr lang="en-US" sz="1400" baseline="0">
              <a:solidFill>
                <a:srgbClr val="FF0000"/>
              </a:solidFill>
            </a:rPr>
            <a:t>An overview of who is going and when</a:t>
          </a:r>
          <a:r>
            <a:rPr lang="en-US" sz="1400" baseline="0"/>
            <a:t> (this is to avoid clashes and to ensure our regular presence in the Joint School)</a:t>
          </a:r>
          <a:endParaRPr lang="en-US" sz="1400" baseline="0"/>
        </a:p>
        <a:p>
          <a:r>
            <a:rPr lang="en-US" sz="1400" baseline="0"/>
            <a:t>4.3 </a:t>
          </a:r>
          <a:r>
            <a:rPr lang="en-US" sz="1400" b="1" baseline="0"/>
            <a:t>In the summary sheet</a:t>
          </a:r>
          <a:r>
            <a:rPr lang="en-US" sz="1400" baseline="0"/>
            <a:t>, </a:t>
          </a:r>
          <a:r>
            <a:rPr lang="en-US" sz="1400" b="1" baseline="0">
              <a:solidFill>
                <a:srgbClr val="FF0000"/>
              </a:solidFill>
            </a:rPr>
            <a:t>use only FORMULA for </a:t>
          </a:r>
          <a:r>
            <a:rPr lang="en-US" sz="1400" b="1" u="none" baseline="0">
              <a:solidFill>
                <a:srgbClr val="FF0000"/>
              </a:solidFill>
            </a:rPr>
            <a:t>ALL data</a:t>
          </a:r>
          <a:r>
            <a:rPr lang="en-US" sz="1400" b="1" baseline="0">
              <a:solidFill>
                <a:srgbClr val="FF0000"/>
              </a:solidFill>
            </a:rPr>
            <a:t> entries, i.e. DO NOT COPY AND PASTE THE VALUES.  The </a:t>
          </a:r>
          <a:r>
            <a:rPr lang="en-US" sz="1400" b="1" u="sng" baseline="0">
              <a:solidFill>
                <a:srgbClr val="FF0000"/>
              </a:solidFill>
            </a:rPr>
            <a:t>master data entry </a:t>
          </a:r>
          <a:r>
            <a:rPr lang="en-US" sz="1400" b="1" baseline="0">
              <a:solidFill>
                <a:srgbClr val="FF0000"/>
              </a:solidFill>
            </a:rPr>
            <a:t>remains with the </a:t>
          </a:r>
          <a:r>
            <a:rPr lang="en-US" sz="1400" b="1" u="sng" baseline="0">
              <a:solidFill>
                <a:srgbClr val="FF0000"/>
              </a:solidFill>
            </a:rPr>
            <a:t>individual sheet </a:t>
          </a:r>
          <a:r>
            <a:rPr lang="en-US" sz="1400" b="1" baseline="0">
              <a:solidFill>
                <a:srgbClr val="FF0000"/>
              </a:solidFill>
            </a:rPr>
            <a:t>for each module.</a:t>
          </a:r>
          <a:endParaRPr lang="en-US" sz="1400" b="1" baseline="0">
            <a:solidFill>
              <a:srgbClr val="FF0000"/>
            </a:solidFill>
          </a:endParaRPr>
        </a:p>
        <a:p>
          <a:r>
            <a:rPr lang="en-US" sz="1400" b="1" baseline="0">
              <a:solidFill>
                <a:srgbClr val="FF0000"/>
              </a:solidFill>
            </a:rPr>
            <a:t>4.4 Ask Andy if you have any questions on the formula setup.</a:t>
          </a:r>
          <a:endParaRPr lang="en-US" sz="1400" b="1" baseline="0">
            <a:solidFill>
              <a:srgbClr val="FF0000"/>
            </a:solidFill>
          </a:endParaRPr>
        </a:p>
        <a:p>
          <a:endParaRPr lang="en-US" sz="1400" baseline="0"/>
        </a:p>
        <a:p>
          <a:r>
            <a:rPr lang="en-US" sz="1400" baseline="0"/>
            <a:t>5. IMPORTANT</a:t>
          </a:r>
          <a:endParaRPr lang="en-US" sz="1400" baseline="0"/>
        </a:p>
        <a:p>
          <a:r>
            <a:rPr lang="en-US" sz="1400" baseline="0"/>
            <a:t>5.1 All the current tags are now readable when printed on A3.</a:t>
          </a:r>
          <a:endParaRPr lang="en-US" sz="1400" baseline="0"/>
        </a:p>
        <a:p>
          <a:r>
            <a:rPr lang="en-US" sz="1400" baseline="0"/>
            <a:t>When creating new tags, please test print to </a:t>
          </a:r>
          <a:r>
            <a:rPr lang="en-US" sz="1400" u="sng" baseline="0">
              <a:solidFill>
                <a:srgbClr val="FF0000"/>
              </a:solidFill>
            </a:rPr>
            <a:t>make sure that it is readable when printed on A3.</a:t>
          </a:r>
          <a:endParaRPr lang="en-US" sz="1400" u="sng" baseline="0">
            <a:solidFill>
              <a:srgbClr val="FF0000"/>
            </a:solidFill>
          </a:endParaRPr>
        </a:p>
        <a:p>
          <a:r>
            <a:rPr lang="en-US" sz="1400" b="0" u="none" baseline="0">
              <a:solidFill>
                <a:schemeClr val="tx1"/>
              </a:solidFill>
            </a:rPr>
            <a:t>5.2 I have not seen A3 colour printer in the Joint School.</a:t>
          </a:r>
          <a:endParaRPr lang="en-US" sz="1400" b="0" u="none" baseline="0">
            <a:solidFill>
              <a:schemeClr val="tx1"/>
            </a:solidFill>
          </a:endParaRPr>
        </a:p>
        <a:p>
          <a:r>
            <a:rPr lang="en-US" sz="1400" b="0" u="none" baseline="0">
              <a:solidFill>
                <a:schemeClr val="tx1"/>
              </a:solidFill>
            </a:rPr>
            <a:t>To facilitate discussion during our visit with SWJTU</a:t>
          </a:r>
          <a:r>
            <a:rPr lang="en-US" sz="1400" b="0" u="none" baseline="0">
              <a:solidFill>
                <a:srgbClr val="FF0000"/>
              </a:solidFill>
            </a:rPr>
            <a:t>, </a:t>
          </a:r>
          <a:r>
            <a:rPr lang="en-US" sz="1400" u="sng" baseline="0">
              <a:solidFill>
                <a:srgbClr val="FF0000"/>
              </a:solidFill>
            </a:rPr>
            <a:t>we need to print enough coloured A3 copies and take them with us.</a:t>
          </a:r>
          <a:endParaRPr lang="en-US" sz="1400" u="sng" baseline="0">
            <a:solidFill>
              <a:srgbClr val="FF0000"/>
            </a:solidFill>
          </a:endParaRPr>
        </a:p>
        <a:p>
          <a:endParaRPr lang="en-US" sz="1400" u="sng" baseline="0">
            <a:solidFill>
              <a:srgbClr val="FF0000"/>
            </a:solidFill>
          </a:endParaRPr>
        </a:p>
        <a:p>
          <a:r>
            <a:rPr lang="en-US" sz="1400" u="none">
              <a:solidFill>
                <a:schemeClr val="tx1"/>
              </a:solidFill>
            </a:rPr>
            <a:t>6.</a:t>
          </a:r>
          <a:r>
            <a:rPr lang="en-US" sz="1400" u="none" baseline="0">
              <a:solidFill>
                <a:schemeClr val="tx1"/>
              </a:solidFill>
            </a:rPr>
            <a:t> </a:t>
          </a:r>
          <a:r>
            <a:rPr lang="en-US" sz="1400" b="1" u="none" baseline="0">
              <a:solidFill>
                <a:schemeClr val="tx1"/>
              </a:solidFill>
            </a:rPr>
            <a:t>NEXT STEPS</a:t>
          </a:r>
          <a:endParaRPr lang="en-US" sz="1400" b="1" u="none" baseline="0">
            <a:solidFill>
              <a:schemeClr val="tx1"/>
            </a:solidFill>
          </a:endParaRPr>
        </a:p>
        <a:p>
          <a:r>
            <a:rPr lang="en-US" sz="1400" b="1" u="none" baseline="0">
              <a:solidFill>
                <a:schemeClr val="tx1"/>
              </a:solidFill>
            </a:rPr>
            <a:t>6.1 Please collect input from Andy, Duncan, Louise, Mike &amp; David</a:t>
          </a:r>
          <a:endParaRPr lang="en-US" sz="1400" b="1" u="none" baseline="0">
            <a:solidFill>
              <a:schemeClr val="tx1"/>
            </a:solidFill>
          </a:endParaRPr>
        </a:p>
        <a:p>
          <a:r>
            <a:rPr lang="en-US" sz="1400" b="1" u="none" baseline="0">
              <a:solidFill>
                <a:schemeClr val="tx1"/>
              </a:solidFill>
            </a:rPr>
            <a:t>6.2 Input the information in the individual module sheets</a:t>
          </a:r>
          <a:endParaRPr lang="en-US" sz="1400" b="1" u="none" baseline="0">
            <a:solidFill>
              <a:schemeClr val="tx1"/>
            </a:solidFill>
          </a:endParaRPr>
        </a:p>
        <a:p>
          <a:r>
            <a:rPr lang="en-US" sz="1400" b="1" u="none" baseline="0">
              <a:solidFill>
                <a:schemeClr val="tx1"/>
              </a:solidFill>
            </a:rPr>
            <a:t>6.3 </a:t>
          </a:r>
          <a:r>
            <a:rPr lang="en-US" sz="1400" b="1" u="none" baseline="0">
              <a:solidFill>
                <a:srgbClr val="FF0000"/>
              </a:solidFill>
            </a:rPr>
            <a:t>Add additional sheets from Duncan and Mike, i.e. daily timetables</a:t>
          </a:r>
          <a:r>
            <a:rPr lang="en-US" sz="1400" b="1" u="none" baseline="0">
              <a:solidFill>
                <a:schemeClr val="tx1"/>
              </a:solidFill>
            </a:rPr>
            <a:t> during their visits (see Louise's daily timetable for her intensive week)</a:t>
          </a:r>
          <a:endParaRPr lang="en-US" sz="1400" b="1" u="none" baseline="0">
            <a:solidFill>
              <a:schemeClr val="tx1"/>
            </a:solidFill>
          </a:endParaRPr>
        </a:p>
        <a:p>
          <a:r>
            <a:rPr lang="en-US" sz="1400" b="1" u="none" baseline="0">
              <a:solidFill>
                <a:schemeClr val="tx1"/>
              </a:solidFill>
            </a:rPr>
            <a:t>6.3 Print out the individual sheets.  Confirm with Andy, Duncan, Louise, Mike &amp; David that your input is correct.</a:t>
          </a:r>
          <a:endParaRPr lang="en-US" sz="1400" b="1" u="none" baseline="0">
            <a:solidFill>
              <a:schemeClr val="tx1"/>
            </a:solidFill>
          </a:endParaRPr>
        </a:p>
        <a:p>
          <a:r>
            <a:rPr lang="en-US" sz="1400" b="1" u="none" baseline="0">
              <a:solidFill>
                <a:schemeClr val="tx1"/>
              </a:solidFill>
            </a:rPr>
            <a:t>6.4 Prepare the two summary sheets above. </a:t>
          </a:r>
          <a:r>
            <a:rPr lang="en-US" sz="1400" b="1" u="none" baseline="0">
              <a:solidFill>
                <a:srgbClr val="FF0000"/>
              </a:solidFill>
            </a:rPr>
            <a:t>Ask Andy if you have any questions on the formula setup.</a:t>
          </a:r>
          <a:endParaRPr lang="en-US" sz="1400" b="1" u="none" baseline="0">
            <a:solidFill>
              <a:srgbClr val="FF0000"/>
            </a:solidFill>
          </a:endParaRPr>
        </a:p>
        <a:p>
          <a:r>
            <a:rPr lang="en-US" sz="1400" b="1" u="none" baseline="0">
              <a:solidFill>
                <a:srgbClr val="FF0000"/>
              </a:solidFill>
            </a:rPr>
            <a:t>6.5 Print out the summary sheets on A3 landscape and make sure they are readable.</a:t>
          </a:r>
          <a:endParaRPr lang="en-US" sz="1400" b="1" u="none" baseline="0">
            <a:solidFill>
              <a:schemeClr val="tx1"/>
            </a:solidFill>
          </a:endParaRPr>
        </a:p>
        <a:p>
          <a:r>
            <a:rPr lang="en-US" sz="1400" b="1" u="none" baseline="0">
              <a:solidFill>
                <a:schemeClr val="tx1"/>
              </a:solidFill>
            </a:rPr>
            <a:t>6.5 We will look at the summary sheets on </a:t>
          </a:r>
          <a:r>
            <a:rPr lang="en-US" sz="1400" b="1" u="sng" baseline="0">
              <a:solidFill>
                <a:schemeClr val="tx1"/>
              </a:solidFill>
            </a:rPr>
            <a:t>Wed 22/03/17 at 2pm</a:t>
          </a:r>
          <a:r>
            <a:rPr lang="en-US" sz="1400" b="1" u="none" baseline="0">
              <a:solidFill>
                <a:schemeClr val="tx1"/>
              </a:solidFill>
            </a:rPr>
            <a:t> in Andy's office.  Please print sufficient copies for the meeting.</a:t>
          </a:r>
          <a:endParaRPr lang="en-US" sz="1400" b="1" u="none">
            <a:solidFill>
              <a:schemeClr val="tx1"/>
            </a:solidFill>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80</xdr:col>
      <xdr:colOff>0</xdr:colOff>
      <xdr:row>4</xdr:row>
      <xdr:rowOff>0</xdr:rowOff>
    </xdr:from>
    <xdr:to>
      <xdr:col>85</xdr:col>
      <xdr:colOff>110259</xdr:colOff>
      <xdr:row>18</xdr:row>
      <xdr:rowOff>10102</xdr:rowOff>
    </xdr:to>
    <xdr:sp>
      <xdr:nvSpPr>
        <xdr:cNvPr id="2" name="TextBox 1"/>
        <xdr:cNvSpPr txBox="1"/>
      </xdr:nvSpPr>
      <xdr:spPr>
        <a:xfrm>
          <a:off x="37338000" y="2081530"/>
          <a:ext cx="3491230" cy="39122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Notes</a:t>
          </a:r>
          <a:r>
            <a:rPr lang="en-US" sz="1400" baseline="0"/>
            <a:t> from Sam 23/03/17:</a:t>
          </a:r>
          <a:endParaRPr lang="en-US" sz="1400"/>
        </a:p>
        <a:p>
          <a:r>
            <a:rPr lang="en-US" sz="1400"/>
            <a:t>1. Duncan,</a:t>
          </a:r>
          <a:r>
            <a:rPr lang="en-US" sz="1400" baseline="0"/>
            <a:t> I wonder if MC-out should come after you've been?</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
  <sheetViews>
    <sheetView zoomScale="150" zoomScaleNormal="150" topLeftCell="A10" workbookViewId="0">
      <selection activeCell="A1" sqref="A1:O40"/>
    </sheetView>
  </sheetViews>
  <sheetFormatPr defaultColWidth="11.375" defaultRowHeight="13.5"/>
  <sheetData/>
  <pageMargins left="0.75" right="0.75" top="1" bottom="1" header="0.5" footer="0.5"/>
  <pageSetup paperSize="9" scale="77"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L102"/>
  <sheetViews>
    <sheetView zoomScale="125" zoomScaleNormal="125" workbookViewId="0">
      <pane ySplit="3" topLeftCell="A4" activePane="bottomLeft" state="frozen"/>
      <selection/>
      <selection pane="bottomLeft" activeCell="AV13" sqref="AV13:AY15"/>
    </sheetView>
  </sheetViews>
  <sheetFormatPr defaultColWidth="8.875" defaultRowHeight="13.5"/>
  <cols>
    <col min="1" max="1" width="8.625" style="168" customWidth="1"/>
    <col min="2" max="2" width="6.375" style="168" customWidth="1"/>
    <col min="3" max="3" width="12.625" style="169" customWidth="1"/>
    <col min="4" max="4" width="9.375" style="168" customWidth="1"/>
    <col min="5" max="5" width="9.125" customWidth="1"/>
    <col min="6" max="6" width="17.375" style="170" customWidth="1"/>
    <col min="7" max="7" width="13.625" style="171" customWidth="1"/>
    <col min="8" max="10" width="4.375" hidden="1" customWidth="1"/>
    <col min="11" max="11" width="17.375" hidden="1" customWidth="1"/>
    <col min="12" max="14" width="6.375" style="741" customWidth="1"/>
    <col min="15" max="15" width="16.375" customWidth="1"/>
    <col min="16" max="18" width="4.375" hidden="1" customWidth="1"/>
    <col min="19" max="19" width="17.375" hidden="1" customWidth="1"/>
    <col min="20" max="22" width="4.375" hidden="1" customWidth="1"/>
    <col min="23" max="23" width="17.375" hidden="1" customWidth="1"/>
    <col min="24" max="26" width="6.375" customWidth="1"/>
    <col min="27" max="27" width="16.375" customWidth="1"/>
    <col min="28" max="30" width="4.375" hidden="1" customWidth="1"/>
    <col min="31" max="31" width="17.375" hidden="1" customWidth="1"/>
    <col min="32" max="34" width="4.375" hidden="1" customWidth="1"/>
    <col min="35" max="35" width="17.375" hidden="1" customWidth="1"/>
    <col min="36" max="36" width="7.125" style="741" customWidth="1"/>
    <col min="37" max="37" width="7.625" style="741" customWidth="1"/>
    <col min="38" max="38" width="6.375" style="741" customWidth="1"/>
    <col min="39" max="39" width="16.375" customWidth="1"/>
    <col min="40" max="42" width="4.375" hidden="1" customWidth="1"/>
    <col min="43" max="43" width="17.375" hidden="1" customWidth="1"/>
    <col min="44" max="46" width="4.375" hidden="1" customWidth="1"/>
    <col min="47" max="47" width="17.375" hidden="1" customWidth="1"/>
    <col min="48" max="48" width="7.625" style="741" customWidth="1"/>
    <col min="49" max="49" width="6.375" style="741" customWidth="1"/>
    <col min="50" max="50" width="7.625" style="741" customWidth="1"/>
    <col min="51" max="51" width="17.625" customWidth="1"/>
    <col min="52" max="54" width="4.375" hidden="1" customWidth="1"/>
    <col min="55" max="55" width="17.375" hidden="1" customWidth="1"/>
    <col min="56" max="58" width="4.375" hidden="1" customWidth="1"/>
    <col min="59" max="59" width="17.375" hidden="1" customWidth="1"/>
    <col min="60" max="60" width="8.375" style="741" customWidth="1"/>
    <col min="61" max="62" width="6.375" style="741" customWidth="1"/>
    <col min="63" max="63" width="16.375" customWidth="1"/>
    <col min="64" max="66" width="4.375" hidden="1" customWidth="1"/>
    <col min="67" max="67" width="17.375" hidden="1" customWidth="1"/>
    <col min="68" max="70" width="4.375" hidden="1" customWidth="1"/>
    <col min="71" max="71" width="17.375" hidden="1" customWidth="1"/>
    <col min="72" max="74" width="6.375" customWidth="1"/>
    <col min="75" max="75" width="17.875" customWidth="1"/>
    <col min="76" max="78" width="4.375" hidden="1" customWidth="1"/>
    <col min="79" max="79" width="0.375" hidden="1" customWidth="1"/>
    <col min="80" max="86" width="4.375" customWidth="1"/>
  </cols>
  <sheetData>
    <row r="1" ht="27.95" customHeight="1" spans="1:7">
      <c r="A1" s="172" t="s">
        <v>0</v>
      </c>
      <c r="G1" s="173"/>
    </row>
    <row r="2" s="568" customFormat="1" ht="19.5" spans="1:86">
      <c r="A2" s="742" t="s">
        <v>1</v>
      </c>
      <c r="B2" s="743"/>
      <c r="C2" s="743"/>
      <c r="D2" s="743"/>
      <c r="E2" s="744" t="s">
        <v>2</v>
      </c>
      <c r="F2" s="745"/>
      <c r="G2" s="746" t="s">
        <v>3</v>
      </c>
      <c r="H2" s="747" t="s">
        <v>4</v>
      </c>
      <c r="I2" s="790"/>
      <c r="J2" s="790"/>
      <c r="K2" s="791"/>
      <c r="L2" s="747" t="s">
        <v>5</v>
      </c>
      <c r="M2" s="790"/>
      <c r="N2" s="790"/>
      <c r="O2" s="791"/>
      <c r="P2" s="792" t="s">
        <v>6</v>
      </c>
      <c r="Q2" s="906"/>
      <c r="R2" s="906"/>
      <c r="S2" s="907"/>
      <c r="T2" s="747" t="s">
        <v>7</v>
      </c>
      <c r="U2" s="790"/>
      <c r="V2" s="790"/>
      <c r="W2" s="791"/>
      <c r="X2" s="747" t="s">
        <v>8</v>
      </c>
      <c r="Y2" s="790"/>
      <c r="Z2" s="790"/>
      <c r="AA2" s="791"/>
      <c r="AB2" s="792" t="s">
        <v>6</v>
      </c>
      <c r="AC2" s="906"/>
      <c r="AD2" s="906"/>
      <c r="AE2" s="907"/>
      <c r="AF2" s="747" t="s">
        <v>9</v>
      </c>
      <c r="AG2" s="790"/>
      <c r="AH2" s="790"/>
      <c r="AI2" s="791"/>
      <c r="AJ2" s="747" t="s">
        <v>10</v>
      </c>
      <c r="AK2" s="790"/>
      <c r="AL2" s="790"/>
      <c r="AM2" s="791"/>
      <c r="AN2" s="792" t="s">
        <v>6</v>
      </c>
      <c r="AO2" s="906"/>
      <c r="AP2" s="906"/>
      <c r="AQ2" s="907"/>
      <c r="AR2" s="747" t="s">
        <v>11</v>
      </c>
      <c r="AS2" s="790"/>
      <c r="AT2" s="790"/>
      <c r="AU2" s="791"/>
      <c r="AV2" s="790" t="s">
        <v>12</v>
      </c>
      <c r="AW2" s="790"/>
      <c r="AX2" s="790"/>
      <c r="AY2" s="790"/>
      <c r="AZ2" s="792" t="s">
        <v>6</v>
      </c>
      <c r="BA2" s="906"/>
      <c r="BB2" s="906"/>
      <c r="BC2" s="907"/>
      <c r="BD2" s="747" t="s">
        <v>13</v>
      </c>
      <c r="BE2" s="790"/>
      <c r="BF2" s="790"/>
      <c r="BG2" s="791"/>
      <c r="BH2" s="747" t="s">
        <v>14</v>
      </c>
      <c r="BI2" s="790"/>
      <c r="BJ2" s="790"/>
      <c r="BK2" s="790"/>
      <c r="BL2" s="792" t="s">
        <v>6</v>
      </c>
      <c r="BM2" s="906"/>
      <c r="BN2" s="906"/>
      <c r="BO2" s="907"/>
      <c r="BP2" s="747" t="s">
        <v>15</v>
      </c>
      <c r="BQ2" s="790"/>
      <c r="BR2" s="790"/>
      <c r="BS2" s="791"/>
      <c r="BT2" s="747" t="s">
        <v>16</v>
      </c>
      <c r="BU2" s="790"/>
      <c r="BV2" s="790"/>
      <c r="BW2" s="791"/>
      <c r="BX2" s="1150" t="s">
        <v>6</v>
      </c>
      <c r="BY2" s="1151"/>
      <c r="BZ2" s="1151"/>
      <c r="CA2" s="1152"/>
      <c r="CB2" s="747" t="s">
        <v>6</v>
      </c>
      <c r="CC2" s="790"/>
      <c r="CD2" s="790"/>
      <c r="CE2" s="790"/>
      <c r="CF2" s="790"/>
      <c r="CG2" s="790"/>
      <c r="CH2" s="791"/>
    </row>
    <row r="3" ht="98.25" customHeight="1" spans="1:86">
      <c r="A3" s="748" t="s">
        <v>17</v>
      </c>
      <c r="B3" s="749" t="s">
        <v>18</v>
      </c>
      <c r="C3" s="749" t="s">
        <v>19</v>
      </c>
      <c r="D3" s="750" t="s">
        <v>1</v>
      </c>
      <c r="E3" s="183" t="s">
        <v>20</v>
      </c>
      <c r="F3" s="184" t="s">
        <v>21</v>
      </c>
      <c r="G3" s="185" t="s">
        <v>22</v>
      </c>
      <c r="H3" s="186" t="s">
        <v>23</v>
      </c>
      <c r="I3" s="186" t="s">
        <v>24</v>
      </c>
      <c r="J3" s="186" t="s">
        <v>25</v>
      </c>
      <c r="K3" s="309" t="s">
        <v>26</v>
      </c>
      <c r="L3" s="793" t="s">
        <v>23</v>
      </c>
      <c r="M3" s="794" t="s">
        <v>27</v>
      </c>
      <c r="N3" s="794" t="s">
        <v>28</v>
      </c>
      <c r="O3" s="312" t="s">
        <v>26</v>
      </c>
      <c r="P3" s="313" t="s">
        <v>29</v>
      </c>
      <c r="Q3" s="439"/>
      <c r="R3" s="439"/>
      <c r="S3" s="440" t="s">
        <v>26</v>
      </c>
      <c r="T3" s="186" t="s">
        <v>23</v>
      </c>
      <c r="U3" s="186" t="s">
        <v>24</v>
      </c>
      <c r="V3" s="186" t="s">
        <v>25</v>
      </c>
      <c r="W3" s="309" t="s">
        <v>26</v>
      </c>
      <c r="X3" s="310" t="s">
        <v>23</v>
      </c>
      <c r="Y3" s="311" t="s">
        <v>27</v>
      </c>
      <c r="Z3" s="311" t="s">
        <v>28</v>
      </c>
      <c r="AA3" s="312" t="s">
        <v>26</v>
      </c>
      <c r="AB3" s="313"/>
      <c r="AC3" s="439"/>
      <c r="AD3" s="439"/>
      <c r="AE3" s="440" t="s">
        <v>26</v>
      </c>
      <c r="AF3" s="186" t="s">
        <v>23</v>
      </c>
      <c r="AG3" s="186" t="s">
        <v>24</v>
      </c>
      <c r="AH3" s="186" t="s">
        <v>25</v>
      </c>
      <c r="AI3" s="309" t="s">
        <v>26</v>
      </c>
      <c r="AJ3" s="794" t="s">
        <v>23</v>
      </c>
      <c r="AK3" s="794" t="s">
        <v>27</v>
      </c>
      <c r="AL3" s="794" t="s">
        <v>28</v>
      </c>
      <c r="AM3" s="312" t="s">
        <v>26</v>
      </c>
      <c r="AN3" s="313" t="s">
        <v>30</v>
      </c>
      <c r="AO3" s="439"/>
      <c r="AP3" s="439"/>
      <c r="AQ3" s="440" t="s">
        <v>26</v>
      </c>
      <c r="AR3" s="186" t="s">
        <v>23</v>
      </c>
      <c r="AS3" s="186" t="s">
        <v>24</v>
      </c>
      <c r="AT3" s="186" t="s">
        <v>25</v>
      </c>
      <c r="AU3" s="309" t="s">
        <v>26</v>
      </c>
      <c r="AV3" s="793" t="s">
        <v>23</v>
      </c>
      <c r="AW3" s="794" t="s">
        <v>27</v>
      </c>
      <c r="AX3" s="794" t="s">
        <v>28</v>
      </c>
      <c r="AY3" s="312" t="s">
        <v>26</v>
      </c>
      <c r="AZ3" s="313" t="s">
        <v>31</v>
      </c>
      <c r="BA3" s="439" t="s">
        <v>32</v>
      </c>
      <c r="BB3" s="439"/>
      <c r="BC3" s="440" t="s">
        <v>26</v>
      </c>
      <c r="BD3" s="186" t="s">
        <v>23</v>
      </c>
      <c r="BE3" s="186" t="s">
        <v>24</v>
      </c>
      <c r="BF3" s="186" t="s">
        <v>25</v>
      </c>
      <c r="BG3" s="309" t="s">
        <v>26</v>
      </c>
      <c r="BH3" s="794" t="s">
        <v>23</v>
      </c>
      <c r="BI3" s="794" t="s">
        <v>27</v>
      </c>
      <c r="BJ3" s="794" t="s">
        <v>28</v>
      </c>
      <c r="BK3" s="312" t="s">
        <v>26</v>
      </c>
      <c r="BL3" s="313" t="s">
        <v>33</v>
      </c>
      <c r="BM3" s="439" t="s">
        <v>34</v>
      </c>
      <c r="BN3" s="439" t="s">
        <v>35</v>
      </c>
      <c r="BO3" s="440" t="s">
        <v>26</v>
      </c>
      <c r="BP3" s="705" t="s">
        <v>23</v>
      </c>
      <c r="BQ3" s="705" t="s">
        <v>24</v>
      </c>
      <c r="BR3" s="705" t="s">
        <v>25</v>
      </c>
      <c r="BS3" s="706" t="s">
        <v>26</v>
      </c>
      <c r="BT3" s="725" t="s">
        <v>23</v>
      </c>
      <c r="BU3" s="725" t="s">
        <v>27</v>
      </c>
      <c r="BV3" s="725" t="s">
        <v>28</v>
      </c>
      <c r="BW3" s="1153" t="s">
        <v>26</v>
      </c>
      <c r="BX3" s="727" t="s">
        <v>36</v>
      </c>
      <c r="BY3" s="728" t="s">
        <v>30</v>
      </c>
      <c r="BZ3" s="728"/>
      <c r="CA3" s="1154" t="s">
        <v>26</v>
      </c>
      <c r="CB3" s="727" t="s">
        <v>29</v>
      </c>
      <c r="CC3" s="728" t="s">
        <v>30</v>
      </c>
      <c r="CD3" s="728" t="s">
        <v>32</v>
      </c>
      <c r="CE3" s="728" t="s">
        <v>33</v>
      </c>
      <c r="CF3" s="728" t="s">
        <v>34</v>
      </c>
      <c r="CG3" s="1176" t="s">
        <v>35</v>
      </c>
      <c r="CH3" s="1177" t="s">
        <v>36</v>
      </c>
    </row>
    <row r="4" ht="21.95" customHeight="1" spans="1:90">
      <c r="A4" s="751">
        <v>1</v>
      </c>
      <c r="B4" s="752" t="s">
        <v>37</v>
      </c>
      <c r="C4" s="753">
        <v>42968</v>
      </c>
      <c r="D4" s="190" t="s">
        <v>38</v>
      </c>
      <c r="E4" s="191"/>
      <c r="F4" s="192" t="s">
        <v>39</v>
      </c>
      <c r="G4" s="193"/>
      <c r="H4" s="194"/>
      <c r="I4" s="314"/>
      <c r="J4" s="314"/>
      <c r="K4" s="315"/>
      <c r="L4" s="795"/>
      <c r="M4" s="795"/>
      <c r="N4" s="795"/>
      <c r="O4" s="317"/>
      <c r="P4" s="318"/>
      <c r="Q4" s="441"/>
      <c r="R4" s="441"/>
      <c r="S4" s="442"/>
      <c r="T4" s="201"/>
      <c r="U4" s="319"/>
      <c r="V4" s="319"/>
      <c r="W4" s="320"/>
      <c r="X4" s="443"/>
      <c r="Y4" s="529"/>
      <c r="Z4" s="529"/>
      <c r="AA4" s="530"/>
      <c r="AB4" s="318"/>
      <c r="AC4" s="441"/>
      <c r="AD4" s="441"/>
      <c r="AE4" s="442"/>
      <c r="AF4" s="201"/>
      <c r="AG4" s="319"/>
      <c r="AH4" s="319"/>
      <c r="AI4" s="320"/>
      <c r="AJ4" s="1038"/>
      <c r="AK4" s="1039"/>
      <c r="AL4" s="1039"/>
      <c r="AM4" s="530"/>
      <c r="AN4" s="318"/>
      <c r="AO4" s="441"/>
      <c r="AP4" s="441"/>
      <c r="AQ4" s="442"/>
      <c r="AR4" s="201"/>
      <c r="AS4" s="319"/>
      <c r="AT4" s="319"/>
      <c r="AU4" s="319"/>
      <c r="AV4" s="1038"/>
      <c r="AW4" s="1039"/>
      <c r="AX4" s="1039"/>
      <c r="AY4" s="530"/>
      <c r="AZ4" s="649"/>
      <c r="BA4" s="441"/>
      <c r="BB4" s="441"/>
      <c r="BC4" s="442"/>
      <c r="BD4" s="201"/>
      <c r="BE4" s="319"/>
      <c r="BF4" s="319"/>
      <c r="BG4" s="319"/>
      <c r="BH4" s="1122"/>
      <c r="BI4" s="795"/>
      <c r="BJ4" s="795"/>
      <c r="BK4" s="317"/>
      <c r="BL4" s="318"/>
      <c r="BM4" s="441"/>
      <c r="BN4" s="441"/>
      <c r="BO4" s="442"/>
      <c r="BP4" s="201"/>
      <c r="BQ4" s="319"/>
      <c r="BR4" s="319"/>
      <c r="BS4" s="320"/>
      <c r="BT4" s="316"/>
      <c r="BU4" s="316"/>
      <c r="BV4" s="316"/>
      <c r="BW4" s="317"/>
      <c r="BX4" s="318"/>
      <c r="BY4" s="441"/>
      <c r="BZ4" s="441"/>
      <c r="CA4" s="1155"/>
      <c r="CB4" s="1156"/>
      <c r="CC4" s="1178"/>
      <c r="CD4" s="1178"/>
      <c r="CE4" s="1178"/>
      <c r="CF4" s="1178"/>
      <c r="CG4" s="1178"/>
      <c r="CH4" s="1179"/>
      <c r="CJ4" s="168" t="s">
        <v>40</v>
      </c>
      <c r="CK4" s="168"/>
      <c r="CL4" s="169"/>
    </row>
    <row r="5" ht="21.95" customHeight="1" spans="1:89">
      <c r="A5" s="754">
        <f>A4+1</f>
        <v>2</v>
      </c>
      <c r="B5" s="755" t="s">
        <v>41</v>
      </c>
      <c r="C5" s="756">
        <f>C4+7</f>
        <v>42975</v>
      </c>
      <c r="D5" s="190"/>
      <c r="E5" s="198"/>
      <c r="F5" s="199">
        <v>1</v>
      </c>
      <c r="G5" s="200" t="s">
        <v>42</v>
      </c>
      <c r="H5" s="201"/>
      <c r="I5" s="319"/>
      <c r="J5" s="319"/>
      <c r="K5" s="320"/>
      <c r="L5" s="796"/>
      <c r="M5" s="797"/>
      <c r="N5" s="798"/>
      <c r="O5" s="799"/>
      <c r="P5" s="800"/>
      <c r="Q5" s="908"/>
      <c r="R5" s="908"/>
      <c r="S5" s="885"/>
      <c r="T5" s="909"/>
      <c r="U5" s="910"/>
      <c r="V5" s="910"/>
      <c r="W5" s="911"/>
      <c r="X5" s="912"/>
      <c r="Y5" s="990"/>
      <c r="Z5" s="990"/>
      <c r="AA5" s="1005"/>
      <c r="AB5" s="800"/>
      <c r="AC5" s="908"/>
      <c r="AD5" s="908"/>
      <c r="AE5" s="885"/>
      <c r="AF5" s="909"/>
      <c r="AG5" s="910"/>
      <c r="AH5" s="910"/>
      <c r="AI5" s="910"/>
      <c r="AJ5" s="1040"/>
      <c r="AK5" s="813"/>
      <c r="AL5" s="813"/>
      <c r="AM5" s="1041"/>
      <c r="AN5" s="818"/>
      <c r="AO5" s="908"/>
      <c r="AP5" s="908"/>
      <c r="AQ5" s="885"/>
      <c r="AR5" s="909"/>
      <c r="AS5" s="910"/>
      <c r="AT5" s="910"/>
      <c r="AU5" s="910"/>
      <c r="AV5" s="1048" t="e">
        <f>#REF!</f>
        <v>#REF!</v>
      </c>
      <c r="AW5" s="858" t="e">
        <f>#REF!</f>
        <v>#REF!</v>
      </c>
      <c r="AX5" s="858" t="e">
        <f>#REF!</f>
        <v>#REF!</v>
      </c>
      <c r="AY5" s="1110" t="e">
        <f>#REF!</f>
        <v>#REF!</v>
      </c>
      <c r="AZ5" s="1054"/>
      <c r="BA5" s="731"/>
      <c r="BB5" s="731"/>
      <c r="BC5" s="732"/>
      <c r="BD5" s="909"/>
      <c r="BE5" s="910"/>
      <c r="BF5" s="910"/>
      <c r="BG5" s="910"/>
      <c r="BH5" s="1056"/>
      <c r="BI5" s="797"/>
      <c r="BJ5" s="797"/>
      <c r="BK5" s="799"/>
      <c r="BL5" s="800"/>
      <c r="BM5" s="908"/>
      <c r="BN5" s="908"/>
      <c r="BO5" s="885"/>
      <c r="BP5" s="909"/>
      <c r="BQ5" s="910"/>
      <c r="BR5" s="910"/>
      <c r="BS5" s="911"/>
      <c r="BT5" s="1055" t="e">
        <f>#REF!</f>
        <v>#REF!</v>
      </c>
      <c r="BU5" s="908" t="e">
        <f>#REF!</f>
        <v>#REF!</v>
      </c>
      <c r="BV5" s="908" t="e">
        <f>#REF!</f>
        <v>#REF!</v>
      </c>
      <c r="BW5" s="799" t="e">
        <f>#REF!</f>
        <v>#REF!</v>
      </c>
      <c r="BX5" s="730" t="s">
        <v>43</v>
      </c>
      <c r="BY5" s="731"/>
      <c r="BZ5" s="731"/>
      <c r="CA5" s="1157"/>
      <c r="CB5" s="325"/>
      <c r="CC5" s="404"/>
      <c r="CD5" s="623" t="s">
        <v>43</v>
      </c>
      <c r="CE5" s="404"/>
      <c r="CF5" s="404"/>
      <c r="CG5" s="613"/>
      <c r="CH5" s="671" t="s">
        <v>43</v>
      </c>
      <c r="CJ5" s="298" t="s">
        <v>44</v>
      </c>
      <c r="CK5" s="298"/>
    </row>
    <row r="6" ht="21.95" customHeight="1" spans="1:89">
      <c r="A6" s="754">
        <f t="shared" ref="A6:A55" si="0">A5+1</f>
        <v>3</v>
      </c>
      <c r="B6" s="755" t="s">
        <v>45</v>
      </c>
      <c r="C6" s="756">
        <f t="shared" ref="C6:C55" si="1">C5+7</f>
        <v>42982</v>
      </c>
      <c r="D6" s="190"/>
      <c r="E6" s="198"/>
      <c r="F6" s="199">
        <v>2</v>
      </c>
      <c r="G6" s="200" t="s">
        <v>46</v>
      </c>
      <c r="H6" s="201"/>
      <c r="I6" s="319"/>
      <c r="J6" s="319"/>
      <c r="K6" s="320"/>
      <c r="L6" s="796"/>
      <c r="M6" s="797"/>
      <c r="N6" s="798"/>
      <c r="O6" s="801"/>
      <c r="P6" s="800"/>
      <c r="Q6" s="908"/>
      <c r="R6" s="908"/>
      <c r="S6" s="885"/>
      <c r="T6" s="909"/>
      <c r="U6" s="910"/>
      <c r="V6" s="910"/>
      <c r="W6" s="911"/>
      <c r="X6" s="913"/>
      <c r="Y6" s="937"/>
      <c r="Z6" s="937"/>
      <c r="AA6" s="962"/>
      <c r="AB6" s="800"/>
      <c r="AC6" s="908"/>
      <c r="AD6" s="908"/>
      <c r="AE6" s="885"/>
      <c r="AF6" s="909"/>
      <c r="AG6" s="910"/>
      <c r="AH6" s="910"/>
      <c r="AI6" s="910"/>
      <c r="AJ6" s="1042"/>
      <c r="AK6" s="797"/>
      <c r="AL6" s="797"/>
      <c r="AM6" s="817"/>
      <c r="AN6" s="818"/>
      <c r="AO6" s="908"/>
      <c r="AP6" s="908"/>
      <c r="AQ6" s="885"/>
      <c r="AR6" s="909"/>
      <c r="AS6" s="910"/>
      <c r="AT6" s="910"/>
      <c r="AU6" s="910"/>
      <c r="AV6" s="1081" t="e">
        <f>#REF!</f>
        <v>#REF!</v>
      </c>
      <c r="AW6" s="1052" t="e">
        <f>#REF!</f>
        <v>#REF!</v>
      </c>
      <c r="AX6" s="1052" t="e">
        <f>#REF!</f>
        <v>#REF!</v>
      </c>
      <c r="AY6" s="1111" t="e">
        <f>#REF!</f>
        <v>#REF!</v>
      </c>
      <c r="AZ6" s="1054"/>
      <c r="BA6" s="731"/>
      <c r="BB6" s="731"/>
      <c r="BC6" s="732"/>
      <c r="BD6" s="909"/>
      <c r="BE6" s="910"/>
      <c r="BF6" s="910"/>
      <c r="BG6" s="910"/>
      <c r="BH6" s="1057"/>
      <c r="BI6" s="797"/>
      <c r="BJ6" s="797"/>
      <c r="BK6" s="799"/>
      <c r="BL6" s="800"/>
      <c r="BM6" s="908"/>
      <c r="BN6" s="908"/>
      <c r="BO6" s="885"/>
      <c r="BP6" s="909"/>
      <c r="BQ6" s="910"/>
      <c r="BR6" s="910"/>
      <c r="BS6" s="911"/>
      <c r="BT6" s="1055" t="e">
        <f>#REF!</f>
        <v>#REF!</v>
      </c>
      <c r="BU6" s="908" t="e">
        <f>#REF!</f>
        <v>#REF!</v>
      </c>
      <c r="BV6" s="908" t="e">
        <f>#REF!</f>
        <v>#REF!</v>
      </c>
      <c r="BW6" s="799"/>
      <c r="BX6" s="325"/>
      <c r="BY6" s="404"/>
      <c r="BZ6" s="404"/>
      <c r="CA6" s="703"/>
      <c r="CB6" s="325"/>
      <c r="CC6" s="404"/>
      <c r="CD6" s="623" t="s">
        <v>43</v>
      </c>
      <c r="CE6" s="404"/>
      <c r="CF6" s="404"/>
      <c r="CG6" s="613"/>
      <c r="CH6" s="333"/>
      <c r="CJ6" s="300" t="s">
        <v>47</v>
      </c>
      <c r="CK6" s="300"/>
    </row>
    <row r="7" ht="21.95" customHeight="1" spans="1:89">
      <c r="A7" s="754">
        <f t="shared" si="0"/>
        <v>4</v>
      </c>
      <c r="B7" s="755" t="s">
        <v>48</v>
      </c>
      <c r="C7" s="756">
        <f t="shared" si="1"/>
        <v>42989</v>
      </c>
      <c r="D7" s="202"/>
      <c r="E7" s="198"/>
      <c r="F7" s="199">
        <v>3</v>
      </c>
      <c r="G7" s="200" t="s">
        <v>49</v>
      </c>
      <c r="H7" s="201"/>
      <c r="I7" s="319"/>
      <c r="J7" s="319"/>
      <c r="K7" s="320"/>
      <c r="L7" s="796" t="e">
        <f>#REF!</f>
        <v>#REF!</v>
      </c>
      <c r="M7" s="797" t="e">
        <f>#REF!</f>
        <v>#REF!</v>
      </c>
      <c r="N7" s="798" t="e">
        <f>#REF!</f>
        <v>#REF!</v>
      </c>
      <c r="O7" s="802" t="e">
        <f>#REF!</f>
        <v>#REF!</v>
      </c>
      <c r="P7" s="800"/>
      <c r="Q7" s="908"/>
      <c r="R7" s="908"/>
      <c r="S7" s="885"/>
      <c r="T7" s="909"/>
      <c r="U7" s="910"/>
      <c r="V7" s="910"/>
      <c r="W7" s="911"/>
      <c r="X7" s="914"/>
      <c r="Y7" s="937"/>
      <c r="Z7" s="937"/>
      <c r="AA7" s="989"/>
      <c r="AB7" s="800"/>
      <c r="AC7" s="908"/>
      <c r="AD7" s="908"/>
      <c r="AE7" s="885"/>
      <c r="AF7" s="909"/>
      <c r="AG7" s="910"/>
      <c r="AH7" s="910"/>
      <c r="AI7" s="910"/>
      <c r="AJ7" s="1042" t="e">
        <f>#REF!</f>
        <v>#REF!</v>
      </c>
      <c r="AK7" s="797" t="e">
        <f>#REF!</f>
        <v>#REF!</v>
      </c>
      <c r="AL7" s="797" t="e">
        <f>#REF!</f>
        <v>#REF!</v>
      </c>
      <c r="AM7" s="817" t="e">
        <f>#REF!</f>
        <v>#REF!</v>
      </c>
      <c r="AN7" s="818"/>
      <c r="AO7" s="908"/>
      <c r="AP7" s="908"/>
      <c r="AQ7" s="885"/>
      <c r="AR7" s="909"/>
      <c r="AS7" s="910"/>
      <c r="AT7" s="910"/>
      <c r="AU7" s="910"/>
      <c r="AV7" s="1081" t="e">
        <f>#REF!</f>
        <v>#REF!</v>
      </c>
      <c r="AW7" s="1052" t="e">
        <f>#REF!</f>
        <v>#REF!</v>
      </c>
      <c r="AX7" s="1052" t="e">
        <f>#REF!</f>
        <v>#REF!</v>
      </c>
      <c r="AY7" s="1112" t="s">
        <v>50</v>
      </c>
      <c r="AZ7" s="818"/>
      <c r="BA7" s="908"/>
      <c r="BB7" s="908"/>
      <c r="BC7" s="885"/>
      <c r="BD7" s="909"/>
      <c r="BE7" s="910"/>
      <c r="BF7" s="910"/>
      <c r="BG7" s="910"/>
      <c r="BH7" s="1070" t="e">
        <f>#REF!</f>
        <v>#REF!</v>
      </c>
      <c r="BI7" s="797" t="e">
        <f>#REF!</f>
        <v>#REF!</v>
      </c>
      <c r="BJ7" s="797" t="e">
        <f>#REF!</f>
        <v>#REF!</v>
      </c>
      <c r="BK7" s="799" t="e">
        <f>#REF!</f>
        <v>#REF!</v>
      </c>
      <c r="BL7" s="800"/>
      <c r="BM7" s="908"/>
      <c r="BN7" s="908"/>
      <c r="BO7" s="885"/>
      <c r="BP7" s="909"/>
      <c r="BQ7" s="910"/>
      <c r="BR7" s="910"/>
      <c r="BS7" s="911"/>
      <c r="BT7" s="1055" t="e">
        <f>#REF!</f>
        <v>#REF!</v>
      </c>
      <c r="BU7" s="908" t="e">
        <f>#REF!</f>
        <v>#REF!</v>
      </c>
      <c r="BV7" s="908" t="e">
        <f>#REF!</f>
        <v>#REF!</v>
      </c>
      <c r="BW7" s="799"/>
      <c r="BX7" s="325"/>
      <c r="BY7" s="404"/>
      <c r="BZ7" s="404"/>
      <c r="CA7" s="703"/>
      <c r="CB7" s="325"/>
      <c r="CC7" s="404"/>
      <c r="CD7" s="404"/>
      <c r="CE7" s="404"/>
      <c r="CF7" s="404"/>
      <c r="CG7" s="613"/>
      <c r="CH7" s="333"/>
      <c r="CJ7" s="301" t="s">
        <v>51</v>
      </c>
      <c r="CK7" s="301"/>
    </row>
    <row r="8" ht="21.95" customHeight="1" spans="1:89">
      <c r="A8" s="754">
        <f t="shared" si="0"/>
        <v>5</v>
      </c>
      <c r="B8" s="757">
        <v>0</v>
      </c>
      <c r="C8" s="756">
        <f t="shared" si="1"/>
        <v>42996</v>
      </c>
      <c r="D8" s="204" t="s">
        <v>39</v>
      </c>
      <c r="E8" s="198"/>
      <c r="F8" s="199">
        <v>4</v>
      </c>
      <c r="G8" s="200" t="s">
        <v>52</v>
      </c>
      <c r="H8" s="205"/>
      <c r="I8" s="331"/>
      <c r="J8" s="331"/>
      <c r="K8" s="332"/>
      <c r="L8" s="796" t="e">
        <f>#REF!</f>
        <v>#REF!</v>
      </c>
      <c r="M8" s="797" t="e">
        <f>#REF!</f>
        <v>#REF!</v>
      </c>
      <c r="N8" s="798" t="e">
        <f>#REF!</f>
        <v>#REF!</v>
      </c>
      <c r="O8" s="801" t="e">
        <f>#REF!</f>
        <v>#REF!</v>
      </c>
      <c r="P8" s="800"/>
      <c r="Q8" s="908"/>
      <c r="R8" s="908"/>
      <c r="S8" s="885"/>
      <c r="T8" s="915"/>
      <c r="U8" s="916"/>
      <c r="V8" s="916"/>
      <c r="W8" s="917"/>
      <c r="X8" s="913"/>
      <c r="Y8" s="937"/>
      <c r="Z8" s="937"/>
      <c r="AA8" s="962"/>
      <c r="AB8" s="800"/>
      <c r="AC8" s="908"/>
      <c r="AD8" s="908"/>
      <c r="AE8" s="885"/>
      <c r="AF8" s="915"/>
      <c r="AG8" s="916"/>
      <c r="AH8" s="916"/>
      <c r="AI8" s="916"/>
      <c r="AJ8" s="1042" t="e">
        <f>#REF!</f>
        <v>#REF!</v>
      </c>
      <c r="AK8" s="797" t="e">
        <f>#REF!</f>
        <v>#REF!</v>
      </c>
      <c r="AL8" s="797" t="e">
        <f>#REF!</f>
        <v>#REF!</v>
      </c>
      <c r="AM8" s="817" t="e">
        <f>#REF!</f>
        <v>#REF!</v>
      </c>
      <c r="AN8" s="818"/>
      <c r="AO8" s="908"/>
      <c r="AP8" s="908"/>
      <c r="AQ8" s="885"/>
      <c r="AR8" s="915"/>
      <c r="AS8" s="916"/>
      <c r="AT8" s="916"/>
      <c r="AU8" s="916"/>
      <c r="AV8" s="1081" t="e">
        <f>#REF!</f>
        <v>#REF!</v>
      </c>
      <c r="AW8" s="1052" t="e">
        <f>#REF!</f>
        <v>#REF!</v>
      </c>
      <c r="AX8" s="1052" t="e">
        <f>#REF!</f>
        <v>#REF!</v>
      </c>
      <c r="AY8" s="1112" t="s">
        <v>50</v>
      </c>
      <c r="AZ8" s="818"/>
      <c r="BA8" s="908"/>
      <c r="BB8" s="908"/>
      <c r="BC8" s="885"/>
      <c r="BD8" s="915"/>
      <c r="BE8" s="916"/>
      <c r="BF8" s="916"/>
      <c r="BG8" s="916"/>
      <c r="BH8" s="1057" t="e">
        <f>#REF!</f>
        <v>#REF!</v>
      </c>
      <c r="BI8" s="797" t="e">
        <f>#REF!</f>
        <v>#REF!</v>
      </c>
      <c r="BJ8" s="797" t="e">
        <f>#REF!</f>
        <v>#REF!</v>
      </c>
      <c r="BK8" s="799" t="e">
        <f>#REF!</f>
        <v>#REF!</v>
      </c>
      <c r="BL8" s="800"/>
      <c r="BM8" s="908"/>
      <c r="BN8" s="908"/>
      <c r="BO8" s="885"/>
      <c r="BP8" s="915"/>
      <c r="BQ8" s="916"/>
      <c r="BR8" s="916"/>
      <c r="BS8" s="917"/>
      <c r="BT8" s="818" t="e">
        <f>#REF!</f>
        <v>#REF!</v>
      </c>
      <c r="BU8" s="908" t="e">
        <f>#REF!</f>
        <v>#REF!</v>
      </c>
      <c r="BV8" s="908" t="e">
        <f>#REF!</f>
        <v>#REF!</v>
      </c>
      <c r="BW8" s="799"/>
      <c r="BX8" s="325"/>
      <c r="BY8" s="404"/>
      <c r="BZ8" s="404"/>
      <c r="CA8" s="703"/>
      <c r="CB8" s="325"/>
      <c r="CC8" s="404"/>
      <c r="CD8" s="404"/>
      <c r="CE8" s="404"/>
      <c r="CF8" s="404"/>
      <c r="CG8" s="613"/>
      <c r="CH8" s="333"/>
      <c r="CJ8" s="302" t="s">
        <v>53</v>
      </c>
      <c r="CK8" s="302"/>
    </row>
    <row r="9" ht="21.95" customHeight="1" spans="1:89">
      <c r="A9" s="754">
        <f t="shared" si="0"/>
        <v>6</v>
      </c>
      <c r="B9" s="758">
        <v>1</v>
      </c>
      <c r="C9" s="759">
        <f t="shared" si="1"/>
        <v>43003</v>
      </c>
      <c r="D9" s="208"/>
      <c r="E9" s="209"/>
      <c r="F9" s="210">
        <v>5</v>
      </c>
      <c r="G9" s="211" t="s">
        <v>54</v>
      </c>
      <c r="H9" s="325" t="e">
        <f>#REF!</f>
        <v>#REF!</v>
      </c>
      <c r="I9" s="404" t="e">
        <f>#REF!</f>
        <v>#REF!</v>
      </c>
      <c r="J9" s="401" t="e">
        <f>#REF!</f>
        <v>#REF!</v>
      </c>
      <c r="K9" s="426"/>
      <c r="L9" s="803" t="e">
        <f>#REF!</f>
        <v>#REF!</v>
      </c>
      <c r="M9" s="804" t="e">
        <f>#REF!</f>
        <v>#REF!</v>
      </c>
      <c r="N9" s="805" t="e">
        <f>#REF!</f>
        <v>#REF!</v>
      </c>
      <c r="O9" s="806" t="e">
        <f>#REF!</f>
        <v>#REF!</v>
      </c>
      <c r="P9" s="807"/>
      <c r="Q9" s="918"/>
      <c r="R9" s="918"/>
      <c r="S9" s="919"/>
      <c r="T9" s="920"/>
      <c r="U9" s="921"/>
      <c r="V9" s="921"/>
      <c r="W9" s="922"/>
      <c r="X9" s="923"/>
      <c r="Y9" s="921"/>
      <c r="Z9" s="921"/>
      <c r="AA9" s="922"/>
      <c r="AB9" s="807"/>
      <c r="AC9" s="918"/>
      <c r="AD9" s="918"/>
      <c r="AE9" s="919"/>
      <c r="AF9" s="969" t="e">
        <f>#REF!</f>
        <v>#REF!</v>
      </c>
      <c r="AG9" s="918" t="e">
        <f>#REF!</f>
        <v>#REF!</v>
      </c>
      <c r="AH9" s="918" t="e">
        <f>#REF!</f>
        <v>#REF!</v>
      </c>
      <c r="AI9" s="1043"/>
      <c r="AJ9" s="803" t="e">
        <f>#REF!</f>
        <v>#REF!</v>
      </c>
      <c r="AK9" s="804" t="e">
        <f>#REF!</f>
        <v>#REF!</v>
      </c>
      <c r="AL9" s="804" t="e">
        <f>#REF!</f>
        <v>#REF!</v>
      </c>
      <c r="AM9" s="1044" t="e">
        <f>#REF!</f>
        <v>#REF!</v>
      </c>
      <c r="AN9" s="1045"/>
      <c r="AO9" s="918"/>
      <c r="AP9" s="918"/>
      <c r="AQ9" s="919"/>
      <c r="AR9" s="1082" t="e">
        <f>#REF!</f>
        <v>#REF!</v>
      </c>
      <c r="AS9" s="1065" t="e">
        <f>#REF!</f>
        <v>#REF!</v>
      </c>
      <c r="AT9" s="1065" t="e">
        <f>#REF!</f>
        <v>#REF!</v>
      </c>
      <c r="AU9" s="1083"/>
      <c r="AV9" s="1084" t="e">
        <f>#REF!</f>
        <v>#REF!</v>
      </c>
      <c r="AW9" s="1059" t="e">
        <f>#REF!</f>
        <v>#REF!</v>
      </c>
      <c r="AX9" s="1059" t="e">
        <f>#REF!</f>
        <v>#REF!</v>
      </c>
      <c r="AY9" s="1060" t="s">
        <v>50</v>
      </c>
      <c r="AZ9" s="1045"/>
      <c r="BA9" s="918"/>
      <c r="BB9" s="918"/>
      <c r="BC9" s="919"/>
      <c r="BD9" s="1101" t="e">
        <f>#REF!</f>
        <v>#REF!</v>
      </c>
      <c r="BE9" s="952" t="e">
        <f>#REF!</f>
        <v>#REF!</v>
      </c>
      <c r="BF9" s="952" t="e">
        <f>#REF!</f>
        <v>#REF!</v>
      </c>
      <c r="BG9" s="1083"/>
      <c r="BH9" s="1123" t="e">
        <f>#REF!</f>
        <v>#REF!</v>
      </c>
      <c r="BI9" s="804" t="e">
        <f>#REF!</f>
        <v>#REF!</v>
      </c>
      <c r="BJ9" s="804" t="e">
        <f>#REF!</f>
        <v>#REF!</v>
      </c>
      <c r="BK9" s="1044" t="e">
        <f>#REF!</f>
        <v>#REF!</v>
      </c>
      <c r="BL9" s="807"/>
      <c r="BM9" s="918"/>
      <c r="BN9" s="918"/>
      <c r="BO9" s="1115"/>
      <c r="BP9" s="1082" t="e">
        <f>#REF!</f>
        <v>#REF!</v>
      </c>
      <c r="BQ9" s="1065" t="e">
        <f>#REF!</f>
        <v>#REF!</v>
      </c>
      <c r="BR9" s="1065" t="e">
        <f>#REF!</f>
        <v>#REF!</v>
      </c>
      <c r="BS9" s="1137"/>
      <c r="BT9" s="988" t="e">
        <f>#REF!</f>
        <v>#REF!</v>
      </c>
      <c r="BU9" s="908" t="e">
        <f>#REF!</f>
        <v>#REF!</v>
      </c>
      <c r="BV9" s="908" t="e">
        <f>#REF!</f>
        <v>#REF!</v>
      </c>
      <c r="BW9" s="799" t="e">
        <f>#REF!</f>
        <v>#REF!</v>
      </c>
      <c r="BX9" s="225"/>
      <c r="BY9" s="355"/>
      <c r="BZ9" s="355"/>
      <c r="CA9" s="450"/>
      <c r="CB9" s="223"/>
      <c r="CC9" s="353"/>
      <c r="CD9" s="353"/>
      <c r="CE9" s="353"/>
      <c r="CF9" s="353"/>
      <c r="CG9" s="614"/>
      <c r="CH9" s="350"/>
      <c r="CJ9" s="303" t="s">
        <v>55</v>
      </c>
      <c r="CK9" s="303"/>
    </row>
    <row r="10" ht="21.95" customHeight="1" spans="1:89">
      <c r="A10" s="754">
        <f t="shared" si="0"/>
        <v>7</v>
      </c>
      <c r="B10" s="758">
        <v>2</v>
      </c>
      <c r="C10" s="759">
        <f t="shared" si="1"/>
        <v>43010</v>
      </c>
      <c r="D10" s="213"/>
      <c r="E10" s="214" t="s">
        <v>56</v>
      </c>
      <c r="F10" s="215">
        <v>6</v>
      </c>
      <c r="G10" s="216"/>
      <c r="H10" s="325" t="e">
        <f>#REF!</f>
        <v>#REF!</v>
      </c>
      <c r="I10" s="404" t="e">
        <f>#REF!</f>
        <v>#REF!</v>
      </c>
      <c r="J10" s="401" t="e">
        <f>#REF!</f>
        <v>#REF!</v>
      </c>
      <c r="K10" s="426"/>
      <c r="L10" s="808"/>
      <c r="M10" s="809"/>
      <c r="N10" s="809"/>
      <c r="O10" s="810"/>
      <c r="P10" s="811"/>
      <c r="Q10" s="924"/>
      <c r="R10" s="924"/>
      <c r="S10" s="925"/>
      <c r="T10" s="926"/>
      <c r="U10" s="927"/>
      <c r="V10" s="927"/>
      <c r="W10" s="928"/>
      <c r="X10" s="929"/>
      <c r="Y10" s="929"/>
      <c r="Z10" s="929"/>
      <c r="AA10" s="1006"/>
      <c r="AB10" s="811"/>
      <c r="AC10" s="924"/>
      <c r="AD10" s="924"/>
      <c r="AE10" s="925"/>
      <c r="AF10" s="1007" t="e">
        <f>#REF!</f>
        <v>#REF!</v>
      </c>
      <c r="AG10" s="1046" t="e">
        <f>#REF!</f>
        <v>#REF!</v>
      </c>
      <c r="AH10" s="1046" t="e">
        <f>#REF!</f>
        <v>#REF!</v>
      </c>
      <c r="AI10" s="1047"/>
      <c r="AJ10" s="808"/>
      <c r="AK10" s="809"/>
      <c r="AL10" s="809"/>
      <c r="AM10" s="810"/>
      <c r="AN10" s="811"/>
      <c r="AO10" s="924"/>
      <c r="AP10" s="924"/>
      <c r="AQ10" s="925"/>
      <c r="AR10" s="1007" t="e">
        <f>#REF!</f>
        <v>#REF!</v>
      </c>
      <c r="AS10" s="1085" t="e">
        <f>#REF!</f>
        <v>#REF!</v>
      </c>
      <c r="AT10" s="1085" t="e">
        <f>#REF!</f>
        <v>#REF!</v>
      </c>
      <c r="AU10" s="1047" t="s">
        <v>57</v>
      </c>
      <c r="AV10" s="1086"/>
      <c r="AW10" s="1113"/>
      <c r="AX10" s="1113"/>
      <c r="AY10" s="1114"/>
      <c r="AZ10" s="811"/>
      <c r="BA10" s="924"/>
      <c r="BB10" s="924"/>
      <c r="BC10" s="925"/>
      <c r="BD10" s="1007" t="e">
        <f>#REF!</f>
        <v>#REF!</v>
      </c>
      <c r="BE10" s="1046" t="e">
        <f>#REF!</f>
        <v>#REF!</v>
      </c>
      <c r="BF10" s="1046" t="e">
        <f>#REF!</f>
        <v>#REF!</v>
      </c>
      <c r="BG10" s="1047"/>
      <c r="BH10" s="808"/>
      <c r="BI10" s="809"/>
      <c r="BJ10" s="809"/>
      <c r="BK10" s="810"/>
      <c r="BL10" s="811"/>
      <c r="BM10" s="924"/>
      <c r="BN10" s="924"/>
      <c r="BO10" s="924"/>
      <c r="BP10" s="1138" t="e">
        <f>#REF!</f>
        <v>#REF!</v>
      </c>
      <c r="BQ10" s="1085" t="e">
        <f>#REF!</f>
        <v>#REF!</v>
      </c>
      <c r="BR10" s="1085" t="e">
        <f>#REF!</f>
        <v>#REF!</v>
      </c>
      <c r="BS10" s="1139"/>
      <c r="BT10" s="1140"/>
      <c r="BU10" s="1140"/>
      <c r="BV10" s="1140"/>
      <c r="BW10" s="810"/>
      <c r="BX10" s="341"/>
      <c r="BY10" s="455"/>
      <c r="BZ10" s="455"/>
      <c r="CA10" s="456"/>
      <c r="CB10" s="1158"/>
      <c r="CC10" s="1158"/>
      <c r="CD10" s="1158"/>
      <c r="CE10" s="1158"/>
      <c r="CF10" s="1158"/>
      <c r="CG10" s="1158"/>
      <c r="CH10" s="1158"/>
      <c r="CJ10" s="304" t="s">
        <v>58</v>
      </c>
      <c r="CK10" s="304"/>
    </row>
    <row r="11" ht="21.95" customHeight="1" spans="1:89">
      <c r="A11" s="754">
        <f t="shared" si="0"/>
        <v>8</v>
      </c>
      <c r="B11" s="758">
        <v>3</v>
      </c>
      <c r="C11" s="759">
        <f t="shared" si="1"/>
        <v>43017</v>
      </c>
      <c r="D11" s="217" t="s">
        <v>59</v>
      </c>
      <c r="E11" s="191"/>
      <c r="F11" s="218">
        <v>7</v>
      </c>
      <c r="G11" s="219" t="s">
        <v>60</v>
      </c>
      <c r="H11" s="325" t="e">
        <f>#REF!</f>
        <v>#REF!</v>
      </c>
      <c r="I11" s="404" t="e">
        <f>#REF!</f>
        <v>#REF!</v>
      </c>
      <c r="J11" s="401" t="e">
        <f>#REF!</f>
        <v>#REF!</v>
      </c>
      <c r="K11" s="426"/>
      <c r="L11" s="812"/>
      <c r="M11" s="813"/>
      <c r="N11" s="814"/>
      <c r="O11" s="815"/>
      <c r="P11" s="816"/>
      <c r="Q11" s="930"/>
      <c r="R11" s="930"/>
      <c r="S11" s="931"/>
      <c r="T11" s="932"/>
      <c r="U11" s="933"/>
      <c r="V11" s="933"/>
      <c r="W11" s="934"/>
      <c r="X11" s="935"/>
      <c r="Y11" s="933"/>
      <c r="Z11" s="933"/>
      <c r="AA11" s="1008"/>
      <c r="AB11" s="816"/>
      <c r="AC11" s="930"/>
      <c r="AD11" s="930"/>
      <c r="AE11" s="931"/>
      <c r="AF11" s="959" t="e">
        <f>#REF!</f>
        <v>#REF!</v>
      </c>
      <c r="AG11" s="930" t="e">
        <f>#REF!</f>
        <v>#REF!</v>
      </c>
      <c r="AH11" s="930" t="e">
        <f>#REF!</f>
        <v>#REF!</v>
      </c>
      <c r="AI11" s="934"/>
      <c r="AJ11" s="1048" t="e">
        <f>#REF!</f>
        <v>#REF!</v>
      </c>
      <c r="AK11" s="858" t="e">
        <f>#REF!</f>
        <v>#REF!</v>
      </c>
      <c r="AL11" s="858" t="e">
        <f>#REF!</f>
        <v>#REF!</v>
      </c>
      <c r="AM11" s="1049"/>
      <c r="AN11" s="1050" t="s">
        <v>43</v>
      </c>
      <c r="AO11" s="979"/>
      <c r="AP11" s="979"/>
      <c r="AQ11" s="1087"/>
      <c r="AR11" s="959" t="e">
        <f>#REF!</f>
        <v>#REF!</v>
      </c>
      <c r="AS11" s="984" t="e">
        <f>#REF!</f>
        <v>#REF!</v>
      </c>
      <c r="AT11" s="984" t="e">
        <f>#REF!</f>
        <v>#REF!</v>
      </c>
      <c r="AU11" s="934"/>
      <c r="AV11" s="1040"/>
      <c r="AW11" s="813"/>
      <c r="AX11" s="813"/>
      <c r="AY11" s="815"/>
      <c r="AZ11" s="816"/>
      <c r="BA11" s="930"/>
      <c r="BB11" s="930"/>
      <c r="BC11" s="931"/>
      <c r="BD11" s="959" t="e">
        <f>#REF!</f>
        <v>#REF!</v>
      </c>
      <c r="BE11" s="930" t="e">
        <f>#REF!</f>
        <v>#REF!</v>
      </c>
      <c r="BF11" s="930" t="e">
        <f>#REF!</f>
        <v>#REF!</v>
      </c>
      <c r="BG11" s="934"/>
      <c r="BH11" s="1040"/>
      <c r="BI11" s="813"/>
      <c r="BJ11" s="813"/>
      <c r="BK11" s="815"/>
      <c r="BL11" s="816"/>
      <c r="BM11" s="930"/>
      <c r="BN11" s="930"/>
      <c r="BO11" s="1141"/>
      <c r="BP11" s="1032" t="e">
        <f>#REF!</f>
        <v>#REF!</v>
      </c>
      <c r="BQ11" s="984" t="e">
        <f>#REF!</f>
        <v>#REF!</v>
      </c>
      <c r="BR11" s="984" t="e">
        <f>#REF!</f>
        <v>#REF!</v>
      </c>
      <c r="BS11" s="1008" t="s">
        <v>61</v>
      </c>
      <c r="BT11" s="816" t="e">
        <f>#REF!</f>
        <v>#REF!</v>
      </c>
      <c r="BU11" s="930" t="e">
        <f>#REF!</f>
        <v>#REF!</v>
      </c>
      <c r="BV11" s="930" t="e">
        <f>#REF!</f>
        <v>#REF!</v>
      </c>
      <c r="BW11" s="930"/>
      <c r="BX11" s="579"/>
      <c r="BY11" s="508" t="s">
        <v>43</v>
      </c>
      <c r="BZ11" s="508"/>
      <c r="CA11" s="1159"/>
      <c r="CB11" s="559"/>
      <c r="CC11" s="508" t="s">
        <v>43</v>
      </c>
      <c r="CD11" s="460"/>
      <c r="CE11" s="460"/>
      <c r="CF11" s="460"/>
      <c r="CG11" s="1180"/>
      <c r="CH11" s="569"/>
      <c r="CJ11" s="1181" t="s">
        <v>62</v>
      </c>
      <c r="CK11" s="1181"/>
    </row>
    <row r="12" ht="21.95" customHeight="1" spans="1:86">
      <c r="A12" s="754">
        <f t="shared" si="0"/>
        <v>9</v>
      </c>
      <c r="B12" s="758">
        <v>4</v>
      </c>
      <c r="C12" s="759">
        <f t="shared" si="1"/>
        <v>43024</v>
      </c>
      <c r="D12" s="213"/>
      <c r="E12" s="198"/>
      <c r="F12" s="199">
        <v>8</v>
      </c>
      <c r="G12" s="200" t="s">
        <v>63</v>
      </c>
      <c r="H12" s="325" t="e">
        <f>#REF!</f>
        <v>#REF!</v>
      </c>
      <c r="I12" s="404" t="e">
        <f>#REF!</f>
        <v>#REF!</v>
      </c>
      <c r="J12" s="401" t="e">
        <f>#REF!</f>
        <v>#REF!</v>
      </c>
      <c r="K12" s="426"/>
      <c r="L12" s="796"/>
      <c r="M12" s="797"/>
      <c r="N12" s="798"/>
      <c r="O12" s="817"/>
      <c r="P12" s="818"/>
      <c r="Q12" s="908"/>
      <c r="R12" s="908"/>
      <c r="S12" s="885"/>
      <c r="T12" s="936"/>
      <c r="U12" s="937"/>
      <c r="V12" s="937"/>
      <c r="W12" s="938"/>
      <c r="X12" s="939"/>
      <c r="Y12" s="937"/>
      <c r="Z12" s="937"/>
      <c r="AA12" s="885"/>
      <c r="AB12" s="818"/>
      <c r="AC12" s="908"/>
      <c r="AD12" s="908"/>
      <c r="AE12" s="885"/>
      <c r="AF12" s="964" t="e">
        <f>#REF!</f>
        <v>#REF!</v>
      </c>
      <c r="AG12" s="1009" t="e">
        <f>#REF!</f>
        <v>#REF!</v>
      </c>
      <c r="AH12" s="1009" t="e">
        <f>#REF!</f>
        <v>#REF!</v>
      </c>
      <c r="AI12" s="938"/>
      <c r="AJ12" s="1051" t="e">
        <f>#REF!</f>
        <v>#REF!</v>
      </c>
      <c r="AK12" s="1052" t="e">
        <f>#REF!</f>
        <v>#REF!</v>
      </c>
      <c r="AL12" s="1052" t="e">
        <f>#REF!</f>
        <v>#REF!</v>
      </c>
      <c r="AM12" s="1053"/>
      <c r="AN12" s="1054" t="s">
        <v>43</v>
      </c>
      <c r="AO12" s="731"/>
      <c r="AP12" s="731"/>
      <c r="AQ12" s="732"/>
      <c r="AR12" s="964" t="e">
        <f>#REF!</f>
        <v>#REF!</v>
      </c>
      <c r="AS12" s="1009" t="e">
        <f>#REF!</f>
        <v>#REF!</v>
      </c>
      <c r="AT12" s="1009" t="e">
        <f>#REF!</f>
        <v>#REF!</v>
      </c>
      <c r="AU12" s="938"/>
      <c r="AV12" s="1042"/>
      <c r="AW12" s="797"/>
      <c r="AX12" s="797"/>
      <c r="AY12" s="817"/>
      <c r="AZ12" s="818"/>
      <c r="BA12" s="908"/>
      <c r="BB12" s="908"/>
      <c r="BC12" s="885"/>
      <c r="BD12" s="964" t="e">
        <f>#REF!</f>
        <v>#REF!</v>
      </c>
      <c r="BE12" s="908" t="e">
        <f>#REF!</f>
        <v>#REF!</v>
      </c>
      <c r="BF12" s="908" t="e">
        <f>#REF!</f>
        <v>#REF!</v>
      </c>
      <c r="BG12" s="938"/>
      <c r="BH12" s="1042"/>
      <c r="BI12" s="797"/>
      <c r="BJ12" s="797"/>
      <c r="BK12" s="1124"/>
      <c r="BL12" s="818"/>
      <c r="BM12" s="908"/>
      <c r="BN12" s="908"/>
      <c r="BO12" s="1077"/>
      <c r="BP12" s="800" t="e">
        <f>#REF!</f>
        <v>#REF!</v>
      </c>
      <c r="BQ12" s="1009" t="e">
        <f>#REF!</f>
        <v>#REF!</v>
      </c>
      <c r="BR12" s="1009" t="e">
        <f>#REF!</f>
        <v>#REF!</v>
      </c>
      <c r="BS12" s="885" t="s">
        <v>64</v>
      </c>
      <c r="BT12" s="816" t="e">
        <f>#REF!</f>
        <v>#REF!</v>
      </c>
      <c r="BU12" s="930" t="e">
        <f>#REF!</f>
        <v>#REF!</v>
      </c>
      <c r="BV12" s="908"/>
      <c r="BW12" s="930"/>
      <c r="BX12" s="583"/>
      <c r="BY12" s="623" t="s">
        <v>43</v>
      </c>
      <c r="BZ12" s="623"/>
      <c r="CA12" s="1160"/>
      <c r="CB12" s="325"/>
      <c r="CC12" s="623" t="s">
        <v>43</v>
      </c>
      <c r="CD12" s="404"/>
      <c r="CE12" s="404"/>
      <c r="CF12" s="404"/>
      <c r="CG12" s="613"/>
      <c r="CH12" s="333"/>
    </row>
    <row r="13" ht="21.95" customHeight="1" spans="1:86">
      <c r="A13" s="754">
        <f t="shared" si="0"/>
        <v>10</v>
      </c>
      <c r="B13" s="758">
        <v>5</v>
      </c>
      <c r="C13" s="759">
        <f t="shared" si="1"/>
        <v>43031</v>
      </c>
      <c r="D13" s="217"/>
      <c r="E13" s="198"/>
      <c r="F13" s="199">
        <v>9</v>
      </c>
      <c r="G13" s="200" t="s">
        <v>65</v>
      </c>
      <c r="H13" s="325" t="e">
        <f>#REF!</f>
        <v>#REF!</v>
      </c>
      <c r="I13" s="353" t="e">
        <f>#REF!</f>
        <v>#REF!</v>
      </c>
      <c r="J13" s="354" t="e">
        <f>#REF!</f>
        <v>#REF!</v>
      </c>
      <c r="K13" s="429"/>
      <c r="L13" s="796" t="e">
        <f>#REF!</f>
        <v>#REF!</v>
      </c>
      <c r="M13" s="797" t="e">
        <f>#REF!</f>
        <v>#REF!</v>
      </c>
      <c r="N13" s="798" t="e">
        <f>#REF!</f>
        <v>#REF!</v>
      </c>
      <c r="O13" s="817" t="e">
        <f>#REF!</f>
        <v>#REF!</v>
      </c>
      <c r="P13" s="818"/>
      <c r="Q13" s="908"/>
      <c r="R13" s="908"/>
      <c r="S13" s="885"/>
      <c r="T13" s="936"/>
      <c r="U13" s="937"/>
      <c r="V13" s="937"/>
      <c r="W13" s="938"/>
      <c r="X13" s="940" t="e">
        <f>#REF!</f>
        <v>#REF!</v>
      </c>
      <c r="Y13" s="1009" t="e">
        <f>#REF!</f>
        <v>#REF!</v>
      </c>
      <c r="Z13" s="1009" t="e">
        <f>#REF!</f>
        <v>#REF!</v>
      </c>
      <c r="AA13" s="817" t="e">
        <f>#REF!</f>
        <v>#REF!</v>
      </c>
      <c r="AB13" s="818"/>
      <c r="AC13" s="908"/>
      <c r="AD13" s="908"/>
      <c r="AE13" s="885"/>
      <c r="AF13" s="964" t="e">
        <f>#REF!</f>
        <v>#REF!</v>
      </c>
      <c r="AG13" s="908" t="e">
        <f>#REF!</f>
        <v>#REF!</v>
      </c>
      <c r="AH13" s="1009" t="e">
        <f>#REF!</f>
        <v>#REF!</v>
      </c>
      <c r="AI13" s="1055" t="s">
        <v>66</v>
      </c>
      <c r="AJ13" s="1056" t="e">
        <f>#REF!</f>
        <v>#REF!</v>
      </c>
      <c r="AK13" s="797" t="e">
        <f>#REF!</f>
        <v>#REF!</v>
      </c>
      <c r="AL13" s="797" t="e">
        <f>#REF!</f>
        <v>#REF!</v>
      </c>
      <c r="AM13" s="799" t="e">
        <f>#REF!</f>
        <v>#REF!</v>
      </c>
      <c r="AN13" s="818"/>
      <c r="AO13" s="908"/>
      <c r="AP13" s="908"/>
      <c r="AQ13" s="885"/>
      <c r="AR13" s="964" t="e">
        <f>#REF!</f>
        <v>#REF!</v>
      </c>
      <c r="AS13" s="1009" t="e">
        <f>#REF!</f>
        <v>#REF!</v>
      </c>
      <c r="AT13" s="1009" t="e">
        <f>#REF!</f>
        <v>#REF!</v>
      </c>
      <c r="AU13" s="938"/>
      <c r="AV13" s="1081" t="e">
        <f>#REF!</f>
        <v>#REF!</v>
      </c>
      <c r="AW13" s="1052" t="e">
        <f>#REF!</f>
        <v>#REF!</v>
      </c>
      <c r="AX13" s="1052" t="e">
        <f>#REF!</f>
        <v>#REF!</v>
      </c>
      <c r="AY13" s="1112" t="s">
        <v>50</v>
      </c>
      <c r="AZ13" s="818"/>
      <c r="BA13" s="908"/>
      <c r="BB13" s="908"/>
      <c r="BC13" s="885"/>
      <c r="BD13" s="964" t="e">
        <f>#REF!</f>
        <v>#REF!</v>
      </c>
      <c r="BE13" s="908" t="e">
        <f>#REF!</f>
        <v>#REF!</v>
      </c>
      <c r="BF13" s="908" t="e">
        <f>#REF!</f>
        <v>#REF!</v>
      </c>
      <c r="BG13" s="938"/>
      <c r="BH13" s="1042" t="e">
        <f>#REF!</f>
        <v>#REF!</v>
      </c>
      <c r="BI13" s="797" t="e">
        <f>#REF!</f>
        <v>#REF!</v>
      </c>
      <c r="BJ13" s="797" t="e">
        <f>#REF!</f>
        <v>#REF!</v>
      </c>
      <c r="BK13" s="1124" t="e">
        <f>#REF!</f>
        <v>#REF!</v>
      </c>
      <c r="BL13" s="818"/>
      <c r="BM13" s="908"/>
      <c r="BN13" s="908"/>
      <c r="BO13" s="1077"/>
      <c r="BP13" s="800" t="e">
        <f>#REF!</f>
        <v>#REF!</v>
      </c>
      <c r="BQ13" s="1009" t="e">
        <f>#REF!</f>
        <v>#REF!</v>
      </c>
      <c r="BR13" s="1009" t="e">
        <f>#REF!</f>
        <v>#REF!</v>
      </c>
      <c r="BS13" s="885" t="s">
        <v>67</v>
      </c>
      <c r="BT13" s="816" t="e">
        <f>#REF!</f>
        <v>#REF!</v>
      </c>
      <c r="BU13" s="930" t="e">
        <f>#REF!</f>
        <v>#REF!</v>
      </c>
      <c r="BV13" s="908"/>
      <c r="BW13" s="930" t="e">
        <f>#REF!</f>
        <v>#REF!</v>
      </c>
      <c r="BX13" s="347"/>
      <c r="BY13" s="404"/>
      <c r="BZ13" s="404"/>
      <c r="CA13" s="703"/>
      <c r="CB13" s="325"/>
      <c r="CC13" s="404"/>
      <c r="CD13" s="404"/>
      <c r="CE13" s="404"/>
      <c r="CF13" s="404"/>
      <c r="CG13" s="613"/>
      <c r="CH13" s="333"/>
    </row>
    <row r="14" ht="21.95" customHeight="1" spans="1:86">
      <c r="A14" s="754">
        <f t="shared" si="0"/>
        <v>11</v>
      </c>
      <c r="B14" s="758">
        <v>6</v>
      </c>
      <c r="C14" s="759">
        <f t="shared" si="1"/>
        <v>43038</v>
      </c>
      <c r="D14" s="213"/>
      <c r="E14" s="198"/>
      <c r="F14" s="199">
        <v>10</v>
      </c>
      <c r="G14" s="200" t="s">
        <v>68</v>
      </c>
      <c r="H14" s="223" t="e">
        <f>#REF!</f>
        <v>#REF!</v>
      </c>
      <c r="I14" s="353" t="e">
        <f>#REF!</f>
        <v>#REF!</v>
      </c>
      <c r="J14" s="354" t="e">
        <f>#REF!</f>
        <v>#REF!</v>
      </c>
      <c r="K14" s="819" t="s">
        <v>69</v>
      </c>
      <c r="L14" s="796" t="e">
        <f>#REF!</f>
        <v>#REF!</v>
      </c>
      <c r="M14" s="797" t="e">
        <f>#REF!</f>
        <v>#REF!</v>
      </c>
      <c r="N14" s="798" t="e">
        <f>#REF!</f>
        <v>#REF!</v>
      </c>
      <c r="O14" s="817" t="e">
        <f>#REF!</f>
        <v>#REF!</v>
      </c>
      <c r="P14" s="818"/>
      <c r="Q14" s="908"/>
      <c r="R14" s="908"/>
      <c r="S14" s="885"/>
      <c r="T14" s="936"/>
      <c r="U14" s="937"/>
      <c r="V14" s="937"/>
      <c r="W14" s="938"/>
      <c r="X14" s="940" t="e">
        <f>#REF!</f>
        <v>#REF!</v>
      </c>
      <c r="Y14" s="1009" t="e">
        <f>#REF!</f>
        <v>#REF!</v>
      </c>
      <c r="Z14" s="1009" t="e">
        <f>#REF!</f>
        <v>#REF!</v>
      </c>
      <c r="AA14" s="817" t="e">
        <f>#REF!</f>
        <v>#REF!</v>
      </c>
      <c r="AB14" s="818"/>
      <c r="AC14" s="908"/>
      <c r="AD14" s="908"/>
      <c r="AE14" s="885"/>
      <c r="AF14" s="964" t="e">
        <f>#REF!</f>
        <v>#REF!</v>
      </c>
      <c r="AG14" s="908" t="e">
        <f>#REF!</f>
        <v>#REF!</v>
      </c>
      <c r="AH14" s="1009" t="e">
        <f>#REF!</f>
        <v>#REF!</v>
      </c>
      <c r="AI14" s="938"/>
      <c r="AJ14" s="1056" t="e">
        <f>#REF!</f>
        <v>#REF!</v>
      </c>
      <c r="AK14" s="797" t="e">
        <f>#REF!</f>
        <v>#REF!</v>
      </c>
      <c r="AL14" s="797" t="e">
        <f>#REF!</f>
        <v>#REF!</v>
      </c>
      <c r="AM14" s="799" t="e">
        <f>#REF!</f>
        <v>#REF!</v>
      </c>
      <c r="AN14" s="818"/>
      <c r="AO14" s="908"/>
      <c r="AP14" s="908"/>
      <c r="AQ14" s="885"/>
      <c r="AR14" s="964" t="e">
        <f>#REF!</f>
        <v>#REF!</v>
      </c>
      <c r="AS14" s="1009" t="e">
        <f>#REF!</f>
        <v>#REF!</v>
      </c>
      <c r="AT14" s="1009" t="e">
        <f>#REF!</f>
        <v>#REF!</v>
      </c>
      <c r="AU14" s="938"/>
      <c r="AV14" s="1081" t="e">
        <f>#REF!</f>
        <v>#REF!</v>
      </c>
      <c r="AW14" s="1052" t="e">
        <f>#REF!</f>
        <v>#REF!</v>
      </c>
      <c r="AX14" s="1052" t="e">
        <f>#REF!</f>
        <v>#REF!</v>
      </c>
      <c r="AY14" s="1112" t="s">
        <v>50</v>
      </c>
      <c r="AZ14" s="818"/>
      <c r="BA14" s="908"/>
      <c r="BB14" s="908"/>
      <c r="BC14" s="885"/>
      <c r="BD14" s="964" t="e">
        <f>#REF!</f>
        <v>#REF!</v>
      </c>
      <c r="BE14" s="908" t="e">
        <f>#REF!</f>
        <v>#REF!</v>
      </c>
      <c r="BF14" s="908" t="e">
        <f>#REF!</f>
        <v>#REF!</v>
      </c>
      <c r="BG14" s="938"/>
      <c r="BH14" s="1042" t="e">
        <f>#REF!</f>
        <v>#REF!</v>
      </c>
      <c r="BI14" s="797" t="e">
        <f>#REF!</f>
        <v>#REF!</v>
      </c>
      <c r="BJ14" s="797" t="e">
        <f>#REF!</f>
        <v>#REF!</v>
      </c>
      <c r="BK14" s="1124" t="e">
        <f>#REF!</f>
        <v>#REF!</v>
      </c>
      <c r="BL14" s="818"/>
      <c r="BM14" s="908"/>
      <c r="BN14" s="908"/>
      <c r="BO14" s="1077"/>
      <c r="BP14" s="800" t="e">
        <f>#REF!</f>
        <v>#REF!</v>
      </c>
      <c r="BQ14" s="1009" t="e">
        <f>#REF!</f>
        <v>#REF!</v>
      </c>
      <c r="BR14" s="1009" t="e">
        <f>#REF!</f>
        <v>#REF!</v>
      </c>
      <c r="BS14" s="885" t="s">
        <v>70</v>
      </c>
      <c r="BT14" s="816" t="e">
        <f>#REF!</f>
        <v>#REF!</v>
      </c>
      <c r="BU14" s="930" t="e">
        <f>#REF!</f>
        <v>#REF!</v>
      </c>
      <c r="BV14" s="908"/>
      <c r="BW14" s="930"/>
      <c r="BX14" s="347"/>
      <c r="BY14" s="404"/>
      <c r="BZ14" s="404"/>
      <c r="CA14" s="703"/>
      <c r="CB14" s="325"/>
      <c r="CC14" s="404"/>
      <c r="CD14" s="404"/>
      <c r="CE14" s="404"/>
      <c r="CF14" s="404"/>
      <c r="CG14" s="613"/>
      <c r="CH14" s="333"/>
    </row>
    <row r="15" ht="21.95" customHeight="1" spans="1:86">
      <c r="A15" s="754">
        <f t="shared" si="0"/>
        <v>12</v>
      </c>
      <c r="B15" s="758">
        <v>7</v>
      </c>
      <c r="C15" s="759">
        <f t="shared" si="1"/>
        <v>43045</v>
      </c>
      <c r="D15" s="213"/>
      <c r="E15" s="198"/>
      <c r="F15" s="199">
        <v>11</v>
      </c>
      <c r="G15" s="200" t="s">
        <v>71</v>
      </c>
      <c r="H15" s="223" t="e">
        <f>#REF!</f>
        <v>#REF!</v>
      </c>
      <c r="I15" s="353" t="e">
        <f>#REF!</f>
        <v>#REF!</v>
      </c>
      <c r="J15" s="354" t="e">
        <f>#REF!</f>
        <v>#REF!</v>
      </c>
      <c r="K15" s="429"/>
      <c r="L15" s="796" t="e">
        <f>#REF!</f>
        <v>#REF!</v>
      </c>
      <c r="M15" s="797" t="e">
        <f>#REF!</f>
        <v>#REF!</v>
      </c>
      <c r="N15" s="798" t="e">
        <f>#REF!</f>
        <v>#REF!</v>
      </c>
      <c r="O15" s="817" t="e">
        <f>#REF!</f>
        <v>#REF!</v>
      </c>
      <c r="P15" s="818"/>
      <c r="Q15" s="908"/>
      <c r="R15" s="908"/>
      <c r="S15" s="885"/>
      <c r="T15" s="936"/>
      <c r="U15" s="937"/>
      <c r="V15" s="937"/>
      <c r="W15" s="938"/>
      <c r="X15" s="940" t="e">
        <f>#REF!</f>
        <v>#REF!</v>
      </c>
      <c r="Y15" s="1009" t="e">
        <f>#REF!</f>
        <v>#REF!</v>
      </c>
      <c r="Z15" s="1009" t="e">
        <f>#REF!</f>
        <v>#REF!</v>
      </c>
      <c r="AA15" s="817" t="e">
        <f>#REF!</f>
        <v>#REF!</v>
      </c>
      <c r="AB15" s="818"/>
      <c r="AC15" s="908"/>
      <c r="AD15" s="908"/>
      <c r="AE15" s="885"/>
      <c r="AF15" s="964" t="e">
        <f>#REF!</f>
        <v>#REF!</v>
      </c>
      <c r="AG15" s="1009" t="e">
        <f>#REF!</f>
        <v>#REF!</v>
      </c>
      <c r="AH15" s="1009" t="e">
        <f>#REF!</f>
        <v>#REF!</v>
      </c>
      <c r="AI15" s="938"/>
      <c r="AJ15" s="1056" t="e">
        <f>#REF!</f>
        <v>#REF!</v>
      </c>
      <c r="AK15" s="797" t="e">
        <f>#REF!</f>
        <v>#REF!</v>
      </c>
      <c r="AL15" s="797" t="e">
        <f>#REF!</f>
        <v>#REF!</v>
      </c>
      <c r="AM15" s="799" t="e">
        <f>#REF!</f>
        <v>#REF!</v>
      </c>
      <c r="AN15" s="818"/>
      <c r="AO15" s="908"/>
      <c r="AP15" s="908"/>
      <c r="AQ15" s="889"/>
      <c r="AR15" s="964" t="e">
        <f>#REF!</f>
        <v>#REF!</v>
      </c>
      <c r="AS15" s="1009" t="e">
        <f>#REF!</f>
        <v>#REF!</v>
      </c>
      <c r="AT15" s="1009" t="e">
        <f>#REF!</f>
        <v>#REF!</v>
      </c>
      <c r="AU15" s="938"/>
      <c r="AV15" s="1081" t="e">
        <f>#REF!</f>
        <v>#REF!</v>
      </c>
      <c r="AW15" s="1052" t="e">
        <f>#REF!</f>
        <v>#REF!</v>
      </c>
      <c r="AX15" s="1052" t="e">
        <f>#REF!</f>
        <v>#REF!</v>
      </c>
      <c r="AY15" s="1112" t="s">
        <v>50</v>
      </c>
      <c r="AZ15" s="818"/>
      <c r="BA15" s="908"/>
      <c r="BB15" s="908"/>
      <c r="BC15" s="885"/>
      <c r="BD15" s="964" t="e">
        <f>#REF!</f>
        <v>#REF!</v>
      </c>
      <c r="BE15" s="908" t="e">
        <f>#REF!</f>
        <v>#REF!</v>
      </c>
      <c r="BF15" s="908" t="e">
        <f>#REF!</f>
        <v>#REF!</v>
      </c>
      <c r="BG15" s="938"/>
      <c r="BH15" s="1042" t="e">
        <f>#REF!</f>
        <v>#REF!</v>
      </c>
      <c r="BI15" s="797" t="e">
        <f>#REF!</f>
        <v>#REF!</v>
      </c>
      <c r="BJ15" s="797" t="e">
        <f>#REF!</f>
        <v>#REF!</v>
      </c>
      <c r="BK15" s="815" t="e">
        <f>#REF!</f>
        <v>#REF!</v>
      </c>
      <c r="BL15" s="818"/>
      <c r="BM15" s="908"/>
      <c r="BN15" s="908"/>
      <c r="BO15" s="1077"/>
      <c r="BP15" s="800" t="e">
        <f>#REF!</f>
        <v>#REF!</v>
      </c>
      <c r="BQ15" s="1009" t="e">
        <f>#REF!</f>
        <v>#REF!</v>
      </c>
      <c r="BR15" s="1009" t="e">
        <f>#REF!</f>
        <v>#REF!</v>
      </c>
      <c r="BS15" s="885"/>
      <c r="BT15" s="816" t="e">
        <f>#REF!</f>
        <v>#REF!</v>
      </c>
      <c r="BU15" s="930" t="e">
        <f>#REF!</f>
        <v>#REF!</v>
      </c>
      <c r="BV15" s="908"/>
      <c r="BW15" s="930"/>
      <c r="BX15" s="347"/>
      <c r="BY15" s="404"/>
      <c r="BZ15" s="404"/>
      <c r="CA15" s="703"/>
      <c r="CB15" s="325"/>
      <c r="CC15" s="404"/>
      <c r="CD15" s="404"/>
      <c r="CE15" s="404"/>
      <c r="CF15" s="404"/>
      <c r="CG15" s="613"/>
      <c r="CH15" s="333"/>
    </row>
    <row r="16" ht="21.95" customHeight="1" spans="1:86">
      <c r="A16" s="754">
        <f t="shared" si="0"/>
        <v>13</v>
      </c>
      <c r="B16" s="758">
        <v>8</v>
      </c>
      <c r="C16" s="759">
        <f t="shared" si="1"/>
        <v>43052</v>
      </c>
      <c r="D16" s="213"/>
      <c r="E16" s="198"/>
      <c r="F16" s="199">
        <v>12</v>
      </c>
      <c r="G16" s="200" t="s">
        <v>72</v>
      </c>
      <c r="H16" s="223" t="e">
        <f>#REF!</f>
        <v>#REF!</v>
      </c>
      <c r="I16" s="353" t="e">
        <f>#REF!</f>
        <v>#REF!</v>
      </c>
      <c r="J16" s="354" t="e">
        <f>#REF!</f>
        <v>#REF!</v>
      </c>
      <c r="K16" s="429"/>
      <c r="L16" s="796"/>
      <c r="M16" s="797"/>
      <c r="N16" s="797"/>
      <c r="O16" s="817"/>
      <c r="P16" s="820"/>
      <c r="Q16" s="941"/>
      <c r="R16" s="941"/>
      <c r="S16" s="942"/>
      <c r="T16" s="936"/>
      <c r="U16" s="937"/>
      <c r="V16" s="937"/>
      <c r="W16" s="938"/>
      <c r="X16" s="940"/>
      <c r="Y16" s="1009"/>
      <c r="Z16" s="1009"/>
      <c r="AA16" s="817"/>
      <c r="AB16" s="818"/>
      <c r="AC16" s="908"/>
      <c r="AD16" s="908"/>
      <c r="AE16" s="885"/>
      <c r="AF16" s="964" t="e">
        <f>#REF!</f>
        <v>#REF!</v>
      </c>
      <c r="AG16" s="908" t="e">
        <f>#REF!</f>
        <v>#REF!</v>
      </c>
      <c r="AH16" s="1009" t="e">
        <f>#REF!</f>
        <v>#REF!</v>
      </c>
      <c r="AI16" s="938"/>
      <c r="AJ16" s="1056"/>
      <c r="AK16" s="797"/>
      <c r="AL16" s="797"/>
      <c r="AM16" s="799"/>
      <c r="AN16" s="818"/>
      <c r="AO16" s="908"/>
      <c r="AP16" s="908"/>
      <c r="AQ16" s="962"/>
      <c r="AR16" s="1055" t="e">
        <f>#REF!</f>
        <v>#REF!</v>
      </c>
      <c r="AS16" s="1009" t="e">
        <f>#REF!</f>
        <v>#REF!</v>
      </c>
      <c r="AT16" s="1009" t="e">
        <f>#REF!</f>
        <v>#REF!</v>
      </c>
      <c r="AU16" s="938"/>
      <c r="AV16" s="1042"/>
      <c r="AW16" s="797"/>
      <c r="AX16" s="797"/>
      <c r="AY16" s="817"/>
      <c r="AZ16" s="818"/>
      <c r="BA16" s="908"/>
      <c r="BB16" s="908"/>
      <c r="BC16" s="885"/>
      <c r="BD16" s="964" t="e">
        <f>#REF!</f>
        <v>#REF!</v>
      </c>
      <c r="BE16" s="908" t="e">
        <f>#REF!</f>
        <v>#REF!</v>
      </c>
      <c r="BF16" s="908" t="e">
        <f>#REF!</f>
        <v>#REF!</v>
      </c>
      <c r="BG16" s="938"/>
      <c r="BH16" s="1081" t="e">
        <f>#REF!</f>
        <v>#REF!</v>
      </c>
      <c r="BI16" s="1052" t="e">
        <f>#REF!</f>
        <v>#REF!</v>
      </c>
      <c r="BJ16" s="1052" t="e">
        <f>#REF!</f>
        <v>#REF!</v>
      </c>
      <c r="BK16" s="1112"/>
      <c r="BL16" s="1054" t="s">
        <v>43</v>
      </c>
      <c r="BM16" s="731" t="s">
        <v>43</v>
      </c>
      <c r="BN16" s="731"/>
      <c r="BO16" s="1142" t="s">
        <v>73</v>
      </c>
      <c r="BP16" s="800" t="e">
        <f>#REF!</f>
        <v>#REF!</v>
      </c>
      <c r="BQ16" s="1009" t="e">
        <f>#REF!</f>
        <v>#REF!</v>
      </c>
      <c r="BR16" s="1009" t="e">
        <f>#REF!</f>
        <v>#REF!</v>
      </c>
      <c r="BS16" s="885"/>
      <c r="BT16" s="816" t="e">
        <f>#REF!</f>
        <v>#REF!</v>
      </c>
      <c r="BU16" s="930" t="e">
        <f>#REF!</f>
        <v>#REF!</v>
      </c>
      <c r="BV16" s="908"/>
      <c r="BW16" s="930"/>
      <c r="BX16" s="347"/>
      <c r="BY16" s="404"/>
      <c r="BZ16" s="404"/>
      <c r="CA16" s="703"/>
      <c r="CB16" s="410"/>
      <c r="CC16" s="404"/>
      <c r="CD16" s="404"/>
      <c r="CE16" s="623" t="s">
        <v>43</v>
      </c>
      <c r="CF16" s="623" t="s">
        <v>43</v>
      </c>
      <c r="CG16" s="1182"/>
      <c r="CH16" s="1183"/>
    </row>
    <row r="17" ht="21.95" customHeight="1" spans="1:86">
      <c r="A17" s="754">
        <f t="shared" si="0"/>
        <v>14</v>
      </c>
      <c r="B17" s="758">
        <v>9</v>
      </c>
      <c r="C17" s="759">
        <f t="shared" si="1"/>
        <v>43059</v>
      </c>
      <c r="D17" s="221"/>
      <c r="E17" s="198"/>
      <c r="F17" s="199">
        <v>13</v>
      </c>
      <c r="G17" s="222" t="s">
        <v>74</v>
      </c>
      <c r="H17" s="223" t="e">
        <f>#REF!</f>
        <v>#REF!</v>
      </c>
      <c r="I17" s="353" t="e">
        <f>#REF!</f>
        <v>#REF!</v>
      </c>
      <c r="J17" s="354" t="e">
        <f>#REF!</f>
        <v>#REF!</v>
      </c>
      <c r="K17" s="429"/>
      <c r="L17" s="796" t="e">
        <f>#REF!</f>
        <v>#REF!</v>
      </c>
      <c r="M17" s="797" t="e">
        <f>#REF!</f>
        <v>#REF!</v>
      </c>
      <c r="N17" s="797" t="e">
        <f>#REF!</f>
        <v>#REF!</v>
      </c>
      <c r="O17" s="817" t="e">
        <f>#REF!</f>
        <v>#REF!</v>
      </c>
      <c r="P17" s="820"/>
      <c r="Q17" s="941"/>
      <c r="R17" s="941"/>
      <c r="S17" s="942"/>
      <c r="T17" s="936"/>
      <c r="U17" s="937"/>
      <c r="V17" s="937"/>
      <c r="W17" s="938"/>
      <c r="X17" s="940" t="e">
        <f>#REF!</f>
        <v>#REF!</v>
      </c>
      <c r="Y17" s="1009" t="e">
        <f>#REF!</f>
        <v>#REF!</v>
      </c>
      <c r="Z17" s="1009" t="e">
        <f>#REF!</f>
        <v>#REF!</v>
      </c>
      <c r="AA17" s="817" t="e">
        <f>#REF!</f>
        <v>#REF!</v>
      </c>
      <c r="AB17" s="820"/>
      <c r="AC17" s="941"/>
      <c r="AD17" s="941"/>
      <c r="AE17" s="942"/>
      <c r="AF17" s="964" t="e">
        <f>#REF!</f>
        <v>#REF!</v>
      </c>
      <c r="AG17" s="908" t="e">
        <f>#REF!</f>
        <v>#REF!</v>
      </c>
      <c r="AH17" s="1009" t="e">
        <f>#REF!</f>
        <v>#REF!</v>
      </c>
      <c r="AI17" s="938"/>
      <c r="AJ17" s="1042" t="e">
        <f>#REF!</f>
        <v>#REF!</v>
      </c>
      <c r="AK17" s="797" t="e">
        <f>#REF!</f>
        <v>#REF!</v>
      </c>
      <c r="AL17" s="797" t="e">
        <f>#REF!</f>
        <v>#REF!</v>
      </c>
      <c r="AM17" s="799" t="e">
        <f>#REF!</f>
        <v>#REF!</v>
      </c>
      <c r="AN17" s="820"/>
      <c r="AO17" s="941"/>
      <c r="AP17" s="941"/>
      <c r="AQ17" s="1088"/>
      <c r="AR17" s="1055" t="e">
        <f>#REF!</f>
        <v>#REF!</v>
      </c>
      <c r="AS17" s="1009" t="e">
        <f>#REF!</f>
        <v>#REF!</v>
      </c>
      <c r="AT17" s="1009" t="e">
        <f>#REF!</f>
        <v>#REF!</v>
      </c>
      <c r="AU17" s="938"/>
      <c r="AV17" s="1042" t="e">
        <f>#REF!</f>
        <v>#REF!</v>
      </c>
      <c r="AW17" s="797" t="e">
        <f>#REF!</f>
        <v>#REF!</v>
      </c>
      <c r="AX17" s="797" t="e">
        <f>#REF!</f>
        <v>#REF!</v>
      </c>
      <c r="AY17" s="817" t="s">
        <v>75</v>
      </c>
      <c r="AZ17" s="820"/>
      <c r="BA17" s="941"/>
      <c r="BB17" s="941"/>
      <c r="BC17" s="942"/>
      <c r="BD17" s="964" t="e">
        <f>#REF!</f>
        <v>#REF!</v>
      </c>
      <c r="BE17" s="908" t="e">
        <f>#REF!</f>
        <v>#REF!</v>
      </c>
      <c r="BF17" s="908" t="e">
        <f>#REF!</f>
        <v>#REF!</v>
      </c>
      <c r="BG17" s="938"/>
      <c r="BH17" s="1042" t="e">
        <f>#REF!</f>
        <v>#REF!</v>
      </c>
      <c r="BI17" s="797" t="e">
        <f>#REF!</f>
        <v>#REF!</v>
      </c>
      <c r="BJ17" s="797" t="e">
        <f>#REF!</f>
        <v>#REF!</v>
      </c>
      <c r="BK17" s="817" t="e">
        <f>#REF!</f>
        <v>#REF!</v>
      </c>
      <c r="BL17" s="820"/>
      <c r="BM17" s="941"/>
      <c r="BN17" s="941"/>
      <c r="BO17" s="1143"/>
      <c r="BP17" s="800" t="e">
        <f>#REF!</f>
        <v>#REF!</v>
      </c>
      <c r="BQ17" s="1009" t="e">
        <f>#REF!</f>
        <v>#REF!</v>
      </c>
      <c r="BR17" s="1009" t="e">
        <f>#REF!</f>
        <v>#REF!</v>
      </c>
      <c r="BS17" s="885" t="s">
        <v>76</v>
      </c>
      <c r="BT17" s="816" t="e">
        <f>#REF!</f>
        <v>#REF!</v>
      </c>
      <c r="BU17" s="930" t="e">
        <f>#REF!</f>
        <v>#REF!</v>
      </c>
      <c r="BV17" s="908"/>
      <c r="BW17" s="930" t="e">
        <f>#REF!</f>
        <v>#REF!</v>
      </c>
      <c r="BX17" s="352"/>
      <c r="BY17" s="470"/>
      <c r="BZ17" s="470"/>
      <c r="CA17" s="712"/>
      <c r="CB17" s="410"/>
      <c r="CC17" s="470"/>
      <c r="CD17" s="470"/>
      <c r="CE17" s="470"/>
      <c r="CF17" s="470"/>
      <c r="CG17" s="1182"/>
      <c r="CH17" s="1183"/>
    </row>
    <row r="18" ht="21.95" customHeight="1" spans="1:86">
      <c r="A18" s="754">
        <f t="shared" si="0"/>
        <v>15</v>
      </c>
      <c r="B18" s="758">
        <v>10</v>
      </c>
      <c r="C18" s="759">
        <f t="shared" si="1"/>
        <v>43066</v>
      </c>
      <c r="D18" s="213"/>
      <c r="E18" s="198"/>
      <c r="F18" s="199">
        <v>14</v>
      </c>
      <c r="G18" s="200" t="s">
        <v>77</v>
      </c>
      <c r="H18" s="223"/>
      <c r="I18" s="353"/>
      <c r="J18" s="354"/>
      <c r="K18" s="429" t="s">
        <v>78</v>
      </c>
      <c r="L18" s="796" t="e">
        <f>#REF!</f>
        <v>#REF!</v>
      </c>
      <c r="M18" s="797" t="e">
        <f>#REF!</f>
        <v>#REF!</v>
      </c>
      <c r="N18" s="797" t="e">
        <f>#REF!</f>
        <v>#REF!</v>
      </c>
      <c r="O18" s="817" t="e">
        <f>#REF!</f>
        <v>#REF!</v>
      </c>
      <c r="P18" s="818"/>
      <c r="Q18" s="908"/>
      <c r="R18" s="908"/>
      <c r="S18" s="885"/>
      <c r="T18" s="936"/>
      <c r="U18" s="937"/>
      <c r="V18" s="937"/>
      <c r="W18" s="938"/>
      <c r="X18" s="940" t="e">
        <f>#REF!</f>
        <v>#REF!</v>
      </c>
      <c r="Y18" s="1009" t="e">
        <f>#REF!</f>
        <v>#REF!</v>
      </c>
      <c r="Z18" s="1009" t="e">
        <f>#REF!</f>
        <v>#REF!</v>
      </c>
      <c r="AA18" s="817" t="e">
        <f>#REF!</f>
        <v>#REF!</v>
      </c>
      <c r="AB18" s="818"/>
      <c r="AC18" s="908"/>
      <c r="AD18" s="908"/>
      <c r="AE18" s="885"/>
      <c r="AF18" s="964" t="e">
        <f>#REF!</f>
        <v>#REF!</v>
      </c>
      <c r="AG18" s="1009" t="e">
        <f>#REF!</f>
        <v>#REF!</v>
      </c>
      <c r="AH18" s="1009" t="e">
        <f>#REF!</f>
        <v>#REF!</v>
      </c>
      <c r="AI18" s="938"/>
      <c r="AJ18" s="1042" t="e">
        <f>#REF!</f>
        <v>#REF!</v>
      </c>
      <c r="AK18" s="797" t="e">
        <f>#REF!</f>
        <v>#REF!</v>
      </c>
      <c r="AL18" s="797" t="e">
        <f>#REF!</f>
        <v>#REF!</v>
      </c>
      <c r="AM18" s="799" t="e">
        <f>#REF!</f>
        <v>#REF!</v>
      </c>
      <c r="AN18" s="820"/>
      <c r="AO18" s="941"/>
      <c r="AP18" s="941"/>
      <c r="AQ18" s="942"/>
      <c r="AR18" s="1055" t="e">
        <f>#REF!</f>
        <v>#REF!</v>
      </c>
      <c r="AS18" s="1009" t="e">
        <f>#REF!</f>
        <v>#REF!</v>
      </c>
      <c r="AT18" s="1009" t="e">
        <f>#REF!</f>
        <v>#REF!</v>
      </c>
      <c r="AU18" s="938"/>
      <c r="AV18" s="1042" t="e">
        <f>#REF!</f>
        <v>#REF!</v>
      </c>
      <c r="AW18" s="797" t="e">
        <f>#REF!</f>
        <v>#REF!</v>
      </c>
      <c r="AX18" s="797" t="e">
        <f>#REF!</f>
        <v>#REF!</v>
      </c>
      <c r="AY18" s="817" t="s">
        <v>50</v>
      </c>
      <c r="AZ18" s="818"/>
      <c r="BA18" s="908"/>
      <c r="BB18" s="908"/>
      <c r="BC18" s="885"/>
      <c r="BD18" s="964" t="e">
        <f>#REF!</f>
        <v>#REF!</v>
      </c>
      <c r="BE18" s="908" t="e">
        <f>#REF!</f>
        <v>#REF!</v>
      </c>
      <c r="BF18" s="908" t="e">
        <f>#REF!</f>
        <v>#REF!</v>
      </c>
      <c r="BG18" s="938"/>
      <c r="BH18" s="1125" t="e">
        <f>#REF!</f>
        <v>#REF!</v>
      </c>
      <c r="BI18" s="798" t="e">
        <f>#REF!</f>
        <v>#REF!</v>
      </c>
      <c r="BJ18" s="798" t="e">
        <f>#REF!</f>
        <v>#REF!</v>
      </c>
      <c r="BK18" s="817" t="e">
        <f>#REF!</f>
        <v>#REF!</v>
      </c>
      <c r="BL18" s="818"/>
      <c r="BM18" s="908"/>
      <c r="BN18" s="908"/>
      <c r="BO18" s="1077"/>
      <c r="BP18" s="800" t="e">
        <f>#REF!</f>
        <v>#REF!</v>
      </c>
      <c r="BQ18" s="1009" t="e">
        <f>#REF!</f>
        <v>#REF!</v>
      </c>
      <c r="BR18" s="1009" t="e">
        <f>#REF!</f>
        <v>#REF!</v>
      </c>
      <c r="BS18" s="885" t="s">
        <v>79</v>
      </c>
      <c r="BT18" s="816" t="e">
        <f>#REF!</f>
        <v>#REF!</v>
      </c>
      <c r="BU18" s="930" t="e">
        <f>#REF!</f>
        <v>#REF!</v>
      </c>
      <c r="BV18" s="908"/>
      <c r="BW18" s="930" t="e">
        <f>#REF!</f>
        <v>#REF!</v>
      </c>
      <c r="BX18" s="583"/>
      <c r="BY18" s="623" t="s">
        <v>43</v>
      </c>
      <c r="BZ18" s="623"/>
      <c r="CA18" s="1160"/>
      <c r="CB18" s="325"/>
      <c r="CC18" s="470"/>
      <c r="CD18" s="404"/>
      <c r="CE18" s="404"/>
      <c r="CF18" s="404"/>
      <c r="CG18" s="613"/>
      <c r="CH18" s="333"/>
    </row>
    <row r="19" ht="21.95" customHeight="1" spans="1:86">
      <c r="A19" s="754">
        <f t="shared" si="0"/>
        <v>16</v>
      </c>
      <c r="B19" s="758">
        <v>11</v>
      </c>
      <c r="C19" s="759">
        <f t="shared" si="1"/>
        <v>43073</v>
      </c>
      <c r="D19" s="224"/>
      <c r="E19" s="198"/>
      <c r="F19" s="199">
        <v>15</v>
      </c>
      <c r="G19" s="200" t="s">
        <v>80</v>
      </c>
      <c r="H19" s="225"/>
      <c r="I19" s="355"/>
      <c r="J19" s="356"/>
      <c r="K19" s="450"/>
      <c r="L19" s="796" t="e">
        <f>#REF!</f>
        <v>#REF!</v>
      </c>
      <c r="M19" s="797" t="e">
        <f>#REF!</f>
        <v>#REF!</v>
      </c>
      <c r="N19" s="797" t="e">
        <f>#REF!</f>
        <v>#REF!</v>
      </c>
      <c r="O19" s="817" t="e">
        <f>#REF!</f>
        <v>#REF!</v>
      </c>
      <c r="P19" s="818"/>
      <c r="Q19" s="908"/>
      <c r="R19" s="908"/>
      <c r="S19" s="885"/>
      <c r="T19" s="936"/>
      <c r="U19" s="943"/>
      <c r="V19" s="943"/>
      <c r="W19" s="938"/>
      <c r="X19" s="940" t="e">
        <f>#REF!</f>
        <v>#REF!</v>
      </c>
      <c r="Y19" s="1009" t="e">
        <f>#REF!</f>
        <v>#REF!</v>
      </c>
      <c r="Z19" s="1009" t="e">
        <f>#REF!</f>
        <v>#REF!</v>
      </c>
      <c r="AA19" s="817" t="e">
        <f>#REF!</f>
        <v>#REF!</v>
      </c>
      <c r="AB19" s="818"/>
      <c r="AC19" s="908"/>
      <c r="AD19" s="908"/>
      <c r="AE19" s="885"/>
      <c r="AF19" s="969" t="e">
        <f>#REF!</f>
        <v>#REF!</v>
      </c>
      <c r="AG19" s="918" t="e">
        <f>#REF!</f>
        <v>#REF!</v>
      </c>
      <c r="AH19" s="952" t="e">
        <f>#REF!</f>
        <v>#REF!</v>
      </c>
      <c r="AI19" s="806" t="s">
        <v>81</v>
      </c>
      <c r="AJ19" s="1057" t="e">
        <f>#REF!</f>
        <v>#REF!</v>
      </c>
      <c r="AK19" s="797" t="e">
        <f>#REF!</f>
        <v>#REF!</v>
      </c>
      <c r="AL19" s="797" t="e">
        <f>#REF!</f>
        <v>#REF!</v>
      </c>
      <c r="AM19" s="799" t="e">
        <f>#REF!</f>
        <v>#REF!</v>
      </c>
      <c r="AN19" s="818"/>
      <c r="AO19" s="908"/>
      <c r="AP19" s="908"/>
      <c r="AQ19" s="885"/>
      <c r="AR19" s="969" t="e">
        <f>#REF!</f>
        <v>#REF!</v>
      </c>
      <c r="AS19" s="952" t="e">
        <f>#REF!</f>
        <v>#REF!</v>
      </c>
      <c r="AT19" s="952" t="e">
        <f>#REF!</f>
        <v>#REF!</v>
      </c>
      <c r="AU19" s="922"/>
      <c r="AV19" s="1042"/>
      <c r="AW19" s="797"/>
      <c r="AX19" s="797"/>
      <c r="AY19" s="817" t="s">
        <v>82</v>
      </c>
      <c r="AZ19" s="818"/>
      <c r="BA19" s="908"/>
      <c r="BB19" s="908"/>
      <c r="BC19" s="885"/>
      <c r="BD19" s="964" t="e">
        <f>#REF!</f>
        <v>#REF!</v>
      </c>
      <c r="BE19" s="965" t="e">
        <f>#REF!</f>
        <v>#REF!</v>
      </c>
      <c r="BF19" s="965" t="e">
        <f>#REF!</f>
        <v>#REF!</v>
      </c>
      <c r="BG19" s="966"/>
      <c r="BH19" s="1042" t="e">
        <f>#REF!</f>
        <v>#REF!</v>
      </c>
      <c r="BI19" s="797" t="e">
        <f>#REF!</f>
        <v>#REF!</v>
      </c>
      <c r="BJ19" s="797" t="e">
        <f>#REF!</f>
        <v>#REF!</v>
      </c>
      <c r="BK19" s="817" t="e">
        <f>#REF!</f>
        <v>#REF!</v>
      </c>
      <c r="BL19" s="818"/>
      <c r="BM19" s="908"/>
      <c r="BN19" s="908"/>
      <c r="BO19" s="1077"/>
      <c r="BP19" s="807" t="e">
        <f>#REF!</f>
        <v>#REF!</v>
      </c>
      <c r="BQ19" s="952" t="e">
        <f>#REF!</f>
        <v>#REF!</v>
      </c>
      <c r="BR19" s="952" t="e">
        <f>#REF!</f>
        <v>#REF!</v>
      </c>
      <c r="BS19" s="919" t="s">
        <v>83</v>
      </c>
      <c r="BT19" s="816" t="e">
        <f>#REF!</f>
        <v>#REF!</v>
      </c>
      <c r="BU19" s="930" t="e">
        <f>#REF!</f>
        <v>#REF!</v>
      </c>
      <c r="BV19" s="908"/>
      <c r="BW19" s="930"/>
      <c r="BX19" s="347"/>
      <c r="BY19" s="404"/>
      <c r="BZ19" s="404"/>
      <c r="CA19" s="703"/>
      <c r="CB19" s="325"/>
      <c r="CC19" s="404"/>
      <c r="CD19" s="404"/>
      <c r="CE19" s="404"/>
      <c r="CF19" s="404"/>
      <c r="CG19" s="613"/>
      <c r="CH19" s="333"/>
    </row>
    <row r="20" ht="21.95" customHeight="1" spans="1:86">
      <c r="A20" s="754">
        <f t="shared" si="0"/>
        <v>17</v>
      </c>
      <c r="B20" s="755" t="s">
        <v>84</v>
      </c>
      <c r="C20" s="756">
        <f t="shared" si="1"/>
        <v>43080</v>
      </c>
      <c r="D20" s="226" t="s">
        <v>38</v>
      </c>
      <c r="E20" s="198"/>
      <c r="F20" s="199">
        <v>16</v>
      </c>
      <c r="G20" s="200" t="s">
        <v>85</v>
      </c>
      <c r="H20" s="201"/>
      <c r="I20" s="319"/>
      <c r="J20" s="319"/>
      <c r="K20" s="320"/>
      <c r="L20" s="821"/>
      <c r="M20" s="822"/>
      <c r="N20" s="822"/>
      <c r="O20" s="823"/>
      <c r="P20" s="818"/>
      <c r="Q20" s="908"/>
      <c r="R20" s="908"/>
      <c r="S20" s="885"/>
      <c r="T20" s="944"/>
      <c r="U20" s="945"/>
      <c r="V20" s="945"/>
      <c r="W20" s="945"/>
      <c r="X20" s="940"/>
      <c r="Y20" s="1009"/>
      <c r="Z20" s="1009"/>
      <c r="AA20" s="817"/>
      <c r="AB20" s="818"/>
      <c r="AC20" s="908"/>
      <c r="AD20" s="908"/>
      <c r="AE20" s="885"/>
      <c r="AF20" s="909"/>
      <c r="AG20" s="910"/>
      <c r="AH20" s="910"/>
      <c r="AI20" s="910"/>
      <c r="AJ20" s="1058" t="e">
        <f>#REF!</f>
        <v>#REF!</v>
      </c>
      <c r="AK20" s="1059" t="e">
        <f>#REF!</f>
        <v>#REF!</v>
      </c>
      <c r="AL20" s="1059" t="e">
        <f>#REF!</f>
        <v>#REF!</v>
      </c>
      <c r="AM20" s="1060"/>
      <c r="AN20" s="1061"/>
      <c r="AO20" s="1089"/>
      <c r="AP20" s="1089"/>
      <c r="AQ20" s="1090"/>
      <c r="AR20" s="910"/>
      <c r="AS20" s="910"/>
      <c r="AT20" s="910"/>
      <c r="AU20" s="1091"/>
      <c r="AV20" s="1092"/>
      <c r="AW20" s="804"/>
      <c r="AX20" s="804"/>
      <c r="AY20" s="1044"/>
      <c r="AZ20" s="807"/>
      <c r="BA20" s="918"/>
      <c r="BB20" s="918"/>
      <c r="BC20" s="1115"/>
      <c r="BD20" s="909"/>
      <c r="BE20" s="910"/>
      <c r="BF20" s="910"/>
      <c r="BG20" s="911"/>
      <c r="BH20" s="1092"/>
      <c r="BI20" s="804"/>
      <c r="BJ20" s="804"/>
      <c r="BK20" s="1044"/>
      <c r="BL20" s="1045"/>
      <c r="BM20" s="918"/>
      <c r="BN20" s="918"/>
      <c r="BO20" s="919"/>
      <c r="BP20" s="1118"/>
      <c r="BQ20" s="1096"/>
      <c r="BR20" s="1096"/>
      <c r="BS20" s="1097"/>
      <c r="BT20" s="1045" t="e">
        <f>#REF!</f>
        <v>#REF!</v>
      </c>
      <c r="BU20" s="918" t="e">
        <f>#REF!</f>
        <v>#REF!</v>
      </c>
      <c r="BV20" s="918"/>
      <c r="BW20" s="918"/>
      <c r="BX20" s="355"/>
      <c r="BY20" s="355"/>
      <c r="BZ20" s="355"/>
      <c r="CA20" s="450"/>
      <c r="CB20" s="223"/>
      <c r="CC20" s="1184" t="s">
        <v>43</v>
      </c>
      <c r="CD20" s="353"/>
      <c r="CE20" s="353"/>
      <c r="CF20" s="353"/>
      <c r="CG20" s="614"/>
      <c r="CH20" s="350"/>
    </row>
    <row r="21" ht="21.95" customHeight="1" spans="1:86">
      <c r="A21" s="754">
        <f t="shared" si="0"/>
        <v>18</v>
      </c>
      <c r="B21" s="755" t="s">
        <v>86</v>
      </c>
      <c r="C21" s="756">
        <f t="shared" si="1"/>
        <v>43087</v>
      </c>
      <c r="D21" s="190"/>
      <c r="E21" s="198"/>
      <c r="F21" s="199">
        <v>17</v>
      </c>
      <c r="G21" s="228" t="s">
        <v>55</v>
      </c>
      <c r="H21" s="201"/>
      <c r="I21" s="319"/>
      <c r="J21" s="319"/>
      <c r="K21" s="630" t="s">
        <v>87</v>
      </c>
      <c r="L21" s="824"/>
      <c r="M21" s="825"/>
      <c r="N21" s="825"/>
      <c r="O21" s="656" t="e">
        <f>#REF!</f>
        <v>#REF!</v>
      </c>
      <c r="P21" s="475"/>
      <c r="Q21" s="475"/>
      <c r="R21" s="475"/>
      <c r="S21" s="476"/>
      <c r="T21" s="909"/>
      <c r="U21" s="910"/>
      <c r="V21" s="910"/>
      <c r="W21" s="911"/>
      <c r="X21" s="946" t="e">
        <f>#REF!</f>
        <v>#REF!</v>
      </c>
      <c r="Y21" s="655" t="e">
        <f>#REF!</f>
        <v>#REF!</v>
      </c>
      <c r="Z21" s="655" t="e">
        <f>#REF!</f>
        <v>#REF!</v>
      </c>
      <c r="AA21" s="656" t="e">
        <f>#REF!</f>
        <v>#REF!</v>
      </c>
      <c r="AB21" s="363"/>
      <c r="AC21" s="475"/>
      <c r="AD21" s="475"/>
      <c r="AE21" s="476"/>
      <c r="AF21" s="909"/>
      <c r="AG21" s="910"/>
      <c r="AH21" s="910"/>
      <c r="AI21" s="911"/>
      <c r="AJ21" s="824" t="e">
        <f>#REF!</f>
        <v>#REF!</v>
      </c>
      <c r="AK21" s="825" t="e">
        <f>#REF!</f>
        <v>#REF!</v>
      </c>
      <c r="AL21" s="825" t="e">
        <f>#REF!</f>
        <v>#REF!</v>
      </c>
      <c r="AM21" s="656" t="s">
        <v>88</v>
      </c>
      <c r="AN21" s="588"/>
      <c r="AO21" s="629"/>
      <c r="AP21" s="629"/>
      <c r="AQ21" s="629"/>
      <c r="AR21" s="910"/>
      <c r="AS21" s="910"/>
      <c r="AT21" s="910"/>
      <c r="AU21" s="1093" t="s">
        <v>89</v>
      </c>
      <c r="AV21" s="1094"/>
      <c r="AW21" s="825"/>
      <c r="AX21" s="825"/>
      <c r="AY21" s="656"/>
      <c r="AZ21" s="364"/>
      <c r="BA21" s="478"/>
      <c r="BB21" s="478"/>
      <c r="BC21" s="478"/>
      <c r="BD21" s="909"/>
      <c r="BE21" s="910"/>
      <c r="BF21" s="910"/>
      <c r="BG21" s="911"/>
      <c r="BH21" s="1126"/>
      <c r="BI21" s="1116"/>
      <c r="BJ21" s="1116"/>
      <c r="BK21" s="675"/>
      <c r="BL21" s="364"/>
      <c r="BM21" s="478"/>
      <c r="BN21" s="478"/>
      <c r="BO21" s="479"/>
      <c r="BP21" s="909"/>
      <c r="BQ21" s="910"/>
      <c r="BR21" s="910"/>
      <c r="BS21" s="911"/>
      <c r="BT21" s="1144" t="e">
        <f>#REF!</f>
        <v>#REF!</v>
      </c>
      <c r="BU21" s="657" t="e">
        <f>#REF!</f>
        <v>#REF!</v>
      </c>
      <c r="BV21" s="657" t="e">
        <f>#REF!</f>
        <v>#REF!</v>
      </c>
      <c r="BW21" s="657"/>
      <c r="BX21" s="734"/>
      <c r="BY21" s="734"/>
      <c r="BZ21" s="734"/>
      <c r="CA21" s="735"/>
      <c r="CB21" s="1161"/>
      <c r="CC21" s="1185"/>
      <c r="CD21" s="1185"/>
      <c r="CE21" s="1185"/>
      <c r="CF21" s="1185"/>
      <c r="CG21" s="1185"/>
      <c r="CH21" s="1186"/>
    </row>
    <row r="22" ht="21.95" customHeight="1" spans="1:86">
      <c r="A22" s="754">
        <f t="shared" si="0"/>
        <v>19</v>
      </c>
      <c r="B22" s="755" t="s">
        <v>90</v>
      </c>
      <c r="C22" s="756">
        <f t="shared" si="1"/>
        <v>43094</v>
      </c>
      <c r="D22" s="190"/>
      <c r="E22" s="198"/>
      <c r="F22" s="199">
        <v>18</v>
      </c>
      <c r="G22" s="228" t="s">
        <v>91</v>
      </c>
      <c r="H22" s="201"/>
      <c r="I22" s="319"/>
      <c r="J22" s="319"/>
      <c r="K22" s="630"/>
      <c r="L22" s="826"/>
      <c r="M22" s="827"/>
      <c r="N22" s="827"/>
      <c r="O22" s="591"/>
      <c r="P22" s="478"/>
      <c r="Q22" s="478"/>
      <c r="R22" s="478"/>
      <c r="S22" s="479"/>
      <c r="T22" s="909"/>
      <c r="U22" s="910"/>
      <c r="V22" s="910"/>
      <c r="W22" s="911"/>
      <c r="X22" s="589"/>
      <c r="Y22" s="590"/>
      <c r="Z22" s="590"/>
      <c r="AA22" s="591"/>
      <c r="AB22" s="364"/>
      <c r="AC22" s="478"/>
      <c r="AD22" s="478"/>
      <c r="AE22" s="479"/>
      <c r="AF22" s="909"/>
      <c r="AG22" s="910"/>
      <c r="AH22" s="910"/>
      <c r="AI22" s="911"/>
      <c r="AJ22" s="826"/>
      <c r="AK22" s="827"/>
      <c r="AL22" s="827"/>
      <c r="AM22" s="591"/>
      <c r="AN22" s="592"/>
      <c r="AO22" s="632"/>
      <c r="AP22" s="632"/>
      <c r="AQ22" s="632"/>
      <c r="AR22" s="910"/>
      <c r="AS22" s="910"/>
      <c r="AT22" s="910"/>
      <c r="AU22" s="1093"/>
      <c r="AV22" s="1094"/>
      <c r="AW22" s="1116"/>
      <c r="AX22" s="827"/>
      <c r="AY22" s="591"/>
      <c r="AZ22" s="364"/>
      <c r="BA22" s="478"/>
      <c r="BB22" s="478"/>
      <c r="BC22" s="478"/>
      <c r="BD22" s="909"/>
      <c r="BE22" s="910"/>
      <c r="BF22" s="910"/>
      <c r="BG22" s="911"/>
      <c r="BH22" s="1126"/>
      <c r="BI22" s="1116"/>
      <c r="BJ22" s="1116"/>
      <c r="BK22" s="675"/>
      <c r="BL22" s="364"/>
      <c r="BM22" s="478"/>
      <c r="BN22" s="478"/>
      <c r="BO22" s="479"/>
      <c r="BP22" s="909"/>
      <c r="BQ22" s="910"/>
      <c r="BR22" s="910"/>
      <c r="BS22" s="911"/>
      <c r="BT22" s="1145" t="e">
        <f>#REF!</f>
        <v>#REF!</v>
      </c>
      <c r="BU22" s="590" t="e">
        <f>#REF!</f>
        <v>#REF!</v>
      </c>
      <c r="BV22" s="590" t="e">
        <f>#REF!</f>
        <v>#REF!</v>
      </c>
      <c r="BW22" s="590" t="e">
        <f>#REF!</f>
        <v>#REF!</v>
      </c>
      <c r="BX22" s="478"/>
      <c r="BY22" s="478"/>
      <c r="BZ22" s="478"/>
      <c r="CA22" s="479"/>
      <c r="CB22" s="1162"/>
      <c r="CC22" s="412"/>
      <c r="CD22" s="412"/>
      <c r="CE22" s="412"/>
      <c r="CF22" s="412"/>
      <c r="CG22" s="412"/>
      <c r="CH22" s="413"/>
    </row>
    <row r="23" ht="21.95" customHeight="1" spans="1:86">
      <c r="A23" s="760">
        <f t="shared" si="0"/>
        <v>20</v>
      </c>
      <c r="B23" s="761" t="s">
        <v>92</v>
      </c>
      <c r="C23" s="762">
        <f t="shared" si="1"/>
        <v>43101</v>
      </c>
      <c r="D23" s="190"/>
      <c r="E23" s="232" t="s">
        <v>93</v>
      </c>
      <c r="F23" s="233" t="s">
        <v>94</v>
      </c>
      <c r="G23" s="228" t="s">
        <v>55</v>
      </c>
      <c r="H23" s="201"/>
      <c r="I23" s="319"/>
      <c r="J23" s="319"/>
      <c r="K23" s="319"/>
      <c r="L23" s="828"/>
      <c r="M23" s="829"/>
      <c r="N23" s="829"/>
      <c r="O23" s="658"/>
      <c r="P23" s="478"/>
      <c r="Q23" s="478"/>
      <c r="R23" s="478"/>
      <c r="S23" s="479"/>
      <c r="T23" s="909"/>
      <c r="U23" s="910"/>
      <c r="V23" s="910"/>
      <c r="W23" s="911"/>
      <c r="X23" s="593"/>
      <c r="Y23" s="594"/>
      <c r="Z23" s="594"/>
      <c r="AA23" s="658"/>
      <c r="AB23" s="364"/>
      <c r="AC23" s="478"/>
      <c r="AD23" s="478"/>
      <c r="AE23" s="479"/>
      <c r="AF23" s="909"/>
      <c r="AG23" s="910"/>
      <c r="AH23" s="910"/>
      <c r="AI23" s="911"/>
      <c r="AJ23" s="828"/>
      <c r="AK23" s="829"/>
      <c r="AL23" s="829"/>
      <c r="AM23" s="595"/>
      <c r="AN23" s="596"/>
      <c r="AO23" s="633"/>
      <c r="AP23" s="633"/>
      <c r="AQ23" s="633"/>
      <c r="AR23" s="1095"/>
      <c r="AS23" s="1096"/>
      <c r="AT23" s="1096"/>
      <c r="AU23" s="1097"/>
      <c r="AV23" s="1098"/>
      <c r="AW23" s="829"/>
      <c r="AX23" s="829"/>
      <c r="AY23" s="658"/>
      <c r="AZ23" s="1117"/>
      <c r="BA23" s="678"/>
      <c r="BB23" s="678"/>
      <c r="BC23" s="715"/>
      <c r="BD23" s="1118"/>
      <c r="BE23" s="1096"/>
      <c r="BF23" s="1096"/>
      <c r="BG23" s="1097"/>
      <c r="BH23" s="1127"/>
      <c r="BI23" s="829"/>
      <c r="BJ23" s="829"/>
      <c r="BK23" s="595"/>
      <c r="BL23" s="1117"/>
      <c r="BM23" s="678"/>
      <c r="BN23" s="678"/>
      <c r="BO23" s="715"/>
      <c r="BP23" s="1118"/>
      <c r="BQ23" s="1096"/>
      <c r="BR23" s="1096"/>
      <c r="BS23" s="1097"/>
      <c r="BT23" s="1146" t="e">
        <f>#REF!</f>
        <v>#REF!</v>
      </c>
      <c r="BU23" s="594" t="e">
        <f>#REF!</f>
        <v>#REF!</v>
      </c>
      <c r="BV23" s="594" t="e">
        <f>#REF!</f>
        <v>#REF!</v>
      </c>
      <c r="BW23" s="594" t="e">
        <f>#REF!</f>
        <v>#REF!</v>
      </c>
      <c r="BX23" s="678"/>
      <c r="BY23" s="678"/>
      <c r="BZ23" s="678"/>
      <c r="CA23" s="715"/>
      <c r="CB23" s="1163"/>
      <c r="CC23" s="1187"/>
      <c r="CD23" s="1187"/>
      <c r="CE23" s="1187"/>
      <c r="CF23" s="1187"/>
      <c r="CG23" s="1187"/>
      <c r="CH23" s="1188"/>
    </row>
    <row r="24" ht="21.95" customHeight="1" spans="1:86">
      <c r="A24" s="763">
        <f t="shared" si="0"/>
        <v>21</v>
      </c>
      <c r="B24" s="764">
        <v>12</v>
      </c>
      <c r="C24" s="765">
        <f t="shared" si="1"/>
        <v>43108</v>
      </c>
      <c r="D24" s="237" t="s">
        <v>95</v>
      </c>
      <c r="E24" s="238"/>
      <c r="F24" s="239" t="s">
        <v>94</v>
      </c>
      <c r="G24" s="240" t="s">
        <v>51</v>
      </c>
      <c r="H24" s="370" t="e">
        <f>#REF!</f>
        <v>#REF!</v>
      </c>
      <c r="I24" s="482" t="e">
        <f>#REF!</f>
        <v>#REF!</v>
      </c>
      <c r="J24" s="482" t="e">
        <f>#REF!</f>
        <v>#REF!</v>
      </c>
      <c r="K24" s="483"/>
      <c r="L24" s="830">
        <v>0</v>
      </c>
      <c r="M24" s="831">
        <v>1</v>
      </c>
      <c r="N24" s="831">
        <v>0</v>
      </c>
      <c r="O24" s="832" t="e">
        <f>#REF!</f>
        <v>#REF!</v>
      </c>
      <c r="P24" s="833"/>
      <c r="Q24" s="947"/>
      <c r="R24" s="947"/>
      <c r="S24" s="948"/>
      <c r="T24" s="949"/>
      <c r="U24" s="947"/>
      <c r="V24" s="947"/>
      <c r="W24" s="950"/>
      <c r="X24" s="951"/>
      <c r="Y24" s="1010"/>
      <c r="Z24" s="1010"/>
      <c r="AA24" s="1011"/>
      <c r="AB24" s="1012"/>
      <c r="AC24" s="947"/>
      <c r="AD24" s="947"/>
      <c r="AE24" s="948"/>
      <c r="AF24" s="949"/>
      <c r="AG24" s="947"/>
      <c r="AH24" s="947"/>
      <c r="AI24" s="950"/>
      <c r="AJ24" s="1062" t="e">
        <f>#REF!</f>
        <v>#REF!</v>
      </c>
      <c r="AK24" s="1063" t="e">
        <f>#REF!</f>
        <v>#REF!</v>
      </c>
      <c r="AL24" s="1063" t="e">
        <f>#REF!</f>
        <v>#REF!</v>
      </c>
      <c r="AM24" s="1011" t="e">
        <f>#REF!</f>
        <v>#REF!</v>
      </c>
      <c r="AN24" s="1064"/>
      <c r="AO24" s="984"/>
      <c r="AP24" s="984"/>
      <c r="AQ24" s="1033"/>
      <c r="AR24" s="1099"/>
      <c r="AS24" s="984"/>
      <c r="AT24" s="984"/>
      <c r="AU24" s="1100"/>
      <c r="AV24" s="1062" t="e">
        <f>#REF!</f>
        <v>#REF!</v>
      </c>
      <c r="AW24" s="1063" t="e">
        <f>#REF!</f>
        <v>#REF!</v>
      </c>
      <c r="AX24" s="1063" t="e">
        <f>#REF!</f>
        <v>#REF!</v>
      </c>
      <c r="AY24" s="1119" t="e">
        <f>#REF!</f>
        <v>#REF!</v>
      </c>
      <c r="AZ24" s="1120"/>
      <c r="BA24" s="984"/>
      <c r="BB24" s="984"/>
      <c r="BC24" s="1033"/>
      <c r="BD24" s="1099"/>
      <c r="BE24" s="984"/>
      <c r="BF24" s="984"/>
      <c r="BG24" s="1128"/>
      <c r="BH24" s="1129" t="e">
        <f>#REF!</f>
        <v>#REF!</v>
      </c>
      <c r="BI24" s="1063" t="e">
        <f>#REF!</f>
        <v>#REF!</v>
      </c>
      <c r="BJ24" s="1063" t="e">
        <f>#REF!</f>
        <v>#REF!</v>
      </c>
      <c r="BK24" s="1119" t="e">
        <f>#REF!</f>
        <v>#REF!</v>
      </c>
      <c r="BL24" s="1120"/>
      <c r="BM24" s="984"/>
      <c r="BN24" s="984"/>
      <c r="BO24" s="1033"/>
      <c r="BP24" s="1099" t="e">
        <f>#REF!</f>
        <v>#REF!</v>
      </c>
      <c r="BQ24" s="984" t="e">
        <f>#REF!</f>
        <v>#REF!</v>
      </c>
      <c r="BR24" s="984" t="e">
        <f>#REF!</f>
        <v>#REF!</v>
      </c>
      <c r="BS24" s="1100"/>
      <c r="BT24" s="1147" t="e">
        <f>#REF!</f>
        <v>#REF!</v>
      </c>
      <c r="BU24" s="1119" t="e">
        <f>#REF!</f>
        <v>#REF!</v>
      </c>
      <c r="BV24" s="1119" t="e">
        <f>#REF!</f>
        <v>#REF!</v>
      </c>
      <c r="BW24" s="1011" t="e">
        <f>#REF!</f>
        <v>#REF!</v>
      </c>
      <c r="BX24" s="682"/>
      <c r="BY24" s="542"/>
      <c r="BZ24" s="542"/>
      <c r="CA24" s="1164"/>
      <c r="CB24" s="370"/>
      <c r="CC24" s="482"/>
      <c r="CD24" s="482"/>
      <c r="CE24" s="482"/>
      <c r="CF24" s="482"/>
      <c r="CG24" s="1189"/>
      <c r="CH24" s="366"/>
    </row>
    <row r="25" ht="21.95" customHeight="1" spans="1:86">
      <c r="A25" s="766">
        <f t="shared" si="0"/>
        <v>22</v>
      </c>
      <c r="B25" s="767">
        <v>13</v>
      </c>
      <c r="C25" s="768">
        <f t="shared" si="1"/>
        <v>43115</v>
      </c>
      <c r="D25" s="245"/>
      <c r="E25" s="209"/>
      <c r="F25" s="246" t="s">
        <v>94</v>
      </c>
      <c r="G25" s="247" t="s">
        <v>51</v>
      </c>
      <c r="H25" s="375" t="e">
        <f>#REF!</f>
        <v>#REF!</v>
      </c>
      <c r="I25" s="356" t="e">
        <f>#REF!</f>
        <v>#REF!</v>
      </c>
      <c r="J25" s="356" t="e">
        <f>#REF!</f>
        <v>#REF!</v>
      </c>
      <c r="K25" s="487"/>
      <c r="L25" s="834"/>
      <c r="M25" s="835"/>
      <c r="N25" s="835"/>
      <c r="O25" s="836"/>
      <c r="P25" s="837"/>
      <c r="Q25" s="952"/>
      <c r="R25" s="952"/>
      <c r="S25" s="953"/>
      <c r="T25" s="954"/>
      <c r="U25" s="952"/>
      <c r="V25" s="952"/>
      <c r="W25" s="955"/>
      <c r="X25" s="956"/>
      <c r="Y25" s="1013"/>
      <c r="Z25" s="1013"/>
      <c r="AA25" s="836"/>
      <c r="AB25" s="1014"/>
      <c r="AC25" s="952"/>
      <c r="AD25" s="952"/>
      <c r="AE25" s="953"/>
      <c r="AF25" s="1015"/>
      <c r="AG25" s="1065"/>
      <c r="AH25" s="1065"/>
      <c r="AI25" s="1066"/>
      <c r="AJ25" s="1067" t="e">
        <f>#REF!</f>
        <v>#REF!</v>
      </c>
      <c r="AK25" s="835" t="e">
        <f>#REF!</f>
        <v>#REF!</v>
      </c>
      <c r="AL25" s="835" t="e">
        <f>#REF!</f>
        <v>#REF!</v>
      </c>
      <c r="AM25" s="836" t="e">
        <f>#REF!</f>
        <v>#REF!</v>
      </c>
      <c r="AN25" s="837"/>
      <c r="AO25" s="952"/>
      <c r="AP25" s="952"/>
      <c r="AQ25" s="953"/>
      <c r="AR25" s="954"/>
      <c r="AS25" s="952"/>
      <c r="AT25" s="952"/>
      <c r="AU25" s="955"/>
      <c r="AV25" s="834" t="e">
        <f>#REF!</f>
        <v>#REF!</v>
      </c>
      <c r="AW25" s="835" t="e">
        <f>#REF!</f>
        <v>#REF!</v>
      </c>
      <c r="AX25" s="835" t="e">
        <f>#REF!</f>
        <v>#REF!</v>
      </c>
      <c r="AY25" s="836" t="e">
        <f>#REF!</f>
        <v>#REF!</v>
      </c>
      <c r="AZ25" s="837"/>
      <c r="BA25" s="952"/>
      <c r="BB25" s="952"/>
      <c r="BC25" s="953"/>
      <c r="BD25" s="1015"/>
      <c r="BE25" s="1065"/>
      <c r="BF25" s="1065"/>
      <c r="BG25" s="1130"/>
      <c r="BH25" s="1067" t="e">
        <f>#REF!</f>
        <v>#REF!</v>
      </c>
      <c r="BI25" s="835" t="e">
        <f>#REF!</f>
        <v>#REF!</v>
      </c>
      <c r="BJ25" s="835" t="e">
        <f>#REF!</f>
        <v>#REF!</v>
      </c>
      <c r="BK25" s="1013" t="e">
        <f>#REF!</f>
        <v>#REF!</v>
      </c>
      <c r="BL25" s="837"/>
      <c r="BM25" s="952"/>
      <c r="BN25" s="952"/>
      <c r="BO25" s="953"/>
      <c r="BP25" s="1015" t="e">
        <f>#REF!</f>
        <v>#REF!</v>
      </c>
      <c r="BQ25" s="1065" t="e">
        <f>#REF!</f>
        <v>#REF!</v>
      </c>
      <c r="BR25" s="1065" t="e">
        <f>#REF!</f>
        <v>#REF!</v>
      </c>
      <c r="BS25" s="1066"/>
      <c r="BT25" s="956"/>
      <c r="BU25" s="1013"/>
      <c r="BV25" s="1013"/>
      <c r="BW25" s="836"/>
      <c r="BX25" s="375"/>
      <c r="BY25" s="356"/>
      <c r="BZ25" s="356"/>
      <c r="CA25" s="487"/>
      <c r="CB25" s="1165"/>
      <c r="CC25" s="1190"/>
      <c r="CD25" s="1190"/>
      <c r="CE25" s="1190"/>
      <c r="CF25" s="1190"/>
      <c r="CG25" s="1191"/>
      <c r="CH25" s="1192"/>
    </row>
    <row r="26" ht="21.95" customHeight="1" spans="1:86">
      <c r="A26" s="751">
        <f t="shared" si="0"/>
        <v>23</v>
      </c>
      <c r="B26" s="769">
        <v>14</v>
      </c>
      <c r="C26" s="770">
        <f t="shared" si="1"/>
        <v>43122</v>
      </c>
      <c r="D26" s="251" t="s">
        <v>96</v>
      </c>
      <c r="E26" s="191"/>
      <c r="F26" s="252" t="s">
        <v>97</v>
      </c>
      <c r="G26" s="253"/>
      <c r="H26" s="771" t="e">
        <f>#REF!</f>
        <v>#REF!</v>
      </c>
      <c r="I26" s="460" t="e">
        <f>#REF!</f>
        <v>#REF!</v>
      </c>
      <c r="J26" s="460" t="e">
        <f>#REF!</f>
        <v>#REF!</v>
      </c>
      <c r="K26" s="531"/>
      <c r="L26" s="838"/>
      <c r="M26" s="839"/>
      <c r="N26" s="839"/>
      <c r="O26" s="840"/>
      <c r="P26" s="841"/>
      <c r="Q26" s="957"/>
      <c r="R26" s="957"/>
      <c r="S26" s="958"/>
      <c r="T26" s="959" t="e">
        <f>#REF!</f>
        <v>#REF!</v>
      </c>
      <c r="U26" s="960" t="e">
        <f>#REF!</f>
        <v>#REF!</v>
      </c>
      <c r="V26" s="961" t="e">
        <f>#REF!</f>
        <v>#REF!</v>
      </c>
      <c r="W26" s="962"/>
      <c r="X26" s="963"/>
      <c r="Y26" s="963"/>
      <c r="Z26" s="963"/>
      <c r="AA26" s="1016"/>
      <c r="AB26" s="1017"/>
      <c r="AC26" s="1018"/>
      <c r="AD26" s="1018"/>
      <c r="AE26" s="1019"/>
      <c r="AF26" s="1020" t="e">
        <f>#REF!</f>
        <v>#REF!</v>
      </c>
      <c r="AG26" s="930" t="e">
        <f>#REF!</f>
        <v>#REF!</v>
      </c>
      <c r="AH26" s="930" t="e">
        <f>#REF!</f>
        <v>#REF!</v>
      </c>
      <c r="AI26" s="1005"/>
      <c r="AJ26" s="838"/>
      <c r="AK26" s="839"/>
      <c r="AL26" s="839"/>
      <c r="AM26" s="840"/>
      <c r="AN26" s="841"/>
      <c r="AO26" s="957"/>
      <c r="AP26" s="957"/>
      <c r="AQ26" s="958"/>
      <c r="AR26" s="1020" t="e">
        <f>#REF!</f>
        <v>#REF!</v>
      </c>
      <c r="AS26" s="930" t="e">
        <f>#REF!</f>
        <v>#REF!</v>
      </c>
      <c r="AT26" s="930" t="e">
        <f>#REF!</f>
        <v>#REF!</v>
      </c>
      <c r="AU26" s="1005"/>
      <c r="AV26" s="838"/>
      <c r="AW26" s="839"/>
      <c r="AX26" s="839"/>
      <c r="AY26" s="840"/>
      <c r="AZ26" s="1017"/>
      <c r="BA26" s="1018"/>
      <c r="BB26" s="1018"/>
      <c r="BC26" s="1019"/>
      <c r="BD26" s="1020" t="e">
        <f>#REF!</f>
        <v>#REF!</v>
      </c>
      <c r="BE26" s="930" t="e">
        <f>#REF!</f>
        <v>#REF!</v>
      </c>
      <c r="BF26" s="930" t="e">
        <f>#REF!</f>
        <v>#REF!</v>
      </c>
      <c r="BG26" s="1131"/>
      <c r="BH26" s="838"/>
      <c r="BI26" s="839"/>
      <c r="BJ26" s="839"/>
      <c r="BK26" s="840"/>
      <c r="BL26" s="1017"/>
      <c r="BM26" s="1018"/>
      <c r="BN26" s="1018"/>
      <c r="BO26" s="1019"/>
      <c r="BP26" s="1020" t="e">
        <f>#REF!</f>
        <v>#REF!</v>
      </c>
      <c r="BQ26" s="984" t="e">
        <f>#REF!</f>
        <v>#REF!</v>
      </c>
      <c r="BR26" s="984" t="e">
        <f>#REF!</f>
        <v>#REF!</v>
      </c>
      <c r="BS26" s="1005"/>
      <c r="BT26" s="839"/>
      <c r="BU26" s="839"/>
      <c r="BV26" s="839"/>
      <c r="BW26" s="840"/>
      <c r="BX26" s="545"/>
      <c r="BY26" s="546"/>
      <c r="BZ26" s="546"/>
      <c r="CA26" s="1166"/>
      <c r="CB26" s="380"/>
      <c r="CC26" s="490"/>
      <c r="CD26" s="490"/>
      <c r="CE26" s="490"/>
      <c r="CF26" s="490"/>
      <c r="CG26" s="490"/>
      <c r="CH26" s="491"/>
    </row>
    <row r="27" ht="21.95" customHeight="1" spans="1:86">
      <c r="A27" s="754">
        <f t="shared" si="0"/>
        <v>24</v>
      </c>
      <c r="B27" s="758">
        <v>15</v>
      </c>
      <c r="C27" s="772">
        <f t="shared" si="1"/>
        <v>43129</v>
      </c>
      <c r="D27" s="251"/>
      <c r="E27" s="198"/>
      <c r="F27" s="256" t="s">
        <v>97</v>
      </c>
      <c r="G27" s="253"/>
      <c r="H27" s="513" t="e">
        <f>#REF!</f>
        <v>#REF!</v>
      </c>
      <c r="I27" s="404" t="e">
        <f>#REF!</f>
        <v>#REF!</v>
      </c>
      <c r="J27" s="404" t="e">
        <f>#REF!</f>
        <v>#REF!</v>
      </c>
      <c r="K27" s="494"/>
      <c r="L27" s="838"/>
      <c r="M27" s="839"/>
      <c r="N27" s="839"/>
      <c r="O27" s="840"/>
      <c r="P27" s="841"/>
      <c r="Q27" s="957"/>
      <c r="R27" s="957"/>
      <c r="S27" s="958"/>
      <c r="T27" s="964" t="e">
        <f>#REF!</f>
        <v>#REF!</v>
      </c>
      <c r="U27" s="965" t="e">
        <f>#REF!</f>
        <v>#REF!</v>
      </c>
      <c r="V27" s="965" t="e">
        <f>#REF!</f>
        <v>#REF!</v>
      </c>
      <c r="W27" s="966"/>
      <c r="X27" s="963"/>
      <c r="Y27" s="963"/>
      <c r="Z27" s="963"/>
      <c r="AA27" s="1016"/>
      <c r="AB27" s="1021"/>
      <c r="AC27" s="1022"/>
      <c r="AD27" s="1022"/>
      <c r="AE27" s="1023"/>
      <c r="AF27" s="959" t="e">
        <f>#REF!</f>
        <v>#REF!</v>
      </c>
      <c r="AG27" s="960" t="e">
        <f>#REF!</f>
        <v>#REF!</v>
      </c>
      <c r="AH27" s="960" t="e">
        <f>#REF!</f>
        <v>#REF!</v>
      </c>
      <c r="AI27" s="962"/>
      <c r="AJ27" s="838"/>
      <c r="AK27" s="839"/>
      <c r="AL27" s="839"/>
      <c r="AM27" s="840"/>
      <c r="AN27" s="841"/>
      <c r="AO27" s="957"/>
      <c r="AP27" s="957"/>
      <c r="AQ27" s="958"/>
      <c r="AR27" s="959" t="e">
        <f>#REF!</f>
        <v>#REF!</v>
      </c>
      <c r="AS27" s="908" t="e">
        <f>#REF!</f>
        <v>#REF!</v>
      </c>
      <c r="AT27" s="908" t="e">
        <f>#REF!</f>
        <v>#REF!</v>
      </c>
      <c r="AU27" s="962"/>
      <c r="AV27" s="838"/>
      <c r="AW27" s="839"/>
      <c r="AX27" s="839"/>
      <c r="AY27" s="840"/>
      <c r="AZ27" s="1021"/>
      <c r="BA27" s="1022"/>
      <c r="BB27" s="1022"/>
      <c r="BC27" s="1023"/>
      <c r="BD27" s="959" t="e">
        <f>#REF!</f>
        <v>#REF!</v>
      </c>
      <c r="BE27" s="908" t="e">
        <f>#REF!</f>
        <v>#REF!</v>
      </c>
      <c r="BF27" s="908" t="e">
        <f>#REF!</f>
        <v>#REF!</v>
      </c>
      <c r="BG27" s="934"/>
      <c r="BH27" s="838"/>
      <c r="BI27" s="839"/>
      <c r="BJ27" s="839"/>
      <c r="BK27" s="840"/>
      <c r="BL27" s="1021"/>
      <c r="BM27" s="1022"/>
      <c r="BN27" s="1022"/>
      <c r="BO27" s="1023"/>
      <c r="BP27" s="985" t="e">
        <f>#REF!</f>
        <v>#REF!</v>
      </c>
      <c r="BQ27" s="1009" t="e">
        <f>#REF!</f>
        <v>#REF!</v>
      </c>
      <c r="BR27" s="1009" t="e">
        <f>#REF!</f>
        <v>#REF!</v>
      </c>
      <c r="BS27" s="989" t="s">
        <v>98</v>
      </c>
      <c r="BT27" s="839"/>
      <c r="BU27" s="839"/>
      <c r="BV27" s="839"/>
      <c r="BW27" s="840"/>
      <c r="BX27" s="548"/>
      <c r="BY27" s="549"/>
      <c r="BZ27" s="549"/>
      <c r="CA27" s="1167"/>
      <c r="CB27" s="380"/>
      <c r="CC27" s="490"/>
      <c r="CD27" s="490"/>
      <c r="CE27" s="490"/>
      <c r="CF27" s="490"/>
      <c r="CG27" s="490"/>
      <c r="CH27" s="491"/>
    </row>
    <row r="28" ht="21.95" customHeight="1" spans="1:86">
      <c r="A28" s="754">
        <f t="shared" si="0"/>
        <v>25</v>
      </c>
      <c r="B28" s="758">
        <v>16</v>
      </c>
      <c r="C28" s="772">
        <f t="shared" si="1"/>
        <v>43136</v>
      </c>
      <c r="D28" s="251"/>
      <c r="E28" s="198"/>
      <c r="F28" s="256" t="s">
        <v>97</v>
      </c>
      <c r="G28" s="253"/>
      <c r="H28" s="515" t="e">
        <f>#REF!</f>
        <v>#REF!</v>
      </c>
      <c r="I28" s="404" t="e">
        <f>#REF!</f>
        <v>#REF!</v>
      </c>
      <c r="J28" s="404" t="e">
        <f>#REF!</f>
        <v>#REF!</v>
      </c>
      <c r="K28" s="525"/>
      <c r="L28" s="838"/>
      <c r="M28" s="839"/>
      <c r="N28" s="839"/>
      <c r="O28" s="840"/>
      <c r="P28" s="841"/>
      <c r="Q28" s="957"/>
      <c r="R28" s="957"/>
      <c r="S28" s="958"/>
      <c r="T28" s="964" t="e">
        <f>#REF!</f>
        <v>#REF!</v>
      </c>
      <c r="U28" s="965" t="e">
        <f>#REF!</f>
        <v>#REF!</v>
      </c>
      <c r="V28" s="965" t="e">
        <f>#REF!</f>
        <v>#REF!</v>
      </c>
      <c r="W28" s="966"/>
      <c r="X28" s="963"/>
      <c r="Y28" s="963"/>
      <c r="Z28" s="963"/>
      <c r="AA28" s="1016"/>
      <c r="AB28" s="1021"/>
      <c r="AC28" s="1022"/>
      <c r="AD28" s="1022"/>
      <c r="AE28" s="1023"/>
      <c r="AF28" s="964" t="e">
        <f>#REF!</f>
        <v>#REF!</v>
      </c>
      <c r="AG28" s="965" t="e">
        <f>#REF!</f>
        <v>#REF!</v>
      </c>
      <c r="AH28" s="965" t="e">
        <f>#REF!</f>
        <v>#REF!</v>
      </c>
      <c r="AI28" s="966"/>
      <c r="AJ28" s="838"/>
      <c r="AK28" s="839"/>
      <c r="AL28" s="839"/>
      <c r="AM28" s="840"/>
      <c r="AN28" s="841"/>
      <c r="AO28" s="957"/>
      <c r="AP28" s="957"/>
      <c r="AQ28" s="958"/>
      <c r="AR28" s="985" t="e">
        <f>#REF!</f>
        <v>#REF!</v>
      </c>
      <c r="AS28" s="1009" t="e">
        <f>#REF!</f>
        <v>#REF!</v>
      </c>
      <c r="AT28" s="1009" t="e">
        <f>#REF!</f>
        <v>#REF!</v>
      </c>
      <c r="AU28" s="989"/>
      <c r="AV28" s="838"/>
      <c r="AW28" s="839"/>
      <c r="AX28" s="839"/>
      <c r="AY28" s="840"/>
      <c r="AZ28" s="1021"/>
      <c r="BA28" s="1022"/>
      <c r="BB28" s="1022"/>
      <c r="BC28" s="1023"/>
      <c r="BD28" s="985" t="e">
        <f>#REF!</f>
        <v>#REF!</v>
      </c>
      <c r="BE28" s="908" t="e">
        <f>#REF!</f>
        <v>#REF!</v>
      </c>
      <c r="BF28" s="908" t="e">
        <f>#REF!</f>
        <v>#REF!</v>
      </c>
      <c r="BG28" s="1107"/>
      <c r="BH28" s="838"/>
      <c r="BI28" s="839"/>
      <c r="BJ28" s="839"/>
      <c r="BK28" s="840"/>
      <c r="BL28" s="1021"/>
      <c r="BM28" s="1022"/>
      <c r="BN28" s="1022"/>
      <c r="BO28" s="1023"/>
      <c r="BP28" s="985" t="e">
        <f>#REF!</f>
        <v>#REF!</v>
      </c>
      <c r="BQ28" s="1009" t="e">
        <f>#REF!</f>
        <v>#REF!</v>
      </c>
      <c r="BR28" s="1009" t="e">
        <f>#REF!</f>
        <v>#REF!</v>
      </c>
      <c r="BS28" s="989"/>
      <c r="BT28" s="839"/>
      <c r="BU28" s="839"/>
      <c r="BV28" s="839"/>
      <c r="BW28" s="840"/>
      <c r="BX28" s="548"/>
      <c r="BY28" s="549"/>
      <c r="BZ28" s="549"/>
      <c r="CA28" s="1167"/>
      <c r="CB28" s="380"/>
      <c r="CC28" s="490"/>
      <c r="CD28" s="490"/>
      <c r="CE28" s="490"/>
      <c r="CF28" s="490"/>
      <c r="CG28" s="490"/>
      <c r="CH28" s="491"/>
    </row>
    <row r="29" ht="21.95" customHeight="1" spans="1:86">
      <c r="A29" s="754">
        <f t="shared" si="0"/>
        <v>26</v>
      </c>
      <c r="B29" s="758">
        <v>17</v>
      </c>
      <c r="C29" s="772">
        <f t="shared" si="1"/>
        <v>43143</v>
      </c>
      <c r="D29" s="251"/>
      <c r="E29" s="259" t="s">
        <v>99</v>
      </c>
      <c r="F29" s="260" t="s">
        <v>97</v>
      </c>
      <c r="G29" s="261"/>
      <c r="H29" s="515" t="e">
        <f>#REF!</f>
        <v>#REF!</v>
      </c>
      <c r="I29" s="401" t="e">
        <f>#REF!</f>
        <v>#REF!</v>
      </c>
      <c r="J29" s="404" t="e">
        <f>#REF!</f>
        <v>#REF!</v>
      </c>
      <c r="K29" s="525"/>
      <c r="L29" s="842"/>
      <c r="M29" s="843"/>
      <c r="N29" s="843"/>
      <c r="O29" s="844"/>
      <c r="P29" s="845"/>
      <c r="Q29" s="967"/>
      <c r="R29" s="967"/>
      <c r="S29" s="968"/>
      <c r="T29" s="969" t="e">
        <f>#REF!</f>
        <v>#REF!</v>
      </c>
      <c r="U29" s="952" t="e">
        <f>#REF!</f>
        <v>#REF!</v>
      </c>
      <c r="V29" s="952" t="e">
        <f>#REF!</f>
        <v>#REF!</v>
      </c>
      <c r="W29" s="922"/>
      <c r="X29" s="970"/>
      <c r="Y29" s="970"/>
      <c r="Z29" s="970"/>
      <c r="AA29" s="1024"/>
      <c r="AB29" s="1025"/>
      <c r="AC29" s="1026"/>
      <c r="AD29" s="1026"/>
      <c r="AE29" s="1027"/>
      <c r="AF29" s="969" t="e">
        <f>#REF!</f>
        <v>#REF!</v>
      </c>
      <c r="AG29" s="952" t="e">
        <f>#REF!</f>
        <v>#REF!</v>
      </c>
      <c r="AH29" s="952" t="e">
        <f>#REF!</f>
        <v>#REF!</v>
      </c>
      <c r="AI29" s="922"/>
      <c r="AJ29" s="842"/>
      <c r="AK29" s="843"/>
      <c r="AL29" s="843"/>
      <c r="AM29" s="844"/>
      <c r="AN29" s="845"/>
      <c r="AO29" s="967"/>
      <c r="AP29" s="967"/>
      <c r="AQ29" s="968"/>
      <c r="AR29" s="1101" t="e">
        <f>#REF!</f>
        <v>#REF!</v>
      </c>
      <c r="AS29" s="918" t="e">
        <f>#REF!</f>
        <v>#REF!</v>
      </c>
      <c r="AT29" s="918" t="e">
        <f>#REF!</f>
        <v>#REF!</v>
      </c>
      <c r="AU29" s="1102"/>
      <c r="AV29" s="842"/>
      <c r="AW29" s="843"/>
      <c r="AX29" s="843"/>
      <c r="AY29" s="844"/>
      <c r="AZ29" s="1025"/>
      <c r="BA29" s="1026"/>
      <c r="BB29" s="1026"/>
      <c r="BC29" s="1027"/>
      <c r="BD29" s="969" t="e">
        <f>#REF!</f>
        <v>#REF!</v>
      </c>
      <c r="BE29" s="952" t="e">
        <f>#REF!</f>
        <v>#REF!</v>
      </c>
      <c r="BF29" s="952" t="e">
        <f>#REF!</f>
        <v>#REF!</v>
      </c>
      <c r="BG29" s="1083"/>
      <c r="BH29" s="842"/>
      <c r="BI29" s="843"/>
      <c r="BJ29" s="843"/>
      <c r="BK29" s="844"/>
      <c r="BL29" s="1025"/>
      <c r="BM29" s="1026"/>
      <c r="BN29" s="1026"/>
      <c r="BO29" s="1027"/>
      <c r="BP29" s="969" t="e">
        <f>#REF!</f>
        <v>#REF!</v>
      </c>
      <c r="BQ29" s="952" t="e">
        <f>#REF!</f>
        <v>#REF!</v>
      </c>
      <c r="BR29" s="952" t="e">
        <f>#REF!</f>
        <v>#REF!</v>
      </c>
      <c r="BS29" s="922"/>
      <c r="BT29" s="843"/>
      <c r="BU29" s="843"/>
      <c r="BV29" s="843"/>
      <c r="BW29" s="844"/>
      <c r="BX29" s="552"/>
      <c r="BY29" s="553"/>
      <c r="BZ29" s="553"/>
      <c r="CA29" s="1168"/>
      <c r="CB29" s="384"/>
      <c r="CC29" s="497"/>
      <c r="CD29" s="497"/>
      <c r="CE29" s="497"/>
      <c r="CF29" s="497"/>
      <c r="CG29" s="497"/>
      <c r="CH29" s="498"/>
    </row>
    <row r="30" ht="21.95" customHeight="1" spans="1:86">
      <c r="A30" s="754">
        <f t="shared" si="0"/>
        <v>27</v>
      </c>
      <c r="B30" s="758">
        <v>18</v>
      </c>
      <c r="C30" s="772">
        <f t="shared" si="1"/>
        <v>43150</v>
      </c>
      <c r="D30" s="251"/>
      <c r="E30" s="262" t="s">
        <v>99</v>
      </c>
      <c r="F30" s="263" t="s">
        <v>39</v>
      </c>
      <c r="G30" s="264"/>
      <c r="H30" s="513" t="e">
        <f>#REF!</f>
        <v>#REF!</v>
      </c>
      <c r="I30" s="542" t="e">
        <f>#REF!</f>
        <v>#REF!</v>
      </c>
      <c r="J30" s="460" t="e">
        <f>#REF!</f>
        <v>#REF!</v>
      </c>
      <c r="K30" s="494"/>
      <c r="L30" s="846"/>
      <c r="M30" s="846"/>
      <c r="N30" s="846"/>
      <c r="O30" s="847"/>
      <c r="P30" s="848"/>
      <c r="Q30" s="971"/>
      <c r="R30" s="971"/>
      <c r="S30" s="847"/>
      <c r="T30" s="959" t="e">
        <f>#REF!</f>
        <v>#REF!</v>
      </c>
      <c r="U30" s="961" t="e">
        <f>#REF!</f>
        <v>#REF!</v>
      </c>
      <c r="V30" s="961" t="e">
        <f>#REF!</f>
        <v>#REF!</v>
      </c>
      <c r="W30" s="962"/>
      <c r="X30" s="972"/>
      <c r="Y30" s="1028"/>
      <c r="Z30" s="1028"/>
      <c r="AA30" s="1029"/>
      <c r="AB30" s="848"/>
      <c r="AC30" s="971"/>
      <c r="AD30" s="971"/>
      <c r="AE30" s="847"/>
      <c r="AF30" s="959" t="e">
        <f>#REF!</f>
        <v>#REF!</v>
      </c>
      <c r="AG30" s="984" t="e">
        <f>#REF!</f>
        <v>#REF!</v>
      </c>
      <c r="AH30" s="984" t="e">
        <f>#REF!</f>
        <v>#REF!</v>
      </c>
      <c r="AI30" s="962" t="s">
        <v>100</v>
      </c>
      <c r="AJ30" s="1068"/>
      <c r="AK30" s="846"/>
      <c r="AL30" s="846"/>
      <c r="AM30" s="847"/>
      <c r="AN30" s="848"/>
      <c r="AO30" s="971"/>
      <c r="AP30" s="971"/>
      <c r="AQ30" s="847"/>
      <c r="AR30" s="1020" t="e">
        <f>#REF!</f>
        <v>#REF!</v>
      </c>
      <c r="AS30" s="984" t="e">
        <f>#REF!</f>
        <v>#REF!</v>
      </c>
      <c r="AT30" s="984" t="e">
        <f>#REF!</f>
        <v>#REF!</v>
      </c>
      <c r="AU30" s="1005" t="s">
        <v>101</v>
      </c>
      <c r="AV30" s="846"/>
      <c r="AW30" s="846"/>
      <c r="AX30" s="846"/>
      <c r="AY30" s="847"/>
      <c r="AZ30" s="848"/>
      <c r="BA30" s="971"/>
      <c r="BB30" s="971"/>
      <c r="BC30" s="847"/>
      <c r="BD30" s="959" t="e">
        <f>#REF!</f>
        <v>#REF!</v>
      </c>
      <c r="BE30" s="984" t="e">
        <f>#REF!</f>
        <v>#REF!</v>
      </c>
      <c r="BF30" s="984" t="e">
        <f>#REF!</f>
        <v>#REF!</v>
      </c>
      <c r="BG30" s="1131"/>
      <c r="BH30" s="1068"/>
      <c r="BI30" s="846"/>
      <c r="BJ30" s="846"/>
      <c r="BK30" s="847"/>
      <c r="BL30" s="848"/>
      <c r="BM30" s="971"/>
      <c r="BN30" s="971"/>
      <c r="BO30" s="847"/>
      <c r="BP30" s="959" t="e">
        <f>#REF!</f>
        <v>#REF!</v>
      </c>
      <c r="BQ30" s="984" t="e">
        <f>#REF!</f>
        <v>#REF!</v>
      </c>
      <c r="BR30" s="984" t="e">
        <f>#REF!</f>
        <v>#REF!</v>
      </c>
      <c r="BS30" s="962" t="s">
        <v>102</v>
      </c>
      <c r="BT30" s="971"/>
      <c r="BU30" s="971"/>
      <c r="BV30" s="971"/>
      <c r="BW30" s="847"/>
      <c r="BX30" s="387"/>
      <c r="BY30" s="385"/>
      <c r="BZ30" s="385"/>
      <c r="CA30" s="385"/>
      <c r="CB30" s="1169"/>
      <c r="CC30" s="1193"/>
      <c r="CD30" s="1193"/>
      <c r="CE30" s="1193"/>
      <c r="CF30" s="1193"/>
      <c r="CG30" s="1193"/>
      <c r="CH30" s="1194"/>
    </row>
    <row r="31" ht="21.95" customHeight="1" spans="1:86">
      <c r="A31" s="754">
        <f t="shared" si="0"/>
        <v>28</v>
      </c>
      <c r="B31" s="758">
        <v>19</v>
      </c>
      <c r="C31" s="772">
        <f t="shared" si="1"/>
        <v>43157</v>
      </c>
      <c r="D31" s="251"/>
      <c r="E31" s="198"/>
      <c r="F31" s="199">
        <v>1</v>
      </c>
      <c r="G31" s="265" t="s">
        <v>103</v>
      </c>
      <c r="H31" s="773"/>
      <c r="I31" s="849"/>
      <c r="J31" s="849"/>
      <c r="K31" s="850"/>
      <c r="L31" s="851"/>
      <c r="M31" s="852"/>
      <c r="N31" s="852"/>
      <c r="O31" s="853"/>
      <c r="P31" s="854"/>
      <c r="Q31" s="973"/>
      <c r="R31" s="973"/>
      <c r="S31" s="974"/>
      <c r="T31" s="975"/>
      <c r="U31" s="976"/>
      <c r="V31" s="976"/>
      <c r="W31" s="977" t="s">
        <v>104</v>
      </c>
      <c r="X31" s="978" t="s">
        <v>105</v>
      </c>
      <c r="Y31" s="1030"/>
      <c r="Z31" s="1030"/>
      <c r="AA31" s="853"/>
      <c r="AB31" s="854"/>
      <c r="AC31" s="973"/>
      <c r="AD31" s="973"/>
      <c r="AE31" s="974"/>
      <c r="AF31" s="975"/>
      <c r="AG31" s="976"/>
      <c r="AH31" s="976"/>
      <c r="AI31" s="977"/>
      <c r="AJ31" s="851"/>
      <c r="AK31" s="852"/>
      <c r="AL31" s="852"/>
      <c r="AM31" s="853"/>
      <c r="AN31" s="854"/>
      <c r="AO31" s="973"/>
      <c r="AP31" s="973"/>
      <c r="AQ31" s="974"/>
      <c r="AR31" s="1103" t="e">
        <f>#REF!</f>
        <v>#REF!</v>
      </c>
      <c r="AS31" s="973" t="e">
        <f>#REF!</f>
        <v>#REF!</v>
      </c>
      <c r="AT31" s="973" t="e">
        <f>#REF!</f>
        <v>#REF!</v>
      </c>
      <c r="AU31" s="977"/>
      <c r="AV31" s="852"/>
      <c r="AW31" s="852"/>
      <c r="AX31" s="852"/>
      <c r="AY31" s="853"/>
      <c r="AZ31" s="854"/>
      <c r="BA31" s="973"/>
      <c r="BB31" s="973"/>
      <c r="BC31" s="974"/>
      <c r="BD31" s="1103" t="e">
        <f>#REF!</f>
        <v>#REF!</v>
      </c>
      <c r="BE31" s="973" t="e">
        <f>#REF!</f>
        <v>#REF!</v>
      </c>
      <c r="BF31" s="973" t="e">
        <f>#REF!</f>
        <v>#REF!</v>
      </c>
      <c r="BG31" s="976"/>
      <c r="BH31" s="851"/>
      <c r="BI31" s="852"/>
      <c r="BJ31" s="852"/>
      <c r="BK31" s="853"/>
      <c r="BL31" s="854"/>
      <c r="BM31" s="973"/>
      <c r="BN31" s="973"/>
      <c r="BO31" s="974"/>
      <c r="BP31" s="1103" t="e">
        <f>#REF!</f>
        <v>#REF!</v>
      </c>
      <c r="BQ31" s="973" t="e">
        <f>#REF!</f>
        <v>#REF!</v>
      </c>
      <c r="BR31" s="973" t="e">
        <f>#REF!</f>
        <v>#REF!</v>
      </c>
      <c r="BS31" s="977"/>
      <c r="BT31" s="1030"/>
      <c r="BU31" s="1030"/>
      <c r="BV31" s="1030"/>
      <c r="BW31" s="853"/>
      <c r="BX31" s="393"/>
      <c r="BY31" s="502"/>
      <c r="BZ31" s="502"/>
      <c r="CA31" s="1170"/>
      <c r="CB31" s="1171"/>
      <c r="CC31" s="849"/>
      <c r="CD31" s="849"/>
      <c r="CE31" s="849"/>
      <c r="CF31" s="849"/>
      <c r="CG31" s="849"/>
      <c r="CH31" s="850"/>
    </row>
    <row r="32" ht="21.95" customHeight="1" spans="1:86">
      <c r="A32" s="754">
        <f t="shared" si="0"/>
        <v>29</v>
      </c>
      <c r="B32" s="758">
        <v>20</v>
      </c>
      <c r="C32" s="772">
        <f t="shared" si="1"/>
        <v>43164</v>
      </c>
      <c r="D32" s="251"/>
      <c r="E32" s="198"/>
      <c r="F32" s="199">
        <v>2</v>
      </c>
      <c r="G32" s="265" t="s">
        <v>106</v>
      </c>
      <c r="H32" s="774"/>
      <c r="I32" s="855"/>
      <c r="J32" s="855"/>
      <c r="K32" s="856"/>
      <c r="L32" s="857" t="e">
        <f>#REF!</f>
        <v>#REF!</v>
      </c>
      <c r="M32" s="858" t="e">
        <f>#REF!</f>
        <v>#REF!</v>
      </c>
      <c r="N32" s="858" t="e">
        <f>#REF!</f>
        <v>#REF!</v>
      </c>
      <c r="O32" s="859"/>
      <c r="P32" s="860"/>
      <c r="Q32" s="979"/>
      <c r="R32" s="979"/>
      <c r="S32" s="980" t="s">
        <v>107</v>
      </c>
      <c r="T32" s="981"/>
      <c r="U32" s="982"/>
      <c r="V32" s="982"/>
      <c r="W32" s="983" t="s">
        <v>104</v>
      </c>
      <c r="X32" s="959"/>
      <c r="Y32" s="984"/>
      <c r="Z32" s="984"/>
      <c r="AA32" s="1031"/>
      <c r="AB32" s="1032"/>
      <c r="AC32" s="930"/>
      <c r="AD32" s="930"/>
      <c r="AE32" s="1033"/>
      <c r="AF32" s="981"/>
      <c r="AG32" s="982"/>
      <c r="AH32" s="982"/>
      <c r="AI32" s="983"/>
      <c r="AJ32" s="1069"/>
      <c r="AK32" s="814"/>
      <c r="AL32" s="814"/>
      <c r="AM32" s="1031"/>
      <c r="AN32" s="1032"/>
      <c r="AO32" s="930"/>
      <c r="AP32" s="930"/>
      <c r="AQ32" s="1033"/>
      <c r="AR32" s="1104" t="e">
        <f>#REF!</f>
        <v>#REF!</v>
      </c>
      <c r="AS32" s="1105" t="e">
        <f>#REF!</f>
        <v>#REF!</v>
      </c>
      <c r="AT32" s="1105" t="e">
        <f>#REF!</f>
        <v>#REF!</v>
      </c>
      <c r="AU32" s="983"/>
      <c r="AV32" s="1106"/>
      <c r="AW32" s="814"/>
      <c r="AX32" s="814"/>
      <c r="AY32" s="1031"/>
      <c r="AZ32" s="1032"/>
      <c r="BA32" s="930"/>
      <c r="BB32" s="930"/>
      <c r="BC32" s="1033"/>
      <c r="BD32" s="1104" t="e">
        <f>#REF!</f>
        <v>#REF!</v>
      </c>
      <c r="BE32" s="1105" t="e">
        <f>#REF!</f>
        <v>#REF!</v>
      </c>
      <c r="BF32" s="1105" t="e">
        <f>#REF!</f>
        <v>#REF!</v>
      </c>
      <c r="BG32" s="982"/>
      <c r="BH32" s="1069"/>
      <c r="BI32" s="814"/>
      <c r="BJ32" s="814"/>
      <c r="BK32" s="1031"/>
      <c r="BL32" s="1032"/>
      <c r="BM32" s="930"/>
      <c r="BN32" s="930"/>
      <c r="BO32" s="1033"/>
      <c r="BP32" s="1104" t="e">
        <f>#REF!</f>
        <v>#REF!</v>
      </c>
      <c r="BQ32" s="1105" t="e">
        <f>#REF!</f>
        <v>#REF!</v>
      </c>
      <c r="BR32" s="1105" t="e">
        <f>#REF!</f>
        <v>#REF!</v>
      </c>
      <c r="BS32" s="983"/>
      <c r="BT32" s="1148"/>
      <c r="BU32" s="984"/>
      <c r="BV32" s="984"/>
      <c r="BW32" s="1031"/>
      <c r="BX32" s="559"/>
      <c r="BY32" s="460"/>
      <c r="BZ32" s="460"/>
      <c r="CA32" s="1164"/>
      <c r="CB32" s="1001" t="s">
        <v>43</v>
      </c>
      <c r="CC32" s="1195"/>
      <c r="CD32" s="1195"/>
      <c r="CE32" s="1195"/>
      <c r="CF32" s="1195"/>
      <c r="CG32" s="1196"/>
      <c r="CH32" s="611"/>
    </row>
    <row r="33" ht="21.95" customHeight="1" spans="1:86">
      <c r="A33" s="754">
        <f t="shared" si="0"/>
        <v>30</v>
      </c>
      <c r="B33" s="758">
        <v>21</v>
      </c>
      <c r="C33" s="772">
        <f t="shared" si="1"/>
        <v>43171</v>
      </c>
      <c r="D33" s="268"/>
      <c r="E33" s="198"/>
      <c r="F33" s="199">
        <v>3</v>
      </c>
      <c r="G33" s="265" t="s">
        <v>108</v>
      </c>
      <c r="H33" s="515" t="e">
        <f>#REF!</f>
        <v>#REF!</v>
      </c>
      <c r="I33" s="404" t="e">
        <f>#REF!</f>
        <v>#REF!</v>
      </c>
      <c r="J33" s="401" t="e">
        <f>#REF!</f>
        <v>#REF!</v>
      </c>
      <c r="K33" s="525"/>
      <c r="L33" s="861"/>
      <c r="M33" s="798"/>
      <c r="N33" s="798"/>
      <c r="O33" s="802"/>
      <c r="P33" s="800"/>
      <c r="Q33" s="908"/>
      <c r="R33" s="908"/>
      <c r="S33" s="885"/>
      <c r="T33" s="959" t="e">
        <f>#REF!</f>
        <v>#REF!</v>
      </c>
      <c r="U33" s="984" t="e">
        <f>#REF!</f>
        <v>#REF!</v>
      </c>
      <c r="V33" s="984" t="e">
        <f>#REF!</f>
        <v>#REF!</v>
      </c>
      <c r="W33" s="962"/>
      <c r="X33" s="985"/>
      <c r="Y33" s="908"/>
      <c r="Z33" s="908"/>
      <c r="AA33" s="802"/>
      <c r="AB33" s="800"/>
      <c r="AC33" s="908"/>
      <c r="AD33" s="908"/>
      <c r="AE33" s="989"/>
      <c r="AF33" s="985" t="e">
        <f>#REF!</f>
        <v>#REF!</v>
      </c>
      <c r="AG33" s="1009" t="e">
        <f>#REF!</f>
        <v>#REF!</v>
      </c>
      <c r="AH33" s="1009" t="e">
        <f>#REF!</f>
        <v>#REF!</v>
      </c>
      <c r="AI33" s="989"/>
      <c r="AJ33" s="1057"/>
      <c r="AK33" s="798"/>
      <c r="AL33" s="798"/>
      <c r="AM33" s="802"/>
      <c r="AN33" s="800"/>
      <c r="AO33" s="908"/>
      <c r="AP33" s="908"/>
      <c r="AQ33" s="885"/>
      <c r="AR33" s="991"/>
      <c r="AS33" s="1107"/>
      <c r="AT33" s="1107"/>
      <c r="AU33" s="989"/>
      <c r="AV33" s="861"/>
      <c r="AW33" s="798"/>
      <c r="AX33" s="798"/>
      <c r="AY33" s="802"/>
      <c r="AZ33" s="800"/>
      <c r="BA33" s="908"/>
      <c r="BB33" s="908"/>
      <c r="BC33" s="885"/>
      <c r="BD33" s="985" t="e">
        <f>#REF!</f>
        <v>#REF!</v>
      </c>
      <c r="BE33" s="1009" t="e">
        <f>#REF!</f>
        <v>#REF!</v>
      </c>
      <c r="BF33" s="1009" t="e">
        <f>#REF!</f>
        <v>#REF!</v>
      </c>
      <c r="BG33" s="1107"/>
      <c r="BH33" s="1132" t="e">
        <f>#REF!</f>
        <v>#REF!</v>
      </c>
      <c r="BI33" s="1052" t="e">
        <f>#REF!</f>
        <v>#REF!</v>
      </c>
      <c r="BJ33" s="1052" t="e">
        <f>#REF!</f>
        <v>#REF!</v>
      </c>
      <c r="BK33" s="1133"/>
      <c r="BL33" s="730"/>
      <c r="BM33" s="731"/>
      <c r="BN33" s="731" t="s">
        <v>43</v>
      </c>
      <c r="BO33" s="732"/>
      <c r="BP33" s="985" t="e">
        <f>#REF!</f>
        <v>#REF!</v>
      </c>
      <c r="BQ33" s="1009" t="e">
        <f>#REF!</f>
        <v>#REF!</v>
      </c>
      <c r="BR33" s="1009" t="e">
        <f>#REF!</f>
        <v>#REF!</v>
      </c>
      <c r="BS33" s="989"/>
      <c r="BT33" s="1148"/>
      <c r="BU33" s="984"/>
      <c r="BV33" s="984"/>
      <c r="BW33" s="1031"/>
      <c r="BX33" s="325"/>
      <c r="BY33" s="404"/>
      <c r="BZ33" s="404"/>
      <c r="CA33" s="703"/>
      <c r="CB33" s="325"/>
      <c r="CC33" s="404"/>
      <c r="CD33" s="404"/>
      <c r="CE33" s="470"/>
      <c r="CF33" s="470"/>
      <c r="CG33" s="891" t="s">
        <v>43</v>
      </c>
      <c r="CH33" s="1183"/>
    </row>
    <row r="34" ht="21.95" customHeight="1" spans="1:86">
      <c r="A34" s="754">
        <f t="shared" si="0"/>
        <v>31</v>
      </c>
      <c r="B34" s="755" t="s">
        <v>109</v>
      </c>
      <c r="C34" s="772">
        <f t="shared" si="1"/>
        <v>43178</v>
      </c>
      <c r="D34" s="270" t="s">
        <v>38</v>
      </c>
      <c r="E34" s="198"/>
      <c r="F34" s="199">
        <v>4</v>
      </c>
      <c r="G34" s="265" t="s">
        <v>110</v>
      </c>
      <c r="H34" s="775"/>
      <c r="I34" s="862"/>
      <c r="J34" s="862"/>
      <c r="K34" s="863"/>
      <c r="L34" s="861"/>
      <c r="M34" s="797"/>
      <c r="N34" s="797"/>
      <c r="O34" s="801"/>
      <c r="P34" s="800"/>
      <c r="Q34" s="908"/>
      <c r="R34" s="908"/>
      <c r="S34" s="885"/>
      <c r="T34" s="944"/>
      <c r="U34" s="945"/>
      <c r="V34" s="945"/>
      <c r="W34" s="986"/>
      <c r="X34" s="987" t="e">
        <f>#REF!</f>
        <v>#REF!</v>
      </c>
      <c r="Y34" s="908" t="e">
        <f>#REF!</f>
        <v>#REF!</v>
      </c>
      <c r="Z34" s="908" t="e">
        <f>#REF!</f>
        <v>#REF!</v>
      </c>
      <c r="AA34" s="801" t="e">
        <f>#REF!</f>
        <v>#REF!</v>
      </c>
      <c r="AB34" s="886" t="e">
        <f>#REF!</f>
        <v>#REF!</v>
      </c>
      <c r="AC34" s="990" t="e">
        <f>#REF!</f>
        <v>#REF!</v>
      </c>
      <c r="AD34" s="990" t="e">
        <f>#REF!</f>
        <v>#REF!</v>
      </c>
      <c r="AE34" s="989" t="e">
        <f>#REF!</f>
        <v>#REF!</v>
      </c>
      <c r="AF34" s="886" t="e">
        <f>#REF!</f>
        <v>#REF!</v>
      </c>
      <c r="AG34" s="990" t="e">
        <f>#REF!</f>
        <v>#REF!</v>
      </c>
      <c r="AH34" s="990" t="e">
        <f>#REF!</f>
        <v>#REF!</v>
      </c>
      <c r="AI34" s="989" t="e">
        <f>#REF!</f>
        <v>#REF!</v>
      </c>
      <c r="AJ34" s="1057" t="e">
        <f>#REF!</f>
        <v>#REF!</v>
      </c>
      <c r="AK34" s="797" t="e">
        <f>#REF!</f>
        <v>#REF!</v>
      </c>
      <c r="AL34" s="797" t="e">
        <f>#REF!</f>
        <v>#REF!</v>
      </c>
      <c r="AM34" s="801" t="e">
        <f>#REF!</f>
        <v>#REF!</v>
      </c>
      <c r="AN34" s="800"/>
      <c r="AO34" s="908"/>
      <c r="AP34" s="908"/>
      <c r="AQ34" s="885"/>
      <c r="AR34" s="909"/>
      <c r="AS34" s="910"/>
      <c r="AT34" s="910"/>
      <c r="AU34" s="911"/>
      <c r="AV34" s="861"/>
      <c r="AW34" s="797"/>
      <c r="AX34" s="797"/>
      <c r="AY34" s="801"/>
      <c r="AZ34" s="800"/>
      <c r="BA34" s="908"/>
      <c r="BB34" s="908"/>
      <c r="BC34" s="885"/>
      <c r="BD34" s="1121"/>
      <c r="BE34" s="1134"/>
      <c r="BF34" s="1134"/>
      <c r="BG34" s="1134"/>
      <c r="BH34" s="1057" t="e">
        <f>#REF!</f>
        <v>#REF!</v>
      </c>
      <c r="BI34" s="797" t="e">
        <f>#REF!</f>
        <v>#REF!</v>
      </c>
      <c r="BJ34" s="797" t="e">
        <f>#REF!</f>
        <v>#REF!</v>
      </c>
      <c r="BK34" s="801" t="e">
        <f>#REF!</f>
        <v>#REF!</v>
      </c>
      <c r="BL34" s="800"/>
      <c r="BM34" s="908"/>
      <c r="BN34" s="908"/>
      <c r="BO34" s="885"/>
      <c r="BP34" s="909"/>
      <c r="BQ34" s="910"/>
      <c r="BR34" s="910"/>
      <c r="BS34" s="911"/>
      <c r="BT34" s="1148" t="e">
        <f>#REF!</f>
        <v>#REF!</v>
      </c>
      <c r="BU34" s="984" t="e">
        <f>#REF!</f>
        <v>#REF!</v>
      </c>
      <c r="BV34" s="984" t="e">
        <f>#REF!</f>
        <v>#REF!</v>
      </c>
      <c r="BW34" s="1031" t="e">
        <f>#REF!</f>
        <v>#REF!</v>
      </c>
      <c r="BX34" s="325"/>
      <c r="BY34" s="404"/>
      <c r="BZ34" s="404"/>
      <c r="CA34" s="703"/>
      <c r="CB34" s="325"/>
      <c r="CC34" s="404"/>
      <c r="CD34" s="404"/>
      <c r="CE34" s="404"/>
      <c r="CF34" s="404"/>
      <c r="CG34" s="613"/>
      <c r="CH34" s="333"/>
    </row>
    <row r="35" ht="21.95" customHeight="1" spans="1:86">
      <c r="A35" s="754">
        <f t="shared" si="0"/>
        <v>32</v>
      </c>
      <c r="B35" s="755" t="s">
        <v>111</v>
      </c>
      <c r="C35" s="772">
        <f t="shared" si="1"/>
        <v>43185</v>
      </c>
      <c r="D35" s="272"/>
      <c r="E35" s="198"/>
      <c r="F35" s="199">
        <v>5</v>
      </c>
      <c r="G35" s="265" t="s">
        <v>112</v>
      </c>
      <c r="H35" s="776"/>
      <c r="I35" s="864"/>
      <c r="J35" s="864"/>
      <c r="K35" s="865"/>
      <c r="L35" s="866"/>
      <c r="M35" s="798"/>
      <c r="N35" s="798"/>
      <c r="O35" s="802"/>
      <c r="P35" s="800"/>
      <c r="Q35" s="908"/>
      <c r="R35" s="908"/>
      <c r="S35" s="885"/>
      <c r="T35" s="909"/>
      <c r="U35" s="910"/>
      <c r="V35" s="910"/>
      <c r="W35" s="911"/>
      <c r="X35" s="988" t="e">
        <f>#REF!</f>
        <v>#REF!</v>
      </c>
      <c r="Y35" s="1009" t="e">
        <f>#REF!</f>
        <v>#REF!</v>
      </c>
      <c r="Z35" s="1009" t="e">
        <f>#REF!</f>
        <v>#REF!</v>
      </c>
      <c r="AA35" s="801" t="e">
        <f>#REF!</f>
        <v>#REF!</v>
      </c>
      <c r="AB35" s="800"/>
      <c r="AC35" s="908"/>
      <c r="AD35" s="908"/>
      <c r="AE35" s="989"/>
      <c r="AF35" s="909"/>
      <c r="AG35" s="910"/>
      <c r="AH35" s="910"/>
      <c r="AI35" s="911"/>
      <c r="AJ35" s="1070" t="e">
        <f>#REF!</f>
        <v>#REF!</v>
      </c>
      <c r="AK35" s="798" t="e">
        <f>#REF!</f>
        <v>#REF!</v>
      </c>
      <c r="AL35" s="798" t="e">
        <f>#REF!</f>
        <v>#REF!</v>
      </c>
      <c r="AM35" s="801" t="e">
        <f>#REF!</f>
        <v>#REF!</v>
      </c>
      <c r="AN35" s="800"/>
      <c r="AO35" s="908"/>
      <c r="AP35" s="908"/>
      <c r="AQ35" s="885"/>
      <c r="AR35" s="909"/>
      <c r="AS35" s="910"/>
      <c r="AT35" s="910"/>
      <c r="AU35" s="911"/>
      <c r="AV35" s="861" t="e">
        <f>#REF!</f>
        <v>#REF!</v>
      </c>
      <c r="AW35" s="797" t="e">
        <f>#REF!</f>
        <v>#REF!</v>
      </c>
      <c r="AX35" s="797" t="e">
        <f>#REF!</f>
        <v>#REF!</v>
      </c>
      <c r="AY35" s="801" t="s">
        <v>113</v>
      </c>
      <c r="AZ35" s="800"/>
      <c r="BA35" s="908"/>
      <c r="BB35" s="908"/>
      <c r="BC35" s="885"/>
      <c r="BD35" s="1121"/>
      <c r="BE35" s="1134"/>
      <c r="BF35" s="1134"/>
      <c r="BG35" s="1134"/>
      <c r="BH35" s="1070" t="e">
        <f>#REF!</f>
        <v>#REF!</v>
      </c>
      <c r="BI35" s="798" t="e">
        <f>#REF!</f>
        <v>#REF!</v>
      </c>
      <c r="BJ35" s="798" t="e">
        <f>#REF!</f>
        <v>#REF!</v>
      </c>
      <c r="BK35" s="801" t="e">
        <f>#REF!</f>
        <v>#REF!</v>
      </c>
      <c r="BL35" s="800"/>
      <c r="BM35" s="908"/>
      <c r="BN35" s="908"/>
      <c r="BO35" s="885"/>
      <c r="BP35" s="909"/>
      <c r="BQ35" s="910"/>
      <c r="BR35" s="910"/>
      <c r="BS35" s="911"/>
      <c r="BT35" s="1148" t="e">
        <f>#REF!</f>
        <v>#REF!</v>
      </c>
      <c r="BU35" s="984" t="e">
        <f>#REF!</f>
        <v>#REF!</v>
      </c>
      <c r="BV35" s="984" t="e">
        <f>#REF!</f>
        <v>#REF!</v>
      </c>
      <c r="BW35" s="1031" t="e">
        <f>#REF!</f>
        <v>#REF!</v>
      </c>
      <c r="BX35" s="325"/>
      <c r="BY35" s="404"/>
      <c r="BZ35" s="404"/>
      <c r="CA35" s="703"/>
      <c r="CB35" s="325"/>
      <c r="CC35" s="404"/>
      <c r="CD35" s="404"/>
      <c r="CE35" s="404"/>
      <c r="CF35" s="404"/>
      <c r="CG35" s="613"/>
      <c r="CH35" s="333"/>
    </row>
    <row r="36" ht="21.95" customHeight="1" spans="1:86">
      <c r="A36" s="754">
        <f t="shared" si="0"/>
        <v>33</v>
      </c>
      <c r="B36" s="755" t="s">
        <v>114</v>
      </c>
      <c r="C36" s="772">
        <f t="shared" si="1"/>
        <v>43192</v>
      </c>
      <c r="D36" s="272"/>
      <c r="E36" s="274" t="s">
        <v>115</v>
      </c>
      <c r="F36" s="199">
        <v>6</v>
      </c>
      <c r="G36" s="265" t="s">
        <v>116</v>
      </c>
      <c r="H36" s="776"/>
      <c r="I36" s="864"/>
      <c r="J36" s="864"/>
      <c r="K36" s="865"/>
      <c r="L36" s="861"/>
      <c r="M36" s="798"/>
      <c r="N36" s="798"/>
      <c r="O36" s="801"/>
      <c r="P36" s="800"/>
      <c r="Q36" s="908"/>
      <c r="R36" s="908"/>
      <c r="S36" s="885"/>
      <c r="T36" s="909"/>
      <c r="U36" s="910"/>
      <c r="V36" s="910"/>
      <c r="W36" s="911"/>
      <c r="X36" s="987"/>
      <c r="Y36" s="1009"/>
      <c r="Z36" s="1009"/>
      <c r="AA36" s="801"/>
      <c r="AB36" s="800"/>
      <c r="AC36" s="908"/>
      <c r="AD36" s="908"/>
      <c r="AE36" s="885"/>
      <c r="AF36" s="909"/>
      <c r="AG36" s="910"/>
      <c r="AH36" s="910"/>
      <c r="AI36" s="911"/>
      <c r="AJ36" s="1057" t="e">
        <f>#REF!</f>
        <v>#REF!</v>
      </c>
      <c r="AK36" s="798" t="e">
        <f>#REF!</f>
        <v>#REF!</v>
      </c>
      <c r="AL36" s="798" t="e">
        <f>#REF!</f>
        <v>#REF!</v>
      </c>
      <c r="AM36" s="801" t="e">
        <f>#REF!</f>
        <v>#REF!</v>
      </c>
      <c r="AN36" s="800"/>
      <c r="AO36" s="908"/>
      <c r="AP36" s="908"/>
      <c r="AQ36" s="885"/>
      <c r="AR36" s="909"/>
      <c r="AS36" s="910"/>
      <c r="AT36" s="910"/>
      <c r="AU36" s="911"/>
      <c r="AV36" s="861" t="e">
        <f>#REF!</f>
        <v>#REF!</v>
      </c>
      <c r="AW36" s="797" t="e">
        <f>#REF!</f>
        <v>#REF!</v>
      </c>
      <c r="AX36" s="797" t="e">
        <f>#REF!</f>
        <v>#REF!</v>
      </c>
      <c r="AY36" s="801" t="s">
        <v>113</v>
      </c>
      <c r="AZ36" s="800"/>
      <c r="BA36" s="908"/>
      <c r="BB36" s="908"/>
      <c r="BC36" s="885"/>
      <c r="BD36" s="1121"/>
      <c r="BE36" s="1134"/>
      <c r="BF36" s="1134"/>
      <c r="BG36" s="1134"/>
      <c r="BH36" s="1057" t="e">
        <f>#REF!</f>
        <v>#REF!</v>
      </c>
      <c r="BI36" s="798" t="e">
        <f>#REF!</f>
        <v>#REF!</v>
      </c>
      <c r="BJ36" s="798" t="e">
        <f>#REF!</f>
        <v>#REF!</v>
      </c>
      <c r="BK36" s="801" t="e">
        <f>#REF!</f>
        <v>#REF!</v>
      </c>
      <c r="BL36" s="800"/>
      <c r="BM36" s="908"/>
      <c r="BN36" s="908"/>
      <c r="BO36" s="885"/>
      <c r="BP36" s="909"/>
      <c r="BQ36" s="910"/>
      <c r="BR36" s="910"/>
      <c r="BS36" s="911"/>
      <c r="BT36" s="1148" t="e">
        <f>#REF!</f>
        <v>#REF!</v>
      </c>
      <c r="BU36" s="984" t="e">
        <f>#REF!</f>
        <v>#REF!</v>
      </c>
      <c r="BV36" s="984" t="e">
        <f>#REF!</f>
        <v>#REF!</v>
      </c>
      <c r="BW36" s="1031"/>
      <c r="BX36" s="325"/>
      <c r="BY36" s="404"/>
      <c r="BZ36" s="404"/>
      <c r="CA36" s="703"/>
      <c r="CB36" s="325"/>
      <c r="CC36" s="404"/>
      <c r="CD36" s="404"/>
      <c r="CE36" s="404"/>
      <c r="CF36" s="404"/>
      <c r="CG36" s="613"/>
      <c r="CH36" s="333"/>
    </row>
    <row r="37" ht="21.95" customHeight="1" spans="1:86">
      <c r="A37" s="754">
        <f t="shared" si="0"/>
        <v>34</v>
      </c>
      <c r="B37" s="755" t="s">
        <v>117</v>
      </c>
      <c r="C37" s="772">
        <f t="shared" si="1"/>
        <v>43199</v>
      </c>
      <c r="D37" s="272"/>
      <c r="E37" s="198"/>
      <c r="F37" s="199">
        <v>7</v>
      </c>
      <c r="G37" s="265" t="s">
        <v>118</v>
      </c>
      <c r="H37" s="777"/>
      <c r="I37" s="867"/>
      <c r="J37" s="867"/>
      <c r="K37" s="868"/>
      <c r="L37" s="866"/>
      <c r="M37" s="798"/>
      <c r="N37" s="798"/>
      <c r="O37" s="802"/>
      <c r="P37" s="800"/>
      <c r="Q37" s="908"/>
      <c r="R37" s="908"/>
      <c r="S37" s="885"/>
      <c r="T37" s="909"/>
      <c r="U37" s="910"/>
      <c r="V37" s="910"/>
      <c r="W37" s="911"/>
      <c r="X37" s="988"/>
      <c r="Y37" s="1009"/>
      <c r="Z37" s="1009"/>
      <c r="AA37" s="802"/>
      <c r="AB37" s="800"/>
      <c r="AC37" s="908"/>
      <c r="AD37" s="908"/>
      <c r="AE37" s="885"/>
      <c r="AF37" s="909"/>
      <c r="AG37" s="910"/>
      <c r="AH37" s="910"/>
      <c r="AI37" s="911"/>
      <c r="AJ37" s="1070" t="e">
        <f>#REF!</f>
        <v>#REF!</v>
      </c>
      <c r="AK37" s="798" t="e">
        <f>#REF!</f>
        <v>#REF!</v>
      </c>
      <c r="AL37" s="798" t="e">
        <f>#REF!</f>
        <v>#REF!</v>
      </c>
      <c r="AM37" s="801" t="e">
        <f>#REF!</f>
        <v>#REF!</v>
      </c>
      <c r="AN37" s="800"/>
      <c r="AO37" s="908"/>
      <c r="AP37" s="908"/>
      <c r="AQ37" s="885"/>
      <c r="AR37" s="909"/>
      <c r="AS37" s="910"/>
      <c r="AT37" s="910"/>
      <c r="AU37" s="911"/>
      <c r="AV37" s="861" t="e">
        <f>#REF!</f>
        <v>#REF!</v>
      </c>
      <c r="AW37" s="797" t="e">
        <f>#REF!</f>
        <v>#REF!</v>
      </c>
      <c r="AX37" s="797">
        <v>1</v>
      </c>
      <c r="AY37" s="801" t="s">
        <v>113</v>
      </c>
      <c r="AZ37" s="800"/>
      <c r="BA37" s="908"/>
      <c r="BB37" s="908"/>
      <c r="BC37" s="885"/>
      <c r="BD37" s="1121"/>
      <c r="BE37" s="1134"/>
      <c r="BF37" s="1134"/>
      <c r="BG37" s="1134"/>
      <c r="BH37" s="1070" t="e">
        <f>#REF!</f>
        <v>#REF!</v>
      </c>
      <c r="BI37" s="798" t="e">
        <f>#REF!</f>
        <v>#REF!</v>
      </c>
      <c r="BJ37" s="798" t="e">
        <f>#REF!</f>
        <v>#REF!</v>
      </c>
      <c r="BK37" s="801" t="e">
        <f>#REF!</f>
        <v>#REF!</v>
      </c>
      <c r="BL37" s="800"/>
      <c r="BM37" s="908"/>
      <c r="BN37" s="908"/>
      <c r="BO37" s="885"/>
      <c r="BP37" s="909"/>
      <c r="BQ37" s="910"/>
      <c r="BR37" s="910"/>
      <c r="BS37" s="911"/>
      <c r="BT37" s="1148" t="e">
        <f>#REF!</f>
        <v>#REF!</v>
      </c>
      <c r="BU37" s="984" t="e">
        <f>#REF!</f>
        <v>#REF!</v>
      </c>
      <c r="BV37" s="984" t="e">
        <f>#REF!</f>
        <v>#REF!</v>
      </c>
      <c r="BW37" s="1031"/>
      <c r="BX37" s="325"/>
      <c r="BY37" s="404"/>
      <c r="BZ37" s="404"/>
      <c r="CA37" s="703"/>
      <c r="CB37" s="325"/>
      <c r="CC37" s="404"/>
      <c r="CD37" s="404"/>
      <c r="CE37" s="404"/>
      <c r="CF37" s="404"/>
      <c r="CG37" s="613"/>
      <c r="CH37" s="333"/>
    </row>
    <row r="38" ht="21.95" customHeight="1" spans="1:86">
      <c r="A38" s="754">
        <f t="shared" si="0"/>
        <v>35</v>
      </c>
      <c r="B38" s="758">
        <v>22</v>
      </c>
      <c r="C38" s="772">
        <f t="shared" si="1"/>
        <v>43206</v>
      </c>
      <c r="D38" s="276" t="s">
        <v>96</v>
      </c>
      <c r="E38" s="198"/>
      <c r="F38" s="199">
        <v>8</v>
      </c>
      <c r="G38" s="265" t="s">
        <v>119</v>
      </c>
      <c r="H38" s="771" t="e">
        <f>#REF!</f>
        <v>#REF!</v>
      </c>
      <c r="I38" s="460" t="e">
        <f>#REF!</f>
        <v>#REF!</v>
      </c>
      <c r="J38" s="542" t="e">
        <f>#REF!</f>
        <v>#REF!</v>
      </c>
      <c r="K38" s="531"/>
      <c r="L38" s="861"/>
      <c r="M38" s="798"/>
      <c r="N38" s="798"/>
      <c r="O38" s="801"/>
      <c r="P38" s="869"/>
      <c r="Q38" s="941"/>
      <c r="R38" s="941"/>
      <c r="S38" s="942"/>
      <c r="T38" s="985" t="e">
        <f>#REF!</f>
        <v>#REF!</v>
      </c>
      <c r="U38" s="908" t="e">
        <f>#REF!</f>
        <v>#REF!</v>
      </c>
      <c r="V38" s="908" t="e">
        <f>#REF!</f>
        <v>#REF!</v>
      </c>
      <c r="W38" s="989"/>
      <c r="X38" s="987"/>
      <c r="Y38" s="1009"/>
      <c r="Z38" s="1009"/>
      <c r="AA38" s="801"/>
      <c r="AB38" s="869"/>
      <c r="AC38" s="941"/>
      <c r="AD38" s="941"/>
      <c r="AE38" s="942"/>
      <c r="AF38" s="1034" t="e">
        <f>#REF!</f>
        <v>#REF!</v>
      </c>
      <c r="AG38" s="1071" t="e">
        <f>#REF!</f>
        <v>#REF!</v>
      </c>
      <c r="AH38" s="1071" t="e">
        <f>#REF!</f>
        <v>#REF!</v>
      </c>
      <c r="AI38" s="1072"/>
      <c r="AJ38" s="861" t="e">
        <f>#REF!</f>
        <v>#REF!</v>
      </c>
      <c r="AK38" s="798" t="e">
        <f>#REF!</f>
        <v>#REF!</v>
      </c>
      <c r="AL38" s="798" t="e">
        <f>#REF!</f>
        <v>#REF!</v>
      </c>
      <c r="AM38" s="801" t="e">
        <f>#REF!</f>
        <v>#REF!</v>
      </c>
      <c r="AN38" s="869"/>
      <c r="AO38" s="941"/>
      <c r="AP38" s="941"/>
      <c r="AQ38" s="942"/>
      <c r="AR38" s="985" t="e">
        <f>#REF!</f>
        <v>#REF!</v>
      </c>
      <c r="AS38" s="908" t="e">
        <f>#REF!</f>
        <v>#REF!</v>
      </c>
      <c r="AT38" s="908" t="e">
        <f>#REF!</f>
        <v>#REF!</v>
      </c>
      <c r="AU38" s="989"/>
      <c r="AV38" s="861" t="e">
        <f>#REF!</f>
        <v>#REF!</v>
      </c>
      <c r="AW38" s="797" t="e">
        <f>#REF!</f>
        <v>#REF!</v>
      </c>
      <c r="AX38" s="797" t="e">
        <f>#REF!</f>
        <v>#REF!</v>
      </c>
      <c r="AY38" s="801" t="s">
        <v>120</v>
      </c>
      <c r="AZ38" s="869"/>
      <c r="BA38" s="941"/>
      <c r="BB38" s="941"/>
      <c r="BC38" s="942"/>
      <c r="BD38" s="985" t="e">
        <f>#REF!</f>
        <v>#REF!</v>
      </c>
      <c r="BE38" s="908" t="e">
        <f>#REF!</f>
        <v>#REF!</v>
      </c>
      <c r="BF38" s="908" t="e">
        <f>#REF!</f>
        <v>#REF!</v>
      </c>
      <c r="BG38" s="1107"/>
      <c r="BH38" s="1057" t="e">
        <f>#REF!</f>
        <v>#REF!</v>
      </c>
      <c r="BI38" s="798" t="e">
        <f>#REF!</f>
        <v>#REF!</v>
      </c>
      <c r="BJ38" s="798" t="e">
        <f>#REF!</f>
        <v>#REF!</v>
      </c>
      <c r="BK38" s="801" t="e">
        <f>#REF!</f>
        <v>#REF!</v>
      </c>
      <c r="BL38" s="869"/>
      <c r="BM38" s="941"/>
      <c r="BN38" s="941"/>
      <c r="BO38" s="942"/>
      <c r="BP38" s="985" t="e">
        <f>#REF!</f>
        <v>#REF!</v>
      </c>
      <c r="BQ38" s="1009" t="e">
        <f>#REF!</f>
        <v>#REF!</v>
      </c>
      <c r="BR38" s="1009" t="e">
        <f>#REF!</f>
        <v>#REF!</v>
      </c>
      <c r="BS38" s="989"/>
      <c r="BT38" s="1148" t="e">
        <f>#REF!</f>
        <v>#REF!</v>
      </c>
      <c r="BU38" s="984" t="e">
        <f>#REF!</f>
        <v>#REF!</v>
      </c>
      <c r="BV38" s="984" t="e">
        <f>#REF!</f>
        <v>#REF!</v>
      </c>
      <c r="BW38" s="1031"/>
      <c r="BX38" s="410"/>
      <c r="BY38" s="470"/>
      <c r="BZ38" s="470"/>
      <c r="CA38" s="712"/>
      <c r="CB38" s="410"/>
      <c r="CC38" s="470"/>
      <c r="CD38" s="470"/>
      <c r="CE38" s="470"/>
      <c r="CF38" s="470"/>
      <c r="CG38" s="1182"/>
      <c r="CH38" s="1183"/>
    </row>
    <row r="39" ht="21.95" customHeight="1" spans="1:86">
      <c r="A39" s="754">
        <f t="shared" si="0"/>
        <v>36</v>
      </c>
      <c r="B39" s="758">
        <v>23</v>
      </c>
      <c r="C39" s="772">
        <f t="shared" si="1"/>
        <v>43213</v>
      </c>
      <c r="D39" s="251"/>
      <c r="E39" s="198"/>
      <c r="F39" s="199">
        <v>9</v>
      </c>
      <c r="G39" s="265" t="s">
        <v>121</v>
      </c>
      <c r="H39" s="515" t="e">
        <f>#REF!</f>
        <v>#REF!</v>
      </c>
      <c r="I39" s="404" t="e">
        <f>#REF!</f>
        <v>#REF!</v>
      </c>
      <c r="J39" s="401" t="e">
        <f>#REF!</f>
        <v>#REF!</v>
      </c>
      <c r="K39" s="525"/>
      <c r="L39" s="861" t="e">
        <f>#REF!</f>
        <v>#REF!</v>
      </c>
      <c r="M39" s="798" t="e">
        <f>#REF!</f>
        <v>#REF!</v>
      </c>
      <c r="N39" s="798" t="e">
        <f>#REF!</f>
        <v>#REF!</v>
      </c>
      <c r="O39" s="801" t="e">
        <f>#REF!</f>
        <v>#REF!</v>
      </c>
      <c r="P39" s="800"/>
      <c r="Q39" s="908"/>
      <c r="R39" s="908"/>
      <c r="S39" s="885" t="s">
        <v>122</v>
      </c>
      <c r="T39" s="932"/>
      <c r="U39" s="990"/>
      <c r="V39" s="990"/>
      <c r="W39" s="962"/>
      <c r="X39" s="987" t="e">
        <f>#REF!</f>
        <v>#REF!</v>
      </c>
      <c r="Y39" s="1009" t="e">
        <f>#REF!</f>
        <v>#REF!</v>
      </c>
      <c r="Z39" s="1009" t="e">
        <f>#REF!</f>
        <v>#REF!</v>
      </c>
      <c r="AA39" s="801" t="e">
        <f>#REF!</f>
        <v>#REF!</v>
      </c>
      <c r="AB39" s="800"/>
      <c r="AC39" s="908"/>
      <c r="AD39" s="908"/>
      <c r="AE39" s="885"/>
      <c r="AF39" s="800" t="e">
        <f>#REF!</f>
        <v>#REF!</v>
      </c>
      <c r="AG39" s="908" t="e">
        <f>#REF!</f>
        <v>#REF!</v>
      </c>
      <c r="AH39" s="908" t="e">
        <f>#REF!</f>
        <v>#REF!</v>
      </c>
      <c r="AI39" s="885"/>
      <c r="AJ39" s="861" t="e">
        <f>#REF!</f>
        <v>#REF!</v>
      </c>
      <c r="AK39" s="798" t="e">
        <f>#REF!</f>
        <v>#REF!</v>
      </c>
      <c r="AL39" s="798" t="e">
        <f>#REF!</f>
        <v>#REF!</v>
      </c>
      <c r="AM39" s="801" t="e">
        <f>#REF!</f>
        <v>#REF!</v>
      </c>
      <c r="AN39" s="800"/>
      <c r="AO39" s="908"/>
      <c r="AP39" s="908"/>
      <c r="AQ39" s="885"/>
      <c r="AR39" s="959" t="e">
        <f>#REF!</f>
        <v>#REF!</v>
      </c>
      <c r="AS39" s="908" t="e">
        <f>#REF!</f>
        <v>#REF!</v>
      </c>
      <c r="AT39" s="908" t="e">
        <f>#REF!</f>
        <v>#REF!</v>
      </c>
      <c r="AU39" s="962"/>
      <c r="AV39" s="861" t="e">
        <f>#REF!</f>
        <v>#REF!</v>
      </c>
      <c r="AW39" s="798" t="e">
        <f>#REF!</f>
        <v>#REF!</v>
      </c>
      <c r="AX39" s="798" t="e">
        <f>#REF!</f>
        <v>#REF!</v>
      </c>
      <c r="AY39" s="801" t="s">
        <v>55</v>
      </c>
      <c r="AZ39" s="800"/>
      <c r="BA39" s="908"/>
      <c r="BB39" s="908"/>
      <c r="BC39" s="885"/>
      <c r="BD39" s="959" t="e">
        <f>#REF!</f>
        <v>#REF!</v>
      </c>
      <c r="BE39" s="908" t="e">
        <f>#REF!</f>
        <v>#REF!</v>
      </c>
      <c r="BF39" s="908" t="e">
        <f>#REF!</f>
        <v>#REF!</v>
      </c>
      <c r="BG39" s="934"/>
      <c r="BH39" s="1057" t="e">
        <f>#REF!</f>
        <v>#REF!</v>
      </c>
      <c r="BI39" s="798" t="e">
        <f>#REF!</f>
        <v>#REF!</v>
      </c>
      <c r="BJ39" s="798" t="e">
        <f>#REF!</f>
        <v>#REF!</v>
      </c>
      <c r="BK39" s="801" t="e">
        <f>#REF!</f>
        <v>#REF!</v>
      </c>
      <c r="BL39" s="800"/>
      <c r="BM39" s="908"/>
      <c r="BN39" s="908"/>
      <c r="BO39" s="885"/>
      <c r="BP39" s="959" t="e">
        <f>#REF!</f>
        <v>#REF!</v>
      </c>
      <c r="BQ39" s="961" t="e">
        <f>#REF!</f>
        <v>#REF!</v>
      </c>
      <c r="BR39" s="961" t="e">
        <f>#REF!</f>
        <v>#REF!</v>
      </c>
      <c r="BS39" s="962"/>
      <c r="BT39" s="1148" t="e">
        <f>#REF!</f>
        <v>#REF!</v>
      </c>
      <c r="BU39" s="984" t="e">
        <f>#REF!</f>
        <v>#REF!</v>
      </c>
      <c r="BV39" s="984" t="e">
        <f>#REF!</f>
        <v>#REF!</v>
      </c>
      <c r="BW39" s="1031" t="e">
        <f>#REF!</f>
        <v>#REF!</v>
      </c>
      <c r="BX39" s="325"/>
      <c r="BY39" s="404"/>
      <c r="BZ39" s="404"/>
      <c r="CA39" s="703"/>
      <c r="CB39" s="225"/>
      <c r="CC39" s="355"/>
      <c r="CD39" s="355"/>
      <c r="CE39" s="355"/>
      <c r="CF39" s="355"/>
      <c r="CG39" s="1197"/>
      <c r="CH39" s="357"/>
    </row>
    <row r="40" ht="21.95" customHeight="1" spans="1:86">
      <c r="A40" s="754">
        <f t="shared" si="0"/>
        <v>37</v>
      </c>
      <c r="B40" s="758">
        <v>24</v>
      </c>
      <c r="C40" s="772">
        <f t="shared" si="1"/>
        <v>43220</v>
      </c>
      <c r="D40" s="268"/>
      <c r="E40" s="274" t="s">
        <v>123</v>
      </c>
      <c r="F40" s="199">
        <v>10</v>
      </c>
      <c r="G40" s="277" t="s">
        <v>55</v>
      </c>
      <c r="H40" s="325"/>
      <c r="I40" s="404"/>
      <c r="J40" s="404"/>
      <c r="K40" s="426"/>
      <c r="L40" s="870"/>
      <c r="M40" s="870"/>
      <c r="N40" s="870"/>
      <c r="O40" s="413"/>
      <c r="P40" s="363"/>
      <c r="Q40" s="475"/>
      <c r="R40" s="475"/>
      <c r="S40" s="476"/>
      <c r="T40" s="991"/>
      <c r="U40" s="990"/>
      <c r="V40" s="990"/>
      <c r="W40" s="989"/>
      <c r="X40" s="361"/>
      <c r="Y40" s="361"/>
      <c r="Z40" s="361"/>
      <c r="AA40" s="362"/>
      <c r="AB40" s="363"/>
      <c r="AC40" s="475"/>
      <c r="AD40" s="475"/>
      <c r="AE40" s="476"/>
      <c r="AF40" s="800" t="e">
        <f>#REF!</f>
        <v>#REF!</v>
      </c>
      <c r="AG40" s="908" t="e">
        <f>#REF!</f>
        <v>#REF!</v>
      </c>
      <c r="AH40" s="908" t="e">
        <f>#REF!</f>
        <v>#REF!</v>
      </c>
      <c r="AI40" s="885"/>
      <c r="AJ40" s="870"/>
      <c r="AK40" s="870"/>
      <c r="AL40" s="870"/>
      <c r="AM40" s="413"/>
      <c r="AN40" s="363"/>
      <c r="AO40" s="475"/>
      <c r="AP40" s="475"/>
      <c r="AQ40" s="476"/>
      <c r="AR40" s="985" t="e">
        <f>#REF!</f>
        <v>#REF!</v>
      </c>
      <c r="AS40" s="908" t="e">
        <f>#REF!</f>
        <v>#REF!</v>
      </c>
      <c r="AT40" s="908" t="e">
        <f>#REF!</f>
        <v>#REF!</v>
      </c>
      <c r="AU40" s="989"/>
      <c r="AV40" s="1108"/>
      <c r="AW40" s="1108"/>
      <c r="AX40" s="1108"/>
      <c r="AY40" s="362"/>
      <c r="AZ40" s="363"/>
      <c r="BA40" s="475"/>
      <c r="BB40" s="475"/>
      <c r="BC40" s="476"/>
      <c r="BD40" s="985" t="e">
        <f>#REF!</f>
        <v>#REF!</v>
      </c>
      <c r="BE40" s="908" t="e">
        <f>#REF!</f>
        <v>#REF!</v>
      </c>
      <c r="BF40" s="908" t="e">
        <f>#REF!</f>
        <v>#REF!</v>
      </c>
      <c r="BG40" s="1107"/>
      <c r="BH40" s="1135"/>
      <c r="BI40" s="1108"/>
      <c r="BJ40" s="1108"/>
      <c r="BK40" s="362"/>
      <c r="BL40" s="363"/>
      <c r="BM40" s="475"/>
      <c r="BN40" s="475"/>
      <c r="BO40" s="476"/>
      <c r="BP40" s="985" t="e">
        <f>#REF!</f>
        <v>#REF!</v>
      </c>
      <c r="BQ40" s="1009" t="e">
        <f>#REF!</f>
        <v>#REF!</v>
      </c>
      <c r="BR40" s="1009" t="e">
        <f>#REF!</f>
        <v>#REF!</v>
      </c>
      <c r="BS40" s="989"/>
      <c r="BT40" s="361"/>
      <c r="BU40" s="361"/>
      <c r="BV40" s="361"/>
      <c r="BW40" s="362"/>
      <c r="BX40" s="363"/>
      <c r="BY40" s="475"/>
      <c r="BZ40" s="475"/>
      <c r="CA40" s="475"/>
      <c r="CB40" s="1162"/>
      <c r="CC40" s="412"/>
      <c r="CD40" s="412"/>
      <c r="CE40" s="412"/>
      <c r="CF40" s="412"/>
      <c r="CG40" s="412"/>
      <c r="CH40" s="413"/>
    </row>
    <row r="41" ht="21.95" customHeight="1" spans="1:86">
      <c r="A41" s="754">
        <f t="shared" si="0"/>
        <v>38</v>
      </c>
      <c r="B41" s="778">
        <v>25</v>
      </c>
      <c r="C41" s="756">
        <f t="shared" si="1"/>
        <v>43227</v>
      </c>
      <c r="D41" s="279" t="s">
        <v>124</v>
      </c>
      <c r="E41" s="198"/>
      <c r="F41" s="199">
        <v>11</v>
      </c>
      <c r="G41" s="277" t="s">
        <v>55</v>
      </c>
      <c r="H41" s="325"/>
      <c r="I41" s="404"/>
      <c r="J41" s="404"/>
      <c r="K41" s="426"/>
      <c r="L41" s="871"/>
      <c r="M41" s="871"/>
      <c r="N41" s="871"/>
      <c r="O41" s="612"/>
      <c r="P41" s="416"/>
      <c r="Q41" s="526"/>
      <c r="R41" s="526"/>
      <c r="S41" s="527"/>
      <c r="T41" s="932"/>
      <c r="U41" s="990"/>
      <c r="V41" s="990"/>
      <c r="W41" s="962"/>
      <c r="X41" s="528"/>
      <c r="Y41" s="528"/>
      <c r="Z41" s="528"/>
      <c r="AA41" s="415"/>
      <c r="AB41" s="416"/>
      <c r="AC41" s="526"/>
      <c r="AD41" s="526"/>
      <c r="AE41" s="527"/>
      <c r="AF41" s="1035"/>
      <c r="AG41" s="1073"/>
      <c r="AH41" s="1073"/>
      <c r="AI41" s="919"/>
      <c r="AJ41" s="871"/>
      <c r="AK41" s="871"/>
      <c r="AL41" s="871"/>
      <c r="AM41" s="612"/>
      <c r="AN41" s="416"/>
      <c r="AO41" s="526"/>
      <c r="AP41" s="526"/>
      <c r="AQ41" s="527"/>
      <c r="AR41" s="932"/>
      <c r="AS41" s="990"/>
      <c r="AT41" s="990"/>
      <c r="AU41" s="962"/>
      <c r="AV41" s="1109"/>
      <c r="AW41" s="1109"/>
      <c r="AX41" s="1109"/>
      <c r="AY41" s="415"/>
      <c r="AZ41" s="416"/>
      <c r="BA41" s="526"/>
      <c r="BB41" s="526"/>
      <c r="BC41" s="527"/>
      <c r="BD41" s="985"/>
      <c r="BE41" s="908"/>
      <c r="BF41" s="908"/>
      <c r="BG41" s="1107"/>
      <c r="BH41" s="1136"/>
      <c r="BI41" s="1109"/>
      <c r="BJ41" s="1109"/>
      <c r="BK41" s="415"/>
      <c r="BL41" s="416"/>
      <c r="BM41" s="526"/>
      <c r="BN41" s="526"/>
      <c r="BO41" s="527"/>
      <c r="BP41" s="932"/>
      <c r="BQ41" s="990"/>
      <c r="BR41" s="990"/>
      <c r="BS41" s="962"/>
      <c r="BT41" s="528"/>
      <c r="BU41" s="528"/>
      <c r="BV41" s="528"/>
      <c r="BW41" s="415"/>
      <c r="BX41" s="416"/>
      <c r="BY41" s="526"/>
      <c r="BZ41" s="526"/>
      <c r="CA41" s="526"/>
      <c r="CB41" s="1162"/>
      <c r="CC41" s="412"/>
      <c r="CD41" s="412"/>
      <c r="CE41" s="412"/>
      <c r="CF41" s="412"/>
      <c r="CG41" s="412"/>
      <c r="CH41" s="413"/>
    </row>
    <row r="42" ht="21.95" customHeight="1" spans="1:86">
      <c r="A42" s="754">
        <f t="shared" si="0"/>
        <v>39</v>
      </c>
      <c r="B42" s="779">
        <v>26</v>
      </c>
      <c r="C42" s="756">
        <f t="shared" si="1"/>
        <v>43234</v>
      </c>
      <c r="D42" s="281" t="s">
        <v>125</v>
      </c>
      <c r="E42" s="198"/>
      <c r="F42" s="199">
        <v>12</v>
      </c>
      <c r="G42" s="282" t="s">
        <v>51</v>
      </c>
      <c r="H42" s="780" t="s">
        <v>126</v>
      </c>
      <c r="I42" s="872"/>
      <c r="J42" s="872"/>
      <c r="K42" s="873"/>
      <c r="L42" s="874" t="s">
        <v>126</v>
      </c>
      <c r="M42" s="874"/>
      <c r="N42" s="874"/>
      <c r="O42" s="875"/>
      <c r="P42" s="876" t="s">
        <v>126</v>
      </c>
      <c r="Q42" s="992"/>
      <c r="R42" s="992"/>
      <c r="S42" s="993"/>
      <c r="T42" s="879" t="s">
        <v>126</v>
      </c>
      <c r="U42" s="994"/>
      <c r="V42" s="994"/>
      <c r="W42" s="995"/>
      <c r="X42" s="874" t="s">
        <v>126</v>
      </c>
      <c r="Y42" s="874"/>
      <c r="Z42" s="874"/>
      <c r="AA42" s="875"/>
      <c r="AB42" s="876" t="s">
        <v>126</v>
      </c>
      <c r="AC42" s="992"/>
      <c r="AD42" s="992"/>
      <c r="AE42" s="993"/>
      <c r="AF42" s="879" t="s">
        <v>126</v>
      </c>
      <c r="AG42" s="994"/>
      <c r="AH42" s="994"/>
      <c r="AI42" s="994"/>
      <c r="AJ42" s="1074" t="s">
        <v>126</v>
      </c>
      <c r="AK42" s="874"/>
      <c r="AL42" s="874"/>
      <c r="AM42" s="875"/>
      <c r="AN42" s="876" t="s">
        <v>126</v>
      </c>
      <c r="AO42" s="992"/>
      <c r="AP42" s="992"/>
      <c r="AQ42" s="993"/>
      <c r="AR42" s="879" t="s">
        <v>126</v>
      </c>
      <c r="AS42" s="994"/>
      <c r="AT42" s="994"/>
      <c r="AU42" s="995"/>
      <c r="AV42" s="874" t="s">
        <v>126</v>
      </c>
      <c r="AW42" s="874"/>
      <c r="AX42" s="874"/>
      <c r="AY42" s="875"/>
      <c r="AZ42" s="876" t="s">
        <v>126</v>
      </c>
      <c r="BA42" s="992"/>
      <c r="BB42" s="992"/>
      <c r="BC42" s="993"/>
      <c r="BD42" s="876" t="s">
        <v>126</v>
      </c>
      <c r="BE42" s="992"/>
      <c r="BF42" s="992"/>
      <c r="BG42" s="992"/>
      <c r="BH42" s="1074" t="s">
        <v>126</v>
      </c>
      <c r="BI42" s="874"/>
      <c r="BJ42" s="874"/>
      <c r="BK42" s="875"/>
      <c r="BL42" s="876" t="s">
        <v>126</v>
      </c>
      <c r="BM42" s="992"/>
      <c r="BN42" s="992"/>
      <c r="BO42" s="993"/>
      <c r="BP42" s="879" t="s">
        <v>126</v>
      </c>
      <c r="BQ42" s="994"/>
      <c r="BR42" s="994"/>
      <c r="BS42" s="995"/>
      <c r="BT42" s="874"/>
      <c r="BU42" s="874"/>
      <c r="BV42" s="874"/>
      <c r="BW42" s="875"/>
      <c r="BX42" s="1172" t="s">
        <v>126</v>
      </c>
      <c r="BY42" s="1173"/>
      <c r="BZ42" s="1173"/>
      <c r="CA42" s="1173"/>
      <c r="CB42" s="1172"/>
      <c r="CC42" s="1173"/>
      <c r="CD42" s="1173"/>
      <c r="CE42" s="1173"/>
      <c r="CF42" s="1173"/>
      <c r="CG42" s="1173"/>
      <c r="CH42" s="1198"/>
    </row>
    <row r="43" ht="21.95" customHeight="1" spans="1:86">
      <c r="A43" s="754">
        <f t="shared" si="0"/>
        <v>40</v>
      </c>
      <c r="B43" s="779">
        <v>27</v>
      </c>
      <c r="C43" s="756">
        <f t="shared" si="1"/>
        <v>43241</v>
      </c>
      <c r="D43" s="284"/>
      <c r="E43" s="198"/>
      <c r="F43" s="199">
        <v>13</v>
      </c>
      <c r="G43" s="285" t="s">
        <v>51</v>
      </c>
      <c r="H43" s="780"/>
      <c r="I43" s="872"/>
      <c r="J43" s="872"/>
      <c r="K43" s="873"/>
      <c r="L43" s="877"/>
      <c r="M43" s="877"/>
      <c r="N43" s="877"/>
      <c r="O43" s="878"/>
      <c r="P43" s="879"/>
      <c r="Q43" s="994"/>
      <c r="R43" s="994"/>
      <c r="S43" s="995"/>
      <c r="T43" s="879"/>
      <c r="U43" s="994"/>
      <c r="V43" s="994"/>
      <c r="W43" s="995"/>
      <c r="X43" s="877"/>
      <c r="Y43" s="877"/>
      <c r="Z43" s="877"/>
      <c r="AA43" s="878"/>
      <c r="AB43" s="879"/>
      <c r="AC43" s="994"/>
      <c r="AD43" s="994"/>
      <c r="AE43" s="995"/>
      <c r="AF43" s="879"/>
      <c r="AG43" s="994"/>
      <c r="AH43" s="994"/>
      <c r="AI43" s="994"/>
      <c r="AJ43" s="1075"/>
      <c r="AK43" s="877"/>
      <c r="AL43" s="877"/>
      <c r="AM43" s="878"/>
      <c r="AN43" s="879"/>
      <c r="AO43" s="994"/>
      <c r="AP43" s="994"/>
      <c r="AQ43" s="995"/>
      <c r="AR43" s="879"/>
      <c r="AS43" s="994"/>
      <c r="AT43" s="994"/>
      <c r="AU43" s="995"/>
      <c r="AV43" s="877"/>
      <c r="AW43" s="877"/>
      <c r="AX43" s="877"/>
      <c r="AY43" s="878"/>
      <c r="AZ43" s="879"/>
      <c r="BA43" s="994"/>
      <c r="BB43" s="994"/>
      <c r="BC43" s="995"/>
      <c r="BD43" s="879"/>
      <c r="BE43" s="994"/>
      <c r="BF43" s="994"/>
      <c r="BG43" s="994"/>
      <c r="BH43" s="1075"/>
      <c r="BI43" s="877"/>
      <c r="BJ43" s="877"/>
      <c r="BK43" s="878"/>
      <c r="BL43" s="879"/>
      <c r="BM43" s="994"/>
      <c r="BN43" s="994"/>
      <c r="BO43" s="995"/>
      <c r="BP43" s="879"/>
      <c r="BQ43" s="994"/>
      <c r="BR43" s="994"/>
      <c r="BS43" s="995"/>
      <c r="BT43" s="877"/>
      <c r="BU43" s="877"/>
      <c r="BV43" s="877"/>
      <c r="BW43" s="878"/>
      <c r="BX43" s="780"/>
      <c r="BY43" s="872"/>
      <c r="BZ43" s="872"/>
      <c r="CA43" s="872"/>
      <c r="CB43" s="780"/>
      <c r="CC43" s="872"/>
      <c r="CD43" s="872"/>
      <c r="CE43" s="872"/>
      <c r="CF43" s="872"/>
      <c r="CG43" s="872"/>
      <c r="CH43" s="873"/>
    </row>
    <row r="44" ht="21.95" customHeight="1" spans="1:86">
      <c r="A44" s="754">
        <f t="shared" si="0"/>
        <v>41</v>
      </c>
      <c r="B44" s="779">
        <v>28</v>
      </c>
      <c r="C44" s="756">
        <f t="shared" si="1"/>
        <v>43248</v>
      </c>
      <c r="D44" s="286"/>
      <c r="E44" s="198"/>
      <c r="F44" s="199">
        <v>14</v>
      </c>
      <c r="G44" s="285" t="s">
        <v>51</v>
      </c>
      <c r="H44" s="780"/>
      <c r="I44" s="872"/>
      <c r="J44" s="872"/>
      <c r="K44" s="873"/>
      <c r="L44" s="880"/>
      <c r="M44" s="880"/>
      <c r="N44" s="880"/>
      <c r="O44" s="881"/>
      <c r="P44" s="882"/>
      <c r="Q44" s="996"/>
      <c r="R44" s="996"/>
      <c r="S44" s="997"/>
      <c r="T44" s="879"/>
      <c r="U44" s="994"/>
      <c r="V44" s="994"/>
      <c r="W44" s="995"/>
      <c r="X44" s="880"/>
      <c r="Y44" s="880"/>
      <c r="Z44" s="880"/>
      <c r="AA44" s="881"/>
      <c r="AB44" s="882"/>
      <c r="AC44" s="996"/>
      <c r="AD44" s="996"/>
      <c r="AE44" s="997"/>
      <c r="AF44" s="882"/>
      <c r="AG44" s="996"/>
      <c r="AH44" s="996"/>
      <c r="AI44" s="996"/>
      <c r="AJ44" s="1076"/>
      <c r="AK44" s="880"/>
      <c r="AL44" s="880"/>
      <c r="AM44" s="881"/>
      <c r="AN44" s="882"/>
      <c r="AO44" s="996"/>
      <c r="AP44" s="996"/>
      <c r="AQ44" s="997"/>
      <c r="AR44" s="879"/>
      <c r="AS44" s="994"/>
      <c r="AT44" s="994"/>
      <c r="AU44" s="995"/>
      <c r="AV44" s="880"/>
      <c r="AW44" s="880"/>
      <c r="AX44" s="880"/>
      <c r="AY44" s="881"/>
      <c r="AZ44" s="882"/>
      <c r="BA44" s="996"/>
      <c r="BB44" s="996"/>
      <c r="BC44" s="997"/>
      <c r="BD44" s="882"/>
      <c r="BE44" s="996"/>
      <c r="BF44" s="996"/>
      <c r="BG44" s="996"/>
      <c r="BH44" s="1076"/>
      <c r="BI44" s="880"/>
      <c r="BJ44" s="880"/>
      <c r="BK44" s="881"/>
      <c r="BL44" s="882"/>
      <c r="BM44" s="996"/>
      <c r="BN44" s="996"/>
      <c r="BO44" s="997"/>
      <c r="BP44" s="879"/>
      <c r="BQ44" s="994"/>
      <c r="BR44" s="994"/>
      <c r="BS44" s="995"/>
      <c r="BT44" s="880"/>
      <c r="BU44" s="880"/>
      <c r="BV44" s="880"/>
      <c r="BW44" s="881"/>
      <c r="BX44" s="1174"/>
      <c r="BY44" s="1175"/>
      <c r="BZ44" s="1175"/>
      <c r="CA44" s="1175"/>
      <c r="CB44" s="780"/>
      <c r="CC44" s="872"/>
      <c r="CD44" s="872"/>
      <c r="CE44" s="872"/>
      <c r="CF44" s="872"/>
      <c r="CG44" s="872"/>
      <c r="CH44" s="873"/>
    </row>
    <row r="45" ht="21.95" customHeight="1" spans="1:86">
      <c r="A45" s="754">
        <f t="shared" si="0"/>
        <v>42</v>
      </c>
      <c r="B45" s="758">
        <v>29</v>
      </c>
      <c r="C45" s="756">
        <f t="shared" si="1"/>
        <v>43255</v>
      </c>
      <c r="D45" s="287" t="s">
        <v>127</v>
      </c>
      <c r="E45" s="198"/>
      <c r="F45" s="199">
        <v>15</v>
      </c>
      <c r="G45" s="288"/>
      <c r="H45" s="198"/>
      <c r="I45" s="425"/>
      <c r="J45" s="425"/>
      <c r="K45" s="426"/>
      <c r="L45" s="883"/>
      <c r="M45" s="884"/>
      <c r="N45" s="884"/>
      <c r="O45" s="885"/>
      <c r="P45" s="886"/>
      <c r="Q45" s="990"/>
      <c r="R45" s="990"/>
      <c r="S45" s="885"/>
      <c r="T45" s="886"/>
      <c r="U45" s="990"/>
      <c r="V45" s="990"/>
      <c r="W45" s="885"/>
      <c r="X45" s="998"/>
      <c r="Y45" s="990"/>
      <c r="Z45" s="990"/>
      <c r="AA45" s="885"/>
      <c r="AB45" s="886"/>
      <c r="AC45" s="990"/>
      <c r="AD45" s="990"/>
      <c r="AE45" s="885"/>
      <c r="AF45" s="800"/>
      <c r="AG45" s="908"/>
      <c r="AH45" s="908"/>
      <c r="AI45" s="1077"/>
      <c r="AJ45" s="1078"/>
      <c r="AK45" s="884"/>
      <c r="AL45" s="884"/>
      <c r="AM45" s="885"/>
      <c r="AN45" s="886"/>
      <c r="AO45" s="990"/>
      <c r="AP45" s="990"/>
      <c r="AQ45" s="885"/>
      <c r="AR45" s="886"/>
      <c r="AS45" s="990"/>
      <c r="AT45" s="990"/>
      <c r="AU45" s="885"/>
      <c r="AV45" s="883"/>
      <c r="AW45" s="884"/>
      <c r="AX45" s="884"/>
      <c r="AY45" s="885"/>
      <c r="AZ45" s="886"/>
      <c r="BA45" s="990"/>
      <c r="BB45" s="990"/>
      <c r="BC45" s="885"/>
      <c r="BD45" s="800"/>
      <c r="BE45" s="908"/>
      <c r="BF45" s="908"/>
      <c r="BG45" s="1077"/>
      <c r="BH45" s="1078"/>
      <c r="BI45" s="884"/>
      <c r="BJ45" s="884"/>
      <c r="BK45" s="885"/>
      <c r="BL45" s="886"/>
      <c r="BM45" s="990"/>
      <c r="BN45" s="990"/>
      <c r="BO45" s="885"/>
      <c r="BP45" s="886"/>
      <c r="BQ45" s="990"/>
      <c r="BR45" s="990"/>
      <c r="BS45" s="885"/>
      <c r="BT45" s="818"/>
      <c r="BU45" s="908"/>
      <c r="BV45" s="908"/>
      <c r="BW45" s="817"/>
      <c r="BX45" s="198"/>
      <c r="BY45" s="425"/>
      <c r="BZ45" s="425"/>
      <c r="CA45" s="703"/>
      <c r="CB45" s="238"/>
      <c r="CC45" s="1199"/>
      <c r="CD45" s="1199"/>
      <c r="CE45" s="1199"/>
      <c r="CF45" s="1199"/>
      <c r="CG45" s="1200"/>
      <c r="CH45" s="1201"/>
    </row>
    <row r="46" ht="21.95" customHeight="1" spans="1:86">
      <c r="A46" s="754">
        <f t="shared" si="0"/>
        <v>43</v>
      </c>
      <c r="B46" s="758">
        <v>30</v>
      </c>
      <c r="C46" s="756">
        <f t="shared" si="1"/>
        <v>43262</v>
      </c>
      <c r="D46" s="287" t="s">
        <v>128</v>
      </c>
      <c r="E46" s="198"/>
      <c r="F46" s="199">
        <v>16</v>
      </c>
      <c r="G46" s="288"/>
      <c r="H46" s="198"/>
      <c r="I46" s="425"/>
      <c r="J46" s="425"/>
      <c r="K46" s="426"/>
      <c r="L46" s="883"/>
      <c r="M46" s="884"/>
      <c r="N46" s="884"/>
      <c r="O46" s="885"/>
      <c r="P46" s="886"/>
      <c r="Q46" s="990"/>
      <c r="R46" s="990"/>
      <c r="S46" s="885"/>
      <c r="T46" s="886"/>
      <c r="U46" s="990"/>
      <c r="V46" s="990"/>
      <c r="W46" s="885"/>
      <c r="X46" s="998"/>
      <c r="Y46" s="990"/>
      <c r="Z46" s="990"/>
      <c r="AA46" s="885"/>
      <c r="AB46" s="886"/>
      <c r="AC46" s="990"/>
      <c r="AD46" s="990"/>
      <c r="AE46" s="885"/>
      <c r="AF46" s="800"/>
      <c r="AG46" s="908"/>
      <c r="AH46" s="908"/>
      <c r="AI46" s="1077"/>
      <c r="AJ46" s="1078"/>
      <c r="AK46" s="884"/>
      <c r="AL46" s="884"/>
      <c r="AM46" s="885"/>
      <c r="AN46" s="886"/>
      <c r="AO46" s="990"/>
      <c r="AP46" s="990"/>
      <c r="AQ46" s="885"/>
      <c r="AR46" s="886"/>
      <c r="AS46" s="990"/>
      <c r="AT46" s="990"/>
      <c r="AU46" s="885"/>
      <c r="AV46" s="883"/>
      <c r="AW46" s="884"/>
      <c r="AX46" s="884"/>
      <c r="AY46" s="885"/>
      <c r="AZ46" s="886"/>
      <c r="BA46" s="990"/>
      <c r="BB46" s="990"/>
      <c r="BC46" s="885"/>
      <c r="BD46" s="800"/>
      <c r="BE46" s="908"/>
      <c r="BF46" s="908"/>
      <c r="BG46" s="1077"/>
      <c r="BH46" s="1078"/>
      <c r="BI46" s="884"/>
      <c r="BJ46" s="884"/>
      <c r="BK46" s="885"/>
      <c r="BL46" s="886"/>
      <c r="BM46" s="990"/>
      <c r="BN46" s="990"/>
      <c r="BO46" s="885"/>
      <c r="BP46" s="886"/>
      <c r="BQ46" s="990"/>
      <c r="BR46" s="990"/>
      <c r="BS46" s="885"/>
      <c r="BT46" s="818"/>
      <c r="BU46" s="908"/>
      <c r="BV46" s="908"/>
      <c r="BW46" s="817"/>
      <c r="BX46" s="198"/>
      <c r="BY46" s="425"/>
      <c r="BZ46" s="425"/>
      <c r="CA46" s="703"/>
      <c r="CB46" s="198"/>
      <c r="CC46" s="425"/>
      <c r="CD46" s="425"/>
      <c r="CE46" s="425"/>
      <c r="CF46" s="425"/>
      <c r="CG46" s="703"/>
      <c r="CH46" s="426"/>
    </row>
    <row r="47" ht="21.95" customHeight="1" spans="1:86">
      <c r="A47" s="754">
        <f t="shared" si="0"/>
        <v>44</v>
      </c>
      <c r="B47" s="755" t="s">
        <v>129</v>
      </c>
      <c r="C47" s="756">
        <f t="shared" si="1"/>
        <v>43269</v>
      </c>
      <c r="D47" s="226" t="s">
        <v>38</v>
      </c>
      <c r="E47" s="274" t="s">
        <v>130</v>
      </c>
      <c r="F47" s="199">
        <v>17</v>
      </c>
      <c r="G47" s="288"/>
      <c r="H47" s="198"/>
      <c r="I47" s="425"/>
      <c r="J47" s="425"/>
      <c r="K47" s="426"/>
      <c r="L47" s="883"/>
      <c r="M47" s="884"/>
      <c r="N47" s="884"/>
      <c r="O47" s="885"/>
      <c r="P47" s="886"/>
      <c r="Q47" s="990"/>
      <c r="R47" s="990"/>
      <c r="S47" s="885"/>
      <c r="T47" s="886"/>
      <c r="U47" s="990"/>
      <c r="V47" s="990"/>
      <c r="W47" s="885"/>
      <c r="X47" s="998"/>
      <c r="Y47" s="990"/>
      <c r="Z47" s="990"/>
      <c r="AA47" s="885"/>
      <c r="AB47" s="886"/>
      <c r="AC47" s="990"/>
      <c r="AD47" s="990"/>
      <c r="AE47" s="885"/>
      <c r="AF47" s="800"/>
      <c r="AG47" s="908"/>
      <c r="AH47" s="908"/>
      <c r="AI47" s="1077"/>
      <c r="AJ47" s="1078"/>
      <c r="AK47" s="884"/>
      <c r="AL47" s="884"/>
      <c r="AM47" s="885"/>
      <c r="AN47" s="886"/>
      <c r="AO47" s="990"/>
      <c r="AP47" s="990"/>
      <c r="AQ47" s="885"/>
      <c r="AR47" s="886"/>
      <c r="AS47" s="990"/>
      <c r="AT47" s="990"/>
      <c r="AU47" s="885"/>
      <c r="AV47" s="883"/>
      <c r="AW47" s="884"/>
      <c r="AX47" s="884"/>
      <c r="AY47" s="885"/>
      <c r="AZ47" s="886"/>
      <c r="BA47" s="990"/>
      <c r="BB47" s="990"/>
      <c r="BC47" s="885"/>
      <c r="BD47" s="800"/>
      <c r="BE47" s="908"/>
      <c r="BF47" s="908"/>
      <c r="BG47" s="1077"/>
      <c r="BH47" s="1078"/>
      <c r="BI47" s="884"/>
      <c r="BJ47" s="884"/>
      <c r="BK47" s="885"/>
      <c r="BL47" s="886"/>
      <c r="BM47" s="990"/>
      <c r="BN47" s="990"/>
      <c r="BO47" s="885"/>
      <c r="BP47" s="886"/>
      <c r="BQ47" s="990"/>
      <c r="BR47" s="990"/>
      <c r="BS47" s="885"/>
      <c r="BT47" s="818"/>
      <c r="BU47" s="908"/>
      <c r="BV47" s="908"/>
      <c r="BW47" s="817"/>
      <c r="BX47" s="198"/>
      <c r="BY47" s="425"/>
      <c r="BZ47" s="425"/>
      <c r="CA47" s="703"/>
      <c r="CB47" s="198"/>
      <c r="CC47" s="425"/>
      <c r="CD47" s="425"/>
      <c r="CE47" s="425"/>
      <c r="CF47" s="425"/>
      <c r="CG47" s="703"/>
      <c r="CH47" s="426"/>
    </row>
    <row r="48" ht="21.95" customHeight="1" spans="1:86">
      <c r="A48" s="754">
        <f t="shared" si="0"/>
        <v>45</v>
      </c>
      <c r="B48" s="755" t="s">
        <v>131</v>
      </c>
      <c r="C48" s="756">
        <f t="shared" si="1"/>
        <v>43276</v>
      </c>
      <c r="D48" s="190"/>
      <c r="E48" s="198"/>
      <c r="F48" s="289" t="s">
        <v>94</v>
      </c>
      <c r="G48" s="288"/>
      <c r="H48" s="198"/>
      <c r="I48" s="425"/>
      <c r="J48" s="425"/>
      <c r="K48" s="426"/>
      <c r="L48" s="883"/>
      <c r="M48" s="884"/>
      <c r="N48" s="884"/>
      <c r="O48" s="885"/>
      <c r="P48" s="886"/>
      <c r="Q48" s="990"/>
      <c r="R48" s="990"/>
      <c r="S48" s="885"/>
      <c r="T48" s="886"/>
      <c r="U48" s="990"/>
      <c r="V48" s="990"/>
      <c r="W48" s="885"/>
      <c r="X48" s="998"/>
      <c r="Y48" s="990"/>
      <c r="Z48" s="990"/>
      <c r="AA48" s="885"/>
      <c r="AB48" s="886"/>
      <c r="AC48" s="990"/>
      <c r="AD48" s="990"/>
      <c r="AE48" s="885"/>
      <c r="AF48" s="800"/>
      <c r="AG48" s="908"/>
      <c r="AH48" s="908"/>
      <c r="AI48" s="1077"/>
      <c r="AJ48" s="1078"/>
      <c r="AK48" s="884"/>
      <c r="AL48" s="884"/>
      <c r="AM48" s="885"/>
      <c r="AN48" s="886"/>
      <c r="AO48" s="990"/>
      <c r="AP48" s="990"/>
      <c r="AQ48" s="885"/>
      <c r="AR48" s="886"/>
      <c r="AS48" s="990"/>
      <c r="AT48" s="990"/>
      <c r="AU48" s="885"/>
      <c r="AV48" s="883"/>
      <c r="AW48" s="884"/>
      <c r="AX48" s="884"/>
      <c r="AY48" s="885"/>
      <c r="AZ48" s="886"/>
      <c r="BA48" s="990"/>
      <c r="BB48" s="990"/>
      <c r="BC48" s="885"/>
      <c r="BD48" s="800"/>
      <c r="BE48" s="908"/>
      <c r="BF48" s="908"/>
      <c r="BG48" s="1077"/>
      <c r="BH48" s="1078"/>
      <c r="BI48" s="884"/>
      <c r="BJ48" s="884"/>
      <c r="BK48" s="885"/>
      <c r="BL48" s="886"/>
      <c r="BM48" s="990"/>
      <c r="BN48" s="990"/>
      <c r="BO48" s="885"/>
      <c r="BP48" s="886"/>
      <c r="BQ48" s="990"/>
      <c r="BR48" s="990"/>
      <c r="BS48" s="885"/>
      <c r="BT48" s="818"/>
      <c r="BU48" s="908"/>
      <c r="BV48" s="908"/>
      <c r="BW48" s="817"/>
      <c r="BX48" s="198"/>
      <c r="BY48" s="425"/>
      <c r="BZ48" s="425"/>
      <c r="CA48" s="703"/>
      <c r="CB48" s="198"/>
      <c r="CC48" s="425"/>
      <c r="CD48" s="425"/>
      <c r="CE48" s="425"/>
      <c r="CF48" s="425"/>
      <c r="CG48" s="703"/>
      <c r="CH48" s="426"/>
    </row>
    <row r="49" ht="21.95" customHeight="1" spans="1:86">
      <c r="A49" s="754">
        <f t="shared" si="0"/>
        <v>46</v>
      </c>
      <c r="B49" s="755" t="s">
        <v>132</v>
      </c>
      <c r="C49" s="756">
        <f t="shared" si="1"/>
        <v>43283</v>
      </c>
      <c r="D49" s="190"/>
      <c r="E49" s="198"/>
      <c r="F49" s="289" t="s">
        <v>94</v>
      </c>
      <c r="G49" s="288"/>
      <c r="H49" s="198"/>
      <c r="I49" s="425"/>
      <c r="J49" s="425"/>
      <c r="K49" s="426"/>
      <c r="L49" s="883"/>
      <c r="M49" s="884"/>
      <c r="N49" s="884"/>
      <c r="O49" s="885"/>
      <c r="P49" s="886"/>
      <c r="Q49" s="990"/>
      <c r="R49" s="990"/>
      <c r="S49" s="885"/>
      <c r="T49" s="886"/>
      <c r="U49" s="990"/>
      <c r="V49" s="990"/>
      <c r="W49" s="885"/>
      <c r="X49" s="998"/>
      <c r="Y49" s="990"/>
      <c r="Z49" s="990"/>
      <c r="AA49" s="885"/>
      <c r="AB49" s="886"/>
      <c r="AC49" s="990"/>
      <c r="AD49" s="990"/>
      <c r="AE49" s="885"/>
      <c r="AF49" s="800"/>
      <c r="AG49" s="908"/>
      <c r="AH49" s="908"/>
      <c r="AI49" s="1077"/>
      <c r="AJ49" s="1078"/>
      <c r="AK49" s="884"/>
      <c r="AL49" s="884"/>
      <c r="AM49" s="885"/>
      <c r="AN49" s="886"/>
      <c r="AO49" s="990"/>
      <c r="AP49" s="990"/>
      <c r="AQ49" s="885"/>
      <c r="AR49" s="886"/>
      <c r="AS49" s="990"/>
      <c r="AT49" s="990"/>
      <c r="AU49" s="885"/>
      <c r="AV49" s="883"/>
      <c r="AW49" s="884"/>
      <c r="AX49" s="884"/>
      <c r="AY49" s="885"/>
      <c r="AZ49" s="886"/>
      <c r="BA49" s="990"/>
      <c r="BB49" s="990"/>
      <c r="BC49" s="885"/>
      <c r="BD49" s="800"/>
      <c r="BE49" s="908"/>
      <c r="BF49" s="908"/>
      <c r="BG49" s="1077"/>
      <c r="BH49" s="1078"/>
      <c r="BI49" s="884"/>
      <c r="BJ49" s="884"/>
      <c r="BK49" s="885"/>
      <c r="BL49" s="886"/>
      <c r="BM49" s="990"/>
      <c r="BN49" s="990"/>
      <c r="BO49" s="885"/>
      <c r="BP49" s="886"/>
      <c r="BQ49" s="990"/>
      <c r="BR49" s="990"/>
      <c r="BS49" s="885"/>
      <c r="BT49" s="818"/>
      <c r="BU49" s="908"/>
      <c r="BV49" s="908"/>
      <c r="BW49" s="817"/>
      <c r="BX49" s="198"/>
      <c r="BY49" s="425"/>
      <c r="BZ49" s="425"/>
      <c r="CA49" s="703"/>
      <c r="CB49" s="198"/>
      <c r="CC49" s="425"/>
      <c r="CD49" s="425"/>
      <c r="CE49" s="425"/>
      <c r="CF49" s="425"/>
      <c r="CG49" s="703"/>
      <c r="CH49" s="426"/>
    </row>
    <row r="50" ht="21.95" customHeight="1" spans="1:86">
      <c r="A50" s="754">
        <f t="shared" si="0"/>
        <v>47</v>
      </c>
      <c r="B50" s="755" t="s">
        <v>133</v>
      </c>
      <c r="C50" s="756">
        <f t="shared" si="1"/>
        <v>43290</v>
      </c>
      <c r="D50" s="190"/>
      <c r="E50" s="198"/>
      <c r="F50" s="290" t="s">
        <v>134</v>
      </c>
      <c r="G50" s="288"/>
      <c r="H50" s="198"/>
      <c r="I50" s="425"/>
      <c r="J50" s="425"/>
      <c r="K50" s="426"/>
      <c r="L50" s="883"/>
      <c r="M50" s="884"/>
      <c r="N50" s="884"/>
      <c r="O50" s="885"/>
      <c r="P50" s="886"/>
      <c r="Q50" s="990"/>
      <c r="R50" s="990"/>
      <c r="S50" s="885"/>
      <c r="T50" s="886"/>
      <c r="U50" s="990"/>
      <c r="V50" s="990"/>
      <c r="W50" s="885"/>
      <c r="X50" s="998"/>
      <c r="Y50" s="990"/>
      <c r="Z50" s="990"/>
      <c r="AA50" s="885"/>
      <c r="AB50" s="886"/>
      <c r="AC50" s="990"/>
      <c r="AD50" s="990"/>
      <c r="AE50" s="885"/>
      <c r="AF50" s="800"/>
      <c r="AG50" s="908"/>
      <c r="AH50" s="908"/>
      <c r="AI50" s="1077"/>
      <c r="AJ50" s="1078"/>
      <c r="AK50" s="884"/>
      <c r="AL50" s="884"/>
      <c r="AM50" s="885"/>
      <c r="AN50" s="886"/>
      <c r="AO50" s="990"/>
      <c r="AP50" s="990"/>
      <c r="AQ50" s="885"/>
      <c r="AR50" s="886"/>
      <c r="AS50" s="990"/>
      <c r="AT50" s="990"/>
      <c r="AU50" s="885"/>
      <c r="AV50" s="883"/>
      <c r="AW50" s="884"/>
      <c r="AX50" s="884"/>
      <c r="AY50" s="885"/>
      <c r="AZ50" s="886"/>
      <c r="BA50" s="990"/>
      <c r="BB50" s="990"/>
      <c r="BC50" s="885"/>
      <c r="BD50" s="800"/>
      <c r="BE50" s="908"/>
      <c r="BF50" s="908"/>
      <c r="BG50" s="1077"/>
      <c r="BH50" s="1078"/>
      <c r="BI50" s="884"/>
      <c r="BJ50" s="884"/>
      <c r="BK50" s="885"/>
      <c r="BL50" s="886"/>
      <c r="BM50" s="990"/>
      <c r="BN50" s="990"/>
      <c r="BO50" s="885"/>
      <c r="BP50" s="886"/>
      <c r="BQ50" s="990"/>
      <c r="BR50" s="990"/>
      <c r="BS50" s="885"/>
      <c r="BT50" s="818"/>
      <c r="BU50" s="908"/>
      <c r="BV50" s="908"/>
      <c r="BW50" s="817"/>
      <c r="BX50" s="198"/>
      <c r="BY50" s="425"/>
      <c r="BZ50" s="425"/>
      <c r="CA50" s="703"/>
      <c r="CB50" s="198"/>
      <c r="CC50" s="425"/>
      <c r="CD50" s="425"/>
      <c r="CE50" s="425"/>
      <c r="CF50" s="425"/>
      <c r="CG50" s="703"/>
      <c r="CH50" s="426"/>
    </row>
    <row r="51" ht="21.95" customHeight="1" spans="1:86">
      <c r="A51" s="754">
        <f t="shared" si="0"/>
        <v>48</v>
      </c>
      <c r="B51" s="755" t="s">
        <v>135</v>
      </c>
      <c r="C51" s="756">
        <f t="shared" si="1"/>
        <v>43297</v>
      </c>
      <c r="D51" s="190"/>
      <c r="E51" s="198"/>
      <c r="F51" s="290" t="s">
        <v>136</v>
      </c>
      <c r="G51" s="288"/>
      <c r="H51" s="198"/>
      <c r="I51" s="425"/>
      <c r="J51" s="425"/>
      <c r="K51" s="426"/>
      <c r="L51" s="883"/>
      <c r="M51" s="884"/>
      <c r="N51" s="884"/>
      <c r="O51" s="885"/>
      <c r="P51" s="886"/>
      <c r="Q51" s="990"/>
      <c r="R51" s="990"/>
      <c r="S51" s="885"/>
      <c r="T51" s="886"/>
      <c r="U51" s="990"/>
      <c r="V51" s="990"/>
      <c r="W51" s="885"/>
      <c r="X51" s="998"/>
      <c r="Y51" s="990"/>
      <c r="Z51" s="990"/>
      <c r="AA51" s="885"/>
      <c r="AB51" s="886"/>
      <c r="AC51" s="990"/>
      <c r="AD51" s="990"/>
      <c r="AE51" s="885"/>
      <c r="AF51" s="800"/>
      <c r="AG51" s="908"/>
      <c r="AH51" s="908"/>
      <c r="AI51" s="1077"/>
      <c r="AJ51" s="1078"/>
      <c r="AK51" s="884"/>
      <c r="AL51" s="884"/>
      <c r="AM51" s="885"/>
      <c r="AN51" s="886"/>
      <c r="AO51" s="990"/>
      <c r="AP51" s="990"/>
      <c r="AQ51" s="885"/>
      <c r="AR51" s="886"/>
      <c r="AS51" s="990"/>
      <c r="AT51" s="990"/>
      <c r="AU51" s="885"/>
      <c r="AV51" s="883"/>
      <c r="AW51" s="884"/>
      <c r="AX51" s="884"/>
      <c r="AY51" s="885"/>
      <c r="AZ51" s="886"/>
      <c r="BA51" s="990"/>
      <c r="BB51" s="990"/>
      <c r="BC51" s="885"/>
      <c r="BD51" s="800"/>
      <c r="BE51" s="908"/>
      <c r="BF51" s="908"/>
      <c r="BG51" s="1077"/>
      <c r="BH51" s="1078"/>
      <c r="BI51" s="884"/>
      <c r="BJ51" s="884"/>
      <c r="BK51" s="885"/>
      <c r="BL51" s="886"/>
      <c r="BM51" s="990"/>
      <c r="BN51" s="990"/>
      <c r="BO51" s="885"/>
      <c r="BP51" s="886"/>
      <c r="BQ51" s="990"/>
      <c r="BR51" s="990"/>
      <c r="BS51" s="885"/>
      <c r="BT51" s="818"/>
      <c r="BU51" s="908"/>
      <c r="BV51" s="908"/>
      <c r="BW51" s="817"/>
      <c r="BX51" s="198"/>
      <c r="BY51" s="425"/>
      <c r="BZ51" s="425"/>
      <c r="CA51" s="703"/>
      <c r="CB51" s="198"/>
      <c r="CC51" s="425"/>
      <c r="CD51" s="425"/>
      <c r="CE51" s="425"/>
      <c r="CF51" s="425"/>
      <c r="CG51" s="703"/>
      <c r="CH51" s="426"/>
    </row>
    <row r="52" ht="21.95" customHeight="1" spans="1:86">
      <c r="A52" s="754">
        <f t="shared" si="0"/>
        <v>49</v>
      </c>
      <c r="B52" s="755" t="s">
        <v>137</v>
      </c>
      <c r="C52" s="756">
        <f t="shared" si="1"/>
        <v>43304</v>
      </c>
      <c r="D52" s="190"/>
      <c r="E52" s="198"/>
      <c r="F52" s="290" t="s">
        <v>138</v>
      </c>
      <c r="G52" s="288"/>
      <c r="H52" s="198"/>
      <c r="I52" s="425"/>
      <c r="J52" s="425"/>
      <c r="K52" s="426"/>
      <c r="L52" s="883"/>
      <c r="M52" s="884"/>
      <c r="N52" s="884"/>
      <c r="O52" s="885"/>
      <c r="P52" s="886"/>
      <c r="Q52" s="990"/>
      <c r="R52" s="990"/>
      <c r="S52" s="885"/>
      <c r="T52" s="886"/>
      <c r="U52" s="990"/>
      <c r="V52" s="990"/>
      <c r="W52" s="885"/>
      <c r="X52" s="998"/>
      <c r="Y52" s="990"/>
      <c r="Z52" s="990"/>
      <c r="AA52" s="885"/>
      <c r="AB52" s="886"/>
      <c r="AC52" s="990"/>
      <c r="AD52" s="990"/>
      <c r="AE52" s="885"/>
      <c r="AF52" s="800"/>
      <c r="AG52" s="908"/>
      <c r="AH52" s="908"/>
      <c r="AI52" s="1077"/>
      <c r="AJ52" s="1078"/>
      <c r="AK52" s="884"/>
      <c r="AL52" s="884"/>
      <c r="AM52" s="885"/>
      <c r="AN52" s="886"/>
      <c r="AO52" s="990"/>
      <c r="AP52" s="990"/>
      <c r="AQ52" s="885"/>
      <c r="AR52" s="886"/>
      <c r="AS52" s="990"/>
      <c r="AT52" s="990"/>
      <c r="AU52" s="885"/>
      <c r="AV52" s="883"/>
      <c r="AW52" s="884"/>
      <c r="AX52" s="884"/>
      <c r="AY52" s="885"/>
      <c r="AZ52" s="886"/>
      <c r="BA52" s="990"/>
      <c r="BB52" s="990"/>
      <c r="BC52" s="885"/>
      <c r="BD52" s="800"/>
      <c r="BE52" s="908"/>
      <c r="BF52" s="908"/>
      <c r="BG52" s="1077"/>
      <c r="BH52" s="1078"/>
      <c r="BI52" s="884"/>
      <c r="BJ52" s="884"/>
      <c r="BK52" s="885"/>
      <c r="BL52" s="886"/>
      <c r="BM52" s="990"/>
      <c r="BN52" s="990"/>
      <c r="BO52" s="885"/>
      <c r="BP52" s="886"/>
      <c r="BQ52" s="990"/>
      <c r="BR52" s="990"/>
      <c r="BS52" s="885"/>
      <c r="BT52" s="818"/>
      <c r="BU52" s="908"/>
      <c r="BV52" s="908"/>
      <c r="BW52" s="817"/>
      <c r="BX52" s="198"/>
      <c r="BY52" s="425"/>
      <c r="BZ52" s="425"/>
      <c r="CA52" s="703"/>
      <c r="CB52" s="198"/>
      <c r="CC52" s="425"/>
      <c r="CD52" s="425"/>
      <c r="CE52" s="425"/>
      <c r="CF52" s="425"/>
      <c r="CG52" s="703"/>
      <c r="CH52" s="426"/>
    </row>
    <row r="53" ht="21.95" customHeight="1" spans="1:86">
      <c r="A53" s="754">
        <f t="shared" si="0"/>
        <v>50</v>
      </c>
      <c r="B53" s="755" t="s">
        <v>139</v>
      </c>
      <c r="C53" s="756">
        <f t="shared" si="1"/>
        <v>43311</v>
      </c>
      <c r="D53" s="202"/>
      <c r="E53" s="198"/>
      <c r="F53" s="290" t="s">
        <v>140</v>
      </c>
      <c r="G53" s="288"/>
      <c r="H53" s="198"/>
      <c r="I53" s="425"/>
      <c r="J53" s="425"/>
      <c r="K53" s="426"/>
      <c r="L53" s="883"/>
      <c r="M53" s="884"/>
      <c r="N53" s="884"/>
      <c r="O53" s="885"/>
      <c r="P53" s="886"/>
      <c r="Q53" s="990"/>
      <c r="R53" s="990"/>
      <c r="S53" s="885"/>
      <c r="T53" s="886"/>
      <c r="U53" s="990"/>
      <c r="V53" s="990"/>
      <c r="W53" s="885"/>
      <c r="X53" s="998"/>
      <c r="Y53" s="990"/>
      <c r="Z53" s="990"/>
      <c r="AA53" s="885"/>
      <c r="AB53" s="886"/>
      <c r="AC53" s="990"/>
      <c r="AD53" s="990"/>
      <c r="AE53" s="885"/>
      <c r="AF53" s="800"/>
      <c r="AG53" s="908"/>
      <c r="AH53" s="908"/>
      <c r="AI53" s="1077"/>
      <c r="AJ53" s="1078"/>
      <c r="AK53" s="884"/>
      <c r="AL53" s="884"/>
      <c r="AM53" s="885"/>
      <c r="AN53" s="886"/>
      <c r="AO53" s="990"/>
      <c r="AP53" s="990"/>
      <c r="AQ53" s="885"/>
      <c r="AR53" s="886"/>
      <c r="AS53" s="990"/>
      <c r="AT53" s="990"/>
      <c r="AU53" s="885"/>
      <c r="AV53" s="883"/>
      <c r="AW53" s="884"/>
      <c r="AX53" s="884"/>
      <c r="AY53" s="885"/>
      <c r="AZ53" s="886"/>
      <c r="BA53" s="990"/>
      <c r="BB53" s="990"/>
      <c r="BC53" s="885"/>
      <c r="BD53" s="800"/>
      <c r="BE53" s="908"/>
      <c r="BF53" s="908"/>
      <c r="BG53" s="1077"/>
      <c r="BH53" s="1078"/>
      <c r="BI53" s="884"/>
      <c r="BJ53" s="884"/>
      <c r="BK53" s="885"/>
      <c r="BL53" s="886"/>
      <c r="BM53" s="990"/>
      <c r="BN53" s="990"/>
      <c r="BO53" s="885"/>
      <c r="BP53" s="886"/>
      <c r="BQ53" s="990"/>
      <c r="BR53" s="990"/>
      <c r="BS53" s="885"/>
      <c r="BT53" s="818"/>
      <c r="BU53" s="908"/>
      <c r="BV53" s="908"/>
      <c r="BW53" s="817"/>
      <c r="BX53" s="198"/>
      <c r="BY53" s="425"/>
      <c r="BZ53" s="425"/>
      <c r="CA53" s="703"/>
      <c r="CB53" s="198"/>
      <c r="CC53" s="425"/>
      <c r="CD53" s="425"/>
      <c r="CE53" s="425"/>
      <c r="CF53" s="425"/>
      <c r="CG53" s="703"/>
      <c r="CH53" s="426"/>
    </row>
    <row r="54" ht="21.95" customHeight="1" spans="1:86">
      <c r="A54" s="754">
        <f t="shared" si="0"/>
        <v>51</v>
      </c>
      <c r="B54" s="755" t="s">
        <v>141</v>
      </c>
      <c r="C54" s="756">
        <f t="shared" si="1"/>
        <v>43318</v>
      </c>
      <c r="D54" s="281" t="s">
        <v>142</v>
      </c>
      <c r="E54" s="198"/>
      <c r="F54" s="256" t="s">
        <v>143</v>
      </c>
      <c r="G54" s="288"/>
      <c r="H54" s="198"/>
      <c r="I54" s="425"/>
      <c r="J54" s="425"/>
      <c r="K54" s="426"/>
      <c r="L54" s="883"/>
      <c r="M54" s="884"/>
      <c r="N54" s="884"/>
      <c r="O54" s="885"/>
      <c r="P54" s="886"/>
      <c r="Q54" s="990"/>
      <c r="R54" s="990"/>
      <c r="S54" s="885"/>
      <c r="T54" s="886"/>
      <c r="U54" s="990"/>
      <c r="V54" s="990"/>
      <c r="W54" s="885"/>
      <c r="X54" s="998"/>
      <c r="Y54" s="990"/>
      <c r="Z54" s="990"/>
      <c r="AA54" s="885"/>
      <c r="AB54" s="886"/>
      <c r="AC54" s="990"/>
      <c r="AD54" s="990"/>
      <c r="AE54" s="885"/>
      <c r="AF54" s="800"/>
      <c r="AG54" s="908"/>
      <c r="AH54" s="908"/>
      <c r="AI54" s="1077"/>
      <c r="AJ54" s="1078"/>
      <c r="AK54" s="884"/>
      <c r="AL54" s="884"/>
      <c r="AM54" s="885"/>
      <c r="AN54" s="886"/>
      <c r="AO54" s="990"/>
      <c r="AP54" s="990"/>
      <c r="AQ54" s="885"/>
      <c r="AR54" s="886"/>
      <c r="AS54" s="990"/>
      <c r="AT54" s="990"/>
      <c r="AU54" s="885"/>
      <c r="AV54" s="883"/>
      <c r="AW54" s="884"/>
      <c r="AX54" s="884"/>
      <c r="AY54" s="885"/>
      <c r="AZ54" s="886"/>
      <c r="BA54" s="990"/>
      <c r="BB54" s="990"/>
      <c r="BC54" s="885"/>
      <c r="BD54" s="800"/>
      <c r="BE54" s="908"/>
      <c r="BF54" s="908"/>
      <c r="BG54" s="1077"/>
      <c r="BH54" s="1078"/>
      <c r="BI54" s="884"/>
      <c r="BJ54" s="884"/>
      <c r="BK54" s="885"/>
      <c r="BL54" s="886"/>
      <c r="BM54" s="990"/>
      <c r="BN54" s="990"/>
      <c r="BO54" s="885"/>
      <c r="BP54" s="886"/>
      <c r="BQ54" s="990"/>
      <c r="BR54" s="990"/>
      <c r="BS54" s="885"/>
      <c r="BT54" s="818"/>
      <c r="BU54" s="908"/>
      <c r="BV54" s="908"/>
      <c r="BW54" s="817"/>
      <c r="BX54" s="198"/>
      <c r="BY54" s="425"/>
      <c r="BZ54" s="425"/>
      <c r="CA54" s="703"/>
      <c r="CB54" s="198"/>
      <c r="CC54" s="425"/>
      <c r="CD54" s="425"/>
      <c r="CE54" s="425"/>
      <c r="CF54" s="425"/>
      <c r="CG54" s="703"/>
      <c r="CH54" s="426"/>
    </row>
    <row r="55" ht="21.95" customHeight="1" spans="1:86">
      <c r="A55" s="766">
        <f t="shared" si="0"/>
        <v>52</v>
      </c>
      <c r="B55" s="781" t="s">
        <v>144</v>
      </c>
      <c r="C55" s="782">
        <f t="shared" si="1"/>
        <v>43325</v>
      </c>
      <c r="D55" s="293"/>
      <c r="E55" s="209"/>
      <c r="F55" s="260" t="s">
        <v>143</v>
      </c>
      <c r="G55" s="294"/>
      <c r="H55" s="295"/>
      <c r="I55" s="428"/>
      <c r="J55" s="428"/>
      <c r="K55" s="429"/>
      <c r="L55" s="887"/>
      <c r="M55" s="888"/>
      <c r="N55" s="888"/>
      <c r="O55" s="889"/>
      <c r="P55" s="890"/>
      <c r="Q55" s="999"/>
      <c r="R55" s="999"/>
      <c r="S55" s="889"/>
      <c r="T55" s="890"/>
      <c r="U55" s="999"/>
      <c r="V55" s="999"/>
      <c r="W55" s="889"/>
      <c r="X55" s="1000"/>
      <c r="Y55" s="999"/>
      <c r="Z55" s="999"/>
      <c r="AA55" s="889"/>
      <c r="AB55" s="890"/>
      <c r="AC55" s="999"/>
      <c r="AD55" s="999"/>
      <c r="AE55" s="889"/>
      <c r="AF55" s="1036"/>
      <c r="AG55" s="965"/>
      <c r="AH55" s="965"/>
      <c r="AI55" s="1079"/>
      <c r="AJ55" s="1080"/>
      <c r="AK55" s="888"/>
      <c r="AL55" s="888"/>
      <c r="AM55" s="889"/>
      <c r="AN55" s="890"/>
      <c r="AO55" s="999"/>
      <c r="AP55" s="999"/>
      <c r="AQ55" s="889"/>
      <c r="AR55" s="890"/>
      <c r="AS55" s="999"/>
      <c r="AT55" s="999"/>
      <c r="AU55" s="1079"/>
      <c r="AV55" s="1080"/>
      <c r="AW55" s="888"/>
      <c r="AX55" s="888"/>
      <c r="AY55" s="889"/>
      <c r="AZ55" s="890"/>
      <c r="BA55" s="999"/>
      <c r="BB55" s="999"/>
      <c r="BC55" s="889"/>
      <c r="BD55" s="1036"/>
      <c r="BE55" s="965"/>
      <c r="BF55" s="965"/>
      <c r="BG55" s="1079"/>
      <c r="BH55" s="1080"/>
      <c r="BI55" s="888"/>
      <c r="BJ55" s="888"/>
      <c r="BK55" s="889"/>
      <c r="BL55" s="890"/>
      <c r="BM55" s="999"/>
      <c r="BN55" s="999"/>
      <c r="BO55" s="889"/>
      <c r="BP55" s="890"/>
      <c r="BQ55" s="999"/>
      <c r="BR55" s="999"/>
      <c r="BS55" s="889"/>
      <c r="BT55" s="1149"/>
      <c r="BU55" s="965"/>
      <c r="BV55" s="965"/>
      <c r="BW55" s="823"/>
      <c r="BX55" s="295"/>
      <c r="BY55" s="428"/>
      <c r="BZ55" s="428"/>
      <c r="CA55" s="704"/>
      <c r="CB55" s="209"/>
      <c r="CC55" s="1202"/>
      <c r="CD55" s="1202"/>
      <c r="CE55" s="1202"/>
      <c r="CF55" s="1202"/>
      <c r="CG55" s="654"/>
      <c r="CH55" s="450"/>
    </row>
    <row r="56" s="568" customFormat="1" ht="21.95" customHeight="1" spans="7:86">
      <c r="G56" s="783" t="s">
        <v>145</v>
      </c>
      <c r="H56" s="583"/>
      <c r="I56" s="623"/>
      <c r="J56" s="623"/>
      <c r="K56" s="891"/>
      <c r="L56" s="892" t="e">
        <f>SUM(L32)</f>
        <v>#REF!</v>
      </c>
      <c r="M56" s="893" t="e">
        <f>SUM(M32)</f>
        <v>#REF!</v>
      </c>
      <c r="N56" s="893" t="e">
        <f t="shared" ref="N56" si="2">SUM(N32)</f>
        <v>#REF!</v>
      </c>
      <c r="O56" s="894"/>
      <c r="P56" s="583"/>
      <c r="Q56" s="623"/>
      <c r="R56" s="623"/>
      <c r="S56" s="623"/>
      <c r="T56" s="623"/>
      <c r="U56" s="623"/>
      <c r="V56" s="623"/>
      <c r="W56" s="891"/>
      <c r="X56" s="1001"/>
      <c r="Y56" s="1037"/>
      <c r="Z56" s="1037"/>
      <c r="AA56" s="894"/>
      <c r="AB56" s="583"/>
      <c r="AC56" s="623"/>
      <c r="AD56" s="623"/>
      <c r="AE56" s="623"/>
      <c r="AF56" s="623"/>
      <c r="AG56" s="623"/>
      <c r="AH56" s="623"/>
      <c r="AI56" s="891"/>
      <c r="AJ56" s="892" t="e">
        <f>SUM(AJ20,AJ12,AJ11)</f>
        <v>#REF!</v>
      </c>
      <c r="AK56" s="893" t="e">
        <f t="shared" ref="AK56:AL56" si="3">SUM(AK20,AK12,AK11)</f>
        <v>#REF!</v>
      </c>
      <c r="AL56" s="893" t="e">
        <f t="shared" si="3"/>
        <v>#REF!</v>
      </c>
      <c r="AM56" s="894"/>
      <c r="AN56" s="583"/>
      <c r="AO56" s="623"/>
      <c r="AP56" s="623"/>
      <c r="AQ56" s="623"/>
      <c r="AR56" s="623"/>
      <c r="AS56" s="623"/>
      <c r="AT56" s="623"/>
      <c r="AU56" s="891"/>
      <c r="AV56" s="892" t="e">
        <f>SUM(AV5,AV6,AV7:AV9,AV13:AV18)</f>
        <v>#REF!</v>
      </c>
      <c r="AW56" s="893" t="e">
        <f t="shared" ref="AW56:AX56" si="4">SUM(AW5,AW6,AW7:AW9,AW13:AW18)</f>
        <v>#REF!</v>
      </c>
      <c r="AX56" s="893" t="e">
        <f t="shared" si="4"/>
        <v>#REF!</v>
      </c>
      <c r="AY56" s="894" t="s">
        <v>146</v>
      </c>
      <c r="AZ56" s="583"/>
      <c r="BA56" s="623"/>
      <c r="BB56" s="623"/>
      <c r="BC56" s="623"/>
      <c r="BD56" s="623"/>
      <c r="BE56" s="623"/>
      <c r="BF56" s="623"/>
      <c r="BG56" s="891"/>
      <c r="BH56" s="892" t="e">
        <f>SUM(BH33,BH16)</f>
        <v>#REF!</v>
      </c>
      <c r="BI56" s="893" t="e">
        <f t="shared" ref="BI56:BJ56" si="5">SUM(BI33,BI16)</f>
        <v>#REF!</v>
      </c>
      <c r="BJ56" s="893" t="e">
        <f t="shared" si="5"/>
        <v>#REF!</v>
      </c>
      <c r="BK56" s="894"/>
      <c r="BL56" s="583"/>
      <c r="BM56" s="623"/>
      <c r="BN56" s="623"/>
      <c r="BO56" s="623"/>
      <c r="BP56" s="623"/>
      <c r="BQ56" s="623"/>
      <c r="BR56" s="623"/>
      <c r="BS56" s="891"/>
      <c r="BT56" s="1001">
        <v>0</v>
      </c>
      <c r="BU56" s="1037">
        <v>0</v>
      </c>
      <c r="BV56" s="1037">
        <v>0</v>
      </c>
      <c r="BW56" s="894"/>
      <c r="BX56" s="583"/>
      <c r="BY56" s="623"/>
      <c r="BZ56" s="623"/>
      <c r="CA56" s="891"/>
      <c r="CB56" s="1001"/>
      <c r="CC56" s="1037"/>
      <c r="CD56" s="1037"/>
      <c r="CE56" s="1037"/>
      <c r="CF56" s="1037"/>
      <c r="CG56" s="1037"/>
      <c r="CH56" s="894"/>
    </row>
    <row r="57" s="568" customFormat="1" ht="21.95" customHeight="1" spans="1:86">
      <c r="A57" s="784"/>
      <c r="B57" s="784"/>
      <c r="C57" s="784"/>
      <c r="D57" s="784"/>
      <c r="G57" s="785" t="s">
        <v>147</v>
      </c>
      <c r="H57" s="786"/>
      <c r="I57" s="895"/>
      <c r="J57" s="895"/>
      <c r="K57" s="896"/>
      <c r="L57" s="897" t="e">
        <f>SUM(L7:L9,L13:L19,L39,)</f>
        <v>#REF!</v>
      </c>
      <c r="M57" s="898" t="e">
        <f>SUM(M7:M9,M13:M19,M39,M24)</f>
        <v>#REF!</v>
      </c>
      <c r="N57" s="898" t="e">
        <f t="shared" ref="N57" si="6">SUM(N7:N9,N13:N19,N39,)</f>
        <v>#REF!</v>
      </c>
      <c r="O57" s="899"/>
      <c r="P57" s="786"/>
      <c r="Q57" s="895"/>
      <c r="R57" s="895"/>
      <c r="S57" s="895"/>
      <c r="T57" s="895"/>
      <c r="U57" s="895"/>
      <c r="V57" s="895"/>
      <c r="W57" s="896"/>
      <c r="X57" s="1002" t="e">
        <f>SUM(X4:X55)</f>
        <v>#REF!</v>
      </c>
      <c r="Y57" s="895" t="e">
        <f t="shared" ref="Y57:Z57" si="7">SUM(Y4:Y55)</f>
        <v>#REF!</v>
      </c>
      <c r="Z57" s="895" t="e">
        <f t="shared" si="7"/>
        <v>#REF!</v>
      </c>
      <c r="AA57" s="899"/>
      <c r="AB57" s="786"/>
      <c r="AC57" s="895"/>
      <c r="AD57" s="895"/>
      <c r="AE57" s="895"/>
      <c r="AF57" s="895"/>
      <c r="AG57" s="895"/>
      <c r="AH57" s="895"/>
      <c r="AI57" s="896"/>
      <c r="AJ57" s="897" t="e">
        <f>SUM(AJ34:AJ39,AJ24:AJ25,AJ13:AJ19,AJ7:AJ9)</f>
        <v>#REF!</v>
      </c>
      <c r="AK57" s="898" t="e">
        <f t="shared" ref="AK57:AL57" si="8">SUM(AK34:AK39,AK24:AK25,AK13:AK19,AK7:AK9)</f>
        <v>#REF!</v>
      </c>
      <c r="AL57" s="898" t="e">
        <f t="shared" si="8"/>
        <v>#REF!</v>
      </c>
      <c r="AM57" s="899"/>
      <c r="AN57" s="786"/>
      <c r="AO57" s="895"/>
      <c r="AP57" s="895"/>
      <c r="AQ57" s="895"/>
      <c r="AR57" s="895"/>
      <c r="AS57" s="895"/>
      <c r="AT57" s="895"/>
      <c r="AU57" s="896"/>
      <c r="AV57" s="897" t="e">
        <f>SUM(AV35:AV39,AV24:AV25)</f>
        <v>#REF!</v>
      </c>
      <c r="AW57" s="898" t="e">
        <f t="shared" ref="AW57:AX57" si="9">SUM(AW35:AW39,AW24:AW25)</f>
        <v>#REF!</v>
      </c>
      <c r="AX57" s="898" t="e">
        <f t="shared" si="9"/>
        <v>#REF!</v>
      </c>
      <c r="AY57" s="899"/>
      <c r="AZ57" s="786"/>
      <c r="BA57" s="895"/>
      <c r="BB57" s="895"/>
      <c r="BC57" s="895"/>
      <c r="BD57" s="895"/>
      <c r="BE57" s="895"/>
      <c r="BF57" s="895"/>
      <c r="BG57" s="896"/>
      <c r="BH57" s="897" t="e">
        <f>SUM(BH34:BH39,BH24:BH25,BH17:BH19,BH13:BH15,BH7:BH9)</f>
        <v>#REF!</v>
      </c>
      <c r="BI57" s="898" t="e">
        <f t="shared" ref="BI57:BJ57" si="10">SUM(BI34:BI39,BI24:BI25,BI17:BI19,BI13:BI15,BI7:BI9)</f>
        <v>#REF!</v>
      </c>
      <c r="BJ57" s="898" t="e">
        <f t="shared" si="10"/>
        <v>#REF!</v>
      </c>
      <c r="BK57" s="899"/>
      <c r="BL57" s="786"/>
      <c r="BM57" s="895"/>
      <c r="BN57" s="895"/>
      <c r="BO57" s="895"/>
      <c r="BP57" s="895"/>
      <c r="BQ57" s="895"/>
      <c r="BR57" s="895"/>
      <c r="BS57" s="896"/>
      <c r="BT57" s="1002" t="e">
        <f>SUM(BT4:BT55)</f>
        <v>#REF!</v>
      </c>
      <c r="BU57" s="895" t="e">
        <f t="shared" ref="BU57:BV57" si="11">SUM(BU4:BU55)</f>
        <v>#REF!</v>
      </c>
      <c r="BV57" s="895" t="e">
        <f t="shared" si="11"/>
        <v>#REF!</v>
      </c>
      <c r="BW57" s="899"/>
      <c r="BX57" s="786"/>
      <c r="BY57" s="895"/>
      <c r="BZ57" s="895"/>
      <c r="CA57" s="896"/>
      <c r="CB57" s="1002"/>
      <c r="CC57" s="895"/>
      <c r="CD57" s="895"/>
      <c r="CE57" s="895"/>
      <c r="CF57" s="895"/>
      <c r="CG57" s="895"/>
      <c r="CH57" s="899"/>
    </row>
    <row r="58" s="568" customFormat="1" ht="21.95" customHeight="1" spans="1:86">
      <c r="A58" s="784"/>
      <c r="B58" s="784"/>
      <c r="C58" s="784"/>
      <c r="D58" s="784"/>
      <c r="F58" s="787"/>
      <c r="G58" s="788" t="s">
        <v>148</v>
      </c>
      <c r="H58" s="347"/>
      <c r="I58" s="404"/>
      <c r="J58" s="404"/>
      <c r="K58" s="613"/>
      <c r="L58" s="900" t="e">
        <f t="shared" ref="L58:N58" si="12">SUM(L4:L52)</f>
        <v>#REF!</v>
      </c>
      <c r="M58" s="901" t="e">
        <f t="shared" si="12"/>
        <v>#REF!</v>
      </c>
      <c r="N58" s="901" t="e">
        <f t="shared" si="12"/>
        <v>#REF!</v>
      </c>
      <c r="O58" s="902"/>
      <c r="P58" s="903">
        <f t="shared" ref="P58:Z58" si="13">SUM(P4:P52)</f>
        <v>0</v>
      </c>
      <c r="Q58" s="1003">
        <f t="shared" si="13"/>
        <v>0</v>
      </c>
      <c r="R58" s="1003">
        <f t="shared" si="13"/>
        <v>0</v>
      </c>
      <c r="S58" s="1003">
        <f t="shared" si="13"/>
        <v>0</v>
      </c>
      <c r="T58" s="1003" t="e">
        <f t="shared" si="13"/>
        <v>#REF!</v>
      </c>
      <c r="U58" s="1003" t="e">
        <f t="shared" si="13"/>
        <v>#REF!</v>
      </c>
      <c r="V58" s="1003" t="e">
        <f t="shared" si="13"/>
        <v>#REF!</v>
      </c>
      <c r="W58" s="1004">
        <f t="shared" si="13"/>
        <v>0</v>
      </c>
      <c r="X58" s="900" t="e">
        <f t="shared" si="13"/>
        <v>#REF!</v>
      </c>
      <c r="Y58" s="901" t="e">
        <f t="shared" si="13"/>
        <v>#REF!</v>
      </c>
      <c r="Z58" s="901" t="e">
        <f t="shared" si="13"/>
        <v>#REF!</v>
      </c>
      <c r="AA58" s="902"/>
      <c r="AB58" s="903" t="e">
        <f t="shared" ref="AB58:AL58" si="14">SUM(AB4:AB52)</f>
        <v>#REF!</v>
      </c>
      <c r="AC58" s="1003" t="e">
        <f t="shared" si="14"/>
        <v>#REF!</v>
      </c>
      <c r="AD58" s="1003" t="e">
        <f t="shared" si="14"/>
        <v>#REF!</v>
      </c>
      <c r="AE58" s="1003" t="e">
        <f t="shared" si="14"/>
        <v>#REF!</v>
      </c>
      <c r="AF58" s="1003" t="e">
        <f t="shared" si="14"/>
        <v>#REF!</v>
      </c>
      <c r="AG58" s="1003" t="e">
        <f t="shared" si="14"/>
        <v>#REF!</v>
      </c>
      <c r="AH58" s="1003" t="e">
        <f t="shared" si="14"/>
        <v>#REF!</v>
      </c>
      <c r="AI58" s="1004" t="e">
        <f t="shared" si="14"/>
        <v>#REF!</v>
      </c>
      <c r="AJ58" s="900" t="e">
        <f t="shared" si="14"/>
        <v>#REF!</v>
      </c>
      <c r="AK58" s="901" t="e">
        <f t="shared" si="14"/>
        <v>#REF!</v>
      </c>
      <c r="AL58" s="901" t="e">
        <f t="shared" si="14"/>
        <v>#REF!</v>
      </c>
      <c r="AM58" s="902"/>
      <c r="AN58" s="903">
        <f t="shared" ref="AN58:AX58" si="15">SUM(AN4:AN52)</f>
        <v>0</v>
      </c>
      <c r="AO58" s="1003">
        <f t="shared" si="15"/>
        <v>0</v>
      </c>
      <c r="AP58" s="1003">
        <f t="shared" si="15"/>
        <v>0</v>
      </c>
      <c r="AQ58" s="1003">
        <f t="shared" si="15"/>
        <v>0</v>
      </c>
      <c r="AR58" s="1003" t="e">
        <f t="shared" si="15"/>
        <v>#REF!</v>
      </c>
      <c r="AS58" s="1003" t="e">
        <f t="shared" si="15"/>
        <v>#REF!</v>
      </c>
      <c r="AT58" s="1003" t="e">
        <f t="shared" si="15"/>
        <v>#REF!</v>
      </c>
      <c r="AU58" s="1004">
        <f t="shared" si="15"/>
        <v>0</v>
      </c>
      <c r="AV58" s="900" t="e">
        <f t="shared" si="15"/>
        <v>#REF!</v>
      </c>
      <c r="AW58" s="901" t="e">
        <f t="shared" si="15"/>
        <v>#REF!</v>
      </c>
      <c r="AX58" s="901" t="e">
        <f t="shared" si="15"/>
        <v>#REF!</v>
      </c>
      <c r="AY58" s="902"/>
      <c r="AZ58" s="903">
        <f t="shared" ref="AZ58:BJ58" si="16">SUM(AZ4:AZ52)</f>
        <v>0</v>
      </c>
      <c r="BA58" s="1003">
        <f t="shared" si="16"/>
        <v>0</v>
      </c>
      <c r="BB58" s="1003">
        <f t="shared" si="16"/>
        <v>0</v>
      </c>
      <c r="BC58" s="1003">
        <f t="shared" si="16"/>
        <v>0</v>
      </c>
      <c r="BD58" s="1003" t="e">
        <f t="shared" si="16"/>
        <v>#REF!</v>
      </c>
      <c r="BE58" s="1003" t="e">
        <f t="shared" si="16"/>
        <v>#REF!</v>
      </c>
      <c r="BF58" s="1003" t="e">
        <f t="shared" si="16"/>
        <v>#REF!</v>
      </c>
      <c r="BG58" s="1004">
        <f t="shared" si="16"/>
        <v>0</v>
      </c>
      <c r="BH58" s="900" t="e">
        <f t="shared" si="16"/>
        <v>#REF!</v>
      </c>
      <c r="BI58" s="901" t="e">
        <f t="shared" si="16"/>
        <v>#REF!</v>
      </c>
      <c r="BJ58" s="901" t="e">
        <f t="shared" si="16"/>
        <v>#REF!</v>
      </c>
      <c r="BK58" s="902"/>
      <c r="BL58" s="903">
        <f t="shared" ref="BL58:BV58" si="17">SUM(BL4:BL52)</f>
        <v>0</v>
      </c>
      <c r="BM58" s="1003">
        <f t="shared" si="17"/>
        <v>0</v>
      </c>
      <c r="BN58" s="1003">
        <f t="shared" si="17"/>
        <v>0</v>
      </c>
      <c r="BO58" s="1003">
        <f t="shared" si="17"/>
        <v>0</v>
      </c>
      <c r="BP58" s="1003" t="e">
        <f t="shared" si="17"/>
        <v>#REF!</v>
      </c>
      <c r="BQ58" s="1003" t="e">
        <f t="shared" si="17"/>
        <v>#REF!</v>
      </c>
      <c r="BR58" s="1003" t="e">
        <f t="shared" si="17"/>
        <v>#REF!</v>
      </c>
      <c r="BS58" s="1004">
        <f t="shared" si="17"/>
        <v>0</v>
      </c>
      <c r="BT58" s="900" t="e">
        <f t="shared" si="17"/>
        <v>#REF!</v>
      </c>
      <c r="BU58" s="901" t="e">
        <f t="shared" si="17"/>
        <v>#REF!</v>
      </c>
      <c r="BV58" s="901" t="e">
        <f t="shared" si="17"/>
        <v>#REF!</v>
      </c>
      <c r="BW58" s="357"/>
      <c r="BX58" s="347"/>
      <c r="BY58" s="404"/>
      <c r="BZ58" s="404"/>
      <c r="CA58" s="613"/>
      <c r="CB58" s="225"/>
      <c r="CC58" s="355"/>
      <c r="CD58" s="355"/>
      <c r="CE58" s="355"/>
      <c r="CF58" s="355"/>
      <c r="CG58" s="355"/>
      <c r="CH58" s="357"/>
    </row>
    <row r="59" s="568" customFormat="1" ht="21.95" customHeight="1" spans="1:75">
      <c r="A59" s="784"/>
      <c r="B59" s="784"/>
      <c r="C59" s="784"/>
      <c r="D59" s="784"/>
      <c r="F59" s="787"/>
      <c r="G59" s="789"/>
      <c r="H59" s="407"/>
      <c r="I59" s="407"/>
      <c r="J59" s="407"/>
      <c r="K59" s="407"/>
      <c r="L59" s="904"/>
      <c r="M59" s="904"/>
      <c r="N59" s="904"/>
      <c r="O59" s="407"/>
      <c r="T59" s="407"/>
      <c r="U59" s="407"/>
      <c r="V59" s="407"/>
      <c r="W59" s="407"/>
      <c r="X59" s="407"/>
      <c r="Y59" s="407"/>
      <c r="Z59" s="407"/>
      <c r="AA59" s="407"/>
      <c r="AF59" s="407"/>
      <c r="AG59" s="407"/>
      <c r="AH59" s="407"/>
      <c r="AI59" s="407"/>
      <c r="AJ59" s="904"/>
      <c r="AK59" s="904"/>
      <c r="AL59" s="904"/>
      <c r="AM59" s="407"/>
      <c r="AR59" s="407"/>
      <c r="AS59" s="407"/>
      <c r="AT59" s="407"/>
      <c r="AU59" s="407"/>
      <c r="AV59" s="904"/>
      <c r="AW59" s="904"/>
      <c r="AX59" s="904"/>
      <c r="AY59" s="407"/>
      <c r="BD59" s="407"/>
      <c r="BE59" s="407"/>
      <c r="BF59" s="407"/>
      <c r="BG59" s="407"/>
      <c r="BH59" s="904"/>
      <c r="BI59" s="904"/>
      <c r="BJ59" s="904"/>
      <c r="BK59" s="407"/>
      <c r="BP59" s="407"/>
      <c r="BQ59" s="407"/>
      <c r="BR59" s="407"/>
      <c r="BS59" s="407"/>
      <c r="BT59" s="407"/>
      <c r="BU59" s="407"/>
      <c r="BV59" s="407"/>
      <c r="BW59" s="407"/>
    </row>
    <row r="60" ht="21.95" customHeight="1" spans="7:75">
      <c r="G60" s="173"/>
      <c r="H60" s="299"/>
      <c r="I60" s="299"/>
      <c r="J60" s="299"/>
      <c r="K60" s="299"/>
      <c r="L60" s="905"/>
      <c r="M60" s="905"/>
      <c r="N60" s="905"/>
      <c r="O60" s="299"/>
      <c r="T60" s="299"/>
      <c r="U60" s="299"/>
      <c r="V60" s="299"/>
      <c r="W60" s="299"/>
      <c r="X60" s="299"/>
      <c r="Y60" s="299"/>
      <c r="Z60" s="299"/>
      <c r="AA60" s="299"/>
      <c r="AF60" s="299"/>
      <c r="AG60" s="299"/>
      <c r="AH60" s="299"/>
      <c r="AI60" s="299"/>
      <c r="AJ60" s="905"/>
      <c r="AK60" s="905"/>
      <c r="AL60" s="905"/>
      <c r="AM60" s="299"/>
      <c r="AR60" s="299"/>
      <c r="AS60" s="299"/>
      <c r="AT60" s="299"/>
      <c r="AU60" s="299"/>
      <c r="AV60" s="905"/>
      <c r="AW60" s="905"/>
      <c r="AX60" s="905"/>
      <c r="AY60" s="299"/>
      <c r="BD60" s="299"/>
      <c r="BE60" s="299"/>
      <c r="BF60" s="299"/>
      <c r="BG60" s="299"/>
      <c r="BH60" s="905"/>
      <c r="BI60" s="905"/>
      <c r="BJ60" s="905"/>
      <c r="BK60" s="299"/>
      <c r="BP60" s="299"/>
      <c r="BQ60" s="299"/>
      <c r="BR60" s="299"/>
      <c r="BS60" s="299"/>
      <c r="BT60" s="407"/>
      <c r="BU60" s="407"/>
      <c r="BV60" s="407"/>
      <c r="BW60" s="407"/>
    </row>
    <row r="61" ht="21.95" customHeight="1" spans="7:75">
      <c r="G61" s="173"/>
      <c r="H61" s="299"/>
      <c r="I61" s="299"/>
      <c r="J61" s="299"/>
      <c r="K61" s="299"/>
      <c r="L61" s="905"/>
      <c r="M61" s="905"/>
      <c r="N61" s="905"/>
      <c r="O61" s="299"/>
      <c r="T61" s="299"/>
      <c r="U61" s="299"/>
      <c r="V61" s="299"/>
      <c r="W61" s="299"/>
      <c r="X61" s="299"/>
      <c r="Y61" s="299"/>
      <c r="Z61" s="299"/>
      <c r="AA61" s="299"/>
      <c r="AF61" s="299"/>
      <c r="AG61" s="299"/>
      <c r="AH61" s="299"/>
      <c r="AI61" s="299"/>
      <c r="AJ61" s="905"/>
      <c r="AK61" s="905"/>
      <c r="AL61" s="905"/>
      <c r="AM61" s="299"/>
      <c r="AR61" s="299"/>
      <c r="AS61" s="299"/>
      <c r="AT61" s="299"/>
      <c r="AU61" s="299"/>
      <c r="AV61" s="905"/>
      <c r="AW61" s="905"/>
      <c r="AX61" s="905"/>
      <c r="AY61" s="299"/>
      <c r="BD61" s="299"/>
      <c r="BE61" s="299"/>
      <c r="BF61" s="299"/>
      <c r="BG61" s="299"/>
      <c r="BH61" s="905"/>
      <c r="BI61" s="905"/>
      <c r="BJ61" s="905"/>
      <c r="BK61" s="299"/>
      <c r="BP61" s="299"/>
      <c r="BQ61" s="299"/>
      <c r="BR61" s="299"/>
      <c r="BS61" s="299"/>
      <c r="BT61" s="407"/>
      <c r="BU61" s="407"/>
      <c r="BV61" s="407"/>
      <c r="BW61" s="407"/>
    </row>
    <row r="62" ht="21.95" customHeight="1" spans="7:75">
      <c r="G62" s="173"/>
      <c r="H62" s="299"/>
      <c r="I62" s="299"/>
      <c r="J62" s="299"/>
      <c r="K62" s="299"/>
      <c r="L62" s="905"/>
      <c r="M62" s="905"/>
      <c r="N62" s="905"/>
      <c r="O62" s="299"/>
      <c r="T62" s="299"/>
      <c r="U62" s="299"/>
      <c r="V62" s="299"/>
      <c r="W62" s="299"/>
      <c r="X62" s="299"/>
      <c r="Y62" s="299"/>
      <c r="Z62" s="299"/>
      <c r="AA62" s="299"/>
      <c r="AF62" s="299"/>
      <c r="AG62" s="299"/>
      <c r="AH62" s="299"/>
      <c r="AI62" s="299"/>
      <c r="AJ62" s="905"/>
      <c r="AK62" s="905"/>
      <c r="AL62" s="905"/>
      <c r="AM62" s="299"/>
      <c r="AR62" s="299"/>
      <c r="AS62" s="299"/>
      <c r="AT62" s="299"/>
      <c r="AU62" s="299"/>
      <c r="AV62" s="905"/>
      <c r="AW62" s="905"/>
      <c r="AX62" s="905"/>
      <c r="AY62" s="299"/>
      <c r="BD62" s="299"/>
      <c r="BE62" s="299"/>
      <c r="BF62" s="299"/>
      <c r="BG62" s="299"/>
      <c r="BH62" s="905"/>
      <c r="BI62" s="905"/>
      <c r="BJ62" s="905"/>
      <c r="BK62" s="299"/>
      <c r="BP62" s="299"/>
      <c r="BQ62" s="299"/>
      <c r="BR62" s="299"/>
      <c r="BS62" s="299"/>
      <c r="BT62" s="407"/>
      <c r="BU62" s="407"/>
      <c r="BV62" s="407"/>
      <c r="BW62" s="407"/>
    </row>
    <row r="63" ht="21.95" customHeight="1" spans="7:75">
      <c r="G63" s="173"/>
      <c r="H63" s="299"/>
      <c r="I63" s="299"/>
      <c r="J63" s="299"/>
      <c r="K63" s="299"/>
      <c r="L63" s="905"/>
      <c r="M63" s="905"/>
      <c r="N63" s="905"/>
      <c r="O63" s="299"/>
      <c r="T63" s="299"/>
      <c r="U63" s="299"/>
      <c r="V63" s="299"/>
      <c r="W63" s="299"/>
      <c r="X63" s="299"/>
      <c r="Y63" s="299"/>
      <c r="Z63" s="299"/>
      <c r="AA63" s="299"/>
      <c r="AF63" s="299"/>
      <c r="AG63" s="299"/>
      <c r="AH63" s="299"/>
      <c r="AI63" s="299"/>
      <c r="AJ63" s="905"/>
      <c r="AK63" s="905"/>
      <c r="AL63" s="905"/>
      <c r="AM63" s="299"/>
      <c r="AR63" s="299"/>
      <c r="AS63" s="299"/>
      <c r="AT63" s="299"/>
      <c r="AU63" s="299"/>
      <c r="AV63" s="905"/>
      <c r="AW63" s="905"/>
      <c r="AX63" s="905"/>
      <c r="AY63" s="299"/>
      <c r="BD63" s="299"/>
      <c r="BE63" s="299"/>
      <c r="BF63" s="299"/>
      <c r="BG63" s="299"/>
      <c r="BH63" s="905"/>
      <c r="BI63" s="905"/>
      <c r="BJ63" s="905"/>
      <c r="BK63" s="299"/>
      <c r="BP63" s="299"/>
      <c r="BQ63" s="299"/>
      <c r="BR63" s="299"/>
      <c r="BS63" s="299"/>
      <c r="BT63" s="407"/>
      <c r="BU63" s="407"/>
      <c r="BV63" s="407"/>
      <c r="BW63" s="407"/>
    </row>
    <row r="64" ht="21.95" customHeight="1" spans="7:75">
      <c r="G64" s="173"/>
      <c r="H64" s="299"/>
      <c r="I64" s="299"/>
      <c r="J64" s="299"/>
      <c r="K64" s="299"/>
      <c r="L64" s="905"/>
      <c r="M64" s="905"/>
      <c r="N64" s="905"/>
      <c r="O64" s="299"/>
      <c r="T64" s="299"/>
      <c r="U64" s="299"/>
      <c r="V64" s="299"/>
      <c r="W64" s="299"/>
      <c r="X64" s="299"/>
      <c r="Y64" s="299"/>
      <c r="Z64" s="299"/>
      <c r="AA64" s="299"/>
      <c r="AF64" s="299"/>
      <c r="AG64" s="299"/>
      <c r="AH64" s="299"/>
      <c r="AI64" s="299"/>
      <c r="AJ64" s="905"/>
      <c r="AK64" s="905"/>
      <c r="AL64" s="905"/>
      <c r="AM64" s="299"/>
      <c r="AR64" s="299"/>
      <c r="AS64" s="299"/>
      <c r="AT64" s="299"/>
      <c r="AU64" s="299"/>
      <c r="AV64" s="905"/>
      <c r="AW64" s="905"/>
      <c r="AX64" s="905"/>
      <c r="AY64" s="299"/>
      <c r="BD64" s="299"/>
      <c r="BE64" s="299"/>
      <c r="BF64" s="299"/>
      <c r="BG64" s="299"/>
      <c r="BH64" s="905"/>
      <c r="BI64" s="905"/>
      <c r="BJ64" s="905"/>
      <c r="BK64" s="299"/>
      <c r="BP64" s="299"/>
      <c r="BQ64" s="299"/>
      <c r="BR64" s="299"/>
      <c r="BS64" s="299"/>
      <c r="BT64" s="407"/>
      <c r="BU64" s="407"/>
      <c r="BV64" s="407"/>
      <c r="BW64" s="407"/>
    </row>
    <row r="65" ht="18.75" spans="7:75">
      <c r="G65" s="173"/>
      <c r="H65" s="299"/>
      <c r="I65" s="299"/>
      <c r="J65" s="299"/>
      <c r="K65" s="299"/>
      <c r="L65" s="905"/>
      <c r="M65" s="905"/>
      <c r="N65" s="905"/>
      <c r="O65" s="299"/>
      <c r="T65" s="299"/>
      <c r="U65" s="299"/>
      <c r="V65" s="299"/>
      <c r="W65" s="299"/>
      <c r="X65" s="299"/>
      <c r="Y65" s="299"/>
      <c r="Z65" s="299"/>
      <c r="AA65" s="299"/>
      <c r="AF65" s="299"/>
      <c r="AG65" s="299"/>
      <c r="AH65" s="299"/>
      <c r="AI65" s="299"/>
      <c r="AJ65" s="905"/>
      <c r="AK65" s="905"/>
      <c r="AL65" s="905"/>
      <c r="AM65" s="299"/>
      <c r="AR65" s="299"/>
      <c r="AS65" s="299"/>
      <c r="AT65" s="299"/>
      <c r="AU65" s="299"/>
      <c r="AV65" s="905"/>
      <c r="AW65" s="905"/>
      <c r="AX65" s="905"/>
      <c r="AY65" s="299"/>
      <c r="BD65" s="299"/>
      <c r="BE65" s="299"/>
      <c r="BF65" s="299"/>
      <c r="BG65" s="299"/>
      <c r="BH65" s="905"/>
      <c r="BI65" s="905"/>
      <c r="BJ65" s="905"/>
      <c r="BK65" s="299"/>
      <c r="BP65" s="299"/>
      <c r="BQ65" s="299"/>
      <c r="BR65" s="299"/>
      <c r="BS65" s="299"/>
      <c r="BT65" s="407"/>
      <c r="BU65" s="407"/>
      <c r="BV65" s="407"/>
      <c r="BW65" s="407"/>
    </row>
    <row r="66" ht="18.75" spans="7:75">
      <c r="G66" s="173"/>
      <c r="H66" s="299"/>
      <c r="I66" s="299"/>
      <c r="J66" s="299"/>
      <c r="K66" s="299"/>
      <c r="L66" s="905"/>
      <c r="M66" s="905"/>
      <c r="N66" s="905"/>
      <c r="O66" s="299"/>
      <c r="T66" s="299"/>
      <c r="U66" s="299"/>
      <c r="V66" s="299"/>
      <c r="W66" s="299"/>
      <c r="X66" s="299"/>
      <c r="Y66" s="299"/>
      <c r="Z66" s="299"/>
      <c r="AA66" s="299"/>
      <c r="AF66" s="299"/>
      <c r="AG66" s="299"/>
      <c r="AH66" s="299"/>
      <c r="AI66" s="299"/>
      <c r="AJ66" s="905"/>
      <c r="AK66" s="905"/>
      <c r="AL66" s="905"/>
      <c r="AM66" s="299"/>
      <c r="AR66" s="299"/>
      <c r="AS66" s="299"/>
      <c r="AT66" s="299"/>
      <c r="AU66" s="299"/>
      <c r="AV66" s="905"/>
      <c r="AW66" s="905"/>
      <c r="AX66" s="905"/>
      <c r="AY66" s="299"/>
      <c r="BD66" s="299"/>
      <c r="BE66" s="299"/>
      <c r="BF66" s="299"/>
      <c r="BG66" s="299"/>
      <c r="BH66" s="905"/>
      <c r="BI66" s="905"/>
      <c r="BJ66" s="905"/>
      <c r="BK66" s="299"/>
      <c r="BP66" s="299"/>
      <c r="BQ66" s="299"/>
      <c r="BR66" s="299"/>
      <c r="BS66" s="299"/>
      <c r="BT66" s="407"/>
      <c r="BU66" s="407"/>
      <c r="BV66" s="407"/>
      <c r="BW66" s="407"/>
    </row>
    <row r="67" ht="18.75" spans="7:75">
      <c r="G67" s="173"/>
      <c r="H67" s="299"/>
      <c r="I67" s="299"/>
      <c r="J67" s="299"/>
      <c r="K67" s="299"/>
      <c r="L67" s="905"/>
      <c r="M67" s="905"/>
      <c r="N67" s="905"/>
      <c r="O67" s="299"/>
      <c r="T67" s="299"/>
      <c r="U67" s="299"/>
      <c r="V67" s="299"/>
      <c r="W67" s="299"/>
      <c r="X67" s="299"/>
      <c r="Y67" s="299"/>
      <c r="Z67" s="299"/>
      <c r="AA67" s="299"/>
      <c r="AF67" s="299"/>
      <c r="AG67" s="299"/>
      <c r="AH67" s="299"/>
      <c r="AI67" s="299"/>
      <c r="AJ67" s="905"/>
      <c r="AK67" s="905"/>
      <c r="AL67" s="905"/>
      <c r="AM67" s="299"/>
      <c r="AR67" s="299"/>
      <c r="AS67" s="299"/>
      <c r="AT67" s="299"/>
      <c r="AU67" s="299"/>
      <c r="AV67" s="905"/>
      <c r="AW67" s="905"/>
      <c r="AX67" s="905"/>
      <c r="AY67" s="299"/>
      <c r="BD67" s="299"/>
      <c r="BE67" s="299"/>
      <c r="BF67" s="299"/>
      <c r="BG67" s="299"/>
      <c r="BH67" s="905"/>
      <c r="BI67" s="905"/>
      <c r="BJ67" s="905"/>
      <c r="BK67" s="299"/>
      <c r="BP67" s="299"/>
      <c r="BQ67" s="299"/>
      <c r="BR67" s="299"/>
      <c r="BS67" s="299"/>
      <c r="BT67" s="407"/>
      <c r="BU67" s="407"/>
      <c r="BV67" s="407"/>
      <c r="BW67" s="407"/>
    </row>
    <row r="68" ht="18.75" spans="7:75">
      <c r="G68" s="173"/>
      <c r="H68" s="299"/>
      <c r="I68" s="299"/>
      <c r="J68" s="299"/>
      <c r="K68" s="299"/>
      <c r="L68" s="905"/>
      <c r="M68" s="905"/>
      <c r="N68" s="905"/>
      <c r="O68" s="299"/>
      <c r="T68" s="299"/>
      <c r="U68" s="299"/>
      <c r="V68" s="299"/>
      <c r="W68" s="299"/>
      <c r="X68" s="299"/>
      <c r="Y68" s="299"/>
      <c r="Z68" s="299"/>
      <c r="AA68" s="299"/>
      <c r="AF68" s="299"/>
      <c r="AG68" s="299"/>
      <c r="AH68" s="299"/>
      <c r="AI68" s="299"/>
      <c r="AJ68" s="905"/>
      <c r="AK68" s="905"/>
      <c r="AL68" s="905"/>
      <c r="AM68" s="299"/>
      <c r="AR68" s="299"/>
      <c r="AS68" s="299"/>
      <c r="AT68" s="299"/>
      <c r="AU68" s="299"/>
      <c r="AV68" s="905"/>
      <c r="AW68" s="905"/>
      <c r="AX68" s="905"/>
      <c r="AY68" s="299"/>
      <c r="BD68" s="299"/>
      <c r="BE68" s="299"/>
      <c r="BF68" s="299"/>
      <c r="BG68" s="299"/>
      <c r="BH68" s="905"/>
      <c r="BI68" s="905"/>
      <c r="BJ68" s="905"/>
      <c r="BK68" s="299"/>
      <c r="BP68" s="299"/>
      <c r="BQ68" s="299"/>
      <c r="BR68" s="299"/>
      <c r="BS68" s="299"/>
      <c r="BT68" s="407"/>
      <c r="BU68" s="407"/>
      <c r="BV68" s="407"/>
      <c r="BW68" s="407"/>
    </row>
    <row r="69" ht="18.75" spans="7:75">
      <c r="G69" s="173"/>
      <c r="H69" s="299"/>
      <c r="I69" s="299"/>
      <c r="J69" s="299"/>
      <c r="K69" s="299"/>
      <c r="L69" s="905"/>
      <c r="M69" s="905"/>
      <c r="N69" s="905"/>
      <c r="O69" s="299"/>
      <c r="T69" s="299"/>
      <c r="U69" s="299"/>
      <c r="V69" s="299"/>
      <c r="W69" s="299"/>
      <c r="X69" s="299"/>
      <c r="Y69" s="299"/>
      <c r="Z69" s="299"/>
      <c r="AA69" s="299"/>
      <c r="AF69" s="299"/>
      <c r="AG69" s="299"/>
      <c r="AH69" s="299"/>
      <c r="AI69" s="299"/>
      <c r="AJ69" s="905"/>
      <c r="AK69" s="905"/>
      <c r="AL69" s="905"/>
      <c r="AM69" s="299"/>
      <c r="AR69" s="299"/>
      <c r="AS69" s="299"/>
      <c r="AT69" s="299"/>
      <c r="AU69" s="299"/>
      <c r="AV69" s="905"/>
      <c r="AW69" s="905"/>
      <c r="AX69" s="905"/>
      <c r="AY69" s="299"/>
      <c r="BD69" s="299"/>
      <c r="BE69" s="299"/>
      <c r="BF69" s="299"/>
      <c r="BG69" s="299"/>
      <c r="BH69" s="905"/>
      <c r="BI69" s="905"/>
      <c r="BJ69" s="905"/>
      <c r="BK69" s="299"/>
      <c r="BP69" s="299"/>
      <c r="BQ69" s="299"/>
      <c r="BR69" s="299"/>
      <c r="BS69" s="299"/>
      <c r="BT69" s="407"/>
      <c r="BU69" s="407"/>
      <c r="BV69" s="407"/>
      <c r="BW69" s="407"/>
    </row>
    <row r="70" ht="18.75" spans="7:75">
      <c r="G70" s="173"/>
      <c r="H70" s="299"/>
      <c r="I70" s="299"/>
      <c r="J70" s="299"/>
      <c r="K70" s="299"/>
      <c r="L70" s="905"/>
      <c r="M70" s="905"/>
      <c r="N70" s="905"/>
      <c r="O70" s="299"/>
      <c r="T70" s="299"/>
      <c r="U70" s="299"/>
      <c r="V70" s="299"/>
      <c r="W70" s="299"/>
      <c r="X70" s="299"/>
      <c r="Y70" s="299"/>
      <c r="Z70" s="299"/>
      <c r="AA70" s="299"/>
      <c r="AF70" s="299"/>
      <c r="AG70" s="299"/>
      <c r="AH70" s="299"/>
      <c r="AI70" s="299"/>
      <c r="AJ70" s="905"/>
      <c r="AK70" s="905"/>
      <c r="AL70" s="905"/>
      <c r="AM70" s="299"/>
      <c r="AR70" s="299"/>
      <c r="AS70" s="299"/>
      <c r="AT70" s="299"/>
      <c r="AU70" s="299"/>
      <c r="AV70" s="905"/>
      <c r="AW70" s="905"/>
      <c r="AX70" s="905"/>
      <c r="AY70" s="299"/>
      <c r="BD70" s="299"/>
      <c r="BE70" s="299"/>
      <c r="BF70" s="299"/>
      <c r="BG70" s="299"/>
      <c r="BH70" s="905"/>
      <c r="BI70" s="905"/>
      <c r="BJ70" s="905"/>
      <c r="BK70" s="299"/>
      <c r="BP70" s="299"/>
      <c r="BQ70" s="299"/>
      <c r="BR70" s="299"/>
      <c r="BS70" s="299"/>
      <c r="BT70" s="407"/>
      <c r="BU70" s="407"/>
      <c r="BV70" s="407"/>
      <c r="BW70" s="407"/>
    </row>
    <row r="71" ht="18.75" spans="7:75">
      <c r="G71" s="173"/>
      <c r="H71" s="299"/>
      <c r="I71" s="299"/>
      <c r="J71" s="299"/>
      <c r="K71" s="299"/>
      <c r="L71" s="905"/>
      <c r="M71" s="905"/>
      <c r="N71" s="905"/>
      <c r="O71" s="299"/>
      <c r="T71" s="299"/>
      <c r="U71" s="299"/>
      <c r="V71" s="299"/>
      <c r="W71" s="299"/>
      <c r="X71" s="299"/>
      <c r="Y71" s="299"/>
      <c r="Z71" s="299"/>
      <c r="AA71" s="299"/>
      <c r="AF71" s="299"/>
      <c r="AG71" s="299"/>
      <c r="AH71" s="299"/>
      <c r="AI71" s="299"/>
      <c r="AJ71" s="905"/>
      <c r="AK71" s="905"/>
      <c r="AL71" s="905"/>
      <c r="AM71" s="299"/>
      <c r="AR71" s="299"/>
      <c r="AS71" s="299"/>
      <c r="AT71" s="299"/>
      <c r="AU71" s="299"/>
      <c r="AV71" s="905"/>
      <c r="AW71" s="905"/>
      <c r="AX71" s="905"/>
      <c r="AY71" s="299"/>
      <c r="BD71" s="299"/>
      <c r="BE71" s="299"/>
      <c r="BF71" s="299"/>
      <c r="BG71" s="299"/>
      <c r="BH71" s="905"/>
      <c r="BI71" s="905"/>
      <c r="BJ71" s="905"/>
      <c r="BK71" s="299"/>
      <c r="BP71" s="299"/>
      <c r="BQ71" s="299"/>
      <c r="BR71" s="299"/>
      <c r="BS71" s="299"/>
      <c r="BT71" s="407"/>
      <c r="BU71" s="407"/>
      <c r="BV71" s="407"/>
      <c r="BW71" s="407"/>
    </row>
    <row r="72" ht="18.75" spans="7:75">
      <c r="G72" s="173"/>
      <c r="H72" s="299"/>
      <c r="I72" s="299"/>
      <c r="J72" s="299"/>
      <c r="K72" s="299"/>
      <c r="L72" s="905"/>
      <c r="M72" s="905"/>
      <c r="N72" s="905"/>
      <c r="O72" s="299"/>
      <c r="T72" s="299"/>
      <c r="U72" s="299"/>
      <c r="V72" s="299"/>
      <c r="W72" s="299"/>
      <c r="X72" s="299"/>
      <c r="Y72" s="299"/>
      <c r="Z72" s="299"/>
      <c r="AA72" s="299"/>
      <c r="AF72" s="299"/>
      <c r="AG72" s="299"/>
      <c r="AH72" s="299"/>
      <c r="AI72" s="299"/>
      <c r="AJ72" s="905"/>
      <c r="AK72" s="905"/>
      <c r="AL72" s="905"/>
      <c r="AM72" s="299"/>
      <c r="AR72" s="299"/>
      <c r="AS72" s="299"/>
      <c r="AT72" s="299"/>
      <c r="AU72" s="299"/>
      <c r="AV72" s="905"/>
      <c r="AW72" s="905"/>
      <c r="AX72" s="905"/>
      <c r="AY72" s="299"/>
      <c r="BD72" s="299"/>
      <c r="BE72" s="299"/>
      <c r="BF72" s="299"/>
      <c r="BG72" s="299"/>
      <c r="BH72" s="905"/>
      <c r="BI72" s="905"/>
      <c r="BJ72" s="905"/>
      <c r="BK72" s="299"/>
      <c r="BP72" s="299"/>
      <c r="BQ72" s="299"/>
      <c r="BR72" s="299"/>
      <c r="BS72" s="299"/>
      <c r="BT72" s="407"/>
      <c r="BU72" s="407"/>
      <c r="BV72" s="407"/>
      <c r="BW72" s="407"/>
    </row>
    <row r="73" ht="18.75" spans="7:75">
      <c r="G73" s="173"/>
      <c r="H73" s="299"/>
      <c r="I73" s="299"/>
      <c r="J73" s="299"/>
      <c r="K73" s="299"/>
      <c r="L73" s="905"/>
      <c r="M73" s="905"/>
      <c r="N73" s="905"/>
      <c r="O73" s="299"/>
      <c r="T73" s="299"/>
      <c r="U73" s="299"/>
      <c r="V73" s="299"/>
      <c r="W73" s="299"/>
      <c r="X73" s="299"/>
      <c r="Y73" s="299"/>
      <c r="Z73" s="299"/>
      <c r="AA73" s="299"/>
      <c r="AF73" s="299"/>
      <c r="AG73" s="299"/>
      <c r="AH73" s="299"/>
      <c r="AI73" s="299"/>
      <c r="AJ73" s="905"/>
      <c r="AK73" s="905"/>
      <c r="AL73" s="905"/>
      <c r="AM73" s="299"/>
      <c r="AR73" s="299"/>
      <c r="AS73" s="299"/>
      <c r="AT73" s="299"/>
      <c r="AU73" s="299"/>
      <c r="AV73" s="905"/>
      <c r="AW73" s="905"/>
      <c r="AX73" s="905"/>
      <c r="AY73" s="299"/>
      <c r="BD73" s="299"/>
      <c r="BE73" s="299"/>
      <c r="BF73" s="299"/>
      <c r="BG73" s="299"/>
      <c r="BH73" s="905"/>
      <c r="BI73" s="905"/>
      <c r="BJ73" s="905"/>
      <c r="BK73" s="299"/>
      <c r="BP73" s="299"/>
      <c r="BQ73" s="299"/>
      <c r="BR73" s="299"/>
      <c r="BS73" s="299"/>
      <c r="BT73" s="407"/>
      <c r="BU73" s="407"/>
      <c r="BV73" s="407"/>
      <c r="BW73" s="407"/>
    </row>
    <row r="74" ht="18.75" spans="7:75">
      <c r="G74" s="173"/>
      <c r="H74" s="299"/>
      <c r="I74" s="299"/>
      <c r="J74" s="299"/>
      <c r="K74" s="299"/>
      <c r="L74" s="905"/>
      <c r="M74" s="905"/>
      <c r="N74" s="905"/>
      <c r="O74" s="299"/>
      <c r="T74" s="299"/>
      <c r="U74" s="299"/>
      <c r="V74" s="299"/>
      <c r="W74" s="299"/>
      <c r="X74" s="299"/>
      <c r="Y74" s="299"/>
      <c r="Z74" s="299"/>
      <c r="AA74" s="299"/>
      <c r="AF74" s="299"/>
      <c r="AG74" s="299"/>
      <c r="AH74" s="299"/>
      <c r="AI74" s="299"/>
      <c r="AJ74" s="905"/>
      <c r="AK74" s="905"/>
      <c r="AL74" s="905"/>
      <c r="AM74" s="299"/>
      <c r="AR74" s="299"/>
      <c r="AS74" s="299"/>
      <c r="AT74" s="299"/>
      <c r="AU74" s="299"/>
      <c r="AV74" s="905"/>
      <c r="AW74" s="905"/>
      <c r="AX74" s="905"/>
      <c r="AY74" s="299"/>
      <c r="BD74" s="299"/>
      <c r="BE74" s="299"/>
      <c r="BF74" s="299"/>
      <c r="BG74" s="299"/>
      <c r="BH74" s="905"/>
      <c r="BI74" s="905"/>
      <c r="BJ74" s="905"/>
      <c r="BK74" s="299"/>
      <c r="BP74" s="299"/>
      <c r="BQ74" s="299"/>
      <c r="BR74" s="299"/>
      <c r="BS74" s="299"/>
      <c r="BT74" s="407"/>
      <c r="BU74" s="407"/>
      <c r="BV74" s="407"/>
      <c r="BW74" s="407"/>
    </row>
    <row r="75" ht="18.75" spans="7:75">
      <c r="G75" s="173"/>
      <c r="H75" s="299"/>
      <c r="I75" s="299"/>
      <c r="J75" s="299"/>
      <c r="K75" s="299"/>
      <c r="L75" s="905"/>
      <c r="M75" s="905"/>
      <c r="N75" s="905"/>
      <c r="O75" s="299"/>
      <c r="T75" s="299"/>
      <c r="U75" s="299"/>
      <c r="V75" s="299"/>
      <c r="W75" s="299"/>
      <c r="X75" s="299"/>
      <c r="Y75" s="299"/>
      <c r="Z75" s="299"/>
      <c r="AA75" s="299"/>
      <c r="AF75" s="299"/>
      <c r="AG75" s="299"/>
      <c r="AH75" s="299"/>
      <c r="AI75" s="299"/>
      <c r="AJ75" s="905"/>
      <c r="AK75" s="905"/>
      <c r="AL75" s="905"/>
      <c r="AM75" s="299"/>
      <c r="AR75" s="299"/>
      <c r="AS75" s="299"/>
      <c r="AT75" s="299"/>
      <c r="AU75" s="299"/>
      <c r="AV75" s="905"/>
      <c r="AW75" s="905"/>
      <c r="AX75" s="905"/>
      <c r="AY75" s="299"/>
      <c r="BD75" s="299"/>
      <c r="BE75" s="299"/>
      <c r="BF75" s="299"/>
      <c r="BG75" s="299"/>
      <c r="BH75" s="905"/>
      <c r="BI75" s="905"/>
      <c r="BJ75" s="905"/>
      <c r="BK75" s="299"/>
      <c r="BP75" s="299"/>
      <c r="BQ75" s="299"/>
      <c r="BR75" s="299"/>
      <c r="BS75" s="299"/>
      <c r="BT75" s="407"/>
      <c r="BU75" s="407"/>
      <c r="BV75" s="407"/>
      <c r="BW75" s="407"/>
    </row>
    <row r="76" ht="18.75" spans="7:75">
      <c r="G76" s="173"/>
      <c r="H76" s="299"/>
      <c r="I76" s="299"/>
      <c r="J76" s="299"/>
      <c r="K76" s="299"/>
      <c r="L76" s="905"/>
      <c r="M76" s="905"/>
      <c r="N76" s="905"/>
      <c r="O76" s="299"/>
      <c r="T76" s="299"/>
      <c r="U76" s="299"/>
      <c r="V76" s="299"/>
      <c r="W76" s="299"/>
      <c r="X76" s="299"/>
      <c r="Y76" s="299"/>
      <c r="Z76" s="299"/>
      <c r="AA76" s="299"/>
      <c r="AF76" s="299"/>
      <c r="AG76" s="299"/>
      <c r="AH76" s="299"/>
      <c r="AI76" s="299"/>
      <c r="AJ76" s="905"/>
      <c r="AK76" s="905"/>
      <c r="AL76" s="905"/>
      <c r="AM76" s="299"/>
      <c r="AR76" s="299"/>
      <c r="AS76" s="299"/>
      <c r="AT76" s="299"/>
      <c r="AU76" s="299"/>
      <c r="AV76" s="905"/>
      <c r="AW76" s="905"/>
      <c r="AX76" s="905"/>
      <c r="AY76" s="299"/>
      <c r="BD76" s="299"/>
      <c r="BE76" s="299"/>
      <c r="BF76" s="299"/>
      <c r="BG76" s="299"/>
      <c r="BH76" s="905"/>
      <c r="BI76" s="905"/>
      <c r="BJ76" s="905"/>
      <c r="BK76" s="299"/>
      <c r="BP76" s="299"/>
      <c r="BQ76" s="299"/>
      <c r="BR76" s="299"/>
      <c r="BS76" s="299"/>
      <c r="BT76" s="407"/>
      <c r="BU76" s="407"/>
      <c r="BV76" s="407"/>
      <c r="BW76" s="407"/>
    </row>
    <row r="77" ht="18.75" spans="7:75">
      <c r="G77" s="173"/>
      <c r="H77" s="299"/>
      <c r="I77" s="299"/>
      <c r="J77" s="299"/>
      <c r="K77" s="299"/>
      <c r="L77" s="905"/>
      <c r="M77" s="905"/>
      <c r="N77" s="905"/>
      <c r="O77" s="299"/>
      <c r="T77" s="299"/>
      <c r="U77" s="299"/>
      <c r="V77" s="299"/>
      <c r="W77" s="299"/>
      <c r="X77" s="299"/>
      <c r="Y77" s="299"/>
      <c r="Z77" s="299"/>
      <c r="AA77" s="299"/>
      <c r="AF77" s="299"/>
      <c r="AG77" s="299"/>
      <c r="AH77" s="299"/>
      <c r="AI77" s="299"/>
      <c r="AJ77" s="905"/>
      <c r="AK77" s="905"/>
      <c r="AL77" s="905"/>
      <c r="AM77" s="299"/>
      <c r="AR77" s="299"/>
      <c r="AS77" s="299"/>
      <c r="AT77" s="299"/>
      <c r="AU77" s="299"/>
      <c r="AV77" s="905"/>
      <c r="AW77" s="905"/>
      <c r="AX77" s="905"/>
      <c r="AY77" s="299"/>
      <c r="BD77" s="299"/>
      <c r="BE77" s="299"/>
      <c r="BF77" s="299"/>
      <c r="BG77" s="299"/>
      <c r="BH77" s="905"/>
      <c r="BI77" s="905"/>
      <c r="BJ77" s="905"/>
      <c r="BK77" s="299"/>
      <c r="BP77" s="299"/>
      <c r="BQ77" s="299"/>
      <c r="BR77" s="299"/>
      <c r="BS77" s="299"/>
      <c r="BT77" s="407"/>
      <c r="BU77" s="407"/>
      <c r="BV77" s="407"/>
      <c r="BW77" s="407"/>
    </row>
    <row r="78" ht="18.75" spans="7:75">
      <c r="G78" s="173"/>
      <c r="H78" s="299"/>
      <c r="I78" s="299"/>
      <c r="J78" s="299"/>
      <c r="K78" s="299"/>
      <c r="L78" s="905"/>
      <c r="M78" s="905"/>
      <c r="N78" s="905"/>
      <c r="O78" s="299"/>
      <c r="T78" s="299"/>
      <c r="U78" s="299"/>
      <c r="V78" s="299"/>
      <c r="W78" s="299"/>
      <c r="X78" s="299"/>
      <c r="Y78" s="299"/>
      <c r="Z78" s="299"/>
      <c r="AA78" s="299"/>
      <c r="AF78" s="299"/>
      <c r="AG78" s="299"/>
      <c r="AH78" s="299"/>
      <c r="AI78" s="299"/>
      <c r="AJ78" s="905"/>
      <c r="AK78" s="905"/>
      <c r="AL78" s="905"/>
      <c r="AM78" s="299"/>
      <c r="AR78" s="299"/>
      <c r="AS78" s="299"/>
      <c r="AT78" s="299"/>
      <c r="AU78" s="299"/>
      <c r="AV78" s="905"/>
      <c r="AW78" s="905"/>
      <c r="AX78" s="905"/>
      <c r="AY78" s="299"/>
      <c r="BD78" s="299"/>
      <c r="BE78" s="299"/>
      <c r="BF78" s="299"/>
      <c r="BG78" s="299"/>
      <c r="BH78" s="905"/>
      <c r="BI78" s="905"/>
      <c r="BJ78" s="905"/>
      <c r="BK78" s="299"/>
      <c r="BP78" s="299"/>
      <c r="BQ78" s="299"/>
      <c r="BR78" s="299"/>
      <c r="BS78" s="299"/>
      <c r="BT78" s="407"/>
      <c r="BU78" s="407"/>
      <c r="BV78" s="407"/>
      <c r="BW78" s="407"/>
    </row>
    <row r="79" ht="18.75" spans="7:75">
      <c r="G79" s="173"/>
      <c r="H79" s="299"/>
      <c r="I79" s="299"/>
      <c r="J79" s="299"/>
      <c r="K79" s="299"/>
      <c r="L79" s="905"/>
      <c r="M79" s="905"/>
      <c r="N79" s="905"/>
      <c r="O79" s="299"/>
      <c r="T79" s="299"/>
      <c r="U79" s="299"/>
      <c r="V79" s="299"/>
      <c r="W79" s="299"/>
      <c r="X79" s="299"/>
      <c r="Y79" s="299"/>
      <c r="Z79" s="299"/>
      <c r="AA79" s="299"/>
      <c r="AF79" s="299"/>
      <c r="AG79" s="299"/>
      <c r="AH79" s="299"/>
      <c r="AI79" s="299"/>
      <c r="AJ79" s="905"/>
      <c r="AK79" s="905"/>
      <c r="AL79" s="905"/>
      <c r="AM79" s="299"/>
      <c r="AR79" s="299"/>
      <c r="AS79" s="299"/>
      <c r="AT79" s="299"/>
      <c r="AU79" s="299"/>
      <c r="AV79" s="905"/>
      <c r="AW79" s="905"/>
      <c r="AX79" s="905"/>
      <c r="AY79" s="299"/>
      <c r="BD79" s="299"/>
      <c r="BE79" s="299"/>
      <c r="BF79" s="299"/>
      <c r="BG79" s="299"/>
      <c r="BH79" s="905"/>
      <c r="BI79" s="905"/>
      <c r="BJ79" s="905"/>
      <c r="BK79" s="299"/>
      <c r="BP79" s="299"/>
      <c r="BQ79" s="299"/>
      <c r="BR79" s="299"/>
      <c r="BS79" s="299"/>
      <c r="BT79" s="407"/>
      <c r="BU79" s="407"/>
      <c r="BV79" s="407"/>
      <c r="BW79" s="407"/>
    </row>
    <row r="80" ht="18.75" spans="7:75">
      <c r="G80" s="173"/>
      <c r="H80" s="299"/>
      <c r="I80" s="299"/>
      <c r="J80" s="299"/>
      <c r="K80" s="299"/>
      <c r="L80" s="905"/>
      <c r="M80" s="905"/>
      <c r="N80" s="905"/>
      <c r="O80" s="299"/>
      <c r="T80" s="299"/>
      <c r="U80" s="299"/>
      <c r="V80" s="299"/>
      <c r="W80" s="299"/>
      <c r="X80" s="299"/>
      <c r="Y80" s="299"/>
      <c r="Z80" s="299"/>
      <c r="AA80" s="299"/>
      <c r="AF80" s="299"/>
      <c r="AG80" s="299"/>
      <c r="AH80" s="299"/>
      <c r="AI80" s="299"/>
      <c r="AJ80" s="905"/>
      <c r="AK80" s="905"/>
      <c r="AL80" s="905"/>
      <c r="AM80" s="299"/>
      <c r="AR80" s="299"/>
      <c r="AS80" s="299"/>
      <c r="AT80" s="299"/>
      <c r="AU80" s="299"/>
      <c r="AV80" s="905"/>
      <c r="AW80" s="905"/>
      <c r="AX80" s="905"/>
      <c r="AY80" s="299"/>
      <c r="BD80" s="299"/>
      <c r="BE80" s="299"/>
      <c r="BF80" s="299"/>
      <c r="BG80" s="299"/>
      <c r="BH80" s="905"/>
      <c r="BI80" s="905"/>
      <c r="BJ80" s="905"/>
      <c r="BK80" s="299"/>
      <c r="BP80" s="299"/>
      <c r="BQ80" s="299"/>
      <c r="BR80" s="299"/>
      <c r="BS80" s="299"/>
      <c r="BT80" s="407"/>
      <c r="BU80" s="407"/>
      <c r="BV80" s="407"/>
      <c r="BW80" s="407"/>
    </row>
    <row r="81" ht="18.75" spans="7:75">
      <c r="G81" s="173"/>
      <c r="H81" s="299"/>
      <c r="I81" s="299"/>
      <c r="J81" s="299"/>
      <c r="K81" s="299"/>
      <c r="L81" s="905"/>
      <c r="M81" s="905"/>
      <c r="N81" s="905"/>
      <c r="O81" s="299"/>
      <c r="T81" s="299"/>
      <c r="U81" s="299"/>
      <c r="V81" s="299"/>
      <c r="W81" s="299"/>
      <c r="X81" s="299"/>
      <c r="Y81" s="299"/>
      <c r="Z81" s="299"/>
      <c r="AA81" s="299"/>
      <c r="AF81" s="299"/>
      <c r="AG81" s="299"/>
      <c r="AH81" s="299"/>
      <c r="AI81" s="299"/>
      <c r="AJ81" s="905"/>
      <c r="AK81" s="905"/>
      <c r="AL81" s="905"/>
      <c r="AM81" s="299"/>
      <c r="AR81" s="299"/>
      <c r="AS81" s="299"/>
      <c r="AT81" s="299"/>
      <c r="AU81" s="299"/>
      <c r="AV81" s="905"/>
      <c r="AW81" s="905"/>
      <c r="AX81" s="905"/>
      <c r="AY81" s="299"/>
      <c r="BD81" s="299"/>
      <c r="BE81" s="299"/>
      <c r="BF81" s="299"/>
      <c r="BG81" s="299"/>
      <c r="BH81" s="905"/>
      <c r="BI81" s="905"/>
      <c r="BJ81" s="905"/>
      <c r="BK81" s="299"/>
      <c r="BP81" s="299"/>
      <c r="BQ81" s="299"/>
      <c r="BR81" s="299"/>
      <c r="BS81" s="299"/>
      <c r="BT81" s="407"/>
      <c r="BU81" s="407"/>
      <c r="BV81" s="407"/>
      <c r="BW81" s="407"/>
    </row>
    <row r="82" ht="18.75" spans="7:75">
      <c r="G82" s="173"/>
      <c r="H82" s="299"/>
      <c r="I82" s="299"/>
      <c r="J82" s="299"/>
      <c r="K82" s="299"/>
      <c r="L82" s="905"/>
      <c r="M82" s="905"/>
      <c r="N82" s="905"/>
      <c r="O82" s="299"/>
      <c r="T82" s="299"/>
      <c r="U82" s="299"/>
      <c r="V82" s="299"/>
      <c r="W82" s="299"/>
      <c r="X82" s="299"/>
      <c r="Y82" s="299"/>
      <c r="Z82" s="299"/>
      <c r="AA82" s="299"/>
      <c r="AF82" s="299"/>
      <c r="AG82" s="299"/>
      <c r="AH82" s="299"/>
      <c r="AI82" s="299"/>
      <c r="AJ82" s="905"/>
      <c r="AK82" s="905"/>
      <c r="AL82" s="905"/>
      <c r="AM82" s="299"/>
      <c r="AR82" s="299"/>
      <c r="AS82" s="299"/>
      <c r="AT82" s="299"/>
      <c r="AU82" s="299"/>
      <c r="AV82" s="905"/>
      <c r="AW82" s="905"/>
      <c r="AX82" s="905"/>
      <c r="AY82" s="299"/>
      <c r="BD82" s="299"/>
      <c r="BE82" s="299"/>
      <c r="BF82" s="299"/>
      <c r="BG82" s="299"/>
      <c r="BH82" s="905"/>
      <c r="BI82" s="905"/>
      <c r="BJ82" s="905"/>
      <c r="BK82" s="299"/>
      <c r="BP82" s="299"/>
      <c r="BQ82" s="299"/>
      <c r="BR82" s="299"/>
      <c r="BS82" s="299"/>
      <c r="BT82" s="407"/>
      <c r="BU82" s="407"/>
      <c r="BV82" s="407"/>
      <c r="BW82" s="407"/>
    </row>
    <row r="83" ht="18.75" spans="7:75">
      <c r="G83" s="173"/>
      <c r="H83" s="299"/>
      <c r="I83" s="299"/>
      <c r="J83" s="299"/>
      <c r="K83" s="299"/>
      <c r="L83" s="905"/>
      <c r="M83" s="905"/>
      <c r="N83" s="905"/>
      <c r="O83" s="299"/>
      <c r="T83" s="299"/>
      <c r="U83" s="299"/>
      <c r="V83" s="299"/>
      <c r="W83" s="299"/>
      <c r="X83" s="299"/>
      <c r="Y83" s="299"/>
      <c r="Z83" s="299"/>
      <c r="AA83" s="299"/>
      <c r="AF83" s="299"/>
      <c r="AG83" s="299"/>
      <c r="AH83" s="299"/>
      <c r="AI83" s="299"/>
      <c r="AJ83" s="905"/>
      <c r="AK83" s="905"/>
      <c r="AL83" s="905"/>
      <c r="AM83" s="299"/>
      <c r="AR83" s="299"/>
      <c r="AS83" s="299"/>
      <c r="AT83" s="299"/>
      <c r="AU83" s="299"/>
      <c r="AV83" s="905"/>
      <c r="AW83" s="905"/>
      <c r="AX83" s="905"/>
      <c r="AY83" s="299"/>
      <c r="BD83" s="299"/>
      <c r="BE83" s="299"/>
      <c r="BF83" s="299"/>
      <c r="BG83" s="299"/>
      <c r="BH83" s="905"/>
      <c r="BI83" s="905"/>
      <c r="BJ83" s="905"/>
      <c r="BK83" s="299"/>
      <c r="BP83" s="299"/>
      <c r="BQ83" s="299"/>
      <c r="BR83" s="299"/>
      <c r="BS83" s="299"/>
      <c r="BT83" s="407"/>
      <c r="BU83" s="407"/>
      <c r="BV83" s="407"/>
      <c r="BW83" s="407"/>
    </row>
    <row r="84" ht="18.75" spans="7:75">
      <c r="G84" s="173"/>
      <c r="H84" s="299"/>
      <c r="I84" s="299"/>
      <c r="J84" s="299"/>
      <c r="K84" s="299"/>
      <c r="L84" s="905"/>
      <c r="M84" s="905"/>
      <c r="N84" s="905"/>
      <c r="O84" s="299"/>
      <c r="T84" s="299"/>
      <c r="U84" s="299"/>
      <c r="V84" s="299"/>
      <c r="W84" s="299"/>
      <c r="X84" s="299"/>
      <c r="Y84" s="299"/>
      <c r="Z84" s="299"/>
      <c r="AA84" s="299"/>
      <c r="AF84" s="299"/>
      <c r="AG84" s="299"/>
      <c r="AH84" s="299"/>
      <c r="AI84" s="299"/>
      <c r="AJ84" s="905"/>
      <c r="AK84" s="905"/>
      <c r="AL84" s="905"/>
      <c r="AM84" s="299"/>
      <c r="AR84" s="299"/>
      <c r="AS84" s="299"/>
      <c r="AT84" s="299"/>
      <c r="AU84" s="299"/>
      <c r="AV84" s="905"/>
      <c r="AW84" s="905"/>
      <c r="AX84" s="905"/>
      <c r="AY84" s="299"/>
      <c r="BD84" s="299"/>
      <c r="BE84" s="299"/>
      <c r="BF84" s="299"/>
      <c r="BG84" s="299"/>
      <c r="BH84" s="905"/>
      <c r="BI84" s="905"/>
      <c r="BJ84" s="905"/>
      <c r="BK84" s="299"/>
      <c r="BP84" s="299"/>
      <c r="BQ84" s="299"/>
      <c r="BR84" s="299"/>
      <c r="BS84" s="299"/>
      <c r="BT84" s="407"/>
      <c r="BU84" s="407"/>
      <c r="BV84" s="407"/>
      <c r="BW84" s="407"/>
    </row>
    <row r="85" ht="18.75" spans="7:75">
      <c r="G85" s="173"/>
      <c r="H85" s="299"/>
      <c r="I85" s="299"/>
      <c r="J85" s="299"/>
      <c r="K85" s="299"/>
      <c r="L85" s="905"/>
      <c r="M85" s="905"/>
      <c r="N85" s="905"/>
      <c r="O85" s="299"/>
      <c r="T85" s="299"/>
      <c r="U85" s="299"/>
      <c r="V85" s="299"/>
      <c r="W85" s="299"/>
      <c r="X85" s="299"/>
      <c r="Y85" s="299"/>
      <c r="Z85" s="299"/>
      <c r="AA85" s="299"/>
      <c r="AF85" s="299"/>
      <c r="AG85" s="299"/>
      <c r="AH85" s="299"/>
      <c r="AI85" s="299"/>
      <c r="AJ85" s="905"/>
      <c r="AK85" s="905"/>
      <c r="AL85" s="905"/>
      <c r="AM85" s="299"/>
      <c r="AR85" s="299"/>
      <c r="AS85" s="299"/>
      <c r="AT85" s="299"/>
      <c r="AU85" s="299"/>
      <c r="AV85" s="905"/>
      <c r="AW85" s="905"/>
      <c r="AX85" s="905"/>
      <c r="AY85" s="299"/>
      <c r="BD85" s="299"/>
      <c r="BE85" s="299"/>
      <c r="BF85" s="299"/>
      <c r="BG85" s="299"/>
      <c r="BH85" s="905"/>
      <c r="BI85" s="905"/>
      <c r="BJ85" s="905"/>
      <c r="BK85" s="299"/>
      <c r="BP85" s="299"/>
      <c r="BQ85" s="299"/>
      <c r="BR85" s="299"/>
      <c r="BS85" s="299"/>
      <c r="BT85" s="407"/>
      <c r="BU85" s="407"/>
      <c r="BV85" s="407"/>
      <c r="BW85" s="407"/>
    </row>
    <row r="86" ht="18.75" spans="7:75">
      <c r="G86" s="173"/>
      <c r="H86" s="299"/>
      <c r="I86" s="299"/>
      <c r="J86" s="299"/>
      <c r="K86" s="299"/>
      <c r="L86" s="905"/>
      <c r="M86" s="905"/>
      <c r="N86" s="905"/>
      <c r="O86" s="299"/>
      <c r="T86" s="299"/>
      <c r="U86" s="299"/>
      <c r="V86" s="299"/>
      <c r="W86" s="299"/>
      <c r="X86" s="299"/>
      <c r="Y86" s="299"/>
      <c r="Z86" s="299"/>
      <c r="AA86" s="299"/>
      <c r="AF86" s="299"/>
      <c r="AG86" s="299"/>
      <c r="AH86" s="299"/>
      <c r="AI86" s="299"/>
      <c r="AJ86" s="905"/>
      <c r="AK86" s="905"/>
      <c r="AL86" s="905"/>
      <c r="AM86" s="299"/>
      <c r="AR86" s="299"/>
      <c r="AS86" s="299"/>
      <c r="AT86" s="299"/>
      <c r="AU86" s="299"/>
      <c r="AV86" s="905"/>
      <c r="AW86" s="905"/>
      <c r="AX86" s="905"/>
      <c r="AY86" s="299"/>
      <c r="BD86" s="299"/>
      <c r="BE86" s="299"/>
      <c r="BF86" s="299"/>
      <c r="BG86" s="299"/>
      <c r="BH86" s="905"/>
      <c r="BI86" s="905"/>
      <c r="BJ86" s="905"/>
      <c r="BK86" s="299"/>
      <c r="BP86" s="299"/>
      <c r="BQ86" s="299"/>
      <c r="BR86" s="299"/>
      <c r="BS86" s="299"/>
      <c r="BT86" s="407"/>
      <c r="BU86" s="407"/>
      <c r="BV86" s="407"/>
      <c r="BW86" s="407"/>
    </row>
    <row r="87" ht="18.75" spans="7:75">
      <c r="G87" s="173"/>
      <c r="H87" s="299"/>
      <c r="I87" s="299"/>
      <c r="J87" s="299"/>
      <c r="K87" s="299"/>
      <c r="L87" s="905"/>
      <c r="M87" s="905"/>
      <c r="N87" s="905"/>
      <c r="O87" s="299"/>
      <c r="T87" s="299"/>
      <c r="U87" s="299"/>
      <c r="V87" s="299"/>
      <c r="W87" s="299"/>
      <c r="X87" s="299"/>
      <c r="Y87" s="299"/>
      <c r="Z87" s="299"/>
      <c r="AA87" s="299"/>
      <c r="AF87" s="299"/>
      <c r="AG87" s="299"/>
      <c r="AH87" s="299"/>
      <c r="AI87" s="299"/>
      <c r="AJ87" s="905"/>
      <c r="AK87" s="905"/>
      <c r="AL87" s="905"/>
      <c r="AM87" s="299"/>
      <c r="AR87" s="299"/>
      <c r="AS87" s="299"/>
      <c r="AT87" s="299"/>
      <c r="AU87" s="299"/>
      <c r="AV87" s="905"/>
      <c r="AW87" s="905"/>
      <c r="AX87" s="905"/>
      <c r="AY87" s="299"/>
      <c r="BD87" s="299"/>
      <c r="BE87" s="299"/>
      <c r="BF87" s="299"/>
      <c r="BG87" s="299"/>
      <c r="BH87" s="905"/>
      <c r="BI87" s="905"/>
      <c r="BJ87" s="905"/>
      <c r="BK87" s="299"/>
      <c r="BP87" s="299"/>
      <c r="BQ87" s="299"/>
      <c r="BR87" s="299"/>
      <c r="BS87" s="299"/>
      <c r="BT87" s="407"/>
      <c r="BU87" s="407"/>
      <c r="BV87" s="407"/>
      <c r="BW87" s="407"/>
    </row>
    <row r="88" spans="7:75">
      <c r="G88" s="173"/>
      <c r="H88" s="299"/>
      <c r="I88" s="299"/>
      <c r="J88" s="299"/>
      <c r="K88" s="299"/>
      <c r="L88" s="905"/>
      <c r="M88" s="905"/>
      <c r="N88" s="905"/>
      <c r="O88" s="299"/>
      <c r="T88" s="299"/>
      <c r="U88" s="299"/>
      <c r="V88" s="299"/>
      <c r="W88" s="299"/>
      <c r="X88" s="299"/>
      <c r="Y88" s="299"/>
      <c r="Z88" s="299"/>
      <c r="AA88" s="299"/>
      <c r="AF88" s="299"/>
      <c r="AG88" s="299"/>
      <c r="AH88" s="299"/>
      <c r="AI88" s="299"/>
      <c r="AJ88" s="905"/>
      <c r="AK88" s="905"/>
      <c r="AL88" s="905"/>
      <c r="AM88" s="299"/>
      <c r="AR88" s="299"/>
      <c r="AS88" s="299"/>
      <c r="AT88" s="299"/>
      <c r="AU88" s="299"/>
      <c r="AV88" s="905"/>
      <c r="AW88" s="905"/>
      <c r="AX88" s="905"/>
      <c r="AY88" s="299"/>
      <c r="BD88" s="299"/>
      <c r="BE88" s="299"/>
      <c r="BF88" s="299"/>
      <c r="BG88" s="299"/>
      <c r="BH88" s="905"/>
      <c r="BI88" s="905"/>
      <c r="BJ88" s="905"/>
      <c r="BK88" s="299"/>
      <c r="BP88" s="299"/>
      <c r="BQ88" s="299"/>
      <c r="BR88" s="299"/>
      <c r="BS88" s="299"/>
      <c r="BT88" s="299"/>
      <c r="BU88" s="299"/>
      <c r="BV88" s="299"/>
      <c r="BW88" s="299"/>
    </row>
    <row r="89" spans="7:75">
      <c r="G89" s="173"/>
      <c r="H89" s="299"/>
      <c r="I89" s="299"/>
      <c r="J89" s="299"/>
      <c r="K89" s="299"/>
      <c r="L89" s="905"/>
      <c r="M89" s="905"/>
      <c r="N89" s="905"/>
      <c r="O89" s="299"/>
      <c r="T89" s="299"/>
      <c r="U89" s="299"/>
      <c r="V89" s="299"/>
      <c r="W89" s="299"/>
      <c r="X89" s="299"/>
      <c r="Y89" s="299"/>
      <c r="Z89" s="299"/>
      <c r="AA89" s="299"/>
      <c r="AF89" s="299"/>
      <c r="AG89" s="299"/>
      <c r="AH89" s="299"/>
      <c r="AI89" s="299"/>
      <c r="AJ89" s="905"/>
      <c r="AK89" s="905"/>
      <c r="AL89" s="905"/>
      <c r="AM89" s="299"/>
      <c r="AR89" s="299"/>
      <c r="AS89" s="299"/>
      <c r="AT89" s="299"/>
      <c r="AU89" s="299"/>
      <c r="AV89" s="905"/>
      <c r="AW89" s="905"/>
      <c r="AX89" s="905"/>
      <c r="AY89" s="299"/>
      <c r="BD89" s="299"/>
      <c r="BE89" s="299"/>
      <c r="BF89" s="299"/>
      <c r="BG89" s="299"/>
      <c r="BH89" s="905"/>
      <c r="BI89" s="905"/>
      <c r="BJ89" s="905"/>
      <c r="BK89" s="299"/>
      <c r="BP89" s="299"/>
      <c r="BQ89" s="299"/>
      <c r="BR89" s="299"/>
      <c r="BS89" s="299"/>
      <c r="BT89" s="299"/>
      <c r="BU89" s="299"/>
      <c r="BV89" s="299"/>
      <c r="BW89" s="299"/>
    </row>
    <row r="90" spans="7:75">
      <c r="G90" s="173"/>
      <c r="H90" s="299"/>
      <c r="I90" s="299"/>
      <c r="J90" s="299"/>
      <c r="K90" s="299"/>
      <c r="L90" s="905"/>
      <c r="M90" s="905"/>
      <c r="N90" s="905"/>
      <c r="O90" s="299"/>
      <c r="T90" s="299"/>
      <c r="U90" s="299"/>
      <c r="V90" s="299"/>
      <c r="W90" s="299"/>
      <c r="X90" s="299"/>
      <c r="Y90" s="299"/>
      <c r="Z90" s="299"/>
      <c r="AA90" s="299"/>
      <c r="AF90" s="299"/>
      <c r="AG90" s="299"/>
      <c r="AH90" s="299"/>
      <c r="AI90" s="299"/>
      <c r="AJ90" s="905"/>
      <c r="AK90" s="905"/>
      <c r="AL90" s="905"/>
      <c r="AM90" s="299"/>
      <c r="AR90" s="299"/>
      <c r="AS90" s="299"/>
      <c r="AT90" s="299"/>
      <c r="AU90" s="299"/>
      <c r="AV90" s="905"/>
      <c r="AW90" s="905"/>
      <c r="AX90" s="905"/>
      <c r="AY90" s="299"/>
      <c r="BD90" s="299"/>
      <c r="BE90" s="299"/>
      <c r="BF90" s="299"/>
      <c r="BG90" s="299"/>
      <c r="BH90" s="905"/>
      <c r="BI90" s="905"/>
      <c r="BJ90" s="905"/>
      <c r="BK90" s="299"/>
      <c r="BP90" s="299"/>
      <c r="BQ90" s="299"/>
      <c r="BR90" s="299"/>
      <c r="BS90" s="299"/>
      <c r="BT90" s="299"/>
      <c r="BU90" s="299"/>
      <c r="BV90" s="299"/>
      <c r="BW90" s="299"/>
    </row>
    <row r="91" spans="7:75">
      <c r="G91" s="173"/>
      <c r="H91" s="299"/>
      <c r="I91" s="299"/>
      <c r="J91" s="299"/>
      <c r="K91" s="299"/>
      <c r="L91" s="905"/>
      <c r="M91" s="905"/>
      <c r="N91" s="905"/>
      <c r="O91" s="299"/>
      <c r="T91" s="299"/>
      <c r="U91" s="299"/>
      <c r="V91" s="299"/>
      <c r="W91" s="299"/>
      <c r="X91" s="299"/>
      <c r="Y91" s="299"/>
      <c r="Z91" s="299"/>
      <c r="AA91" s="299"/>
      <c r="AF91" s="299"/>
      <c r="AG91" s="299"/>
      <c r="AH91" s="299"/>
      <c r="AI91" s="299"/>
      <c r="AJ91" s="905"/>
      <c r="AK91" s="905"/>
      <c r="AL91" s="905"/>
      <c r="AM91" s="299"/>
      <c r="AR91" s="299"/>
      <c r="AS91" s="299"/>
      <c r="AT91" s="299"/>
      <c r="AU91" s="299"/>
      <c r="AV91" s="905"/>
      <c r="AW91" s="905"/>
      <c r="AX91" s="905"/>
      <c r="AY91" s="299"/>
      <c r="BD91" s="299"/>
      <c r="BE91" s="299"/>
      <c r="BF91" s="299"/>
      <c r="BG91" s="299"/>
      <c r="BH91" s="905"/>
      <c r="BI91" s="905"/>
      <c r="BJ91" s="905"/>
      <c r="BK91" s="299"/>
      <c r="BP91" s="299"/>
      <c r="BQ91" s="299"/>
      <c r="BR91" s="299"/>
      <c r="BS91" s="299"/>
      <c r="BT91" s="299"/>
      <c r="BU91" s="299"/>
      <c r="BV91" s="299"/>
      <c r="BW91" s="299"/>
    </row>
    <row r="92" spans="7:75">
      <c r="G92" s="173"/>
      <c r="H92" s="299"/>
      <c r="I92" s="299"/>
      <c r="J92" s="299"/>
      <c r="K92" s="299"/>
      <c r="L92" s="905"/>
      <c r="M92" s="905"/>
      <c r="N92" s="905"/>
      <c r="O92" s="299"/>
      <c r="T92" s="299"/>
      <c r="U92" s="299"/>
      <c r="V92" s="299"/>
      <c r="W92" s="299"/>
      <c r="X92" s="299"/>
      <c r="Y92" s="299"/>
      <c r="Z92" s="299"/>
      <c r="AA92" s="299"/>
      <c r="AF92" s="299"/>
      <c r="AG92" s="299"/>
      <c r="AH92" s="299"/>
      <c r="AI92" s="299"/>
      <c r="AJ92" s="905"/>
      <c r="AK92" s="905"/>
      <c r="AL92" s="905"/>
      <c r="AM92" s="299"/>
      <c r="AR92" s="299"/>
      <c r="AS92" s="299"/>
      <c r="AT92" s="299"/>
      <c r="AU92" s="299"/>
      <c r="AV92" s="905"/>
      <c r="AW92" s="905"/>
      <c r="AX92" s="905"/>
      <c r="AY92" s="299"/>
      <c r="BD92" s="299"/>
      <c r="BE92" s="299"/>
      <c r="BF92" s="299"/>
      <c r="BG92" s="299"/>
      <c r="BH92" s="905"/>
      <c r="BI92" s="905"/>
      <c r="BJ92" s="905"/>
      <c r="BK92" s="299"/>
      <c r="BP92" s="299"/>
      <c r="BQ92" s="299"/>
      <c r="BR92" s="299"/>
      <c r="BS92" s="299"/>
      <c r="BT92" s="299"/>
      <c r="BU92" s="299"/>
      <c r="BV92" s="299"/>
      <c r="BW92" s="299"/>
    </row>
    <row r="93" spans="7:75">
      <c r="G93" s="173"/>
      <c r="H93" s="299"/>
      <c r="I93" s="299"/>
      <c r="J93" s="299"/>
      <c r="K93" s="299"/>
      <c r="L93" s="905"/>
      <c r="M93" s="905"/>
      <c r="N93" s="905"/>
      <c r="O93" s="299"/>
      <c r="T93" s="299"/>
      <c r="U93" s="299"/>
      <c r="V93" s="299"/>
      <c r="W93" s="299"/>
      <c r="X93" s="299"/>
      <c r="Y93" s="299"/>
      <c r="Z93" s="299"/>
      <c r="AA93" s="299"/>
      <c r="AF93" s="299"/>
      <c r="AG93" s="299"/>
      <c r="AH93" s="299"/>
      <c r="AI93" s="299"/>
      <c r="AJ93" s="905"/>
      <c r="AK93" s="905"/>
      <c r="AL93" s="905"/>
      <c r="AM93" s="299"/>
      <c r="AR93" s="299"/>
      <c r="AS93" s="299"/>
      <c r="AT93" s="299"/>
      <c r="AU93" s="299"/>
      <c r="AV93" s="905"/>
      <c r="AW93" s="905"/>
      <c r="AX93" s="905"/>
      <c r="AY93" s="299"/>
      <c r="BD93" s="299"/>
      <c r="BE93" s="299"/>
      <c r="BF93" s="299"/>
      <c r="BG93" s="299"/>
      <c r="BH93" s="905"/>
      <c r="BI93" s="905"/>
      <c r="BJ93" s="905"/>
      <c r="BK93" s="299"/>
      <c r="BP93" s="299"/>
      <c r="BQ93" s="299"/>
      <c r="BR93" s="299"/>
      <c r="BS93" s="299"/>
      <c r="BT93" s="299"/>
      <c r="BU93" s="299"/>
      <c r="BV93" s="299"/>
      <c r="BW93" s="299"/>
    </row>
    <row r="94" spans="7:75">
      <c r="G94" s="173"/>
      <c r="H94" s="299"/>
      <c r="I94" s="299"/>
      <c r="J94" s="299"/>
      <c r="K94" s="299"/>
      <c r="L94" s="905"/>
      <c r="M94" s="905"/>
      <c r="N94" s="905"/>
      <c r="O94" s="299"/>
      <c r="T94" s="299"/>
      <c r="U94" s="299"/>
      <c r="V94" s="299"/>
      <c r="W94" s="299"/>
      <c r="X94" s="299"/>
      <c r="Y94" s="299"/>
      <c r="Z94" s="299"/>
      <c r="AA94" s="299"/>
      <c r="AF94" s="299"/>
      <c r="AG94" s="299"/>
      <c r="AH94" s="299"/>
      <c r="AI94" s="299"/>
      <c r="AJ94" s="905"/>
      <c r="AK94" s="905"/>
      <c r="AL94" s="905"/>
      <c r="AM94" s="299"/>
      <c r="AR94" s="299"/>
      <c r="AS94" s="299"/>
      <c r="AT94" s="299"/>
      <c r="AU94" s="299"/>
      <c r="AV94" s="905"/>
      <c r="AW94" s="905"/>
      <c r="AX94" s="905"/>
      <c r="AY94" s="299"/>
      <c r="BD94" s="299"/>
      <c r="BE94" s="299"/>
      <c r="BF94" s="299"/>
      <c r="BG94" s="299"/>
      <c r="BH94" s="905"/>
      <c r="BI94" s="905"/>
      <c r="BJ94" s="905"/>
      <c r="BK94" s="299"/>
      <c r="BP94" s="299"/>
      <c r="BQ94" s="299"/>
      <c r="BR94" s="299"/>
      <c r="BS94" s="299"/>
      <c r="BT94" s="299"/>
      <c r="BU94" s="299"/>
      <c r="BV94" s="299"/>
      <c r="BW94" s="299"/>
    </row>
    <row r="95" spans="7:75">
      <c r="G95" s="173"/>
      <c r="H95" s="299"/>
      <c r="I95" s="299"/>
      <c r="J95" s="299"/>
      <c r="K95" s="299"/>
      <c r="L95" s="905"/>
      <c r="M95" s="905"/>
      <c r="N95" s="905"/>
      <c r="O95" s="299"/>
      <c r="T95" s="299"/>
      <c r="U95" s="299"/>
      <c r="V95" s="299"/>
      <c r="W95" s="299"/>
      <c r="X95" s="299"/>
      <c r="Y95" s="299"/>
      <c r="Z95" s="299"/>
      <c r="AA95" s="299"/>
      <c r="AF95" s="299"/>
      <c r="AG95" s="299"/>
      <c r="AH95" s="299"/>
      <c r="AI95" s="299"/>
      <c r="AJ95" s="905"/>
      <c r="AK95" s="905"/>
      <c r="AL95" s="905"/>
      <c r="AM95" s="299"/>
      <c r="AR95" s="299"/>
      <c r="AS95" s="299"/>
      <c r="AT95" s="299"/>
      <c r="AU95" s="299"/>
      <c r="AV95" s="905"/>
      <c r="AW95" s="905"/>
      <c r="AX95" s="905"/>
      <c r="AY95" s="299"/>
      <c r="BD95" s="299"/>
      <c r="BE95" s="299"/>
      <c r="BF95" s="299"/>
      <c r="BG95" s="299"/>
      <c r="BH95" s="905"/>
      <c r="BI95" s="905"/>
      <c r="BJ95" s="905"/>
      <c r="BK95" s="299"/>
      <c r="BP95" s="299"/>
      <c r="BQ95" s="299"/>
      <c r="BR95" s="299"/>
      <c r="BS95" s="299"/>
      <c r="BT95" s="299"/>
      <c r="BU95" s="299"/>
      <c r="BV95" s="299"/>
      <c r="BW95" s="299"/>
    </row>
    <row r="96" spans="7:75">
      <c r="G96" s="173"/>
      <c r="H96" s="299"/>
      <c r="I96" s="299"/>
      <c r="J96" s="299"/>
      <c r="K96" s="299"/>
      <c r="L96" s="905"/>
      <c r="M96" s="905"/>
      <c r="N96" s="905"/>
      <c r="O96" s="299"/>
      <c r="T96" s="299"/>
      <c r="U96" s="299"/>
      <c r="V96" s="299"/>
      <c r="W96" s="299"/>
      <c r="X96" s="299"/>
      <c r="Y96" s="299"/>
      <c r="Z96" s="299"/>
      <c r="AA96" s="299"/>
      <c r="AF96" s="299"/>
      <c r="AG96" s="299"/>
      <c r="AH96" s="299"/>
      <c r="AI96" s="299"/>
      <c r="AJ96" s="905"/>
      <c r="AK96" s="905"/>
      <c r="AL96" s="905"/>
      <c r="AM96" s="299"/>
      <c r="AR96" s="299"/>
      <c r="AS96" s="299"/>
      <c r="AT96" s="299"/>
      <c r="AU96" s="299"/>
      <c r="AV96" s="905"/>
      <c r="AW96" s="905"/>
      <c r="AX96" s="905"/>
      <c r="AY96" s="299"/>
      <c r="BD96" s="299"/>
      <c r="BE96" s="299"/>
      <c r="BF96" s="299"/>
      <c r="BG96" s="299"/>
      <c r="BH96" s="905"/>
      <c r="BI96" s="905"/>
      <c r="BJ96" s="905"/>
      <c r="BK96" s="299"/>
      <c r="BP96" s="299"/>
      <c r="BQ96" s="299"/>
      <c r="BR96" s="299"/>
      <c r="BS96" s="299"/>
      <c r="BT96" s="299"/>
      <c r="BU96" s="299"/>
      <c r="BV96" s="299"/>
      <c r="BW96" s="299"/>
    </row>
    <row r="97" spans="7:75">
      <c r="G97" s="173"/>
      <c r="H97" s="299"/>
      <c r="I97" s="299"/>
      <c r="J97" s="299"/>
      <c r="K97" s="299"/>
      <c r="L97" s="905"/>
      <c r="M97" s="905"/>
      <c r="N97" s="905"/>
      <c r="O97" s="299"/>
      <c r="T97" s="299"/>
      <c r="U97" s="299"/>
      <c r="V97" s="299"/>
      <c r="W97" s="299"/>
      <c r="X97" s="299"/>
      <c r="Y97" s="299"/>
      <c r="Z97" s="299"/>
      <c r="AA97" s="299"/>
      <c r="AF97" s="299"/>
      <c r="AG97" s="299"/>
      <c r="AH97" s="299"/>
      <c r="AI97" s="299"/>
      <c r="AJ97" s="905"/>
      <c r="AK97" s="905"/>
      <c r="AL97" s="905"/>
      <c r="AM97" s="299"/>
      <c r="AR97" s="299"/>
      <c r="AS97" s="299"/>
      <c r="AT97" s="299"/>
      <c r="AU97" s="299"/>
      <c r="AV97" s="905"/>
      <c r="AW97" s="905"/>
      <c r="AX97" s="905"/>
      <c r="AY97" s="299"/>
      <c r="BD97" s="299"/>
      <c r="BE97" s="299"/>
      <c r="BF97" s="299"/>
      <c r="BG97" s="299"/>
      <c r="BH97" s="905"/>
      <c r="BI97" s="905"/>
      <c r="BJ97" s="905"/>
      <c r="BK97" s="299"/>
      <c r="BP97" s="299"/>
      <c r="BQ97" s="299"/>
      <c r="BR97" s="299"/>
      <c r="BS97" s="299"/>
      <c r="BT97" s="299"/>
      <c r="BU97" s="299"/>
      <c r="BV97" s="299"/>
      <c r="BW97" s="299"/>
    </row>
    <row r="98" spans="7:75">
      <c r="G98" s="173"/>
      <c r="H98" s="299"/>
      <c r="I98" s="299"/>
      <c r="J98" s="299"/>
      <c r="K98" s="299"/>
      <c r="L98" s="905"/>
      <c r="M98" s="905"/>
      <c r="N98" s="905"/>
      <c r="O98" s="299"/>
      <c r="T98" s="299"/>
      <c r="U98" s="299"/>
      <c r="V98" s="299"/>
      <c r="W98" s="299"/>
      <c r="X98" s="299"/>
      <c r="Y98" s="299"/>
      <c r="Z98" s="299"/>
      <c r="AA98" s="299"/>
      <c r="AF98" s="299"/>
      <c r="AG98" s="299"/>
      <c r="AH98" s="299"/>
      <c r="AI98" s="299"/>
      <c r="AJ98" s="905"/>
      <c r="AK98" s="905"/>
      <c r="AL98" s="905"/>
      <c r="AM98" s="299"/>
      <c r="AR98" s="299"/>
      <c r="AS98" s="299"/>
      <c r="AT98" s="299"/>
      <c r="AU98" s="299"/>
      <c r="AV98" s="905"/>
      <c r="AW98" s="905"/>
      <c r="AX98" s="905"/>
      <c r="AY98" s="299"/>
      <c r="BD98" s="299"/>
      <c r="BE98" s="299"/>
      <c r="BF98" s="299"/>
      <c r="BG98" s="299"/>
      <c r="BH98" s="905"/>
      <c r="BI98" s="905"/>
      <c r="BJ98" s="905"/>
      <c r="BK98" s="299"/>
      <c r="BP98" s="299"/>
      <c r="BQ98" s="299"/>
      <c r="BR98" s="299"/>
      <c r="BS98" s="299"/>
      <c r="BT98" s="299"/>
      <c r="BU98" s="299"/>
      <c r="BV98" s="299"/>
      <c r="BW98" s="299"/>
    </row>
    <row r="99" spans="7:75">
      <c r="G99" s="173"/>
      <c r="H99" s="299"/>
      <c r="I99" s="299"/>
      <c r="J99" s="299"/>
      <c r="K99" s="299"/>
      <c r="L99" s="905"/>
      <c r="M99" s="905"/>
      <c r="N99" s="905"/>
      <c r="O99" s="299"/>
      <c r="T99" s="299"/>
      <c r="U99" s="299"/>
      <c r="V99" s="299"/>
      <c r="W99" s="299"/>
      <c r="X99" s="299"/>
      <c r="Y99" s="299"/>
      <c r="Z99" s="299"/>
      <c r="AA99" s="299"/>
      <c r="AF99" s="299"/>
      <c r="AG99" s="299"/>
      <c r="AH99" s="299"/>
      <c r="AI99" s="299"/>
      <c r="AJ99" s="905"/>
      <c r="AK99" s="905"/>
      <c r="AL99" s="905"/>
      <c r="AM99" s="299"/>
      <c r="AR99" s="299"/>
      <c r="AS99" s="299"/>
      <c r="AT99" s="299"/>
      <c r="AU99" s="299"/>
      <c r="AV99" s="905"/>
      <c r="AW99" s="905"/>
      <c r="AX99" s="905"/>
      <c r="AY99" s="299"/>
      <c r="BD99" s="299"/>
      <c r="BE99" s="299"/>
      <c r="BF99" s="299"/>
      <c r="BG99" s="299"/>
      <c r="BH99" s="905"/>
      <c r="BI99" s="905"/>
      <c r="BJ99" s="905"/>
      <c r="BK99" s="299"/>
      <c r="BP99" s="299"/>
      <c r="BQ99" s="299"/>
      <c r="BR99" s="299"/>
      <c r="BS99" s="299"/>
      <c r="BT99" s="299"/>
      <c r="BU99" s="299"/>
      <c r="BV99" s="299"/>
      <c r="BW99" s="299"/>
    </row>
    <row r="100" spans="7:75">
      <c r="G100" s="173"/>
      <c r="H100" s="299"/>
      <c r="I100" s="299"/>
      <c r="J100" s="299"/>
      <c r="K100" s="299"/>
      <c r="L100" s="905"/>
      <c r="M100" s="905"/>
      <c r="N100" s="905"/>
      <c r="O100" s="299"/>
      <c r="T100" s="299"/>
      <c r="U100" s="299"/>
      <c r="V100" s="299"/>
      <c r="W100" s="299"/>
      <c r="X100" s="299"/>
      <c r="Y100" s="299"/>
      <c r="Z100" s="299"/>
      <c r="AA100" s="299"/>
      <c r="AF100" s="299"/>
      <c r="AG100" s="299"/>
      <c r="AH100" s="299"/>
      <c r="AI100" s="299"/>
      <c r="AJ100" s="905"/>
      <c r="AK100" s="905"/>
      <c r="AL100" s="905"/>
      <c r="AM100" s="299"/>
      <c r="AR100" s="299"/>
      <c r="AS100" s="299"/>
      <c r="AT100" s="299"/>
      <c r="AU100" s="299"/>
      <c r="AV100" s="905"/>
      <c r="AW100" s="905"/>
      <c r="AX100" s="905"/>
      <c r="AY100" s="299"/>
      <c r="BD100" s="299"/>
      <c r="BE100" s="299"/>
      <c r="BF100" s="299"/>
      <c r="BG100" s="299"/>
      <c r="BH100" s="905"/>
      <c r="BI100" s="905"/>
      <c r="BJ100" s="905"/>
      <c r="BK100" s="299"/>
      <c r="BP100" s="299"/>
      <c r="BQ100" s="299"/>
      <c r="BR100" s="299"/>
      <c r="BS100" s="299"/>
      <c r="BT100" s="299"/>
      <c r="BU100" s="299"/>
      <c r="BV100" s="299"/>
      <c r="BW100" s="299"/>
    </row>
    <row r="101" spans="7:75">
      <c r="G101" s="173"/>
      <c r="H101" s="299"/>
      <c r="I101" s="299"/>
      <c r="J101" s="299"/>
      <c r="K101" s="299"/>
      <c r="L101" s="905"/>
      <c r="M101" s="905"/>
      <c r="N101" s="905"/>
      <c r="O101" s="299"/>
      <c r="T101" s="299"/>
      <c r="U101" s="299"/>
      <c r="V101" s="299"/>
      <c r="W101" s="299"/>
      <c r="X101" s="299"/>
      <c r="Y101" s="299"/>
      <c r="Z101" s="299"/>
      <c r="AA101" s="299"/>
      <c r="AF101" s="299"/>
      <c r="AG101" s="299"/>
      <c r="AH101" s="299"/>
      <c r="AI101" s="299"/>
      <c r="AJ101" s="905"/>
      <c r="AK101" s="905"/>
      <c r="AL101" s="905"/>
      <c r="AM101" s="299"/>
      <c r="AR101" s="299"/>
      <c r="AS101" s="299"/>
      <c r="AT101" s="299"/>
      <c r="AU101" s="299"/>
      <c r="AV101" s="905"/>
      <c r="AW101" s="905"/>
      <c r="AX101" s="905"/>
      <c r="AY101" s="299"/>
      <c r="BD101" s="299"/>
      <c r="BE101" s="299"/>
      <c r="BF101" s="299"/>
      <c r="BG101" s="299"/>
      <c r="BH101" s="905"/>
      <c r="BI101" s="905"/>
      <c r="BJ101" s="905"/>
      <c r="BK101" s="299"/>
      <c r="BP101" s="299"/>
      <c r="BQ101" s="299"/>
      <c r="BR101" s="299"/>
      <c r="BS101" s="299"/>
      <c r="BT101" s="299"/>
      <c r="BU101" s="299"/>
      <c r="BV101" s="299"/>
      <c r="BW101" s="299"/>
    </row>
    <row r="102" spans="7:75">
      <c r="G102" s="173"/>
      <c r="H102" s="299"/>
      <c r="I102" s="299"/>
      <c r="J102" s="299"/>
      <c r="K102" s="299"/>
      <c r="L102" s="905"/>
      <c r="M102" s="905"/>
      <c r="N102" s="905"/>
      <c r="O102" s="299"/>
      <c r="T102" s="299"/>
      <c r="U102" s="299"/>
      <c r="V102" s="299"/>
      <c r="W102" s="299"/>
      <c r="X102" s="299"/>
      <c r="Y102" s="299"/>
      <c r="Z102" s="299"/>
      <c r="AA102" s="299"/>
      <c r="AF102" s="299"/>
      <c r="AG102" s="299"/>
      <c r="AH102" s="299"/>
      <c r="AI102" s="299"/>
      <c r="AJ102" s="905"/>
      <c r="AK102" s="905"/>
      <c r="AL102" s="905"/>
      <c r="AM102" s="299"/>
      <c r="AR102" s="299"/>
      <c r="AS102" s="299"/>
      <c r="AT102" s="299"/>
      <c r="AU102" s="299"/>
      <c r="AV102" s="905"/>
      <c r="AW102" s="905"/>
      <c r="AX102" s="905"/>
      <c r="AY102" s="299"/>
      <c r="BD102" s="299"/>
      <c r="BE102" s="299"/>
      <c r="BF102" s="299"/>
      <c r="BG102" s="299"/>
      <c r="BH102" s="905"/>
      <c r="BI102" s="905"/>
      <c r="BJ102" s="905"/>
      <c r="BK102" s="299"/>
      <c r="BP102" s="299"/>
      <c r="BQ102" s="299"/>
      <c r="BR102" s="299"/>
      <c r="BS102" s="299"/>
      <c r="BT102" s="299"/>
      <c r="BU102" s="299"/>
      <c r="BV102" s="299"/>
      <c r="BW102" s="299"/>
    </row>
  </sheetData>
  <mergeCells count="86">
    <mergeCell ref="A2:D2"/>
    <mergeCell ref="E2:F2"/>
    <mergeCell ref="H2:K2"/>
    <mergeCell ref="L2:O2"/>
    <mergeCell ref="P2:S2"/>
    <mergeCell ref="T2:W2"/>
    <mergeCell ref="X2:AA2"/>
    <mergeCell ref="AB2:AE2"/>
    <mergeCell ref="AF2:AI2"/>
    <mergeCell ref="AJ2:AM2"/>
    <mergeCell ref="AN2:AQ2"/>
    <mergeCell ref="AR2:AU2"/>
    <mergeCell ref="AV2:AY2"/>
    <mergeCell ref="AZ2:BC2"/>
    <mergeCell ref="BD2:BG2"/>
    <mergeCell ref="BH2:BK2"/>
    <mergeCell ref="BL2:BO2"/>
    <mergeCell ref="BP2:BS2"/>
    <mergeCell ref="BT2:BW2"/>
    <mergeCell ref="BX2:CA2"/>
    <mergeCell ref="CB2:CH2"/>
    <mergeCell ref="CB4:CH4"/>
    <mergeCell ref="P10:S10"/>
    <mergeCell ref="AB10:AE10"/>
    <mergeCell ref="AN10:AQ10"/>
    <mergeCell ref="AZ10:BC10"/>
    <mergeCell ref="BL10:BO10"/>
    <mergeCell ref="BX10:CA10"/>
    <mergeCell ref="CJ11:CK11"/>
    <mergeCell ref="P30:S30"/>
    <mergeCell ref="AB30:AE30"/>
    <mergeCell ref="AN30:AQ30"/>
    <mergeCell ref="AZ30:BC30"/>
    <mergeCell ref="BL30:BO30"/>
    <mergeCell ref="BX30:CA30"/>
    <mergeCell ref="D4:D7"/>
    <mergeCell ref="D20:D23"/>
    <mergeCell ref="D24:D25"/>
    <mergeCell ref="D26:D33"/>
    <mergeCell ref="D34:D37"/>
    <mergeCell ref="D38:D40"/>
    <mergeCell ref="D42:D44"/>
    <mergeCell ref="D47:D53"/>
    <mergeCell ref="K21:K22"/>
    <mergeCell ref="AU21:AU22"/>
    <mergeCell ref="P21:S23"/>
    <mergeCell ref="AB21:AE23"/>
    <mergeCell ref="AN21:AQ23"/>
    <mergeCell ref="AZ21:BC23"/>
    <mergeCell ref="BL21:BO23"/>
    <mergeCell ref="BX21:CA23"/>
    <mergeCell ref="H42:K44"/>
    <mergeCell ref="L42:O44"/>
    <mergeCell ref="P42:S44"/>
    <mergeCell ref="T42:W44"/>
    <mergeCell ref="X42:AA44"/>
    <mergeCell ref="AB42:AE44"/>
    <mergeCell ref="AF42:AI44"/>
    <mergeCell ref="AJ42:AM44"/>
    <mergeCell ref="AN42:AQ44"/>
    <mergeCell ref="AR42:AU44"/>
    <mergeCell ref="AV42:AY44"/>
    <mergeCell ref="AZ42:BC44"/>
    <mergeCell ref="BD42:BG44"/>
    <mergeCell ref="BH42:BK44"/>
    <mergeCell ref="BL42:BO44"/>
    <mergeCell ref="BP42:BS44"/>
    <mergeCell ref="BT42:BW44"/>
    <mergeCell ref="BX42:CA44"/>
    <mergeCell ref="H34:K37"/>
    <mergeCell ref="P40:S41"/>
    <mergeCell ref="AB40:AE41"/>
    <mergeCell ref="AN40:AQ41"/>
    <mergeCell ref="AZ40:BC41"/>
    <mergeCell ref="BL40:BO41"/>
    <mergeCell ref="BX40:CA41"/>
    <mergeCell ref="CB42:CH44"/>
    <mergeCell ref="L26:O29"/>
    <mergeCell ref="AB26:AE29"/>
    <mergeCell ref="AJ26:AM29"/>
    <mergeCell ref="AV26:AY29"/>
    <mergeCell ref="AZ26:BC29"/>
    <mergeCell ref="BH26:BK29"/>
    <mergeCell ref="BL26:BO29"/>
    <mergeCell ref="BT26:BW29"/>
    <mergeCell ref="BX26:CA29"/>
  </mergeCells>
  <pageMargins left="0.709027777777778" right="0.709027777777778" top="0.75" bottom="0.75" header="0.309027777777778" footer="0.309027777777778"/>
  <pageSetup paperSize="8" scale="50" orientation="landscape"/>
  <headerFooter>
    <oddHeader>&amp;C&amp;Z&amp;F</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H102"/>
  <sheetViews>
    <sheetView zoomScale="110" zoomScaleNormal="110" workbookViewId="0">
      <pane ySplit="3" topLeftCell="A4" activePane="bottomLeft" state="frozen"/>
      <selection/>
      <selection pane="bottomLeft" activeCell="K10" sqref="K10"/>
    </sheetView>
  </sheetViews>
  <sheetFormatPr defaultColWidth="8.875" defaultRowHeight="13.5"/>
  <cols>
    <col min="1" max="1" width="8.625" style="168" customWidth="1"/>
    <col min="2" max="2" width="6.375" style="168" customWidth="1"/>
    <col min="3" max="3" width="10.125" style="169" customWidth="1"/>
    <col min="4" max="4" width="9.375" style="168" customWidth="1"/>
    <col min="5" max="5" width="9.125" customWidth="1"/>
    <col min="6" max="6" width="17.375" style="170" customWidth="1"/>
    <col min="7" max="7" width="13.625" style="171" customWidth="1"/>
    <col min="8" max="10" width="4.375" customWidth="1"/>
    <col min="11" max="11" width="17.375" customWidth="1"/>
    <col min="12" max="14" width="6.375" customWidth="1"/>
    <col min="15" max="15" width="17.375" customWidth="1"/>
    <col min="16" max="18" width="4.375" hidden="1" customWidth="1"/>
    <col min="19" max="19" width="17.375" hidden="1" customWidth="1"/>
    <col min="20" max="22" width="4.375" customWidth="1"/>
    <col min="23" max="23" width="17.375" customWidth="1"/>
    <col min="24" max="26" width="6.375" customWidth="1"/>
    <col min="27" max="27" width="17" customWidth="1"/>
    <col min="28" max="30" width="4.375" hidden="1" customWidth="1"/>
    <col min="31" max="31" width="17.375" hidden="1" customWidth="1"/>
    <col min="32" max="34" width="4.375" customWidth="1"/>
    <col min="35" max="35" width="17.375" customWidth="1"/>
    <col min="36" max="36" width="7.125" customWidth="1"/>
    <col min="37" max="38" width="6.375" customWidth="1"/>
    <col min="39" max="39" width="17" customWidth="1"/>
    <col min="40" max="42" width="4.375" hidden="1" customWidth="1"/>
    <col min="43" max="43" width="17.375" hidden="1" customWidth="1"/>
    <col min="44" max="46" width="4.375" customWidth="1"/>
    <col min="47" max="47" width="17.375" customWidth="1"/>
    <col min="48" max="50" width="6.375" customWidth="1"/>
    <col min="51" max="51" width="17.625" customWidth="1"/>
    <col min="52" max="54" width="4.375" hidden="1" customWidth="1"/>
    <col min="55" max="55" width="17.375" hidden="1" customWidth="1"/>
    <col min="56" max="58" width="4.375" customWidth="1"/>
    <col min="59" max="59" width="17.375" customWidth="1"/>
    <col min="60" max="60" width="7.375" customWidth="1"/>
    <col min="61" max="62" width="6.375" customWidth="1"/>
    <col min="63" max="63" width="18.125" customWidth="1"/>
    <col min="64" max="66" width="4.375" hidden="1" customWidth="1"/>
    <col min="67" max="67" width="17.375" hidden="1" customWidth="1"/>
    <col min="68" max="70" width="4.375" customWidth="1"/>
    <col min="71" max="71" width="18.375" customWidth="1"/>
    <col min="72" max="74" width="6.375" customWidth="1"/>
    <col min="75" max="75" width="18.875" customWidth="1"/>
    <col min="76" max="78" width="4.375" hidden="1" customWidth="1"/>
    <col min="79" max="79" width="17.375" hidden="1" customWidth="1"/>
  </cols>
  <sheetData>
    <row r="1" ht="27.95" customHeight="1" spans="1:7">
      <c r="A1" s="172" t="s">
        <v>149</v>
      </c>
      <c r="G1" s="173"/>
    </row>
    <row r="2" ht="15.75" spans="1:79">
      <c r="A2" s="174" t="s">
        <v>1</v>
      </c>
      <c r="B2" s="175"/>
      <c r="C2" s="175"/>
      <c r="D2" s="175"/>
      <c r="E2" s="176" t="s">
        <v>2</v>
      </c>
      <c r="F2" s="177"/>
      <c r="G2" s="178" t="s">
        <v>3</v>
      </c>
      <c r="H2" s="179" t="s">
        <v>4</v>
      </c>
      <c r="I2" s="306"/>
      <c r="J2" s="306"/>
      <c r="K2" s="307"/>
      <c r="L2" s="179" t="s">
        <v>5</v>
      </c>
      <c r="M2" s="306"/>
      <c r="N2" s="306"/>
      <c r="O2" s="307"/>
      <c r="P2" s="308" t="s">
        <v>6</v>
      </c>
      <c r="Q2" s="434"/>
      <c r="R2" s="434"/>
      <c r="S2" s="435"/>
      <c r="T2" s="436" t="s">
        <v>7</v>
      </c>
      <c r="U2" s="437"/>
      <c r="V2" s="437"/>
      <c r="W2" s="438"/>
      <c r="X2" s="436" t="s">
        <v>8</v>
      </c>
      <c r="Y2" s="437"/>
      <c r="Z2" s="437"/>
      <c r="AA2" s="438"/>
      <c r="AB2" s="308" t="s">
        <v>6</v>
      </c>
      <c r="AC2" s="434"/>
      <c r="AD2" s="434"/>
      <c r="AE2" s="435"/>
      <c r="AF2" s="179" t="s">
        <v>9</v>
      </c>
      <c r="AG2" s="306"/>
      <c r="AH2" s="306"/>
      <c r="AI2" s="307"/>
      <c r="AJ2" s="179" t="s">
        <v>10</v>
      </c>
      <c r="AK2" s="306"/>
      <c r="AL2" s="306"/>
      <c r="AM2" s="307"/>
      <c r="AN2" s="308" t="s">
        <v>6</v>
      </c>
      <c r="AO2" s="434"/>
      <c r="AP2" s="434"/>
      <c r="AQ2" s="435"/>
      <c r="AR2" s="436" t="s">
        <v>11</v>
      </c>
      <c r="AS2" s="437"/>
      <c r="AT2" s="437"/>
      <c r="AU2" s="438"/>
      <c r="AV2" s="437" t="s">
        <v>12</v>
      </c>
      <c r="AW2" s="437"/>
      <c r="AX2" s="437"/>
      <c r="AY2" s="437"/>
      <c r="AZ2" s="308" t="s">
        <v>6</v>
      </c>
      <c r="BA2" s="434"/>
      <c r="BB2" s="434"/>
      <c r="BC2" s="435"/>
      <c r="BD2" s="436" t="s">
        <v>13</v>
      </c>
      <c r="BE2" s="437"/>
      <c r="BF2" s="437"/>
      <c r="BG2" s="438"/>
      <c r="BH2" s="436" t="s">
        <v>14</v>
      </c>
      <c r="BI2" s="437"/>
      <c r="BJ2" s="437"/>
      <c r="BK2" s="437"/>
      <c r="BL2" s="308" t="s">
        <v>6</v>
      </c>
      <c r="BM2" s="434"/>
      <c r="BN2" s="434"/>
      <c r="BO2" s="435"/>
      <c r="BP2" s="436" t="s">
        <v>15</v>
      </c>
      <c r="BQ2" s="437"/>
      <c r="BR2" s="437"/>
      <c r="BS2" s="438"/>
      <c r="BT2" s="436" t="s">
        <v>16</v>
      </c>
      <c r="BU2" s="437"/>
      <c r="BV2" s="437"/>
      <c r="BW2" s="438"/>
      <c r="BX2" s="722" t="s">
        <v>6</v>
      </c>
      <c r="BY2" s="723"/>
      <c r="BZ2" s="723"/>
      <c r="CA2" s="724"/>
    </row>
    <row r="3" ht="98.25" customHeight="1" spans="1:79">
      <c r="A3" s="180" t="s">
        <v>17</v>
      </c>
      <c r="B3" s="181" t="s">
        <v>18</v>
      </c>
      <c r="C3" s="181" t="s">
        <v>19</v>
      </c>
      <c r="D3" s="182" t="s">
        <v>1</v>
      </c>
      <c r="E3" s="183" t="s">
        <v>20</v>
      </c>
      <c r="F3" s="184" t="s">
        <v>21</v>
      </c>
      <c r="G3" s="185" t="s">
        <v>22</v>
      </c>
      <c r="H3" s="186" t="s">
        <v>23</v>
      </c>
      <c r="I3" s="186" t="s">
        <v>24</v>
      </c>
      <c r="J3" s="186" t="s">
        <v>25</v>
      </c>
      <c r="K3" s="309" t="s">
        <v>26</v>
      </c>
      <c r="L3" s="310" t="s">
        <v>23</v>
      </c>
      <c r="M3" s="311" t="s">
        <v>27</v>
      </c>
      <c r="N3" s="311" t="s">
        <v>28</v>
      </c>
      <c r="O3" s="312" t="s">
        <v>26</v>
      </c>
      <c r="P3" s="313" t="s">
        <v>29</v>
      </c>
      <c r="Q3" s="439"/>
      <c r="R3" s="439"/>
      <c r="S3" s="440" t="s">
        <v>26</v>
      </c>
      <c r="T3" s="186" t="s">
        <v>23</v>
      </c>
      <c r="U3" s="186" t="s">
        <v>24</v>
      </c>
      <c r="V3" s="186" t="s">
        <v>25</v>
      </c>
      <c r="W3" s="309" t="s">
        <v>26</v>
      </c>
      <c r="X3" s="310" t="s">
        <v>23</v>
      </c>
      <c r="Y3" s="311" t="s">
        <v>27</v>
      </c>
      <c r="Z3" s="311" t="s">
        <v>28</v>
      </c>
      <c r="AA3" s="312" t="s">
        <v>26</v>
      </c>
      <c r="AB3" s="313"/>
      <c r="AC3" s="439"/>
      <c r="AD3" s="439"/>
      <c r="AE3" s="440" t="s">
        <v>26</v>
      </c>
      <c r="AF3" s="186" t="s">
        <v>23</v>
      </c>
      <c r="AG3" s="186" t="s">
        <v>24</v>
      </c>
      <c r="AH3" s="186" t="s">
        <v>25</v>
      </c>
      <c r="AI3" s="309" t="s">
        <v>26</v>
      </c>
      <c r="AJ3" s="311" t="s">
        <v>23</v>
      </c>
      <c r="AK3" s="311" t="s">
        <v>27</v>
      </c>
      <c r="AL3" s="311" t="s">
        <v>28</v>
      </c>
      <c r="AM3" s="312" t="s">
        <v>26</v>
      </c>
      <c r="AN3" s="313" t="s">
        <v>30</v>
      </c>
      <c r="AO3" s="439"/>
      <c r="AP3" s="439"/>
      <c r="AQ3" s="440" t="s">
        <v>26</v>
      </c>
      <c r="AR3" s="186" t="s">
        <v>23</v>
      </c>
      <c r="AS3" s="186" t="s">
        <v>24</v>
      </c>
      <c r="AT3" s="186" t="s">
        <v>25</v>
      </c>
      <c r="AU3" s="309" t="s">
        <v>26</v>
      </c>
      <c r="AV3" s="310" t="s">
        <v>23</v>
      </c>
      <c r="AW3" s="311" t="s">
        <v>27</v>
      </c>
      <c r="AX3" s="311" t="s">
        <v>28</v>
      </c>
      <c r="AY3" s="312" t="s">
        <v>26</v>
      </c>
      <c r="AZ3" s="313" t="s">
        <v>31</v>
      </c>
      <c r="BA3" s="439" t="s">
        <v>32</v>
      </c>
      <c r="BB3" s="439"/>
      <c r="BC3" s="440" t="s">
        <v>26</v>
      </c>
      <c r="BD3" s="186" t="s">
        <v>23</v>
      </c>
      <c r="BE3" s="186" t="s">
        <v>24</v>
      </c>
      <c r="BF3" s="186" t="s">
        <v>25</v>
      </c>
      <c r="BG3" s="309" t="s">
        <v>26</v>
      </c>
      <c r="BH3" s="311" t="s">
        <v>23</v>
      </c>
      <c r="BI3" s="311" t="s">
        <v>27</v>
      </c>
      <c r="BJ3" s="311" t="s">
        <v>28</v>
      </c>
      <c r="BK3" s="312" t="s">
        <v>26</v>
      </c>
      <c r="BL3" s="313" t="s">
        <v>33</v>
      </c>
      <c r="BM3" s="439" t="s">
        <v>34</v>
      </c>
      <c r="BN3" s="439" t="s">
        <v>35</v>
      </c>
      <c r="BO3" s="440" t="s">
        <v>26</v>
      </c>
      <c r="BP3" s="705" t="s">
        <v>23</v>
      </c>
      <c r="BQ3" s="705" t="s">
        <v>24</v>
      </c>
      <c r="BR3" s="705" t="s">
        <v>25</v>
      </c>
      <c r="BS3" s="706" t="s">
        <v>26</v>
      </c>
      <c r="BT3" s="707" t="s">
        <v>23</v>
      </c>
      <c r="BU3" s="725" t="s">
        <v>27</v>
      </c>
      <c r="BV3" s="725" t="s">
        <v>28</v>
      </c>
      <c r="BW3" s="726" t="s">
        <v>26</v>
      </c>
      <c r="BX3" s="727" t="s">
        <v>36</v>
      </c>
      <c r="BY3" s="728" t="s">
        <v>30</v>
      </c>
      <c r="BZ3" s="728"/>
      <c r="CA3" s="729" t="s">
        <v>26</v>
      </c>
    </row>
    <row r="4" ht="21.95" customHeight="1" spans="1:79">
      <c r="A4" s="187">
        <v>1</v>
      </c>
      <c r="B4" s="188" t="s">
        <v>37</v>
      </c>
      <c r="C4" s="189">
        <v>42968</v>
      </c>
      <c r="D4" s="190" t="s">
        <v>38</v>
      </c>
      <c r="E4" s="191"/>
      <c r="F4" s="192" t="s">
        <v>39</v>
      </c>
      <c r="G4" s="193"/>
      <c r="H4" s="194"/>
      <c r="I4" s="314"/>
      <c r="J4" s="314"/>
      <c r="K4" s="315"/>
      <c r="L4" s="316"/>
      <c r="M4" s="316"/>
      <c r="N4" s="316"/>
      <c r="O4" s="317"/>
      <c r="P4" s="318"/>
      <c r="Q4" s="441"/>
      <c r="R4" s="441"/>
      <c r="S4" s="442"/>
      <c r="T4" s="201"/>
      <c r="U4" s="319"/>
      <c r="V4" s="319"/>
      <c r="W4" s="320"/>
      <c r="X4" s="443"/>
      <c r="Y4" s="529"/>
      <c r="Z4" s="529"/>
      <c r="AA4" s="530"/>
      <c r="AB4" s="318"/>
      <c r="AC4" s="441"/>
      <c r="AD4" s="441"/>
      <c r="AE4" s="442"/>
      <c r="AF4" s="201"/>
      <c r="AG4" s="319"/>
      <c r="AH4" s="319"/>
      <c r="AI4" s="320"/>
      <c r="AJ4" s="443"/>
      <c r="AK4" s="529"/>
      <c r="AL4" s="529"/>
      <c r="AM4" s="530"/>
      <c r="AN4" s="318"/>
      <c r="AO4" s="441"/>
      <c r="AP4" s="441"/>
      <c r="AQ4" s="442"/>
      <c r="AR4" s="201"/>
      <c r="AS4" s="319"/>
      <c r="AT4" s="319"/>
      <c r="AU4" s="319"/>
      <c r="AV4" s="443"/>
      <c r="AW4" s="529"/>
      <c r="AX4" s="529"/>
      <c r="AY4" s="530"/>
      <c r="AZ4" s="649"/>
      <c r="BA4" s="441"/>
      <c r="BB4" s="441"/>
      <c r="BC4" s="442"/>
      <c r="BD4" s="201"/>
      <c r="BE4" s="319"/>
      <c r="BF4" s="319"/>
      <c r="BG4" s="319"/>
      <c r="BH4" s="664"/>
      <c r="BI4" s="316"/>
      <c r="BJ4" s="316"/>
      <c r="BK4" s="317"/>
      <c r="BL4" s="318"/>
      <c r="BM4" s="441"/>
      <c r="BN4" s="441"/>
      <c r="BO4" s="442"/>
      <c r="BP4" s="201"/>
      <c r="BQ4" s="319"/>
      <c r="BR4" s="319"/>
      <c r="BS4" s="320"/>
      <c r="BT4" s="316"/>
      <c r="BU4" s="316"/>
      <c r="BV4" s="316"/>
      <c r="BW4" s="317"/>
      <c r="BX4" s="318"/>
      <c r="BY4" s="441"/>
      <c r="BZ4" s="441"/>
      <c r="CA4" s="442"/>
    </row>
    <row r="5" ht="21.95" customHeight="1" spans="1:79">
      <c r="A5" s="195">
        <f>A4+1</f>
        <v>2</v>
      </c>
      <c r="B5" s="196" t="s">
        <v>41</v>
      </c>
      <c r="C5" s="197">
        <f>C4+7</f>
        <v>42975</v>
      </c>
      <c r="D5" s="190"/>
      <c r="E5" s="198"/>
      <c r="F5" s="199">
        <v>1</v>
      </c>
      <c r="G5" s="200" t="s">
        <v>42</v>
      </c>
      <c r="H5" s="201"/>
      <c r="I5" s="319"/>
      <c r="J5" s="319"/>
      <c r="K5" s="320"/>
      <c r="L5" s="321"/>
      <c r="M5" s="322"/>
      <c r="N5" s="323"/>
      <c r="O5" s="324"/>
      <c r="P5" s="325"/>
      <c r="Q5" s="404"/>
      <c r="R5" s="404"/>
      <c r="S5" s="426"/>
      <c r="T5" s="201"/>
      <c r="U5" s="319"/>
      <c r="V5" s="319"/>
      <c r="W5" s="320"/>
      <c r="X5" s="444"/>
      <c r="Y5" s="425"/>
      <c r="Z5" s="425"/>
      <c r="AA5" s="531"/>
      <c r="AB5" s="325"/>
      <c r="AC5" s="404"/>
      <c r="AD5" s="404"/>
      <c r="AE5" s="426"/>
      <c r="AF5" s="201"/>
      <c r="AG5" s="319"/>
      <c r="AH5" s="319"/>
      <c r="AI5" s="319"/>
      <c r="AJ5" s="559"/>
      <c r="AK5" s="460"/>
      <c r="AL5" s="460"/>
      <c r="AM5" s="569"/>
      <c r="AN5" s="347"/>
      <c r="AO5" s="404"/>
      <c r="AP5" s="404"/>
      <c r="AQ5" s="426"/>
      <c r="AR5" s="201"/>
      <c r="AS5" s="319"/>
      <c r="AT5" s="319"/>
      <c r="AU5" s="319"/>
      <c r="AV5" s="577" t="e">
        <f>#REF!</f>
        <v>#REF!</v>
      </c>
      <c r="AW5" s="397" t="e">
        <f>#REF!</f>
        <v>#REF!</v>
      </c>
      <c r="AX5" s="397" t="e">
        <f>#REF!</f>
        <v>#REF!</v>
      </c>
      <c r="AY5" s="650" t="e">
        <f>#REF!</f>
        <v>#REF!</v>
      </c>
      <c r="AZ5" s="583"/>
      <c r="BA5" s="623"/>
      <c r="BB5" s="623"/>
      <c r="BC5" s="624"/>
      <c r="BD5" s="201"/>
      <c r="BE5" s="319"/>
      <c r="BF5" s="319"/>
      <c r="BG5" s="319"/>
      <c r="BH5" s="495"/>
      <c r="BI5" s="328"/>
      <c r="BJ5" s="328"/>
      <c r="BK5" s="324"/>
      <c r="BL5" s="325"/>
      <c r="BM5" s="404"/>
      <c r="BN5" s="404"/>
      <c r="BO5" s="426"/>
      <c r="BP5" s="201"/>
      <c r="BQ5" s="319"/>
      <c r="BR5" s="319"/>
      <c r="BS5" s="320"/>
      <c r="BT5" s="625" t="e">
        <f>#REF!</f>
        <v>#REF!</v>
      </c>
      <c r="BU5" s="328" t="e">
        <f>#REF!</f>
        <v>#REF!</v>
      </c>
      <c r="BV5" s="328" t="e">
        <f>#REF!</f>
        <v>#REF!</v>
      </c>
      <c r="BW5" s="324" t="e">
        <f>#REF!</f>
        <v>#REF!</v>
      </c>
      <c r="BX5" s="730" t="s">
        <v>43</v>
      </c>
      <c r="BY5" s="731"/>
      <c r="BZ5" s="731"/>
      <c r="CA5" s="732"/>
    </row>
    <row r="6" ht="21.95" customHeight="1" spans="1:79">
      <c r="A6" s="195">
        <f t="shared" ref="A6:A55" si="0">A5+1</f>
        <v>3</v>
      </c>
      <c r="B6" s="196" t="s">
        <v>45</v>
      </c>
      <c r="C6" s="197">
        <f t="shared" ref="C6:C55" si="1">C5+7</f>
        <v>42982</v>
      </c>
      <c r="D6" s="190"/>
      <c r="E6" s="198"/>
      <c r="F6" s="199">
        <v>2</v>
      </c>
      <c r="G6" s="200" t="s">
        <v>46</v>
      </c>
      <c r="H6" s="201"/>
      <c r="I6" s="319"/>
      <c r="J6" s="319"/>
      <c r="K6" s="320"/>
      <c r="L6" s="321"/>
      <c r="M6" s="322"/>
      <c r="N6" s="323"/>
      <c r="O6" s="326"/>
      <c r="P6" s="325"/>
      <c r="Q6" s="404"/>
      <c r="R6" s="404"/>
      <c r="S6" s="426"/>
      <c r="T6" s="201"/>
      <c r="U6" s="319"/>
      <c r="V6" s="319"/>
      <c r="W6" s="320"/>
      <c r="X6" s="445"/>
      <c r="Y6" s="466"/>
      <c r="Z6" s="466"/>
      <c r="AA6" s="494"/>
      <c r="AB6" s="325"/>
      <c r="AC6" s="404"/>
      <c r="AD6" s="404"/>
      <c r="AE6" s="426"/>
      <c r="AF6" s="201"/>
      <c r="AG6" s="319"/>
      <c r="AH6" s="319"/>
      <c r="AI6" s="319"/>
      <c r="AJ6" s="325"/>
      <c r="AK6" s="404"/>
      <c r="AL6" s="404"/>
      <c r="AM6" s="333"/>
      <c r="AN6" s="347"/>
      <c r="AO6" s="404"/>
      <c r="AP6" s="404"/>
      <c r="AQ6" s="426"/>
      <c r="AR6" s="201"/>
      <c r="AS6" s="319"/>
      <c r="AT6" s="319"/>
      <c r="AU6" s="319"/>
      <c r="AV6" s="617" t="e">
        <f>#REF!</f>
        <v>#REF!</v>
      </c>
      <c r="AW6" s="581" t="e">
        <f>#REF!</f>
        <v>#REF!</v>
      </c>
      <c r="AX6" s="581" t="e">
        <f>#REF!</f>
        <v>#REF!</v>
      </c>
      <c r="AY6" s="651" t="e">
        <f>#REF!</f>
        <v>#REF!</v>
      </c>
      <c r="AZ6" s="583"/>
      <c r="BA6" s="623"/>
      <c r="BB6" s="623"/>
      <c r="BC6" s="624"/>
      <c r="BD6" s="201"/>
      <c r="BE6" s="319"/>
      <c r="BF6" s="319"/>
      <c r="BG6" s="319"/>
      <c r="BH6" s="258"/>
      <c r="BI6" s="328"/>
      <c r="BJ6" s="328"/>
      <c r="BK6" s="324"/>
      <c r="BL6" s="325"/>
      <c r="BM6" s="404"/>
      <c r="BN6" s="404"/>
      <c r="BO6" s="426"/>
      <c r="BP6" s="201"/>
      <c r="BQ6" s="319"/>
      <c r="BR6" s="319"/>
      <c r="BS6" s="320"/>
      <c r="BT6" s="625" t="e">
        <f>#REF!</f>
        <v>#REF!</v>
      </c>
      <c r="BU6" s="328" t="e">
        <f>#REF!</f>
        <v>#REF!</v>
      </c>
      <c r="BV6" s="328" t="e">
        <f>#REF!</f>
        <v>#REF!</v>
      </c>
      <c r="BW6" s="324"/>
      <c r="BX6" s="325"/>
      <c r="BY6" s="404"/>
      <c r="BZ6" s="404"/>
      <c r="CA6" s="426"/>
    </row>
    <row r="7" ht="21.95" customHeight="1" spans="1:79">
      <c r="A7" s="195">
        <f t="shared" si="0"/>
        <v>4</v>
      </c>
      <c r="B7" s="196" t="s">
        <v>48</v>
      </c>
      <c r="C7" s="197">
        <f t="shared" si="1"/>
        <v>42989</v>
      </c>
      <c r="D7" s="202"/>
      <c r="E7" s="198"/>
      <c r="F7" s="199">
        <v>3</v>
      </c>
      <c r="G7" s="200" t="s">
        <v>49</v>
      </c>
      <c r="H7" s="201"/>
      <c r="I7" s="319"/>
      <c r="J7" s="319"/>
      <c r="K7" s="320"/>
      <c r="L7" s="327" t="e">
        <f>#REF!</f>
        <v>#REF!</v>
      </c>
      <c r="M7" s="328" t="e">
        <f>#REF!</f>
        <v>#REF!</v>
      </c>
      <c r="N7" s="329" t="e">
        <f>#REF!</f>
        <v>#REF!</v>
      </c>
      <c r="O7" s="330"/>
      <c r="P7" s="325"/>
      <c r="Q7" s="404"/>
      <c r="R7" s="404"/>
      <c r="S7" s="426"/>
      <c r="T7" s="201"/>
      <c r="U7" s="319"/>
      <c r="V7" s="319"/>
      <c r="W7" s="320"/>
      <c r="X7" s="446"/>
      <c r="Y7" s="466"/>
      <c r="Z7" s="466"/>
      <c r="AA7" s="525"/>
      <c r="AB7" s="325"/>
      <c r="AC7" s="404"/>
      <c r="AD7" s="404"/>
      <c r="AE7" s="426"/>
      <c r="AF7" s="201"/>
      <c r="AG7" s="319"/>
      <c r="AH7" s="319"/>
      <c r="AI7" s="319"/>
      <c r="AJ7" s="212" t="e">
        <f>#REF!</f>
        <v>#REF!</v>
      </c>
      <c r="AK7" s="328" t="e">
        <f>#REF!</f>
        <v>#REF!</v>
      </c>
      <c r="AL7" s="328" t="e">
        <f>#REF!</f>
        <v>#REF!</v>
      </c>
      <c r="AM7" s="535" t="e">
        <f>#REF!</f>
        <v>#REF!</v>
      </c>
      <c r="AN7" s="347"/>
      <c r="AO7" s="404"/>
      <c r="AP7" s="404"/>
      <c r="AQ7" s="426"/>
      <c r="AR7" s="201"/>
      <c r="AS7" s="319"/>
      <c r="AT7" s="319"/>
      <c r="AU7" s="319"/>
      <c r="AV7" s="212" t="e">
        <f>#REF!</f>
        <v>#REF!</v>
      </c>
      <c r="AW7" s="328" t="e">
        <f>#REF!</f>
        <v>#REF!</v>
      </c>
      <c r="AX7" s="328" t="e">
        <f>#REF!</f>
        <v>#REF!</v>
      </c>
      <c r="AY7" s="535" t="s">
        <v>50</v>
      </c>
      <c r="AZ7" s="347"/>
      <c r="BA7" s="404"/>
      <c r="BB7" s="404"/>
      <c r="BC7" s="426"/>
      <c r="BD7" s="201"/>
      <c r="BE7" s="319"/>
      <c r="BF7" s="319"/>
      <c r="BG7" s="319"/>
      <c r="BH7" s="257" t="e">
        <f>#REF!</f>
        <v>#REF!</v>
      </c>
      <c r="BI7" s="328" t="e">
        <f>#REF!</f>
        <v>#REF!</v>
      </c>
      <c r="BJ7" s="328" t="e">
        <f>#REF!</f>
        <v>#REF!</v>
      </c>
      <c r="BK7" s="665" t="e">
        <f>#REF!</f>
        <v>#REF!</v>
      </c>
      <c r="BL7" s="325"/>
      <c r="BM7" s="404"/>
      <c r="BN7" s="404"/>
      <c r="BO7" s="426"/>
      <c r="BP7" s="201"/>
      <c r="BQ7" s="319"/>
      <c r="BR7" s="319"/>
      <c r="BS7" s="320"/>
      <c r="BT7" s="625" t="e">
        <f>#REF!</f>
        <v>#REF!</v>
      </c>
      <c r="BU7" s="328" t="e">
        <f>#REF!</f>
        <v>#REF!</v>
      </c>
      <c r="BV7" s="328" t="e">
        <f>#REF!</f>
        <v>#REF!</v>
      </c>
      <c r="BW7" s="324"/>
      <c r="BX7" s="325"/>
      <c r="BY7" s="404"/>
      <c r="BZ7" s="404"/>
      <c r="CA7" s="426"/>
    </row>
    <row r="8" ht="21.95" customHeight="1" spans="1:79">
      <c r="A8" s="195">
        <f t="shared" si="0"/>
        <v>5</v>
      </c>
      <c r="B8" s="203">
        <v>0</v>
      </c>
      <c r="C8" s="197">
        <f t="shared" si="1"/>
        <v>42996</v>
      </c>
      <c r="D8" s="204" t="s">
        <v>39</v>
      </c>
      <c r="E8" s="198"/>
      <c r="F8" s="199">
        <v>4</v>
      </c>
      <c r="G8" s="200" t="s">
        <v>52</v>
      </c>
      <c r="H8" s="205"/>
      <c r="I8" s="331"/>
      <c r="J8" s="331"/>
      <c r="K8" s="332"/>
      <c r="L8" s="327" t="e">
        <f>#REF!</f>
        <v>#REF!</v>
      </c>
      <c r="M8" s="328" t="e">
        <f>#REF!</f>
        <v>#REF!</v>
      </c>
      <c r="N8" s="329" t="e">
        <f>#REF!</f>
        <v>#REF!</v>
      </c>
      <c r="O8" s="326" t="s">
        <v>150</v>
      </c>
      <c r="P8" s="325"/>
      <c r="Q8" s="404"/>
      <c r="R8" s="404"/>
      <c r="S8" s="426"/>
      <c r="T8" s="447"/>
      <c r="U8" s="448"/>
      <c r="V8" s="448"/>
      <c r="W8" s="449"/>
      <c r="X8" s="445"/>
      <c r="Y8" s="466"/>
      <c r="Z8" s="466"/>
      <c r="AA8" s="494"/>
      <c r="AB8" s="325"/>
      <c r="AC8" s="404"/>
      <c r="AD8" s="404"/>
      <c r="AE8" s="426"/>
      <c r="AF8" s="447"/>
      <c r="AG8" s="448"/>
      <c r="AH8" s="448"/>
      <c r="AI8" s="448"/>
      <c r="AJ8" s="212" t="e">
        <f>#REF!</f>
        <v>#REF!</v>
      </c>
      <c r="AK8" s="328" t="e">
        <f>#REF!</f>
        <v>#REF!</v>
      </c>
      <c r="AL8" s="328" t="e">
        <f>#REF!</f>
        <v>#REF!</v>
      </c>
      <c r="AM8" s="535" t="e">
        <f>#REF!</f>
        <v>#REF!</v>
      </c>
      <c r="AN8" s="347"/>
      <c r="AO8" s="404"/>
      <c r="AP8" s="404"/>
      <c r="AQ8" s="426"/>
      <c r="AR8" s="447"/>
      <c r="AS8" s="448"/>
      <c r="AT8" s="448"/>
      <c r="AU8" s="448"/>
      <c r="AV8" s="212" t="e">
        <f>#REF!</f>
        <v>#REF!</v>
      </c>
      <c r="AW8" s="328" t="e">
        <f>#REF!</f>
        <v>#REF!</v>
      </c>
      <c r="AX8" s="328" t="e">
        <f>#REF!</f>
        <v>#REF!</v>
      </c>
      <c r="AY8" s="535" t="s">
        <v>50</v>
      </c>
      <c r="AZ8" s="347"/>
      <c r="BA8" s="404"/>
      <c r="BB8" s="404"/>
      <c r="BC8" s="426"/>
      <c r="BD8" s="447"/>
      <c r="BE8" s="448"/>
      <c r="BF8" s="448"/>
      <c r="BG8" s="448"/>
      <c r="BH8" s="258" t="e">
        <f>#REF!</f>
        <v>#REF!</v>
      </c>
      <c r="BI8" s="328" t="e">
        <f>#REF!</f>
        <v>#REF!</v>
      </c>
      <c r="BJ8" s="328" t="e">
        <f>#REF!</f>
        <v>#REF!</v>
      </c>
      <c r="BK8" s="665" t="e">
        <f>#REF!</f>
        <v>#REF!</v>
      </c>
      <c r="BL8" s="325"/>
      <c r="BM8" s="404"/>
      <c r="BN8" s="404"/>
      <c r="BO8" s="426"/>
      <c r="BP8" s="447"/>
      <c r="BQ8" s="448"/>
      <c r="BR8" s="448"/>
      <c r="BS8" s="449"/>
      <c r="BT8" s="327" t="e">
        <f>#REF!</f>
        <v>#REF!</v>
      </c>
      <c r="BU8" s="328" t="e">
        <f>#REF!</f>
        <v>#REF!</v>
      </c>
      <c r="BV8" s="328" t="e">
        <f>#REF!</f>
        <v>#REF!</v>
      </c>
      <c r="BW8" s="324"/>
      <c r="BX8" s="325"/>
      <c r="BY8" s="404"/>
      <c r="BZ8" s="404"/>
      <c r="CA8" s="426"/>
    </row>
    <row r="9" ht="21.95" customHeight="1" spans="1:86">
      <c r="A9" s="195">
        <f t="shared" si="0"/>
        <v>6</v>
      </c>
      <c r="B9" s="206">
        <v>1</v>
      </c>
      <c r="C9" s="207">
        <f t="shared" si="1"/>
        <v>43003</v>
      </c>
      <c r="D9" s="208"/>
      <c r="E9" s="209"/>
      <c r="F9" s="210">
        <v>5</v>
      </c>
      <c r="G9" s="211" t="s">
        <v>54</v>
      </c>
      <c r="H9" s="212" t="e">
        <f>#REF!</f>
        <v>#REF!</v>
      </c>
      <c r="I9" s="328" t="e">
        <f>#REF!</f>
        <v>#REF!</v>
      </c>
      <c r="J9" s="329" t="e">
        <f>#REF!</f>
        <v>#REF!</v>
      </c>
      <c r="K9" s="333"/>
      <c r="L9" s="334" t="e">
        <f>#REF!</f>
        <v>#REF!</v>
      </c>
      <c r="M9" s="335" t="e">
        <f>#REF!</f>
        <v>#REF!</v>
      </c>
      <c r="N9" s="336" t="e">
        <f>#REF!</f>
        <v>#REF!</v>
      </c>
      <c r="O9" s="337"/>
      <c r="P9" s="225"/>
      <c r="Q9" s="355"/>
      <c r="R9" s="355"/>
      <c r="S9" s="450"/>
      <c r="T9" s="451"/>
      <c r="U9" s="452"/>
      <c r="V9" s="452"/>
      <c r="W9" s="453"/>
      <c r="X9" s="454"/>
      <c r="Y9" s="452"/>
      <c r="Z9" s="452"/>
      <c r="AA9" s="453"/>
      <c r="AB9" s="225"/>
      <c r="AC9" s="355"/>
      <c r="AD9" s="355"/>
      <c r="AE9" s="450"/>
      <c r="AF9" s="499" t="e">
        <f>#REF!</f>
        <v>#REF!</v>
      </c>
      <c r="AG9" s="335" t="e">
        <f>#REF!</f>
        <v>#REF!</v>
      </c>
      <c r="AH9" s="335" t="e">
        <f>#REF!</f>
        <v>#REF!</v>
      </c>
      <c r="AI9" s="570"/>
      <c r="AJ9" s="334" t="e">
        <f>#REF!</f>
        <v>#REF!</v>
      </c>
      <c r="AK9" s="335" t="e">
        <f>#REF!</f>
        <v>#REF!</v>
      </c>
      <c r="AL9" s="335" t="e">
        <f>#REF!</f>
        <v>#REF!</v>
      </c>
      <c r="AM9" s="571" t="e">
        <f>#REF!</f>
        <v>#REF!</v>
      </c>
      <c r="AN9" s="572"/>
      <c r="AO9" s="355"/>
      <c r="AP9" s="355"/>
      <c r="AQ9" s="450"/>
      <c r="AR9" s="618" t="e">
        <f>#REF!</f>
        <v>#REF!</v>
      </c>
      <c r="AS9" s="602" t="e">
        <f>#REF!</f>
        <v>#REF!</v>
      </c>
      <c r="AT9" s="602" t="e">
        <f>#REF!</f>
        <v>#REF!</v>
      </c>
      <c r="AU9" s="619"/>
      <c r="AV9" s="334" t="e">
        <f>#REF!</f>
        <v>#REF!</v>
      </c>
      <c r="AW9" s="335" t="e">
        <f>#REF!</f>
        <v>#REF!</v>
      </c>
      <c r="AX9" s="335" t="e">
        <f>#REF!</f>
        <v>#REF!</v>
      </c>
      <c r="AY9" s="571" t="s">
        <v>50</v>
      </c>
      <c r="AZ9" s="572"/>
      <c r="BA9" s="355"/>
      <c r="BB9" s="355"/>
      <c r="BC9" s="450"/>
      <c r="BD9" s="258" t="e">
        <f>#REF!</f>
        <v>#REF!</v>
      </c>
      <c r="BE9" s="329" t="e">
        <f>#REF!</f>
        <v>#REF!</v>
      </c>
      <c r="BF9" s="329" t="e">
        <f>#REF!</f>
        <v>#REF!</v>
      </c>
      <c r="BG9" s="326"/>
      <c r="BH9" s="499" t="e">
        <f>#REF!</f>
        <v>#REF!</v>
      </c>
      <c r="BI9" s="335" t="e">
        <f>#REF!</f>
        <v>#REF!</v>
      </c>
      <c r="BJ9" s="335" t="e">
        <f>#REF!</f>
        <v>#REF!</v>
      </c>
      <c r="BK9" s="571" t="e">
        <f>#REF!</f>
        <v>#REF!</v>
      </c>
      <c r="BL9" s="225"/>
      <c r="BM9" s="355"/>
      <c r="BN9" s="355"/>
      <c r="BO9" s="654"/>
      <c r="BP9" s="618" t="e">
        <f>#REF!</f>
        <v>#REF!</v>
      </c>
      <c r="BQ9" s="602" t="e">
        <f>#REF!</f>
        <v>#REF!</v>
      </c>
      <c r="BR9" s="602" t="e">
        <f>#REF!</f>
        <v>#REF!</v>
      </c>
      <c r="BS9" s="708"/>
      <c r="BT9" s="522" t="e">
        <f>#REF!</f>
        <v>#REF!</v>
      </c>
      <c r="BU9" s="328" t="e">
        <f>#REF!</f>
        <v>#REF!</v>
      </c>
      <c r="BV9" s="328" t="e">
        <f>#REF!</f>
        <v>#REF!</v>
      </c>
      <c r="BW9" s="324" t="e">
        <f>#REF!</f>
        <v>#REF!</v>
      </c>
      <c r="BX9" s="225"/>
      <c r="BY9" s="355"/>
      <c r="BZ9" s="355"/>
      <c r="CA9" s="450"/>
      <c r="CB9" s="299"/>
      <c r="CC9" s="299"/>
      <c r="CD9" s="299"/>
      <c r="CE9" s="299"/>
      <c r="CF9" s="299"/>
      <c r="CG9" s="299"/>
      <c r="CH9" s="299"/>
    </row>
    <row r="10" ht="21.95" customHeight="1" spans="1:86">
      <c r="A10" s="195">
        <f t="shared" si="0"/>
        <v>7</v>
      </c>
      <c r="B10" s="206">
        <v>2</v>
      </c>
      <c r="C10" s="207">
        <f t="shared" si="1"/>
        <v>43010</v>
      </c>
      <c r="D10" s="213"/>
      <c r="E10" s="214" t="s">
        <v>56</v>
      </c>
      <c r="F10" s="215">
        <v>6</v>
      </c>
      <c r="G10" s="216"/>
      <c r="H10" s="212" t="e">
        <f>#REF!</f>
        <v>#REF!</v>
      </c>
      <c r="I10" s="328" t="e">
        <f>#REF!</f>
        <v>#REF!</v>
      </c>
      <c r="J10" s="329" t="e">
        <f>#REF!</f>
        <v>#REF!</v>
      </c>
      <c r="K10" s="333" t="s">
        <v>150</v>
      </c>
      <c r="L10" s="338"/>
      <c r="M10" s="339"/>
      <c r="N10" s="339"/>
      <c r="O10" s="340"/>
      <c r="P10" s="341"/>
      <c r="Q10" s="455"/>
      <c r="R10" s="455"/>
      <c r="S10" s="456"/>
      <c r="T10" s="457"/>
      <c r="U10" s="431"/>
      <c r="V10" s="431"/>
      <c r="W10" s="458"/>
      <c r="X10" s="459"/>
      <c r="Y10" s="459"/>
      <c r="Z10" s="459"/>
      <c r="AA10" s="532"/>
      <c r="AB10" s="341"/>
      <c r="AC10" s="455"/>
      <c r="AD10" s="455"/>
      <c r="AE10" s="456"/>
      <c r="AF10" s="533" t="e">
        <f>#REF!</f>
        <v>#REF!</v>
      </c>
      <c r="AG10" s="573" t="e">
        <f>#REF!</f>
        <v>#REF!</v>
      </c>
      <c r="AH10" s="573" t="e">
        <f>#REF!</f>
        <v>#REF!</v>
      </c>
      <c r="AI10" s="574"/>
      <c r="AJ10" s="575"/>
      <c r="AK10" s="576"/>
      <c r="AL10" s="576"/>
      <c r="AM10" s="340"/>
      <c r="AN10" s="341"/>
      <c r="AO10" s="455"/>
      <c r="AP10" s="455"/>
      <c r="AQ10" s="456"/>
      <c r="AR10" s="533" t="e">
        <f>#REF!</f>
        <v>#REF!</v>
      </c>
      <c r="AS10" s="620" t="e">
        <f>#REF!</f>
        <v>#REF!</v>
      </c>
      <c r="AT10" s="620" t="e">
        <f>#REF!</f>
        <v>#REF!</v>
      </c>
      <c r="AU10" s="574" t="s">
        <v>57</v>
      </c>
      <c r="AV10" s="621"/>
      <c r="AW10" s="652"/>
      <c r="AX10" s="652"/>
      <c r="AY10" s="653"/>
      <c r="AZ10" s="341"/>
      <c r="BA10" s="455"/>
      <c r="BB10" s="455"/>
      <c r="BC10" s="456"/>
      <c r="BD10" s="258" t="e">
        <f>#REF!</f>
        <v>#REF!</v>
      </c>
      <c r="BE10" s="329" t="e">
        <f>#REF!</f>
        <v>#REF!</v>
      </c>
      <c r="BF10" s="329" t="e">
        <f>#REF!</f>
        <v>#REF!</v>
      </c>
      <c r="BG10" s="326"/>
      <c r="BH10" s="575"/>
      <c r="BI10" s="576"/>
      <c r="BJ10" s="576"/>
      <c r="BK10" s="340"/>
      <c r="BL10" s="341"/>
      <c r="BM10" s="455"/>
      <c r="BN10" s="455"/>
      <c r="BO10" s="455"/>
      <c r="BP10" s="709" t="e">
        <f>#REF!</f>
        <v>#REF!</v>
      </c>
      <c r="BQ10" s="620" t="e">
        <f>#REF!</f>
        <v>#REF!</v>
      </c>
      <c r="BR10" s="620" t="e">
        <f>#REF!</f>
        <v>#REF!</v>
      </c>
      <c r="BS10" s="432"/>
      <c r="BT10" s="576"/>
      <c r="BU10" s="576"/>
      <c r="BV10" s="576"/>
      <c r="BW10" s="340"/>
      <c r="BX10" s="341"/>
      <c r="BY10" s="455"/>
      <c r="BZ10" s="455"/>
      <c r="CA10" s="456"/>
      <c r="CB10" s="299"/>
      <c r="CC10" s="299"/>
      <c r="CD10" s="299"/>
      <c r="CE10" s="299"/>
      <c r="CF10" s="299"/>
      <c r="CG10" s="299"/>
      <c r="CH10" s="299"/>
    </row>
    <row r="11" ht="21.95" customHeight="1" spans="1:79">
      <c r="A11" s="195">
        <f t="shared" si="0"/>
        <v>8</v>
      </c>
      <c r="B11" s="206">
        <v>3</v>
      </c>
      <c r="C11" s="207">
        <f t="shared" si="1"/>
        <v>43017</v>
      </c>
      <c r="D11" s="217" t="s">
        <v>59</v>
      </c>
      <c r="E11" s="191"/>
      <c r="F11" s="218">
        <v>7</v>
      </c>
      <c r="G11" s="219" t="s">
        <v>60</v>
      </c>
      <c r="H11" s="212" t="e">
        <f>#REF!</f>
        <v>#REF!</v>
      </c>
      <c r="I11" s="328" t="e">
        <f>#REF!</f>
        <v>#REF!</v>
      </c>
      <c r="J11" s="329" t="e">
        <f>#REF!</f>
        <v>#REF!</v>
      </c>
      <c r="K11" s="333"/>
      <c r="L11" s="342"/>
      <c r="M11" s="343"/>
      <c r="N11" s="344"/>
      <c r="O11" s="345"/>
      <c r="P11" s="346"/>
      <c r="Q11" s="460"/>
      <c r="R11" s="460"/>
      <c r="S11" s="461"/>
      <c r="T11" s="462"/>
      <c r="U11" s="463"/>
      <c r="V11" s="463"/>
      <c r="W11" s="299"/>
      <c r="X11" s="464"/>
      <c r="Y11" s="463"/>
      <c r="Z11" s="463"/>
      <c r="AA11" s="534"/>
      <c r="AB11" s="346"/>
      <c r="AC11" s="460"/>
      <c r="AD11" s="460"/>
      <c r="AE11" s="461"/>
      <c r="AF11" s="257" t="e">
        <f>#REF!</f>
        <v>#REF!</v>
      </c>
      <c r="AG11" s="343" t="e">
        <f>#REF!</f>
        <v>#REF!</v>
      </c>
      <c r="AH11" s="343" t="e">
        <f>#REF!</f>
        <v>#REF!</v>
      </c>
      <c r="AI11" s="299"/>
      <c r="AJ11" s="577" t="e">
        <f>#REF!</f>
        <v>#REF!</v>
      </c>
      <c r="AK11" s="397" t="e">
        <f>#REF!</f>
        <v>#REF!</v>
      </c>
      <c r="AL11" s="397" t="e">
        <f>#REF!</f>
        <v>#REF!</v>
      </c>
      <c r="AM11" s="578"/>
      <c r="AN11" s="579" t="s">
        <v>43</v>
      </c>
      <c r="AO11" s="508"/>
      <c r="AP11" s="508"/>
      <c r="AQ11" s="622"/>
      <c r="AR11" s="257" t="e">
        <f>#REF!</f>
        <v>#REF!</v>
      </c>
      <c r="AS11" s="344" t="e">
        <f>#REF!</f>
        <v>#REF!</v>
      </c>
      <c r="AT11" s="344" t="e">
        <f>#REF!</f>
        <v>#REF!</v>
      </c>
      <c r="AU11" s="299"/>
      <c r="AV11" s="559"/>
      <c r="AW11" s="460"/>
      <c r="AX11" s="460"/>
      <c r="AY11" s="345"/>
      <c r="AZ11" s="346"/>
      <c r="BA11" s="460"/>
      <c r="BB11" s="460"/>
      <c r="BC11" s="461"/>
      <c r="BD11" s="258" t="e">
        <f>#REF!</f>
        <v>#REF!</v>
      </c>
      <c r="BE11" s="329" t="e">
        <f>#REF!</f>
        <v>#REF!</v>
      </c>
      <c r="BF11" s="329" t="e">
        <f>#REF!</f>
        <v>#REF!</v>
      </c>
      <c r="BG11" s="407" t="s">
        <v>151</v>
      </c>
      <c r="BH11" s="666"/>
      <c r="BI11" s="343"/>
      <c r="BJ11" s="343"/>
      <c r="BK11" s="345" t="s">
        <v>151</v>
      </c>
      <c r="BL11" s="346"/>
      <c r="BM11" s="460"/>
      <c r="BN11" s="460"/>
      <c r="BO11" s="710"/>
      <c r="BP11" s="666" t="e">
        <f>#REF!</f>
        <v>#REF!</v>
      </c>
      <c r="BQ11" s="344" t="e">
        <f>#REF!</f>
        <v>#REF!</v>
      </c>
      <c r="BR11" s="344" t="e">
        <f>#REF!</f>
        <v>#REF!</v>
      </c>
      <c r="BS11" s="534" t="s">
        <v>61</v>
      </c>
      <c r="BT11" s="342" t="e">
        <f>#REF!</f>
        <v>#REF!</v>
      </c>
      <c r="BU11" s="343" t="e">
        <f>#REF!</f>
        <v>#REF!</v>
      </c>
      <c r="BV11" s="343" t="e">
        <f>#REF!</f>
        <v>#REF!</v>
      </c>
      <c r="BW11" s="460"/>
      <c r="BX11" s="579"/>
      <c r="BY11" s="508" t="s">
        <v>43</v>
      </c>
      <c r="BZ11" s="508"/>
      <c r="CA11" s="622"/>
    </row>
    <row r="12" ht="21.95" customHeight="1" spans="1:79">
      <c r="A12" s="195">
        <f t="shared" si="0"/>
        <v>9</v>
      </c>
      <c r="B12" s="206">
        <v>4</v>
      </c>
      <c r="C12" s="207">
        <f t="shared" si="1"/>
        <v>43024</v>
      </c>
      <c r="D12" s="213"/>
      <c r="E12" s="198"/>
      <c r="F12" s="199">
        <v>8</v>
      </c>
      <c r="G12" s="200" t="s">
        <v>63</v>
      </c>
      <c r="H12" s="212" t="e">
        <f>#REF!</f>
        <v>#REF!</v>
      </c>
      <c r="I12" s="328" t="e">
        <f>#REF!</f>
        <v>#REF!</v>
      </c>
      <c r="J12" s="329" t="e">
        <f>#REF!</f>
        <v>#REF!</v>
      </c>
      <c r="K12" s="333"/>
      <c r="L12" s="327"/>
      <c r="M12" s="328"/>
      <c r="N12" s="329"/>
      <c r="O12" s="333"/>
      <c r="P12" s="347"/>
      <c r="Q12" s="404"/>
      <c r="R12" s="404"/>
      <c r="S12" s="426"/>
      <c r="T12" s="465"/>
      <c r="U12" s="466"/>
      <c r="V12" s="466"/>
      <c r="W12" s="467"/>
      <c r="X12" s="468"/>
      <c r="Y12" s="466"/>
      <c r="Z12" s="466"/>
      <c r="AA12" s="426"/>
      <c r="AB12" s="347"/>
      <c r="AC12" s="404"/>
      <c r="AD12" s="404"/>
      <c r="AE12" s="426"/>
      <c r="AF12" s="495" t="e">
        <f>#REF!</f>
        <v>#REF!</v>
      </c>
      <c r="AG12" s="329" t="e">
        <f>#REF!</f>
        <v>#REF!</v>
      </c>
      <c r="AH12" s="329" t="e">
        <f>#REF!</f>
        <v>#REF!</v>
      </c>
      <c r="AI12" s="467"/>
      <c r="AJ12" s="580" t="e">
        <f>#REF!</f>
        <v>#REF!</v>
      </c>
      <c r="AK12" s="581" t="e">
        <f>#REF!</f>
        <v>#REF!</v>
      </c>
      <c r="AL12" s="581" t="e">
        <f>#REF!</f>
        <v>#REF!</v>
      </c>
      <c r="AM12" s="582"/>
      <c r="AN12" s="583" t="s">
        <v>43</v>
      </c>
      <c r="AO12" s="623"/>
      <c r="AP12" s="623"/>
      <c r="AQ12" s="624"/>
      <c r="AR12" s="495" t="e">
        <f>#REF!</f>
        <v>#REF!</v>
      </c>
      <c r="AS12" s="329" t="e">
        <f>#REF!</f>
        <v>#REF!</v>
      </c>
      <c r="AT12" s="329" t="e">
        <f>#REF!</f>
        <v>#REF!</v>
      </c>
      <c r="AU12" s="467"/>
      <c r="AV12" s="325"/>
      <c r="AW12" s="404"/>
      <c r="AX12" s="404"/>
      <c r="AY12" s="333"/>
      <c r="AZ12" s="347"/>
      <c r="BA12" s="404"/>
      <c r="BB12" s="404"/>
      <c r="BC12" s="426"/>
      <c r="BD12" s="258" t="e">
        <f>#REF!</f>
        <v>#REF!</v>
      </c>
      <c r="BE12" s="329" t="e">
        <f>#REF!</f>
        <v>#REF!</v>
      </c>
      <c r="BF12" s="329" t="e">
        <f>#REF!</f>
        <v>#REF!</v>
      </c>
      <c r="BG12" s="584"/>
      <c r="BH12" s="212"/>
      <c r="BI12" s="328"/>
      <c r="BJ12" s="328"/>
      <c r="BK12" s="667"/>
      <c r="BL12" s="347"/>
      <c r="BM12" s="404"/>
      <c r="BN12" s="404"/>
      <c r="BO12" s="703"/>
      <c r="BP12" s="212" t="e">
        <f>#REF!</f>
        <v>#REF!</v>
      </c>
      <c r="BQ12" s="329" t="e">
        <f>#REF!</f>
        <v>#REF!</v>
      </c>
      <c r="BR12" s="329" t="e">
        <f>#REF!</f>
        <v>#REF!</v>
      </c>
      <c r="BS12" s="426" t="s">
        <v>64</v>
      </c>
      <c r="BT12" s="342" t="e">
        <f>#REF!</f>
        <v>#REF!</v>
      </c>
      <c r="BU12" s="343" t="e">
        <f>#REF!</f>
        <v>#REF!</v>
      </c>
      <c r="BV12" s="328"/>
      <c r="BW12" s="460"/>
      <c r="BX12" s="583"/>
      <c r="BY12" s="623" t="s">
        <v>43</v>
      </c>
      <c r="BZ12" s="623"/>
      <c r="CA12" s="624"/>
    </row>
    <row r="13" ht="21.95" customHeight="1" spans="1:79">
      <c r="A13" s="195">
        <f t="shared" si="0"/>
        <v>10</v>
      </c>
      <c r="B13" s="206">
        <v>5</v>
      </c>
      <c r="C13" s="207">
        <f t="shared" si="1"/>
        <v>43031</v>
      </c>
      <c r="D13" s="217"/>
      <c r="E13" s="198"/>
      <c r="F13" s="199">
        <v>9</v>
      </c>
      <c r="G13" s="200" t="s">
        <v>65</v>
      </c>
      <c r="H13" s="212" t="e">
        <f>#REF!</f>
        <v>#REF!</v>
      </c>
      <c r="I13" s="348" t="e">
        <f>#REF!</f>
        <v>#REF!</v>
      </c>
      <c r="J13" s="349" t="e">
        <f>#REF!</f>
        <v>#REF!</v>
      </c>
      <c r="K13" s="350"/>
      <c r="L13" s="327" t="e">
        <f>#REF!</f>
        <v>#REF!</v>
      </c>
      <c r="M13" s="328" t="e">
        <f>#REF!</f>
        <v>#REF!</v>
      </c>
      <c r="N13" s="329" t="e">
        <f>#REF!</f>
        <v>#REF!</v>
      </c>
      <c r="O13" s="333"/>
      <c r="P13" s="347"/>
      <c r="Q13" s="404"/>
      <c r="R13" s="404"/>
      <c r="S13" s="426"/>
      <c r="T13" s="465"/>
      <c r="U13" s="466"/>
      <c r="V13" s="466"/>
      <c r="W13" s="467"/>
      <c r="X13" s="469" t="e">
        <f>#REF!</f>
        <v>#REF!</v>
      </c>
      <c r="Y13" s="329" t="e">
        <f>#REF!</f>
        <v>#REF!</v>
      </c>
      <c r="Z13" s="329" t="e">
        <f>#REF!</f>
        <v>#REF!</v>
      </c>
      <c r="AA13" s="535" t="e">
        <f>#REF!</f>
        <v>#REF!</v>
      </c>
      <c r="AB13" s="347"/>
      <c r="AC13" s="404"/>
      <c r="AD13" s="404"/>
      <c r="AE13" s="426"/>
      <c r="AF13" s="495" t="e">
        <f>#REF!</f>
        <v>#REF!</v>
      </c>
      <c r="AG13" s="328" t="e">
        <f>#REF!</f>
        <v>#REF!</v>
      </c>
      <c r="AH13" s="329" t="e">
        <f>#REF!</f>
        <v>#REF!</v>
      </c>
      <c r="AI13" s="584"/>
      <c r="AJ13" s="495" t="e">
        <f>#REF!</f>
        <v>#REF!</v>
      </c>
      <c r="AK13" s="328" t="e">
        <f>#REF!</f>
        <v>#REF!</v>
      </c>
      <c r="AL13" s="328" t="e">
        <f>#REF!</f>
        <v>#REF!</v>
      </c>
      <c r="AM13" s="324"/>
      <c r="AN13" s="347"/>
      <c r="AO13" s="404"/>
      <c r="AP13" s="404"/>
      <c r="AQ13" s="426"/>
      <c r="AR13" s="495" t="e">
        <f>#REF!</f>
        <v>#REF!</v>
      </c>
      <c r="AS13" s="329" t="e">
        <f>#REF!</f>
        <v>#REF!</v>
      </c>
      <c r="AT13" s="329" t="e">
        <f>#REF!</f>
        <v>#REF!</v>
      </c>
      <c r="AU13" s="467"/>
      <c r="AV13" s="212" t="e">
        <f>#REF!</f>
        <v>#REF!</v>
      </c>
      <c r="AW13" s="328" t="e">
        <f>#REF!</f>
        <v>#REF!</v>
      </c>
      <c r="AX13" s="328" t="e">
        <f>#REF!</f>
        <v>#REF!</v>
      </c>
      <c r="AY13" s="535" t="s">
        <v>50</v>
      </c>
      <c r="AZ13" s="347"/>
      <c r="BA13" s="404"/>
      <c r="BB13" s="404"/>
      <c r="BC13" s="426"/>
      <c r="BD13" s="258" t="e">
        <f>#REF!</f>
        <v>#REF!</v>
      </c>
      <c r="BE13" s="329" t="e">
        <f>#REF!</f>
        <v>#REF!</v>
      </c>
      <c r="BF13" s="329" t="e">
        <f>#REF!</f>
        <v>#REF!</v>
      </c>
      <c r="BG13" s="584"/>
      <c r="BH13" s="212" t="e">
        <f>#REF!</f>
        <v>#REF!</v>
      </c>
      <c r="BI13" s="328" t="e">
        <f>#REF!</f>
        <v>#REF!</v>
      </c>
      <c r="BJ13" s="328" t="e">
        <f>#REF!</f>
        <v>#REF!</v>
      </c>
      <c r="BK13" s="668" t="e">
        <f>#REF!</f>
        <v>#REF!</v>
      </c>
      <c r="BL13" s="347"/>
      <c r="BM13" s="404"/>
      <c r="BN13" s="404"/>
      <c r="BO13" s="703"/>
      <c r="BP13" s="212" t="e">
        <f>#REF!</f>
        <v>#REF!</v>
      </c>
      <c r="BQ13" s="329" t="e">
        <f>#REF!</f>
        <v>#REF!</v>
      </c>
      <c r="BR13" s="329" t="e">
        <f>#REF!</f>
        <v>#REF!</v>
      </c>
      <c r="BS13" s="426" t="s">
        <v>67</v>
      </c>
      <c r="BT13" s="342" t="e">
        <f>#REF!</f>
        <v>#REF!</v>
      </c>
      <c r="BU13" s="343" t="e">
        <f>#REF!</f>
        <v>#REF!</v>
      </c>
      <c r="BV13" s="328"/>
      <c r="BW13" s="460" t="e">
        <f>#REF!</f>
        <v>#REF!</v>
      </c>
      <c r="BX13" s="347"/>
      <c r="BY13" s="404"/>
      <c r="BZ13" s="404"/>
      <c r="CA13" s="426"/>
    </row>
    <row r="14" ht="21.95" customHeight="1" spans="1:79">
      <c r="A14" s="195">
        <f t="shared" si="0"/>
        <v>11</v>
      </c>
      <c r="B14" s="206">
        <v>6</v>
      </c>
      <c r="C14" s="207">
        <f t="shared" si="1"/>
        <v>43038</v>
      </c>
      <c r="D14" s="213"/>
      <c r="E14" s="198"/>
      <c r="F14" s="199">
        <v>10</v>
      </c>
      <c r="G14" s="200" t="s">
        <v>68</v>
      </c>
      <c r="H14" s="220" t="e">
        <f>#REF!</f>
        <v>#REF!</v>
      </c>
      <c r="I14" s="348" t="e">
        <f>#REF!</f>
        <v>#REF!</v>
      </c>
      <c r="J14" s="349" t="e">
        <f>#REF!</f>
        <v>#REF!</v>
      </c>
      <c r="K14" s="351"/>
      <c r="L14" s="327" t="e">
        <f>#REF!</f>
        <v>#REF!</v>
      </c>
      <c r="M14" s="328" t="e">
        <f>#REF!</f>
        <v>#REF!</v>
      </c>
      <c r="N14" s="329" t="e">
        <f>#REF!</f>
        <v>#REF!</v>
      </c>
      <c r="O14" s="333"/>
      <c r="P14" s="347"/>
      <c r="Q14" s="404"/>
      <c r="R14" s="404"/>
      <c r="S14" s="426"/>
      <c r="T14" s="465"/>
      <c r="U14" s="466"/>
      <c r="V14" s="466"/>
      <c r="W14" s="467"/>
      <c r="X14" s="469" t="e">
        <f>#REF!</f>
        <v>#REF!</v>
      </c>
      <c r="Y14" s="329" t="e">
        <f>#REF!</f>
        <v>#REF!</v>
      </c>
      <c r="Z14" s="329" t="e">
        <f>#REF!</f>
        <v>#REF!</v>
      </c>
      <c r="AA14" s="535" t="e">
        <f>#REF!</f>
        <v>#REF!</v>
      </c>
      <c r="AB14" s="347"/>
      <c r="AC14" s="404"/>
      <c r="AD14" s="404"/>
      <c r="AE14" s="426"/>
      <c r="AF14" s="495" t="e">
        <f>#REF!</f>
        <v>#REF!</v>
      </c>
      <c r="AG14" s="328" t="e">
        <f>#REF!</f>
        <v>#REF!</v>
      </c>
      <c r="AH14" s="329" t="e">
        <f>#REF!</f>
        <v>#REF!</v>
      </c>
      <c r="AI14" s="467"/>
      <c r="AJ14" s="495" t="e">
        <f>#REF!</f>
        <v>#REF!</v>
      </c>
      <c r="AK14" s="328" t="e">
        <f>#REF!</f>
        <v>#REF!</v>
      </c>
      <c r="AL14" s="328" t="e">
        <f>#REF!</f>
        <v>#REF!</v>
      </c>
      <c r="AM14" s="324"/>
      <c r="AN14" s="347"/>
      <c r="AO14" s="404"/>
      <c r="AP14" s="404"/>
      <c r="AQ14" s="426"/>
      <c r="AR14" s="495" t="e">
        <f>#REF!</f>
        <v>#REF!</v>
      </c>
      <c r="AS14" s="329" t="e">
        <f>#REF!</f>
        <v>#REF!</v>
      </c>
      <c r="AT14" s="329" t="e">
        <f>#REF!</f>
        <v>#REF!</v>
      </c>
      <c r="AU14" s="467"/>
      <c r="AV14" s="212" t="e">
        <f>#REF!</f>
        <v>#REF!</v>
      </c>
      <c r="AW14" s="328" t="e">
        <f>#REF!</f>
        <v>#REF!</v>
      </c>
      <c r="AX14" s="328" t="e">
        <f>#REF!</f>
        <v>#REF!</v>
      </c>
      <c r="AY14" s="535" t="s">
        <v>50</v>
      </c>
      <c r="AZ14" s="347"/>
      <c r="BA14" s="404"/>
      <c r="BB14" s="404"/>
      <c r="BC14" s="426"/>
      <c r="BD14" s="258" t="e">
        <f>#REF!</f>
        <v>#REF!</v>
      </c>
      <c r="BE14" s="329" t="e">
        <f>#REF!</f>
        <v>#REF!</v>
      </c>
      <c r="BF14" s="329" t="e">
        <f>#REF!</f>
        <v>#REF!</v>
      </c>
      <c r="BG14" s="584"/>
      <c r="BH14" s="212" t="e">
        <f>#REF!</f>
        <v>#REF!</v>
      </c>
      <c r="BI14" s="328" t="e">
        <f>#REF!</f>
        <v>#REF!</v>
      </c>
      <c r="BJ14" s="328" t="e">
        <f>#REF!</f>
        <v>#REF!</v>
      </c>
      <c r="BK14" s="668" t="e">
        <f>#REF!</f>
        <v>#REF!</v>
      </c>
      <c r="BL14" s="347"/>
      <c r="BM14" s="404"/>
      <c r="BN14" s="404"/>
      <c r="BO14" s="703"/>
      <c r="BP14" s="212" t="e">
        <f>#REF!</f>
        <v>#REF!</v>
      </c>
      <c r="BQ14" s="329" t="e">
        <f>#REF!</f>
        <v>#REF!</v>
      </c>
      <c r="BR14" s="329" t="e">
        <f>#REF!</f>
        <v>#REF!</v>
      </c>
      <c r="BS14" s="426" t="s">
        <v>70</v>
      </c>
      <c r="BT14" s="342" t="e">
        <f>#REF!</f>
        <v>#REF!</v>
      </c>
      <c r="BU14" s="343" t="e">
        <f>#REF!</f>
        <v>#REF!</v>
      </c>
      <c r="BV14" s="328"/>
      <c r="BW14" s="460"/>
      <c r="BX14" s="347"/>
      <c r="BY14" s="404"/>
      <c r="BZ14" s="404"/>
      <c r="CA14" s="426"/>
    </row>
    <row r="15" ht="21.95" customHeight="1" spans="1:79">
      <c r="A15" s="195">
        <f t="shared" si="0"/>
        <v>12</v>
      </c>
      <c r="B15" s="206">
        <v>7</v>
      </c>
      <c r="C15" s="207">
        <f t="shared" si="1"/>
        <v>43045</v>
      </c>
      <c r="D15" s="213"/>
      <c r="E15" s="198"/>
      <c r="F15" s="199">
        <v>11</v>
      </c>
      <c r="G15" s="200" t="s">
        <v>71</v>
      </c>
      <c r="H15" s="220" t="e">
        <f>#REF!</f>
        <v>#REF!</v>
      </c>
      <c r="I15" s="348" t="e">
        <f>#REF!</f>
        <v>#REF!</v>
      </c>
      <c r="J15" s="349" t="e">
        <f>#REF!</f>
        <v>#REF!</v>
      </c>
      <c r="K15" s="350"/>
      <c r="L15" s="327" t="e">
        <f>#REF!</f>
        <v>#REF!</v>
      </c>
      <c r="M15" s="328" t="e">
        <f>#REF!</f>
        <v>#REF!</v>
      </c>
      <c r="N15" s="329" t="e">
        <f>#REF!</f>
        <v>#REF!</v>
      </c>
      <c r="O15" s="333"/>
      <c r="P15" s="347"/>
      <c r="Q15" s="404"/>
      <c r="R15" s="404"/>
      <c r="S15" s="426"/>
      <c r="T15" s="465"/>
      <c r="U15" s="466"/>
      <c r="V15" s="466"/>
      <c r="W15" s="467"/>
      <c r="X15" s="469" t="e">
        <f>#REF!</f>
        <v>#REF!</v>
      </c>
      <c r="Y15" s="329" t="e">
        <f>#REF!</f>
        <v>#REF!</v>
      </c>
      <c r="Z15" s="329" t="e">
        <f>#REF!</f>
        <v>#REF!</v>
      </c>
      <c r="AA15" s="535" t="e">
        <f>#REF!</f>
        <v>#REF!</v>
      </c>
      <c r="AB15" s="347"/>
      <c r="AC15" s="404"/>
      <c r="AD15" s="404"/>
      <c r="AE15" s="426"/>
      <c r="AF15" s="495" t="e">
        <f>#REF!</f>
        <v>#REF!</v>
      </c>
      <c r="AG15" s="329" t="e">
        <f>#REF!</f>
        <v>#REF!</v>
      </c>
      <c r="AH15" s="329" t="e">
        <f>#REF!</f>
        <v>#REF!</v>
      </c>
      <c r="AI15" s="467"/>
      <c r="AJ15" s="495" t="e">
        <f>#REF!</f>
        <v>#REF!</v>
      </c>
      <c r="AK15" s="328" t="e">
        <f>#REF!</f>
        <v>#REF!</v>
      </c>
      <c r="AL15" s="328" t="e">
        <f>#REF!</f>
        <v>#REF!</v>
      </c>
      <c r="AM15" s="324"/>
      <c r="AN15" s="347"/>
      <c r="AO15" s="404"/>
      <c r="AP15" s="404"/>
      <c r="AQ15" s="429"/>
      <c r="AR15" s="495" t="e">
        <f>#REF!</f>
        <v>#REF!</v>
      </c>
      <c r="AS15" s="329" t="e">
        <f>#REF!</f>
        <v>#REF!</v>
      </c>
      <c r="AT15" s="329" t="e">
        <f>#REF!</f>
        <v>#REF!</v>
      </c>
      <c r="AU15" s="467"/>
      <c r="AV15" s="212" t="e">
        <f>#REF!</f>
        <v>#REF!</v>
      </c>
      <c r="AW15" s="328" t="e">
        <f>#REF!</f>
        <v>#REF!</v>
      </c>
      <c r="AX15" s="328" t="e">
        <f>#REF!</f>
        <v>#REF!</v>
      </c>
      <c r="AY15" s="535" t="s">
        <v>50</v>
      </c>
      <c r="AZ15" s="347"/>
      <c r="BA15" s="404"/>
      <c r="BB15" s="404"/>
      <c r="BC15" s="426"/>
      <c r="BD15" s="258" t="e">
        <f>#REF!</f>
        <v>#REF!</v>
      </c>
      <c r="BE15" s="329" t="e">
        <f>#REF!</f>
        <v>#REF!</v>
      </c>
      <c r="BF15" s="329" t="e">
        <f>#REF!</f>
        <v>#REF!</v>
      </c>
      <c r="BG15" s="584" t="s">
        <v>152</v>
      </c>
      <c r="BH15" s="212" t="e">
        <f>#REF!</f>
        <v>#REF!</v>
      </c>
      <c r="BI15" s="328" t="e">
        <f>#REF!</f>
        <v>#REF!</v>
      </c>
      <c r="BJ15" s="328" t="e">
        <f>#REF!</f>
        <v>#REF!</v>
      </c>
      <c r="BK15" s="345" t="s">
        <v>152</v>
      </c>
      <c r="BL15" s="347"/>
      <c r="BM15" s="404"/>
      <c r="BN15" s="404"/>
      <c r="BO15" s="703"/>
      <c r="BP15" s="212" t="e">
        <f>#REF!</f>
        <v>#REF!</v>
      </c>
      <c r="BQ15" s="329" t="e">
        <f>#REF!</f>
        <v>#REF!</v>
      </c>
      <c r="BR15" s="329" t="e">
        <f>#REF!</f>
        <v>#REF!</v>
      </c>
      <c r="BS15" s="426"/>
      <c r="BT15" s="342" t="e">
        <f>#REF!</f>
        <v>#REF!</v>
      </c>
      <c r="BU15" s="343" t="e">
        <f>#REF!</f>
        <v>#REF!</v>
      </c>
      <c r="BV15" s="328"/>
      <c r="BW15" s="460"/>
      <c r="BX15" s="347"/>
      <c r="BY15" s="404"/>
      <c r="BZ15" s="404"/>
      <c r="CA15" s="426"/>
    </row>
    <row r="16" ht="21.95" customHeight="1" spans="1:79">
      <c r="A16" s="195">
        <f t="shared" si="0"/>
        <v>13</v>
      </c>
      <c r="B16" s="206">
        <v>8</v>
      </c>
      <c r="C16" s="207">
        <f t="shared" si="1"/>
        <v>43052</v>
      </c>
      <c r="D16" s="213"/>
      <c r="E16" s="198"/>
      <c r="F16" s="199">
        <v>12</v>
      </c>
      <c r="G16" s="200" t="s">
        <v>72</v>
      </c>
      <c r="H16" s="220" t="e">
        <f>#REF!</f>
        <v>#REF!</v>
      </c>
      <c r="I16" s="348" t="e">
        <f>#REF!</f>
        <v>#REF!</v>
      </c>
      <c r="J16" s="349" t="e">
        <f>#REF!</f>
        <v>#REF!</v>
      </c>
      <c r="K16" s="350"/>
      <c r="L16" s="327"/>
      <c r="M16" s="328"/>
      <c r="N16" s="328"/>
      <c r="O16" s="333"/>
      <c r="P16" s="352"/>
      <c r="Q16" s="470"/>
      <c r="R16" s="470"/>
      <c r="S16" s="471"/>
      <c r="T16" s="465"/>
      <c r="U16" s="466"/>
      <c r="V16" s="466"/>
      <c r="W16" s="467"/>
      <c r="X16" s="469"/>
      <c r="Y16" s="329"/>
      <c r="Z16" s="329"/>
      <c r="AA16" s="535"/>
      <c r="AB16" s="347"/>
      <c r="AC16" s="404"/>
      <c r="AD16" s="404"/>
      <c r="AE16" s="426"/>
      <c r="AF16" s="495" t="e">
        <f>#REF!</f>
        <v>#REF!</v>
      </c>
      <c r="AG16" s="328" t="e">
        <f>#REF!</f>
        <v>#REF!</v>
      </c>
      <c r="AH16" s="329" t="e">
        <f>#REF!</f>
        <v>#REF!</v>
      </c>
      <c r="AI16" s="467"/>
      <c r="AJ16" s="495"/>
      <c r="AK16" s="328"/>
      <c r="AL16" s="328"/>
      <c r="AM16" s="324"/>
      <c r="AN16" s="347"/>
      <c r="AO16" s="404"/>
      <c r="AP16" s="404"/>
      <c r="AQ16" s="494"/>
      <c r="AR16" s="625" t="e">
        <f>#REF!</f>
        <v>#REF!</v>
      </c>
      <c r="AS16" s="329" t="e">
        <f>#REF!</f>
        <v>#REF!</v>
      </c>
      <c r="AT16" s="329" t="e">
        <f>#REF!</f>
        <v>#REF!</v>
      </c>
      <c r="AU16" s="467"/>
      <c r="AV16" s="212"/>
      <c r="AW16" s="328"/>
      <c r="AX16" s="328"/>
      <c r="AY16" s="535"/>
      <c r="AZ16" s="347"/>
      <c r="BA16" s="404"/>
      <c r="BB16" s="404"/>
      <c r="BC16" s="426"/>
      <c r="BD16" s="258" t="e">
        <f>#REF!</f>
        <v>#REF!</v>
      </c>
      <c r="BE16" s="329" t="e">
        <f>#REF!</f>
        <v>#REF!</v>
      </c>
      <c r="BF16" s="329" t="e">
        <f>#REF!</f>
        <v>#REF!</v>
      </c>
      <c r="BG16" s="326"/>
      <c r="BH16" s="669" t="e">
        <f>#REF!</f>
        <v>#REF!</v>
      </c>
      <c r="BI16" s="670" t="e">
        <f>#REF!</f>
        <v>#REF!</v>
      </c>
      <c r="BJ16" s="670" t="e">
        <f>#REF!</f>
        <v>#REF!</v>
      </c>
      <c r="BK16" s="671"/>
      <c r="BL16" s="583" t="s">
        <v>43</v>
      </c>
      <c r="BM16" s="623" t="s">
        <v>43</v>
      </c>
      <c r="BN16" s="623"/>
      <c r="BO16" s="711" t="s">
        <v>73</v>
      </c>
      <c r="BP16" s="212" t="e">
        <f>#REF!</f>
        <v>#REF!</v>
      </c>
      <c r="BQ16" s="329" t="e">
        <f>#REF!</f>
        <v>#REF!</v>
      </c>
      <c r="BR16" s="329" t="e">
        <f>#REF!</f>
        <v>#REF!</v>
      </c>
      <c r="BS16" s="426"/>
      <c r="BT16" s="342" t="e">
        <f>#REF!</f>
        <v>#REF!</v>
      </c>
      <c r="BU16" s="343" t="e">
        <f>#REF!</f>
        <v>#REF!</v>
      </c>
      <c r="BV16" s="328"/>
      <c r="BW16" s="460"/>
      <c r="BX16" s="347"/>
      <c r="BY16" s="404"/>
      <c r="BZ16" s="404"/>
      <c r="CA16" s="426"/>
    </row>
    <row r="17" ht="21.95" customHeight="1" spans="1:79">
      <c r="A17" s="195">
        <f t="shared" si="0"/>
        <v>14</v>
      </c>
      <c r="B17" s="206">
        <v>9</v>
      </c>
      <c r="C17" s="207">
        <f t="shared" si="1"/>
        <v>43059</v>
      </c>
      <c r="D17" s="221"/>
      <c r="E17" s="198"/>
      <c r="F17" s="199">
        <v>13</v>
      </c>
      <c r="G17" s="222" t="s">
        <v>74</v>
      </c>
      <c r="H17" s="220" t="e">
        <f>#REF!</f>
        <v>#REF!</v>
      </c>
      <c r="I17" s="348" t="e">
        <f>#REF!</f>
        <v>#REF!</v>
      </c>
      <c r="J17" s="349" t="e">
        <f>#REF!</f>
        <v>#REF!</v>
      </c>
      <c r="K17" s="350"/>
      <c r="L17" s="327" t="e">
        <f>#REF!</f>
        <v>#REF!</v>
      </c>
      <c r="M17" s="328" t="e">
        <f>#REF!</f>
        <v>#REF!</v>
      </c>
      <c r="N17" s="328" t="e">
        <f>#REF!</f>
        <v>#REF!</v>
      </c>
      <c r="O17" s="333"/>
      <c r="P17" s="352"/>
      <c r="Q17" s="470"/>
      <c r="R17" s="470"/>
      <c r="S17" s="471"/>
      <c r="T17" s="465"/>
      <c r="U17" s="466"/>
      <c r="V17" s="466"/>
      <c r="W17" s="467"/>
      <c r="X17" s="469" t="e">
        <f>#REF!</f>
        <v>#REF!</v>
      </c>
      <c r="Y17" s="329" t="e">
        <f>#REF!</f>
        <v>#REF!</v>
      </c>
      <c r="Z17" s="329" t="e">
        <f>#REF!</f>
        <v>#REF!</v>
      </c>
      <c r="AA17" s="535" t="e">
        <f>#REF!</f>
        <v>#REF!</v>
      </c>
      <c r="AB17" s="352"/>
      <c r="AC17" s="470"/>
      <c r="AD17" s="470"/>
      <c r="AE17" s="471"/>
      <c r="AF17" s="495" t="e">
        <f>#REF!</f>
        <v>#REF!</v>
      </c>
      <c r="AG17" s="328" t="e">
        <f>#REF!</f>
        <v>#REF!</v>
      </c>
      <c r="AH17" s="329" t="e">
        <f>#REF!</f>
        <v>#REF!</v>
      </c>
      <c r="AI17" s="467"/>
      <c r="AJ17" s="212" t="e">
        <f>#REF!</f>
        <v>#REF!</v>
      </c>
      <c r="AK17" s="328" t="e">
        <f>#REF!</f>
        <v>#REF!</v>
      </c>
      <c r="AL17" s="328" t="e">
        <f>#REF!</f>
        <v>#REF!</v>
      </c>
      <c r="AM17" s="324" t="s">
        <v>153</v>
      </c>
      <c r="AN17" s="352"/>
      <c r="AO17" s="470"/>
      <c r="AP17" s="470"/>
      <c r="AQ17" s="626"/>
      <c r="AR17" s="625" t="e">
        <f>#REF!</f>
        <v>#REF!</v>
      </c>
      <c r="AS17" s="329" t="e">
        <f>#REF!</f>
        <v>#REF!</v>
      </c>
      <c r="AT17" s="329" t="e">
        <f>#REF!</f>
        <v>#REF!</v>
      </c>
      <c r="AU17" s="467"/>
      <c r="AV17" s="212" t="e">
        <f>#REF!</f>
        <v>#REF!</v>
      </c>
      <c r="AW17" s="328" t="e">
        <f>#REF!</f>
        <v>#REF!</v>
      </c>
      <c r="AX17" s="328" t="e">
        <f>#REF!</f>
        <v>#REF!</v>
      </c>
      <c r="AY17" s="333" t="s">
        <v>75</v>
      </c>
      <c r="AZ17" s="352"/>
      <c r="BA17" s="470"/>
      <c r="BB17" s="470"/>
      <c r="BC17" s="471"/>
      <c r="BD17" s="258" t="e">
        <f>#REF!</f>
        <v>#REF!</v>
      </c>
      <c r="BE17" s="329" t="e">
        <f>#REF!</f>
        <v>#REF!</v>
      </c>
      <c r="BF17" s="329" t="e">
        <f>#REF!</f>
        <v>#REF!</v>
      </c>
      <c r="BG17" s="326" t="s">
        <v>154</v>
      </c>
      <c r="BH17" s="212" t="e">
        <f>#REF!</f>
        <v>#REF!</v>
      </c>
      <c r="BI17" s="328" t="e">
        <f>#REF!</f>
        <v>#REF!</v>
      </c>
      <c r="BJ17" s="328" t="e">
        <f>#REF!</f>
        <v>#REF!</v>
      </c>
      <c r="BK17" s="333" t="s">
        <v>154</v>
      </c>
      <c r="BL17" s="352"/>
      <c r="BM17" s="470"/>
      <c r="BN17" s="470"/>
      <c r="BO17" s="712"/>
      <c r="BP17" s="212" t="e">
        <f>#REF!</f>
        <v>#REF!</v>
      </c>
      <c r="BQ17" s="329" t="e">
        <f>#REF!</f>
        <v>#REF!</v>
      </c>
      <c r="BR17" s="329" t="e">
        <f>#REF!</f>
        <v>#REF!</v>
      </c>
      <c r="BS17" s="426" t="s">
        <v>76</v>
      </c>
      <c r="BT17" s="342" t="e">
        <f>#REF!</f>
        <v>#REF!</v>
      </c>
      <c r="BU17" s="343" t="e">
        <f>#REF!</f>
        <v>#REF!</v>
      </c>
      <c r="BV17" s="328"/>
      <c r="BW17" s="460" t="e">
        <f>#REF!</f>
        <v>#REF!</v>
      </c>
      <c r="BX17" s="352"/>
      <c r="BY17" s="470"/>
      <c r="BZ17" s="470"/>
      <c r="CA17" s="471"/>
    </row>
    <row r="18" ht="21.95" customHeight="1" spans="1:79">
      <c r="A18" s="195">
        <f t="shared" si="0"/>
        <v>15</v>
      </c>
      <c r="B18" s="206">
        <v>10</v>
      </c>
      <c r="C18" s="207">
        <f t="shared" si="1"/>
        <v>43066</v>
      </c>
      <c r="D18" s="213"/>
      <c r="E18" s="198"/>
      <c r="F18" s="199">
        <v>14</v>
      </c>
      <c r="G18" s="200" t="s">
        <v>77</v>
      </c>
      <c r="H18" s="223"/>
      <c r="I18" s="353"/>
      <c r="J18" s="354"/>
      <c r="K18" s="350" t="s">
        <v>150</v>
      </c>
      <c r="L18" s="327" t="e">
        <f>#REF!</f>
        <v>#REF!</v>
      </c>
      <c r="M18" s="328" t="e">
        <f>#REF!</f>
        <v>#REF!</v>
      </c>
      <c r="N18" s="328" t="e">
        <f>#REF!</f>
        <v>#REF!</v>
      </c>
      <c r="O18" s="333"/>
      <c r="P18" s="347"/>
      <c r="Q18" s="404"/>
      <c r="R18" s="404"/>
      <c r="S18" s="426"/>
      <c r="T18" s="465"/>
      <c r="U18" s="466"/>
      <c r="V18" s="466"/>
      <c r="W18" s="467"/>
      <c r="X18" s="469" t="e">
        <f>#REF!</f>
        <v>#REF!</v>
      </c>
      <c r="Y18" s="329" t="e">
        <f>#REF!</f>
        <v>#REF!</v>
      </c>
      <c r="Z18" s="329" t="e">
        <f>#REF!</f>
        <v>#REF!</v>
      </c>
      <c r="AA18" s="535" t="e">
        <f>#REF!</f>
        <v>#REF!</v>
      </c>
      <c r="AB18" s="347"/>
      <c r="AC18" s="404"/>
      <c r="AD18" s="404"/>
      <c r="AE18" s="426"/>
      <c r="AF18" s="495" t="e">
        <f>#REF!</f>
        <v>#REF!</v>
      </c>
      <c r="AG18" s="329" t="e">
        <f>#REF!</f>
        <v>#REF!</v>
      </c>
      <c r="AH18" s="329" t="e">
        <f>#REF!</f>
        <v>#REF!</v>
      </c>
      <c r="AI18" s="467"/>
      <c r="AJ18" s="212" t="e">
        <f>#REF!</f>
        <v>#REF!</v>
      </c>
      <c r="AK18" s="328" t="e">
        <f>#REF!</f>
        <v>#REF!</v>
      </c>
      <c r="AL18" s="328" t="e">
        <f>#REF!</f>
        <v>#REF!</v>
      </c>
      <c r="AM18" s="324"/>
      <c r="AN18" s="352"/>
      <c r="AO18" s="470"/>
      <c r="AP18" s="470"/>
      <c r="AQ18" s="471"/>
      <c r="AR18" s="625" t="e">
        <f>#REF!</f>
        <v>#REF!</v>
      </c>
      <c r="AS18" s="329" t="e">
        <f>#REF!</f>
        <v>#REF!</v>
      </c>
      <c r="AT18" s="329" t="e">
        <f>#REF!</f>
        <v>#REF!</v>
      </c>
      <c r="AU18" s="467"/>
      <c r="AV18" s="212" t="e">
        <f>#REF!</f>
        <v>#REF!</v>
      </c>
      <c r="AW18" s="328" t="e">
        <f>#REF!</f>
        <v>#REF!</v>
      </c>
      <c r="AX18" s="328" t="e">
        <f>#REF!</f>
        <v>#REF!</v>
      </c>
      <c r="AY18" s="535" t="s">
        <v>50</v>
      </c>
      <c r="AZ18" s="347"/>
      <c r="BA18" s="404"/>
      <c r="BB18" s="404"/>
      <c r="BC18" s="426"/>
      <c r="BD18" s="258" t="e">
        <f>#REF!</f>
        <v>#REF!</v>
      </c>
      <c r="BE18" s="329" t="e">
        <f>#REF!</f>
        <v>#REF!</v>
      </c>
      <c r="BF18" s="329" t="e">
        <f>#REF!</f>
        <v>#REF!</v>
      </c>
      <c r="BG18" s="407"/>
      <c r="BH18" s="469" t="e">
        <f>#REF!</f>
        <v>#REF!</v>
      </c>
      <c r="BI18" s="329" t="e">
        <f>#REF!</f>
        <v>#REF!</v>
      </c>
      <c r="BJ18" s="329" t="e">
        <f>#REF!</f>
        <v>#REF!</v>
      </c>
      <c r="BK18" s="535" t="e">
        <f>#REF!</f>
        <v>#REF!</v>
      </c>
      <c r="BL18" s="347"/>
      <c r="BM18" s="404"/>
      <c r="BN18" s="404"/>
      <c r="BO18" s="703"/>
      <c r="BP18" s="212" t="e">
        <f>#REF!</f>
        <v>#REF!</v>
      </c>
      <c r="BQ18" s="329" t="e">
        <f>#REF!</f>
        <v>#REF!</v>
      </c>
      <c r="BR18" s="329" t="e">
        <f>#REF!</f>
        <v>#REF!</v>
      </c>
      <c r="BS18" s="426" t="s">
        <v>79</v>
      </c>
      <c r="BT18" s="342" t="e">
        <f>#REF!</f>
        <v>#REF!</v>
      </c>
      <c r="BU18" s="343" t="e">
        <f>#REF!</f>
        <v>#REF!</v>
      </c>
      <c r="BV18" s="328"/>
      <c r="BW18" s="460" t="e">
        <f>#REF!</f>
        <v>#REF!</v>
      </c>
      <c r="BX18" s="583"/>
      <c r="BY18" s="623" t="s">
        <v>43</v>
      </c>
      <c r="BZ18" s="623"/>
      <c r="CA18" s="624"/>
    </row>
    <row r="19" ht="21.95" customHeight="1" spans="1:79">
      <c r="A19" s="195">
        <f t="shared" si="0"/>
        <v>16</v>
      </c>
      <c r="B19" s="206">
        <v>11</v>
      </c>
      <c r="C19" s="207">
        <f t="shared" si="1"/>
        <v>43073</v>
      </c>
      <c r="D19" s="224"/>
      <c r="E19" s="198"/>
      <c r="F19" s="199">
        <v>15</v>
      </c>
      <c r="G19" s="200" t="s">
        <v>80</v>
      </c>
      <c r="H19" s="225"/>
      <c r="I19" s="355"/>
      <c r="J19" s="356"/>
      <c r="K19" s="357" t="s">
        <v>78</v>
      </c>
      <c r="L19" s="327" t="e">
        <f>#REF!</f>
        <v>#REF!</v>
      </c>
      <c r="M19" s="328" t="e">
        <f>#REF!</f>
        <v>#REF!</v>
      </c>
      <c r="N19" s="328" t="e">
        <f>#REF!</f>
        <v>#REF!</v>
      </c>
      <c r="O19" s="333"/>
      <c r="P19" s="347"/>
      <c r="Q19" s="404"/>
      <c r="R19" s="404"/>
      <c r="S19" s="426"/>
      <c r="T19" s="465"/>
      <c r="U19" s="472"/>
      <c r="V19" s="472"/>
      <c r="W19" s="467"/>
      <c r="X19" s="469" t="e">
        <f>#REF!</f>
        <v>#REF!</v>
      </c>
      <c r="Y19" s="329" t="e">
        <f>#REF!</f>
        <v>#REF!</v>
      </c>
      <c r="Z19" s="329" t="e">
        <f>#REF!</f>
        <v>#REF!</v>
      </c>
      <c r="AA19" s="535" t="e">
        <f>#REF!</f>
        <v>#REF!</v>
      </c>
      <c r="AB19" s="347"/>
      <c r="AC19" s="404"/>
      <c r="AD19" s="404"/>
      <c r="AE19" s="426"/>
      <c r="AF19" s="499" t="e">
        <f>#REF!</f>
        <v>#REF!</v>
      </c>
      <c r="AG19" s="335" t="e">
        <f>#REF!</f>
        <v>#REF!</v>
      </c>
      <c r="AH19" s="336" t="e">
        <f>#REF!</f>
        <v>#REF!</v>
      </c>
      <c r="AI19" s="337" t="s">
        <v>153</v>
      </c>
      <c r="AJ19" s="258" t="e">
        <f>#REF!</f>
        <v>#REF!</v>
      </c>
      <c r="AK19" s="328" t="e">
        <f>#REF!</f>
        <v>#REF!</v>
      </c>
      <c r="AL19" s="328" t="e">
        <f>#REF!</f>
        <v>#REF!</v>
      </c>
      <c r="AM19" s="324" t="s">
        <v>153</v>
      </c>
      <c r="AN19" s="347"/>
      <c r="AO19" s="404"/>
      <c r="AP19" s="404"/>
      <c r="AQ19" s="426"/>
      <c r="AR19" s="499" t="e">
        <f>#REF!</f>
        <v>#REF!</v>
      </c>
      <c r="AS19" s="336" t="e">
        <f>#REF!</f>
        <v>#REF!</v>
      </c>
      <c r="AT19" s="336" t="e">
        <f>#REF!</f>
        <v>#REF!</v>
      </c>
      <c r="AU19" s="453"/>
      <c r="AV19" s="325"/>
      <c r="AW19" s="404"/>
      <c r="AX19" s="404"/>
      <c r="AY19" s="333" t="s">
        <v>82</v>
      </c>
      <c r="AZ19" s="347"/>
      <c r="BA19" s="404"/>
      <c r="BB19" s="404"/>
      <c r="BC19" s="426"/>
      <c r="BD19" s="499" t="e">
        <f>#REF!</f>
        <v>#REF!</v>
      </c>
      <c r="BE19" s="336" t="e">
        <f>#REF!</f>
        <v>#REF!</v>
      </c>
      <c r="BF19" s="336" t="e">
        <f>#REF!</f>
        <v>#REF!</v>
      </c>
      <c r="BG19" s="337" t="s">
        <v>155</v>
      </c>
      <c r="BH19" s="212" t="e">
        <f>#REF!</f>
        <v>#REF!</v>
      </c>
      <c r="BI19" s="328" t="e">
        <f>#REF!</f>
        <v>#REF!</v>
      </c>
      <c r="BJ19" s="328" t="e">
        <f>#REF!</f>
        <v>#REF!</v>
      </c>
      <c r="BK19" s="333" t="s">
        <v>155</v>
      </c>
      <c r="BL19" s="347"/>
      <c r="BM19" s="404"/>
      <c r="BN19" s="404"/>
      <c r="BO19" s="426"/>
      <c r="BP19" s="334" t="e">
        <f>#REF!</f>
        <v>#REF!</v>
      </c>
      <c r="BQ19" s="336" t="e">
        <f>#REF!</f>
        <v>#REF!</v>
      </c>
      <c r="BR19" s="336" t="e">
        <f>#REF!</f>
        <v>#REF!</v>
      </c>
      <c r="BS19" s="450" t="s">
        <v>83</v>
      </c>
      <c r="BT19" s="342" t="e">
        <f>#REF!</f>
        <v>#REF!</v>
      </c>
      <c r="BU19" s="343" t="e">
        <f>#REF!</f>
        <v>#REF!</v>
      </c>
      <c r="BV19" s="328"/>
      <c r="BW19" s="460"/>
      <c r="BX19" s="347"/>
      <c r="BY19" s="404"/>
      <c r="BZ19" s="404"/>
      <c r="CA19" s="426"/>
    </row>
    <row r="20" ht="21.95" customHeight="1" spans="1:79">
      <c r="A20" s="195">
        <f t="shared" si="0"/>
        <v>17</v>
      </c>
      <c r="B20" s="196" t="s">
        <v>84</v>
      </c>
      <c r="C20" s="197">
        <f t="shared" si="1"/>
        <v>43080</v>
      </c>
      <c r="D20" s="226" t="s">
        <v>38</v>
      </c>
      <c r="E20" s="198"/>
      <c r="F20" s="199">
        <v>16</v>
      </c>
      <c r="G20" s="200" t="s">
        <v>85</v>
      </c>
      <c r="H20" s="227"/>
      <c r="I20" s="358"/>
      <c r="J20" s="358"/>
      <c r="K20" s="359"/>
      <c r="L20" s="334" t="e">
        <f>#REF!</f>
        <v>#REF!</v>
      </c>
      <c r="M20" s="335" t="e">
        <f>#REF!</f>
        <v>#REF!</v>
      </c>
      <c r="N20" s="335" t="e">
        <f>#REF!</f>
        <v>#REF!</v>
      </c>
      <c r="O20" s="357"/>
      <c r="P20" s="347"/>
      <c r="Q20" s="404"/>
      <c r="R20" s="404"/>
      <c r="S20" s="426"/>
      <c r="T20" s="473"/>
      <c r="U20" s="474"/>
      <c r="V20" s="474"/>
      <c r="W20" s="474"/>
      <c r="X20" s="469"/>
      <c r="Y20" s="329"/>
      <c r="Z20" s="329"/>
      <c r="AA20" s="535"/>
      <c r="AB20" s="347"/>
      <c r="AC20" s="404"/>
      <c r="AD20" s="404"/>
      <c r="AE20" s="426"/>
      <c r="AF20" s="201"/>
      <c r="AG20" s="319"/>
      <c r="AH20" s="319"/>
      <c r="AI20" s="319"/>
      <c r="AJ20" s="580" t="e">
        <f>#REF!</f>
        <v>#REF!</v>
      </c>
      <c r="AK20" s="585" t="e">
        <f>#REF!</f>
        <v>#REF!</v>
      </c>
      <c r="AL20" s="585" t="e">
        <f>#REF!</f>
        <v>#REF!</v>
      </c>
      <c r="AM20" s="586" t="s">
        <v>156</v>
      </c>
      <c r="AN20" s="587"/>
      <c r="AO20" s="627"/>
      <c r="AP20" s="627"/>
      <c r="AQ20" s="628"/>
      <c r="AR20" s="319"/>
      <c r="AS20" s="319"/>
      <c r="AT20" s="319"/>
      <c r="AU20" s="315"/>
      <c r="AV20" s="572"/>
      <c r="AW20" s="353"/>
      <c r="AX20" s="353"/>
      <c r="AY20" s="350"/>
      <c r="AZ20" s="225"/>
      <c r="BA20" s="355"/>
      <c r="BB20" s="355"/>
      <c r="BC20" s="654"/>
      <c r="BD20" s="519"/>
      <c r="BE20" s="520"/>
      <c r="BF20" s="520"/>
      <c r="BG20" s="320"/>
      <c r="BH20" s="672"/>
      <c r="BI20" s="335"/>
      <c r="BJ20" s="335"/>
      <c r="BK20" s="357"/>
      <c r="BL20" s="572"/>
      <c r="BM20" s="355"/>
      <c r="BN20" s="355"/>
      <c r="BO20" s="450"/>
      <c r="BP20" s="319"/>
      <c r="BQ20" s="319"/>
      <c r="BR20" s="319"/>
      <c r="BS20" s="320"/>
      <c r="BT20" s="672" t="e">
        <f>#REF!</f>
        <v>#REF!</v>
      </c>
      <c r="BU20" s="335" t="e">
        <f>#REF!</f>
        <v>#REF!</v>
      </c>
      <c r="BV20" s="335"/>
      <c r="BW20" s="355"/>
      <c r="BX20" s="355"/>
      <c r="BY20" s="355"/>
      <c r="BZ20" s="355"/>
      <c r="CA20" s="450"/>
    </row>
    <row r="21" ht="21.95" customHeight="1" spans="1:79">
      <c r="A21" s="195">
        <f t="shared" si="0"/>
        <v>18</v>
      </c>
      <c r="B21" s="196" t="s">
        <v>86</v>
      </c>
      <c r="C21" s="197">
        <f t="shared" si="1"/>
        <v>43087</v>
      </c>
      <c r="D21" s="190"/>
      <c r="E21" s="198"/>
      <c r="F21" s="199">
        <v>17</v>
      </c>
      <c r="G21" s="228" t="s">
        <v>55</v>
      </c>
      <c r="H21" s="227"/>
      <c r="I21" s="358"/>
      <c r="J21" s="358"/>
      <c r="K21" s="360"/>
      <c r="L21" s="361"/>
      <c r="M21" s="361"/>
      <c r="N21" s="361"/>
      <c r="O21" s="362" t="s">
        <v>150</v>
      </c>
      <c r="P21" s="363"/>
      <c r="Q21" s="475"/>
      <c r="R21" s="475"/>
      <c r="S21" s="476"/>
      <c r="T21" s="201"/>
      <c r="U21" s="319"/>
      <c r="V21" s="319"/>
      <c r="W21" s="319"/>
      <c r="X21" s="477" t="e">
        <f>#REF!</f>
        <v>#REF!</v>
      </c>
      <c r="Y21" s="536" t="e">
        <f>#REF!</f>
        <v>#REF!</v>
      </c>
      <c r="Z21" s="536" t="e">
        <f>#REF!</f>
        <v>#REF!</v>
      </c>
      <c r="AA21" s="537" t="e">
        <f>#REF!</f>
        <v>#REF!</v>
      </c>
      <c r="AB21" s="475"/>
      <c r="AC21" s="475"/>
      <c r="AD21" s="475"/>
      <c r="AE21" s="476"/>
      <c r="AF21" s="201"/>
      <c r="AG21" s="319"/>
      <c r="AH21" s="319"/>
      <c r="AI21" s="319"/>
      <c r="AJ21" s="477" t="e">
        <f>#REF!</f>
        <v>#REF!</v>
      </c>
      <c r="AK21" s="536" t="e">
        <f>#REF!</f>
        <v>#REF!</v>
      </c>
      <c r="AL21" s="536" t="e">
        <f>#REF!</f>
        <v>#REF!</v>
      </c>
      <c r="AM21" s="537" t="s">
        <v>88</v>
      </c>
      <c r="AN21" s="588"/>
      <c r="AO21" s="629"/>
      <c r="AP21" s="629"/>
      <c r="AQ21" s="629"/>
      <c r="AR21" s="319"/>
      <c r="AS21" s="319"/>
      <c r="AT21" s="319"/>
      <c r="AU21" s="630" t="s">
        <v>89</v>
      </c>
      <c r="AV21" s="631"/>
      <c r="AW21" s="655"/>
      <c r="AX21" s="655"/>
      <c r="AY21" s="656"/>
      <c r="AZ21" s="478"/>
      <c r="BA21" s="478"/>
      <c r="BB21" s="478"/>
      <c r="BC21" s="478"/>
      <c r="BD21" s="519"/>
      <c r="BE21" s="520"/>
      <c r="BF21" s="520"/>
      <c r="BG21" s="320"/>
      <c r="BH21" s="673"/>
      <c r="BI21" s="674"/>
      <c r="BJ21" s="674"/>
      <c r="BK21" s="675"/>
      <c r="BL21" s="478"/>
      <c r="BM21" s="478"/>
      <c r="BN21" s="478"/>
      <c r="BO21" s="479"/>
      <c r="BP21" s="201"/>
      <c r="BQ21" s="319"/>
      <c r="BR21" s="319"/>
      <c r="BS21" s="320"/>
      <c r="BT21" s="713" t="e">
        <f>#REF!</f>
        <v>#REF!</v>
      </c>
      <c r="BU21" s="733" t="e">
        <f>#REF!</f>
        <v>#REF!</v>
      </c>
      <c r="BV21" s="733" t="e">
        <f>#REF!</f>
        <v>#REF!</v>
      </c>
      <c r="BW21" s="657"/>
      <c r="BX21" s="734"/>
      <c r="BY21" s="734"/>
      <c r="BZ21" s="734"/>
      <c r="CA21" s="735"/>
    </row>
    <row r="22" ht="21.95" customHeight="1" spans="1:79">
      <c r="A22" s="195">
        <f t="shared" si="0"/>
        <v>19</v>
      </c>
      <c r="B22" s="196" t="s">
        <v>90</v>
      </c>
      <c r="C22" s="197">
        <f t="shared" si="1"/>
        <v>43094</v>
      </c>
      <c r="D22" s="190"/>
      <c r="E22" s="198"/>
      <c r="F22" s="199">
        <v>18</v>
      </c>
      <c r="G22" s="228" t="s">
        <v>91</v>
      </c>
      <c r="H22" s="227"/>
      <c r="I22" s="358"/>
      <c r="J22" s="358"/>
      <c r="K22" s="360"/>
      <c r="L22" s="361"/>
      <c r="M22" s="361"/>
      <c r="N22" s="361"/>
      <c r="O22" s="362"/>
      <c r="P22" s="364"/>
      <c r="Q22" s="478"/>
      <c r="R22" s="478"/>
      <c r="S22" s="479"/>
      <c r="T22" s="201"/>
      <c r="U22" s="319"/>
      <c r="V22" s="319"/>
      <c r="W22" s="319"/>
      <c r="X22" s="480"/>
      <c r="Y22" s="538"/>
      <c r="Z22" s="538"/>
      <c r="AA22" s="539"/>
      <c r="AB22" s="478"/>
      <c r="AC22" s="478"/>
      <c r="AD22" s="478"/>
      <c r="AE22" s="479"/>
      <c r="AF22" s="201"/>
      <c r="AG22" s="319"/>
      <c r="AH22" s="319"/>
      <c r="AI22" s="319"/>
      <c r="AJ22" s="589"/>
      <c r="AK22" s="590"/>
      <c r="AL22" s="590"/>
      <c r="AM22" s="591"/>
      <c r="AN22" s="592"/>
      <c r="AO22" s="632"/>
      <c r="AP22" s="632"/>
      <c r="AQ22" s="632"/>
      <c r="AR22" s="319"/>
      <c r="AS22" s="319"/>
      <c r="AT22" s="319"/>
      <c r="AU22" s="630"/>
      <c r="AV22" s="631"/>
      <c r="AW22" s="657"/>
      <c r="AX22" s="590"/>
      <c r="AY22" s="591"/>
      <c r="AZ22" s="478"/>
      <c r="BA22" s="478"/>
      <c r="BB22" s="478"/>
      <c r="BC22" s="478"/>
      <c r="BD22" s="519"/>
      <c r="BE22" s="520"/>
      <c r="BF22" s="520"/>
      <c r="BG22" s="320"/>
      <c r="BH22" s="673"/>
      <c r="BI22" s="674"/>
      <c r="BJ22" s="674"/>
      <c r="BK22" s="675"/>
      <c r="BL22" s="478"/>
      <c r="BM22" s="478"/>
      <c r="BN22" s="478"/>
      <c r="BO22" s="479"/>
      <c r="BP22" s="201"/>
      <c r="BQ22" s="319"/>
      <c r="BR22" s="319"/>
      <c r="BS22" s="320"/>
      <c r="BT22" s="714" t="e">
        <f>#REF!</f>
        <v>#REF!</v>
      </c>
      <c r="BU22" s="736" t="e">
        <f>#REF!</f>
        <v>#REF!</v>
      </c>
      <c r="BV22" s="736" t="e">
        <f>#REF!</f>
        <v>#REF!</v>
      </c>
      <c r="BW22" s="590" t="e">
        <f>#REF!</f>
        <v>#REF!</v>
      </c>
      <c r="BX22" s="478"/>
      <c r="BY22" s="478"/>
      <c r="BZ22" s="478"/>
      <c r="CA22" s="479"/>
    </row>
    <row r="23" ht="21.95" customHeight="1" spans="1:79">
      <c r="A23" s="229">
        <f t="shared" si="0"/>
        <v>20</v>
      </c>
      <c r="B23" s="230" t="s">
        <v>92</v>
      </c>
      <c r="C23" s="231">
        <f t="shared" si="1"/>
        <v>43101</v>
      </c>
      <c r="D23" s="190"/>
      <c r="E23" s="232" t="s">
        <v>93</v>
      </c>
      <c r="F23" s="233" t="s">
        <v>94</v>
      </c>
      <c r="G23" s="228" t="s">
        <v>55</v>
      </c>
      <c r="H23" s="227"/>
      <c r="I23" s="358"/>
      <c r="J23" s="358"/>
      <c r="K23" s="359"/>
      <c r="L23" s="361"/>
      <c r="M23" s="361"/>
      <c r="N23" s="361"/>
      <c r="O23" s="362"/>
      <c r="P23" s="364"/>
      <c r="Q23" s="478"/>
      <c r="R23" s="478"/>
      <c r="S23" s="479"/>
      <c r="T23" s="201"/>
      <c r="U23" s="319"/>
      <c r="V23" s="319"/>
      <c r="W23" s="319"/>
      <c r="X23" s="481"/>
      <c r="Y23" s="540"/>
      <c r="Z23" s="540"/>
      <c r="AA23" s="541"/>
      <c r="AB23" s="478"/>
      <c r="AC23" s="478"/>
      <c r="AD23" s="478"/>
      <c r="AE23" s="479"/>
      <c r="AF23" s="201"/>
      <c r="AG23" s="319"/>
      <c r="AH23" s="319"/>
      <c r="AI23" s="319"/>
      <c r="AJ23" s="593"/>
      <c r="AK23" s="594"/>
      <c r="AL23" s="594"/>
      <c r="AM23" s="595"/>
      <c r="AN23" s="596"/>
      <c r="AO23" s="633"/>
      <c r="AP23" s="633"/>
      <c r="AQ23" s="633"/>
      <c r="AR23" s="634"/>
      <c r="AS23" s="635"/>
      <c r="AT23" s="635"/>
      <c r="AU23" s="635"/>
      <c r="AV23" s="636"/>
      <c r="AW23" s="594"/>
      <c r="AX23" s="594"/>
      <c r="AY23" s="658"/>
      <c r="AZ23" s="526"/>
      <c r="BA23" s="526"/>
      <c r="BB23" s="526"/>
      <c r="BC23" s="527"/>
      <c r="BD23" s="519"/>
      <c r="BE23" s="520"/>
      <c r="BF23" s="520"/>
      <c r="BG23" s="320"/>
      <c r="BH23" s="676"/>
      <c r="BI23" s="677"/>
      <c r="BJ23" s="677"/>
      <c r="BK23" s="595"/>
      <c r="BL23" s="678"/>
      <c r="BM23" s="678"/>
      <c r="BN23" s="678"/>
      <c r="BO23" s="715"/>
      <c r="BP23" s="716"/>
      <c r="BQ23" s="635"/>
      <c r="BR23" s="635"/>
      <c r="BS23" s="717"/>
      <c r="BT23" s="718" t="e">
        <f>#REF!</f>
        <v>#REF!</v>
      </c>
      <c r="BU23" s="737" t="e">
        <f>#REF!</f>
        <v>#REF!</v>
      </c>
      <c r="BV23" s="737" t="e">
        <f>#REF!</f>
        <v>#REF!</v>
      </c>
      <c r="BW23" s="594" t="e">
        <f>#REF!</f>
        <v>#REF!</v>
      </c>
      <c r="BX23" s="678"/>
      <c r="BY23" s="678"/>
      <c r="BZ23" s="678"/>
      <c r="CA23" s="715"/>
    </row>
    <row r="24" ht="21.95" customHeight="1" spans="1:86">
      <c r="A24" s="234">
        <f t="shared" si="0"/>
        <v>21</v>
      </c>
      <c r="B24" s="235">
        <v>12</v>
      </c>
      <c r="C24" s="236">
        <f t="shared" si="1"/>
        <v>43108</v>
      </c>
      <c r="D24" s="237" t="s">
        <v>95</v>
      </c>
      <c r="E24" s="238"/>
      <c r="F24" s="239" t="s">
        <v>94</v>
      </c>
      <c r="G24" s="240" t="s">
        <v>51</v>
      </c>
      <c r="H24" s="241" t="e">
        <f>#REF!</f>
        <v>#REF!</v>
      </c>
      <c r="I24" s="365" t="e">
        <f>#REF!</f>
        <v>#REF!</v>
      </c>
      <c r="J24" s="365" t="e">
        <f>#REF!</f>
        <v>#REF!</v>
      </c>
      <c r="K24" s="366" t="s">
        <v>157</v>
      </c>
      <c r="L24" s="367"/>
      <c r="M24" s="368"/>
      <c r="N24" s="368"/>
      <c r="O24" s="369" t="e">
        <f>#REF!</f>
        <v>#REF!</v>
      </c>
      <c r="P24" s="370"/>
      <c r="Q24" s="482"/>
      <c r="R24" s="482"/>
      <c r="S24" s="483"/>
      <c r="T24" s="484" t="e">
        <f>#REF!</f>
        <v>#REF!</v>
      </c>
      <c r="U24" s="365" t="e">
        <f>#REF!</f>
        <v>#REF!</v>
      </c>
      <c r="V24" s="365" t="e">
        <f>#REF!</f>
        <v>#REF!</v>
      </c>
      <c r="W24" s="485"/>
      <c r="X24" s="486"/>
      <c r="Y24" s="482"/>
      <c r="Z24" s="482"/>
      <c r="AA24" s="542"/>
      <c r="AB24" s="486"/>
      <c r="AC24" s="482"/>
      <c r="AD24" s="482"/>
      <c r="AE24" s="483"/>
      <c r="AF24" s="484" t="e">
        <f>#REF!</f>
        <v>#REF!</v>
      </c>
      <c r="AG24" s="365" t="e">
        <f>#REF!</f>
        <v>#REF!</v>
      </c>
      <c r="AH24" s="365" t="e">
        <f>#REF!</f>
        <v>#REF!</v>
      </c>
      <c r="AI24" s="597"/>
      <c r="AJ24" s="598" t="e">
        <f>#REF!</f>
        <v>#REF!</v>
      </c>
      <c r="AK24" s="599" t="e">
        <f>#REF!</f>
        <v>#REF!</v>
      </c>
      <c r="AL24" s="599" t="e">
        <f>#REF!</f>
        <v>#REF!</v>
      </c>
      <c r="AM24" s="600" t="e">
        <f>#REF!</f>
        <v>#REF!</v>
      </c>
      <c r="AN24" s="601"/>
      <c r="AO24" s="542"/>
      <c r="AP24" s="542"/>
      <c r="AQ24" s="560"/>
      <c r="AR24" s="637" t="e">
        <f>#REF!</f>
        <v>#REF!</v>
      </c>
      <c r="AS24" s="344" t="e">
        <f>#REF!</f>
        <v>#REF!</v>
      </c>
      <c r="AT24" s="344" t="e">
        <f>#REF!</f>
        <v>#REF!</v>
      </c>
      <c r="AU24" s="638"/>
      <c r="AV24" s="639" t="e">
        <f>#REF!</f>
        <v>#REF!</v>
      </c>
      <c r="AW24" s="599" t="e">
        <f>#REF!</f>
        <v>#REF!</v>
      </c>
      <c r="AX24" s="599" t="e">
        <f>#REF!</f>
        <v>#REF!</v>
      </c>
      <c r="AY24" s="599" t="e">
        <f>#REF!</f>
        <v>#REF!</v>
      </c>
      <c r="AZ24" s="659"/>
      <c r="BA24" s="401"/>
      <c r="BB24" s="401"/>
      <c r="BC24" s="660"/>
      <c r="BD24" s="269" t="e">
        <f>#REF!</f>
        <v>#REF!</v>
      </c>
      <c r="BE24" s="329" t="e">
        <f>#REF!</f>
        <v>#REF!</v>
      </c>
      <c r="BF24" s="329" t="e">
        <f>#REF!</f>
        <v>#REF!</v>
      </c>
      <c r="BG24" s="679"/>
      <c r="BH24" s="680" t="e">
        <f>#REF!</f>
        <v>#REF!</v>
      </c>
      <c r="BI24" s="599" t="e">
        <f>#REF!</f>
        <v>#REF!</v>
      </c>
      <c r="BJ24" s="599" t="e">
        <f>#REF!</f>
        <v>#REF!</v>
      </c>
      <c r="BK24" s="681"/>
      <c r="BL24" s="682"/>
      <c r="BM24" s="542"/>
      <c r="BN24" s="542"/>
      <c r="BO24" s="560"/>
      <c r="BP24" s="637" t="e">
        <f>#REF!</f>
        <v>#REF!</v>
      </c>
      <c r="BQ24" s="344" t="e">
        <f>#REF!</f>
        <v>#REF!</v>
      </c>
      <c r="BR24" s="344" t="e">
        <f>#REF!</f>
        <v>#REF!</v>
      </c>
      <c r="BS24" s="638"/>
      <c r="BT24" s="680" t="e">
        <f>#REF!</f>
        <v>#REF!</v>
      </c>
      <c r="BU24" s="599" t="e">
        <f>#REF!</f>
        <v>#REF!</v>
      </c>
      <c r="BV24" s="599" t="e">
        <f>#REF!</f>
        <v>#REF!</v>
      </c>
      <c r="BW24" s="681" t="e">
        <f>#REF!</f>
        <v>#REF!</v>
      </c>
      <c r="BX24" s="682"/>
      <c r="BY24" s="542"/>
      <c r="BZ24" s="542"/>
      <c r="CA24" s="560"/>
      <c r="CB24" s="738"/>
      <c r="CC24" s="738"/>
      <c r="CD24" s="738"/>
      <c r="CE24" s="738"/>
      <c r="CF24" s="738"/>
      <c r="CG24" s="738"/>
      <c r="CH24" s="738"/>
    </row>
    <row r="25" ht="21.95" customHeight="1" spans="1:86">
      <c r="A25" s="242">
        <f t="shared" si="0"/>
        <v>22</v>
      </c>
      <c r="B25" s="243">
        <v>13</v>
      </c>
      <c r="C25" s="244">
        <f t="shared" si="1"/>
        <v>43115</v>
      </c>
      <c r="D25" s="245"/>
      <c r="E25" s="209"/>
      <c r="F25" s="246" t="s">
        <v>94</v>
      </c>
      <c r="G25" s="247" t="s">
        <v>51</v>
      </c>
      <c r="H25" s="248" t="e">
        <f>#REF!</f>
        <v>#REF!</v>
      </c>
      <c r="I25" s="336" t="e">
        <f>#REF!</f>
        <v>#REF!</v>
      </c>
      <c r="J25" s="336" t="e">
        <f>#REF!</f>
        <v>#REF!</v>
      </c>
      <c r="K25" s="371"/>
      <c r="L25" s="372"/>
      <c r="M25" s="373"/>
      <c r="N25" s="373"/>
      <c r="O25" s="374"/>
      <c r="P25" s="375"/>
      <c r="Q25" s="356"/>
      <c r="R25" s="356"/>
      <c r="S25" s="487"/>
      <c r="T25" s="488" t="e">
        <f>#REF!</f>
        <v>#REF!</v>
      </c>
      <c r="U25" s="336" t="e">
        <f>#REF!</f>
        <v>#REF!</v>
      </c>
      <c r="V25" s="336" t="e">
        <f>#REF!</f>
        <v>#REF!</v>
      </c>
      <c r="W25" s="489"/>
      <c r="X25" s="375"/>
      <c r="Y25" s="356"/>
      <c r="Z25" s="356"/>
      <c r="AA25" s="356"/>
      <c r="AB25" s="543"/>
      <c r="AC25" s="356"/>
      <c r="AD25" s="356"/>
      <c r="AE25" s="487"/>
      <c r="AF25" s="544" t="e">
        <f>#REF!</f>
        <v>#REF!</v>
      </c>
      <c r="AG25" s="602" t="e">
        <f>#REF!</f>
        <v>#REF!</v>
      </c>
      <c r="AH25" s="602" t="e">
        <f>#REF!</f>
        <v>#REF!</v>
      </c>
      <c r="AI25" s="603"/>
      <c r="AJ25" s="604" t="e">
        <f>#REF!</f>
        <v>#REF!</v>
      </c>
      <c r="AK25" s="605" t="e">
        <f>#REF!</f>
        <v>#REF!</v>
      </c>
      <c r="AL25" s="605" t="e">
        <f>#REF!</f>
        <v>#REF!</v>
      </c>
      <c r="AM25" s="374" t="s">
        <v>158</v>
      </c>
      <c r="AN25" s="375"/>
      <c r="AO25" s="356"/>
      <c r="AP25" s="356"/>
      <c r="AQ25" s="487"/>
      <c r="AR25" s="488" t="e">
        <f>#REF!</f>
        <v>#REF!</v>
      </c>
      <c r="AS25" s="336" t="e">
        <f>#REF!</f>
        <v>#REF!</v>
      </c>
      <c r="AT25" s="336" t="e">
        <f>#REF!</f>
        <v>#REF!</v>
      </c>
      <c r="AU25" s="489"/>
      <c r="AV25" s="640" t="e">
        <f>#REF!</f>
        <v>#REF!</v>
      </c>
      <c r="AW25" s="605" t="e">
        <f>#REF!</f>
        <v>#REF!</v>
      </c>
      <c r="AX25" s="605" t="e">
        <f>#REF!</f>
        <v>#REF!</v>
      </c>
      <c r="AY25" s="661" t="e">
        <f>#REF!</f>
        <v>#REF!</v>
      </c>
      <c r="AZ25" s="375"/>
      <c r="BA25" s="356"/>
      <c r="BB25" s="356"/>
      <c r="BC25" s="487"/>
      <c r="BD25" s="662" t="e">
        <f>#REF!</f>
        <v>#REF!</v>
      </c>
      <c r="BE25" s="344" t="e">
        <f>#REF!</f>
        <v>#REF!</v>
      </c>
      <c r="BF25" s="344" t="e">
        <f>#REF!</f>
        <v>#REF!</v>
      </c>
      <c r="BG25" s="683" t="s">
        <v>159</v>
      </c>
      <c r="BH25" s="604" t="e">
        <f>#REF!</f>
        <v>#REF!</v>
      </c>
      <c r="BI25" s="605" t="e">
        <f>#REF!</f>
        <v>#REF!</v>
      </c>
      <c r="BJ25" s="605" t="e">
        <f>#REF!</f>
        <v>#REF!</v>
      </c>
      <c r="BK25" s="374" t="s">
        <v>159</v>
      </c>
      <c r="BL25" s="375"/>
      <c r="BM25" s="356"/>
      <c r="BN25" s="356"/>
      <c r="BO25" s="487"/>
      <c r="BP25" s="637" t="e">
        <f>#REF!</f>
        <v>#REF!</v>
      </c>
      <c r="BQ25" s="344" t="e">
        <f>#REF!</f>
        <v>#REF!</v>
      </c>
      <c r="BR25" s="344" t="e">
        <f>#REF!</f>
        <v>#REF!</v>
      </c>
      <c r="BS25" s="638"/>
      <c r="BT25" s="604"/>
      <c r="BU25" s="605"/>
      <c r="BV25" s="605"/>
      <c r="BW25" s="374"/>
      <c r="BX25" s="375"/>
      <c r="BY25" s="356"/>
      <c r="BZ25" s="356"/>
      <c r="CA25" s="487"/>
      <c r="CB25" s="739"/>
      <c r="CC25" s="739"/>
      <c r="CD25" s="739"/>
      <c r="CE25" s="739"/>
      <c r="CF25" s="739"/>
      <c r="CG25" s="739"/>
      <c r="CH25" s="739"/>
    </row>
    <row r="26" ht="21.95" customHeight="1" spans="1:79">
      <c r="A26" s="187">
        <f t="shared" si="0"/>
        <v>23</v>
      </c>
      <c r="B26" s="249">
        <v>14</v>
      </c>
      <c r="C26" s="250">
        <f t="shared" si="1"/>
        <v>43122</v>
      </c>
      <c r="D26" s="251" t="s">
        <v>96</v>
      </c>
      <c r="E26" s="191"/>
      <c r="F26" s="252" t="s">
        <v>97</v>
      </c>
      <c r="G26" s="253"/>
      <c r="H26" s="254" t="e">
        <f>#REF!</f>
        <v>#REF!</v>
      </c>
      <c r="I26" s="343" t="e">
        <f>#REF!</f>
        <v>#REF!</v>
      </c>
      <c r="J26" s="343" t="e">
        <f>#REF!</f>
        <v>#REF!</v>
      </c>
      <c r="K26" s="376"/>
      <c r="L26" s="377"/>
      <c r="M26" s="378"/>
      <c r="N26" s="378"/>
      <c r="O26" s="379"/>
      <c r="P26" s="380"/>
      <c r="Q26" s="490"/>
      <c r="R26" s="490"/>
      <c r="S26" s="491"/>
      <c r="T26" s="257" t="e">
        <f>#REF!</f>
        <v>#REF!</v>
      </c>
      <c r="U26" s="492" t="e">
        <f>#REF!</f>
        <v>#REF!</v>
      </c>
      <c r="V26" s="493" t="e">
        <f>#REF!</f>
        <v>#REF!</v>
      </c>
      <c r="W26" s="494"/>
      <c r="X26" s="358"/>
      <c r="Y26" s="358"/>
      <c r="Z26" s="358"/>
      <c r="AA26" s="359"/>
      <c r="AB26" s="545"/>
      <c r="AC26" s="546"/>
      <c r="AD26" s="546"/>
      <c r="AE26" s="547"/>
      <c r="AF26" s="254" t="e">
        <f>#REF!</f>
        <v>#REF!</v>
      </c>
      <c r="AG26" s="343" t="e">
        <f>#REF!</f>
        <v>#REF!</v>
      </c>
      <c r="AH26" s="343" t="e">
        <f>#REF!</f>
        <v>#REF!</v>
      </c>
      <c r="AI26" s="376"/>
      <c r="AJ26" s="377"/>
      <c r="AK26" s="378"/>
      <c r="AL26" s="378"/>
      <c r="AM26" s="379"/>
      <c r="AN26" s="380"/>
      <c r="AO26" s="490"/>
      <c r="AP26" s="490"/>
      <c r="AQ26" s="491"/>
      <c r="AR26" s="254" t="e">
        <f>#REF!</f>
        <v>#REF!</v>
      </c>
      <c r="AS26" s="343" t="e">
        <f>#REF!</f>
        <v>#REF!</v>
      </c>
      <c r="AT26" s="343" t="e">
        <f>#REF!</f>
        <v>#REF!</v>
      </c>
      <c r="AU26" s="531"/>
      <c r="AV26" s="377"/>
      <c r="AW26" s="378"/>
      <c r="AX26" s="378"/>
      <c r="AY26" s="379"/>
      <c r="AZ26" s="545"/>
      <c r="BA26" s="546"/>
      <c r="BB26" s="546"/>
      <c r="BC26" s="547"/>
      <c r="BD26" s="258" t="e">
        <f>#REF!</f>
        <v>#REF!</v>
      </c>
      <c r="BE26" s="328" t="e">
        <f>#REF!</f>
        <v>#REF!</v>
      </c>
      <c r="BF26" s="328" t="e">
        <f>#REF!</f>
        <v>#REF!</v>
      </c>
      <c r="BG26" s="400"/>
      <c r="BH26" s="684" t="s">
        <v>160</v>
      </c>
      <c r="BI26" s="685"/>
      <c r="BJ26" s="685"/>
      <c r="BK26" s="686"/>
      <c r="BL26" s="545"/>
      <c r="BM26" s="546"/>
      <c r="BN26" s="546"/>
      <c r="BO26" s="547"/>
      <c r="BP26" s="258" t="e">
        <f>#REF!</f>
        <v>#REF!</v>
      </c>
      <c r="BQ26" s="329" t="e">
        <f>#REF!</f>
        <v>#REF!</v>
      </c>
      <c r="BR26" s="329" t="e">
        <f>#REF!</f>
        <v>#REF!</v>
      </c>
      <c r="BS26" s="525"/>
      <c r="BT26" s="378"/>
      <c r="BU26" s="378"/>
      <c r="BV26" s="378"/>
      <c r="BW26" s="379"/>
      <c r="BX26" s="545"/>
      <c r="BY26" s="546"/>
      <c r="BZ26" s="546"/>
      <c r="CA26" s="547"/>
    </row>
    <row r="27" ht="21.95" customHeight="1" spans="1:79">
      <c r="A27" s="195">
        <f t="shared" si="0"/>
        <v>24</v>
      </c>
      <c r="B27" s="206">
        <v>15</v>
      </c>
      <c r="C27" s="255">
        <f t="shared" si="1"/>
        <v>43129</v>
      </c>
      <c r="D27" s="251"/>
      <c r="E27" s="198"/>
      <c r="F27" s="256" t="s">
        <v>97</v>
      </c>
      <c r="G27" s="253"/>
      <c r="H27" s="257" t="e">
        <f>#REF!</f>
        <v>#REF!</v>
      </c>
      <c r="I27" s="328" t="e">
        <f>#REF!</f>
        <v>#REF!</v>
      </c>
      <c r="J27" s="328" t="e">
        <f>#REF!</f>
        <v>#REF!</v>
      </c>
      <c r="K27" s="330"/>
      <c r="L27" s="377"/>
      <c r="M27" s="378"/>
      <c r="N27" s="378"/>
      <c r="O27" s="379"/>
      <c r="P27" s="380"/>
      <c r="Q27" s="490"/>
      <c r="R27" s="490"/>
      <c r="S27" s="491"/>
      <c r="T27" s="495" t="e">
        <f>#REF!</f>
        <v>#REF!</v>
      </c>
      <c r="U27" s="348" t="e">
        <f>#REF!</f>
        <v>#REF!</v>
      </c>
      <c r="V27" s="348" t="e">
        <f>#REF!</f>
        <v>#REF!</v>
      </c>
      <c r="W27" s="496"/>
      <c r="X27" s="358"/>
      <c r="Y27" s="358"/>
      <c r="Z27" s="358"/>
      <c r="AA27" s="359"/>
      <c r="AB27" s="548"/>
      <c r="AC27" s="549"/>
      <c r="AD27" s="549"/>
      <c r="AE27" s="550"/>
      <c r="AF27" s="257" t="e">
        <f>#REF!</f>
        <v>#REF!</v>
      </c>
      <c r="AG27" s="492" t="e">
        <f>#REF!</f>
        <v>#REF!</v>
      </c>
      <c r="AH27" s="492" t="e">
        <f>#REF!</f>
        <v>#REF!</v>
      </c>
      <c r="AI27" s="330"/>
      <c r="AJ27" s="377"/>
      <c r="AK27" s="378"/>
      <c r="AL27" s="378"/>
      <c r="AM27" s="379"/>
      <c r="AN27" s="380"/>
      <c r="AO27" s="490"/>
      <c r="AP27" s="490"/>
      <c r="AQ27" s="491"/>
      <c r="AR27" s="257" t="e">
        <f>#REF!</f>
        <v>#REF!</v>
      </c>
      <c r="AS27" s="328" t="e">
        <f>#REF!</f>
        <v>#REF!</v>
      </c>
      <c r="AT27" s="328" t="e">
        <f>#REF!</f>
        <v>#REF!</v>
      </c>
      <c r="AU27" s="494"/>
      <c r="AV27" s="377"/>
      <c r="AW27" s="378"/>
      <c r="AX27" s="378"/>
      <c r="AY27" s="379"/>
      <c r="AZ27" s="548"/>
      <c r="BA27" s="549"/>
      <c r="BB27" s="549"/>
      <c r="BC27" s="550"/>
      <c r="BD27" s="257" t="e">
        <f>#REF!</f>
        <v>#REF!</v>
      </c>
      <c r="BE27" s="328" t="e">
        <f>#REF!</f>
        <v>#REF!</v>
      </c>
      <c r="BF27" s="328" t="e">
        <f>#REF!</f>
        <v>#REF!</v>
      </c>
      <c r="BG27" s="407"/>
      <c r="BH27" s="687"/>
      <c r="BI27" s="685"/>
      <c r="BJ27" s="685"/>
      <c r="BK27" s="686"/>
      <c r="BL27" s="548"/>
      <c r="BM27" s="549"/>
      <c r="BN27" s="549"/>
      <c r="BO27" s="550"/>
      <c r="BP27" s="258" t="e">
        <f>#REF!</f>
        <v>#REF!</v>
      </c>
      <c r="BQ27" s="329" t="e">
        <f>#REF!</f>
        <v>#REF!</v>
      </c>
      <c r="BR27" s="329" t="e">
        <f>#REF!</f>
        <v>#REF!</v>
      </c>
      <c r="BS27" s="525" t="s">
        <v>98</v>
      </c>
      <c r="BT27" s="378"/>
      <c r="BU27" s="378"/>
      <c r="BV27" s="378"/>
      <c r="BW27" s="379"/>
      <c r="BX27" s="548"/>
      <c r="BY27" s="549"/>
      <c r="BZ27" s="549"/>
      <c r="CA27" s="550"/>
    </row>
    <row r="28" ht="21.95" customHeight="1" spans="1:79">
      <c r="A28" s="195">
        <f t="shared" si="0"/>
        <v>25</v>
      </c>
      <c r="B28" s="206">
        <v>16</v>
      </c>
      <c r="C28" s="255">
        <f t="shared" si="1"/>
        <v>43136</v>
      </c>
      <c r="D28" s="251"/>
      <c r="E28" s="198"/>
      <c r="F28" s="256" t="s">
        <v>97</v>
      </c>
      <c r="G28" s="253"/>
      <c r="H28" s="258" t="e">
        <f>#REF!</f>
        <v>#REF!</v>
      </c>
      <c r="I28" s="328" t="e">
        <f>#REF!</f>
        <v>#REF!</v>
      </c>
      <c r="J28" s="328" t="e">
        <f>#REF!</f>
        <v>#REF!</v>
      </c>
      <c r="K28" s="326"/>
      <c r="L28" s="377"/>
      <c r="M28" s="378"/>
      <c r="N28" s="378"/>
      <c r="O28" s="379"/>
      <c r="P28" s="380"/>
      <c r="Q28" s="490"/>
      <c r="R28" s="490"/>
      <c r="S28" s="491"/>
      <c r="T28" s="495" t="e">
        <f>#REF!</f>
        <v>#REF!</v>
      </c>
      <c r="U28" s="348" t="e">
        <f>#REF!</f>
        <v>#REF!</v>
      </c>
      <c r="V28" s="348" t="e">
        <f>#REF!</f>
        <v>#REF!</v>
      </c>
      <c r="W28" s="496"/>
      <c r="X28" s="358"/>
      <c r="Y28" s="358"/>
      <c r="Z28" s="358"/>
      <c r="AA28" s="359"/>
      <c r="AB28" s="548"/>
      <c r="AC28" s="549"/>
      <c r="AD28" s="549"/>
      <c r="AE28" s="550"/>
      <c r="AF28" s="495" t="e">
        <f>#REF!</f>
        <v>#REF!</v>
      </c>
      <c r="AG28" s="348" t="e">
        <f>#REF!</f>
        <v>#REF!</v>
      </c>
      <c r="AH28" s="348" t="e">
        <f>#REF!</f>
        <v>#REF!</v>
      </c>
      <c r="AI28" s="324" t="s">
        <v>156</v>
      </c>
      <c r="AJ28" s="377"/>
      <c r="AK28" s="378"/>
      <c r="AL28" s="378"/>
      <c r="AM28" s="379"/>
      <c r="AN28" s="380"/>
      <c r="AO28" s="490"/>
      <c r="AP28" s="490"/>
      <c r="AQ28" s="491"/>
      <c r="AR28" s="258" t="e">
        <f>#REF!</f>
        <v>#REF!</v>
      </c>
      <c r="AS28" s="329" t="e">
        <f>#REF!</f>
        <v>#REF!</v>
      </c>
      <c r="AT28" s="329" t="e">
        <f>#REF!</f>
        <v>#REF!</v>
      </c>
      <c r="AU28" s="525"/>
      <c r="AV28" s="377"/>
      <c r="AW28" s="378"/>
      <c r="AX28" s="378"/>
      <c r="AY28" s="379"/>
      <c r="AZ28" s="548"/>
      <c r="BA28" s="549"/>
      <c r="BB28" s="549"/>
      <c r="BC28" s="550"/>
      <c r="BD28" s="258" t="e">
        <f>#REF!</f>
        <v>#REF!</v>
      </c>
      <c r="BE28" s="328" t="e">
        <f>#REF!</f>
        <v>#REF!</v>
      </c>
      <c r="BF28" s="328" t="e">
        <f>#REF!</f>
        <v>#REF!</v>
      </c>
      <c r="BG28" s="400" t="s">
        <v>160</v>
      </c>
      <c r="BH28" s="687"/>
      <c r="BI28" s="685"/>
      <c r="BJ28" s="685"/>
      <c r="BK28" s="686"/>
      <c r="BL28" s="548"/>
      <c r="BM28" s="549"/>
      <c r="BN28" s="549"/>
      <c r="BO28" s="550"/>
      <c r="BP28" s="258" t="e">
        <f>#REF!</f>
        <v>#REF!</v>
      </c>
      <c r="BQ28" s="329" t="e">
        <f>#REF!</f>
        <v>#REF!</v>
      </c>
      <c r="BR28" s="329" t="e">
        <f>#REF!</f>
        <v>#REF!</v>
      </c>
      <c r="BS28" s="525"/>
      <c r="BT28" s="378"/>
      <c r="BU28" s="378"/>
      <c r="BV28" s="378"/>
      <c r="BW28" s="379"/>
      <c r="BX28" s="548"/>
      <c r="BY28" s="549"/>
      <c r="BZ28" s="549"/>
      <c r="CA28" s="550"/>
    </row>
    <row r="29" ht="21.95" customHeight="1" spans="1:86">
      <c r="A29" s="195">
        <f t="shared" si="0"/>
        <v>26</v>
      </c>
      <c r="B29" s="206">
        <v>17</v>
      </c>
      <c r="C29" s="255">
        <f t="shared" si="1"/>
        <v>43143</v>
      </c>
      <c r="D29" s="251"/>
      <c r="E29" s="259" t="s">
        <v>99</v>
      </c>
      <c r="F29" s="260" t="s">
        <v>97</v>
      </c>
      <c r="G29" s="261"/>
      <c r="H29" s="258" t="e">
        <f>#REF!</f>
        <v>#REF!</v>
      </c>
      <c r="I29" s="329" t="e">
        <f>#REF!</f>
        <v>#REF!</v>
      </c>
      <c r="J29" s="328" t="e">
        <f>#REF!</f>
        <v>#REF!</v>
      </c>
      <c r="K29" s="326"/>
      <c r="L29" s="381"/>
      <c r="M29" s="382"/>
      <c r="N29" s="382"/>
      <c r="O29" s="383"/>
      <c r="P29" s="384"/>
      <c r="Q29" s="497"/>
      <c r="R29" s="497"/>
      <c r="S29" s="498"/>
      <c r="T29" s="499" t="e">
        <f>#REF!</f>
        <v>#REF!</v>
      </c>
      <c r="U29" s="336" t="e">
        <f>#REF!</f>
        <v>#REF!</v>
      </c>
      <c r="V29" s="336" t="e">
        <f>#REF!</f>
        <v>#REF!</v>
      </c>
      <c r="W29" s="453"/>
      <c r="X29" s="500"/>
      <c r="Y29" s="500"/>
      <c r="Z29" s="500"/>
      <c r="AA29" s="551"/>
      <c r="AB29" s="552"/>
      <c r="AC29" s="553"/>
      <c r="AD29" s="553"/>
      <c r="AE29" s="554"/>
      <c r="AF29" s="499" t="e">
        <f>#REF!</f>
        <v>#REF!</v>
      </c>
      <c r="AG29" s="336" t="e">
        <f>#REF!</f>
        <v>#REF!</v>
      </c>
      <c r="AH29" s="336" t="e">
        <f>#REF!</f>
        <v>#REF!</v>
      </c>
      <c r="AI29" s="337"/>
      <c r="AJ29" s="381"/>
      <c r="AK29" s="382"/>
      <c r="AL29" s="382"/>
      <c r="AM29" s="383"/>
      <c r="AN29" s="384"/>
      <c r="AO29" s="497"/>
      <c r="AP29" s="497"/>
      <c r="AQ29" s="498"/>
      <c r="AR29" s="641" t="e">
        <f>#REF!</f>
        <v>#REF!</v>
      </c>
      <c r="AS29" s="335" t="e">
        <f>#REF!</f>
        <v>#REF!</v>
      </c>
      <c r="AT29" s="335" t="e">
        <f>#REF!</f>
        <v>#REF!</v>
      </c>
      <c r="AU29" s="642"/>
      <c r="AV29" s="381"/>
      <c r="AW29" s="382"/>
      <c r="AX29" s="382"/>
      <c r="AY29" s="383"/>
      <c r="AZ29" s="552"/>
      <c r="BA29" s="553"/>
      <c r="BB29" s="553"/>
      <c r="BC29" s="554"/>
      <c r="BD29" s="499" t="e">
        <f>#REF!</f>
        <v>#REF!</v>
      </c>
      <c r="BE29" s="336" t="e">
        <f>#REF!</f>
        <v>#REF!</v>
      </c>
      <c r="BF29" s="336" t="e">
        <f>#REF!</f>
        <v>#REF!</v>
      </c>
      <c r="BG29" s="688"/>
      <c r="BH29" s="689"/>
      <c r="BI29" s="690"/>
      <c r="BJ29" s="690"/>
      <c r="BK29" s="691"/>
      <c r="BL29" s="552"/>
      <c r="BM29" s="553"/>
      <c r="BN29" s="553"/>
      <c r="BO29" s="554"/>
      <c r="BP29" s="499" t="e">
        <f>#REF!</f>
        <v>#REF!</v>
      </c>
      <c r="BQ29" s="336" t="e">
        <f>#REF!</f>
        <v>#REF!</v>
      </c>
      <c r="BR29" s="336" t="e">
        <f>#REF!</f>
        <v>#REF!</v>
      </c>
      <c r="BS29" s="453"/>
      <c r="BT29" s="382"/>
      <c r="BU29" s="382"/>
      <c r="BV29" s="382"/>
      <c r="BW29" s="383"/>
      <c r="BX29" s="552"/>
      <c r="BY29" s="553"/>
      <c r="BZ29" s="553"/>
      <c r="CA29" s="554"/>
      <c r="CB29" s="740"/>
      <c r="CC29" s="619"/>
      <c r="CD29" s="619"/>
      <c r="CE29" s="619"/>
      <c r="CF29" s="619"/>
      <c r="CG29" s="619"/>
      <c r="CH29" s="619"/>
    </row>
    <row r="30" ht="21.95" customHeight="1" spans="1:79">
      <c r="A30" s="195">
        <f t="shared" si="0"/>
        <v>27</v>
      </c>
      <c r="B30" s="206">
        <v>18</v>
      </c>
      <c r="C30" s="255">
        <f t="shared" si="1"/>
        <v>43150</v>
      </c>
      <c r="D30" s="251"/>
      <c r="E30" s="262" t="s">
        <v>99</v>
      </c>
      <c r="F30" s="263" t="s">
        <v>39</v>
      </c>
      <c r="G30" s="264"/>
      <c r="H30" s="257" t="e">
        <f>#REF!</f>
        <v>#REF!</v>
      </c>
      <c r="I30" s="344" t="e">
        <f>#REF!</f>
        <v>#REF!</v>
      </c>
      <c r="J30" s="343" t="e">
        <f>#REF!</f>
        <v>#REF!</v>
      </c>
      <c r="K30" s="330"/>
      <c r="L30" s="385"/>
      <c r="M30" s="385"/>
      <c r="N30" s="385"/>
      <c r="O30" s="386"/>
      <c r="P30" s="387"/>
      <c r="Q30" s="385"/>
      <c r="R30" s="385"/>
      <c r="S30" s="386"/>
      <c r="T30" s="257" t="e">
        <f>#REF!</f>
        <v>#REF!</v>
      </c>
      <c r="U30" s="493" t="e">
        <f>#REF!</f>
        <v>#REF!</v>
      </c>
      <c r="V30" s="493" t="e">
        <f>#REF!</f>
        <v>#REF!</v>
      </c>
      <c r="W30" s="494"/>
      <c r="X30" s="501"/>
      <c r="Y30" s="555"/>
      <c r="Z30" s="555"/>
      <c r="AA30" s="556"/>
      <c r="AB30" s="387"/>
      <c r="AC30" s="385"/>
      <c r="AD30" s="385"/>
      <c r="AE30" s="386"/>
      <c r="AF30" s="257" t="e">
        <f>#REF!</f>
        <v>#REF!</v>
      </c>
      <c r="AG30" s="344" t="e">
        <f>#REF!</f>
        <v>#REF!</v>
      </c>
      <c r="AH30" s="344" t="e">
        <f>#REF!</f>
        <v>#REF!</v>
      </c>
      <c r="AI30" s="330" t="s">
        <v>158</v>
      </c>
      <c r="AJ30" s="387"/>
      <c r="AK30" s="385"/>
      <c r="AL30" s="385"/>
      <c r="AM30" s="386"/>
      <c r="AN30" s="387"/>
      <c r="AO30" s="385"/>
      <c r="AP30" s="385"/>
      <c r="AQ30" s="386"/>
      <c r="AR30" s="254" t="e">
        <f>#REF!</f>
        <v>#REF!</v>
      </c>
      <c r="AS30" s="344" t="e">
        <f>#REF!</f>
        <v>#REF!</v>
      </c>
      <c r="AT30" s="344" t="e">
        <f>#REF!</f>
        <v>#REF!</v>
      </c>
      <c r="AU30" s="531" t="s">
        <v>101</v>
      </c>
      <c r="AV30" s="385"/>
      <c r="AW30" s="385"/>
      <c r="AX30" s="385"/>
      <c r="AY30" s="386"/>
      <c r="AZ30" s="387"/>
      <c r="BA30" s="385"/>
      <c r="BB30" s="385"/>
      <c r="BC30" s="386"/>
      <c r="BD30" s="257" t="e">
        <f>#REF!</f>
        <v>#REF!</v>
      </c>
      <c r="BE30" s="344" t="e">
        <f>#REF!</f>
        <v>#REF!</v>
      </c>
      <c r="BF30" s="344" t="e">
        <f>#REF!</f>
        <v>#REF!</v>
      </c>
      <c r="BG30" s="692"/>
      <c r="BH30" s="387"/>
      <c r="BI30" s="385"/>
      <c r="BJ30" s="385"/>
      <c r="BK30" s="386"/>
      <c r="BL30" s="387"/>
      <c r="BM30" s="385"/>
      <c r="BN30" s="385"/>
      <c r="BO30" s="386"/>
      <c r="BP30" s="257" t="e">
        <f>#REF!</f>
        <v>#REF!</v>
      </c>
      <c r="BQ30" s="344" t="e">
        <f>#REF!</f>
        <v>#REF!</v>
      </c>
      <c r="BR30" s="344" t="e">
        <f>#REF!</f>
        <v>#REF!</v>
      </c>
      <c r="BS30" s="494" t="s">
        <v>102</v>
      </c>
      <c r="BT30" s="385"/>
      <c r="BU30" s="385"/>
      <c r="BV30" s="385"/>
      <c r="BW30" s="386"/>
      <c r="BX30" s="387"/>
      <c r="BY30" s="385"/>
      <c r="BZ30" s="385"/>
      <c r="CA30" s="386"/>
    </row>
    <row r="31" ht="21.95" customHeight="1" spans="1:79">
      <c r="A31" s="195">
        <f t="shared" si="0"/>
        <v>28</v>
      </c>
      <c r="B31" s="206">
        <v>19</v>
      </c>
      <c r="C31" s="255">
        <f t="shared" si="1"/>
        <v>43157</v>
      </c>
      <c r="D31" s="251"/>
      <c r="E31" s="198"/>
      <c r="F31" s="199">
        <v>1</v>
      </c>
      <c r="G31" s="265" t="s">
        <v>103</v>
      </c>
      <c r="H31" s="266"/>
      <c r="I31" s="388"/>
      <c r="J31" s="388"/>
      <c r="K31" s="389"/>
      <c r="L31" s="390"/>
      <c r="M31" s="391"/>
      <c r="N31" s="391"/>
      <c r="O31" s="392"/>
      <c r="P31" s="393"/>
      <c r="Q31" s="502"/>
      <c r="R31" s="502"/>
      <c r="S31" s="503"/>
      <c r="T31" s="504"/>
      <c r="U31" s="505"/>
      <c r="V31" s="505"/>
      <c r="W31" s="506" t="s">
        <v>104</v>
      </c>
      <c r="X31" s="507" t="s">
        <v>105</v>
      </c>
      <c r="Y31" s="391"/>
      <c r="Z31" s="391"/>
      <c r="AA31" s="392"/>
      <c r="AB31" s="393"/>
      <c r="AC31" s="502"/>
      <c r="AD31" s="502"/>
      <c r="AE31" s="503"/>
      <c r="AF31" s="557"/>
      <c r="AG31" s="606"/>
      <c r="AH31" s="606"/>
      <c r="AI31" s="392"/>
      <c r="AJ31" s="390"/>
      <c r="AK31" s="391"/>
      <c r="AL31" s="391"/>
      <c r="AM31" s="392" t="s">
        <v>158</v>
      </c>
      <c r="AN31" s="393"/>
      <c r="AO31" s="502"/>
      <c r="AP31" s="502"/>
      <c r="AQ31" s="503"/>
      <c r="AR31" s="643" t="e">
        <f>#REF!</f>
        <v>#REF!</v>
      </c>
      <c r="AS31" s="644" t="e">
        <f>#REF!</f>
        <v>#REF!</v>
      </c>
      <c r="AT31" s="644" t="e">
        <f>#REF!</f>
        <v>#REF!</v>
      </c>
      <c r="AU31" s="506"/>
      <c r="AV31" s="391"/>
      <c r="AW31" s="391"/>
      <c r="AX31" s="391"/>
      <c r="AY31" s="392"/>
      <c r="AZ31" s="393"/>
      <c r="BA31" s="502"/>
      <c r="BB31" s="502"/>
      <c r="BC31" s="503"/>
      <c r="BD31" s="557" t="e">
        <f>#REF!</f>
        <v>#REF!</v>
      </c>
      <c r="BE31" s="693" t="e">
        <f>#REF!</f>
        <v>#REF!</v>
      </c>
      <c r="BF31" s="693" t="e">
        <f>#REF!</f>
        <v>#REF!</v>
      </c>
      <c r="BG31" s="391"/>
      <c r="BH31" s="390"/>
      <c r="BI31" s="391"/>
      <c r="BJ31" s="391"/>
      <c r="BK31" s="392"/>
      <c r="BL31" s="393"/>
      <c r="BM31" s="502"/>
      <c r="BN31" s="502"/>
      <c r="BO31" s="503"/>
      <c r="BP31" s="557" t="e">
        <f>#REF!</f>
        <v>#REF!</v>
      </c>
      <c r="BQ31" s="693" t="e">
        <f>#REF!</f>
        <v>#REF!</v>
      </c>
      <c r="BR31" s="693" t="e">
        <f>#REF!</f>
        <v>#REF!</v>
      </c>
      <c r="BS31" s="506"/>
      <c r="BT31" s="391"/>
      <c r="BU31" s="391"/>
      <c r="BV31" s="391"/>
      <c r="BW31" s="392"/>
      <c r="BX31" s="393"/>
      <c r="BY31" s="502"/>
      <c r="BZ31" s="502"/>
      <c r="CA31" s="503"/>
    </row>
    <row r="32" ht="21.95" customHeight="1" spans="1:79">
      <c r="A32" s="195">
        <f t="shared" si="0"/>
        <v>29</v>
      </c>
      <c r="B32" s="206">
        <v>20</v>
      </c>
      <c r="C32" s="255">
        <f t="shared" si="1"/>
        <v>43164</v>
      </c>
      <c r="D32" s="251"/>
      <c r="E32" s="198"/>
      <c r="F32" s="199">
        <v>2</v>
      </c>
      <c r="G32" s="265" t="s">
        <v>106</v>
      </c>
      <c r="H32" s="267"/>
      <c r="I32" s="394"/>
      <c r="J32" s="394"/>
      <c r="K32" s="395"/>
      <c r="L32" s="396" t="e">
        <f>#REF!</f>
        <v>#REF!</v>
      </c>
      <c r="M32" s="397" t="e">
        <f>#REF!</f>
        <v>#REF!</v>
      </c>
      <c r="N32" s="397" t="e">
        <f>#REF!</f>
        <v>#REF!</v>
      </c>
      <c r="O32" s="398" t="s">
        <v>157</v>
      </c>
      <c r="P32" s="399"/>
      <c r="Q32" s="508"/>
      <c r="R32" s="508"/>
      <c r="S32" s="509" t="s">
        <v>107</v>
      </c>
      <c r="T32" s="510"/>
      <c r="U32" s="511"/>
      <c r="V32" s="511"/>
      <c r="W32" s="512" t="s">
        <v>104</v>
      </c>
      <c r="X32" s="513"/>
      <c r="Y32" s="542"/>
      <c r="Z32" s="542"/>
      <c r="AA32" s="558"/>
      <c r="AB32" s="559"/>
      <c r="AC32" s="460"/>
      <c r="AD32" s="460"/>
      <c r="AE32" s="560"/>
      <c r="AF32" s="561"/>
      <c r="AG32" s="607"/>
      <c r="AH32" s="607"/>
      <c r="AI32" s="608"/>
      <c r="AJ32" s="609"/>
      <c r="AK32" s="542"/>
      <c r="AL32" s="542"/>
      <c r="AM32" s="558"/>
      <c r="AN32" s="559"/>
      <c r="AO32" s="460"/>
      <c r="AP32" s="460"/>
      <c r="AQ32" s="560"/>
      <c r="AR32" s="645" t="e">
        <f>#REF!</f>
        <v>#REF!</v>
      </c>
      <c r="AS32" s="646" t="e">
        <f>#REF!</f>
        <v>#REF!</v>
      </c>
      <c r="AT32" s="646" t="e">
        <f>#REF!</f>
        <v>#REF!</v>
      </c>
      <c r="AU32" s="512"/>
      <c r="AV32" s="647"/>
      <c r="AW32" s="542"/>
      <c r="AX32" s="542"/>
      <c r="AY32" s="558"/>
      <c r="AZ32" s="559"/>
      <c r="BA32" s="460"/>
      <c r="BB32" s="460"/>
      <c r="BC32" s="560"/>
      <c r="BD32" s="561" t="e">
        <f>#REF!</f>
        <v>#REF!</v>
      </c>
      <c r="BE32" s="694" t="e">
        <f>#REF!</f>
        <v>#REF!</v>
      </c>
      <c r="BF32" s="694" t="e">
        <f>#REF!</f>
        <v>#REF!</v>
      </c>
      <c r="BG32" s="695"/>
      <c r="BH32" s="609"/>
      <c r="BI32" s="542"/>
      <c r="BJ32" s="542"/>
      <c r="BK32" s="558"/>
      <c r="BL32" s="559"/>
      <c r="BM32" s="460"/>
      <c r="BN32" s="460"/>
      <c r="BO32" s="560"/>
      <c r="BP32" s="561" t="e">
        <f>#REF!</f>
        <v>#REF!</v>
      </c>
      <c r="BQ32" s="694" t="e">
        <f>#REF!</f>
        <v>#REF!</v>
      </c>
      <c r="BR32" s="694" t="e">
        <f>#REF!</f>
        <v>#REF!</v>
      </c>
      <c r="BS32" s="512"/>
      <c r="BT32" s="647"/>
      <c r="BU32" s="542"/>
      <c r="BV32" s="542"/>
      <c r="BW32" s="558"/>
      <c r="BX32" s="559"/>
      <c r="BY32" s="460"/>
      <c r="BZ32" s="460"/>
      <c r="CA32" s="560"/>
    </row>
    <row r="33" ht="21.95" customHeight="1" spans="1:79">
      <c r="A33" s="195">
        <f t="shared" si="0"/>
        <v>30</v>
      </c>
      <c r="B33" s="206">
        <v>21</v>
      </c>
      <c r="C33" s="255">
        <f t="shared" si="1"/>
        <v>43171</v>
      </c>
      <c r="D33" s="268"/>
      <c r="E33" s="198"/>
      <c r="F33" s="199">
        <v>3</v>
      </c>
      <c r="G33" s="265" t="s">
        <v>108</v>
      </c>
      <c r="H33" s="269" t="e">
        <f>#REF!</f>
        <v>#REF!</v>
      </c>
      <c r="I33" s="329" t="e">
        <f>#REF!</f>
        <v>#REF!</v>
      </c>
      <c r="J33" s="329" t="e">
        <f>#REF!</f>
        <v>#REF!</v>
      </c>
      <c r="K33" s="326"/>
      <c r="L33" s="400"/>
      <c r="M33" s="401"/>
      <c r="N33" s="401"/>
      <c r="O33" s="330"/>
      <c r="P33" s="325"/>
      <c r="Q33" s="404"/>
      <c r="R33" s="404"/>
      <c r="S33" s="426"/>
      <c r="T33" s="257" t="e">
        <f>#REF!</f>
        <v>#REF!</v>
      </c>
      <c r="U33" s="344" t="e">
        <f>#REF!</f>
        <v>#REF!</v>
      </c>
      <c r="V33" s="344" t="e">
        <f>#REF!</f>
        <v>#REF!</v>
      </c>
      <c r="W33" s="514"/>
      <c r="X33" s="515"/>
      <c r="Y33" s="404"/>
      <c r="Z33" s="404"/>
      <c r="AA33" s="330"/>
      <c r="AB33" s="325"/>
      <c r="AC33" s="404"/>
      <c r="AD33" s="404"/>
      <c r="AE33" s="525"/>
      <c r="AF33" s="258" t="e">
        <f>#REF!</f>
        <v>#REF!</v>
      </c>
      <c r="AG33" s="329" t="e">
        <f>#REF!</f>
        <v>#REF!</v>
      </c>
      <c r="AH33" s="329" t="e">
        <f>#REF!</f>
        <v>#REF!</v>
      </c>
      <c r="AI33" s="326" t="s">
        <v>161</v>
      </c>
      <c r="AJ33" s="515"/>
      <c r="AK33" s="401"/>
      <c r="AL33" s="401"/>
      <c r="AM33" s="330"/>
      <c r="AN33" s="325"/>
      <c r="AO33" s="404"/>
      <c r="AP33" s="404"/>
      <c r="AQ33" s="426"/>
      <c r="AR33" s="524"/>
      <c r="AS33" s="648"/>
      <c r="AT33" s="648"/>
      <c r="AU33" s="525"/>
      <c r="AV33" s="400"/>
      <c r="AW33" s="401"/>
      <c r="AX33" s="401"/>
      <c r="AY33" s="330"/>
      <c r="AZ33" s="325"/>
      <c r="BA33" s="404"/>
      <c r="BB33" s="404"/>
      <c r="BC33" s="426"/>
      <c r="BD33" s="258" t="e">
        <f>#REF!</f>
        <v>#REF!</v>
      </c>
      <c r="BE33" s="329" t="e">
        <f>#REF!</f>
        <v>#REF!</v>
      </c>
      <c r="BF33" s="329" t="e">
        <f>#REF!</f>
        <v>#REF!</v>
      </c>
      <c r="BG33" s="400" t="s">
        <v>162</v>
      </c>
      <c r="BH33" s="696" t="e">
        <f>#REF!</f>
        <v>#REF!</v>
      </c>
      <c r="BI33" s="670" t="e">
        <f>#REF!</f>
        <v>#REF!</v>
      </c>
      <c r="BJ33" s="670" t="e">
        <f>#REF!</f>
        <v>#REF!</v>
      </c>
      <c r="BK33" s="697" t="s">
        <v>162</v>
      </c>
      <c r="BL33" s="698"/>
      <c r="BM33" s="623"/>
      <c r="BN33" s="623" t="s">
        <v>43</v>
      </c>
      <c r="BO33" s="624"/>
      <c r="BP33" s="258" t="e">
        <f>#REF!</f>
        <v>#REF!</v>
      </c>
      <c r="BQ33" s="329" t="e">
        <f>#REF!</f>
        <v>#REF!</v>
      </c>
      <c r="BR33" s="329" t="e">
        <f>#REF!</f>
        <v>#REF!</v>
      </c>
      <c r="BS33" s="525"/>
      <c r="BT33" s="647"/>
      <c r="BU33" s="542"/>
      <c r="BV33" s="542"/>
      <c r="BW33" s="558"/>
      <c r="BX33" s="325"/>
      <c r="BY33" s="404"/>
      <c r="BZ33" s="404"/>
      <c r="CA33" s="426"/>
    </row>
    <row r="34" ht="21.95" customHeight="1" spans="1:79">
      <c r="A34" s="195">
        <f t="shared" si="0"/>
        <v>31</v>
      </c>
      <c r="B34" s="196" t="s">
        <v>109</v>
      </c>
      <c r="C34" s="255">
        <f t="shared" si="1"/>
        <v>43178</v>
      </c>
      <c r="D34" s="270" t="s">
        <v>38</v>
      </c>
      <c r="E34" s="198"/>
      <c r="F34" s="199">
        <v>4</v>
      </c>
      <c r="G34" s="265" t="s">
        <v>110</v>
      </c>
      <c r="H34" s="271"/>
      <c r="I34" s="402"/>
      <c r="J34" s="402"/>
      <c r="K34" s="403"/>
      <c r="L34" s="400"/>
      <c r="M34" s="404"/>
      <c r="N34" s="404"/>
      <c r="O34" s="326"/>
      <c r="P34" s="325"/>
      <c r="Q34" s="404"/>
      <c r="R34" s="404"/>
      <c r="S34" s="426"/>
      <c r="T34" s="516"/>
      <c r="U34" s="517"/>
      <c r="V34" s="517"/>
      <c r="W34" s="518"/>
      <c r="X34" s="411" t="e">
        <f>#REF!</f>
        <v>#REF!</v>
      </c>
      <c r="Y34" s="328" t="e">
        <f>#REF!</f>
        <v>#REF!</v>
      </c>
      <c r="Z34" s="328" t="e">
        <f>#REF!</f>
        <v>#REF!</v>
      </c>
      <c r="AA34" s="562" t="e">
        <f>#REF!</f>
        <v>#REF!</v>
      </c>
      <c r="AB34" s="563" t="e">
        <f>#REF!</f>
        <v>#REF!</v>
      </c>
      <c r="AC34" s="564" t="e">
        <f>#REF!</f>
        <v>#REF!</v>
      </c>
      <c r="AD34" s="564" t="e">
        <f>#REF!</f>
        <v>#REF!</v>
      </c>
      <c r="AE34" s="523" t="e">
        <f>#REF!</f>
        <v>#REF!</v>
      </c>
      <c r="AF34" s="212"/>
      <c r="AG34" s="328"/>
      <c r="AH34" s="328"/>
      <c r="AI34" s="326"/>
      <c r="AJ34" s="258" t="e">
        <f>#REF!</f>
        <v>#REF!</v>
      </c>
      <c r="AK34" s="328" t="e">
        <f>#REF!</f>
        <v>#REF!</v>
      </c>
      <c r="AL34" s="328" t="e">
        <f>#REF!</f>
        <v>#REF!</v>
      </c>
      <c r="AM34" s="562" t="e">
        <f>#REF!</f>
        <v>#REF!</v>
      </c>
      <c r="AN34" s="325"/>
      <c r="AO34" s="404"/>
      <c r="AP34" s="404"/>
      <c r="AQ34" s="426"/>
      <c r="AR34" s="201"/>
      <c r="AS34" s="319"/>
      <c r="AT34" s="319"/>
      <c r="AU34" s="320"/>
      <c r="AV34" s="400"/>
      <c r="AW34" s="404"/>
      <c r="AX34" s="404"/>
      <c r="AY34" s="326"/>
      <c r="AZ34" s="325"/>
      <c r="BA34" s="404"/>
      <c r="BB34" s="404"/>
      <c r="BC34" s="426"/>
      <c r="BD34" s="663"/>
      <c r="BE34" s="699"/>
      <c r="BF34" s="699"/>
      <c r="BG34" s="700"/>
      <c r="BH34" s="258" t="e">
        <f>#REF!</f>
        <v>#REF!</v>
      </c>
      <c r="BI34" s="328" t="e">
        <f>#REF!</f>
        <v>#REF!</v>
      </c>
      <c r="BJ34" s="328" t="e">
        <f>#REF!</f>
        <v>#REF!</v>
      </c>
      <c r="BK34" s="562" t="e">
        <f>#REF!</f>
        <v>#REF!</v>
      </c>
      <c r="BL34" s="325"/>
      <c r="BM34" s="404"/>
      <c r="BN34" s="404"/>
      <c r="BO34" s="426"/>
      <c r="BP34" s="201"/>
      <c r="BQ34" s="319"/>
      <c r="BR34" s="319"/>
      <c r="BS34" s="320"/>
      <c r="BT34" s="719" t="e">
        <f>#REF!</f>
        <v>#REF!</v>
      </c>
      <c r="BU34" s="344" t="e">
        <f>#REF!</f>
        <v>#REF!</v>
      </c>
      <c r="BV34" s="344" t="e">
        <f>#REF!</f>
        <v>#REF!</v>
      </c>
      <c r="BW34" s="558" t="e">
        <f>#REF!</f>
        <v>#REF!</v>
      </c>
      <c r="BX34" s="325"/>
      <c r="BY34" s="404"/>
      <c r="BZ34" s="404"/>
      <c r="CA34" s="426"/>
    </row>
    <row r="35" ht="21.95" customHeight="1" spans="1:79">
      <c r="A35" s="195">
        <f t="shared" si="0"/>
        <v>32</v>
      </c>
      <c r="B35" s="196" t="s">
        <v>111</v>
      </c>
      <c r="C35" s="255">
        <f t="shared" si="1"/>
        <v>43185</v>
      </c>
      <c r="D35" s="272"/>
      <c r="E35" s="198"/>
      <c r="F35" s="199">
        <v>5</v>
      </c>
      <c r="G35" s="265" t="s">
        <v>112</v>
      </c>
      <c r="H35" s="273"/>
      <c r="I35" s="405"/>
      <c r="J35" s="405"/>
      <c r="K35" s="406"/>
      <c r="L35" s="407"/>
      <c r="M35" s="401"/>
      <c r="N35" s="401"/>
      <c r="O35" s="330"/>
      <c r="P35" s="325"/>
      <c r="Q35" s="404"/>
      <c r="R35" s="404"/>
      <c r="S35" s="426"/>
      <c r="T35" s="519"/>
      <c r="U35" s="520"/>
      <c r="V35" s="520"/>
      <c r="W35" s="521"/>
      <c r="X35" s="522" t="e">
        <f>#REF!</f>
        <v>#REF!</v>
      </c>
      <c r="Y35" s="329" t="e">
        <f>#REF!</f>
        <v>#REF!</v>
      </c>
      <c r="Z35" s="329" t="e">
        <f>#REF!</f>
        <v>#REF!</v>
      </c>
      <c r="AA35" s="562" t="e">
        <f>#REF!</f>
        <v>#REF!</v>
      </c>
      <c r="AB35" s="325"/>
      <c r="AC35" s="404"/>
      <c r="AD35" s="404"/>
      <c r="AE35" s="525"/>
      <c r="AF35" s="227"/>
      <c r="AG35" s="358"/>
      <c r="AH35" s="358"/>
      <c r="AI35" s="359"/>
      <c r="AJ35" s="257" t="e">
        <f>#REF!</f>
        <v>#REF!</v>
      </c>
      <c r="AK35" s="329" t="e">
        <f>#REF!</f>
        <v>#REF!</v>
      </c>
      <c r="AL35" s="329" t="e">
        <f>#REF!</f>
        <v>#REF!</v>
      </c>
      <c r="AM35" s="326" t="s">
        <v>161</v>
      </c>
      <c r="AN35" s="325"/>
      <c r="AO35" s="404"/>
      <c r="AP35" s="404"/>
      <c r="AQ35" s="426"/>
      <c r="AR35" s="201"/>
      <c r="AS35" s="319"/>
      <c r="AT35" s="319"/>
      <c r="AU35" s="320"/>
      <c r="AV35" s="411" t="e">
        <f>#REF!</f>
        <v>#REF!</v>
      </c>
      <c r="AW35" s="328" t="e">
        <f>#REF!</f>
        <v>#REF!</v>
      </c>
      <c r="AX35" s="328" t="e">
        <f>#REF!</f>
        <v>#REF!</v>
      </c>
      <c r="AY35" s="562" t="s">
        <v>113</v>
      </c>
      <c r="AZ35" s="325"/>
      <c r="BA35" s="404"/>
      <c r="BB35" s="404"/>
      <c r="BC35" s="426"/>
      <c r="BD35" s="663"/>
      <c r="BE35" s="699"/>
      <c r="BF35" s="699"/>
      <c r="BG35" s="700"/>
      <c r="BH35" s="257" t="e">
        <f>#REF!</f>
        <v>#REF!</v>
      </c>
      <c r="BI35" s="329" t="e">
        <f>#REF!</f>
        <v>#REF!</v>
      </c>
      <c r="BJ35" s="329" t="e">
        <f>#REF!</f>
        <v>#REF!</v>
      </c>
      <c r="BK35" s="562" t="e">
        <f>#REF!</f>
        <v>#REF!</v>
      </c>
      <c r="BL35" s="325"/>
      <c r="BM35" s="404"/>
      <c r="BN35" s="404"/>
      <c r="BO35" s="426"/>
      <c r="BP35" s="201"/>
      <c r="BQ35" s="319"/>
      <c r="BR35" s="319"/>
      <c r="BS35" s="320"/>
      <c r="BT35" s="719" t="e">
        <f>#REF!</f>
        <v>#REF!</v>
      </c>
      <c r="BU35" s="344" t="e">
        <f>#REF!</f>
        <v>#REF!</v>
      </c>
      <c r="BV35" s="344" t="e">
        <f>#REF!</f>
        <v>#REF!</v>
      </c>
      <c r="BW35" s="558" t="e">
        <f>#REF!</f>
        <v>#REF!</v>
      </c>
      <c r="BX35" s="325"/>
      <c r="BY35" s="404"/>
      <c r="BZ35" s="404"/>
      <c r="CA35" s="426"/>
    </row>
    <row r="36" ht="21.95" customHeight="1" spans="1:79">
      <c r="A36" s="195">
        <f t="shared" si="0"/>
        <v>33</v>
      </c>
      <c r="B36" s="196" t="s">
        <v>114</v>
      </c>
      <c r="C36" s="255">
        <f t="shared" si="1"/>
        <v>43192</v>
      </c>
      <c r="D36" s="272"/>
      <c r="E36" s="274" t="s">
        <v>115</v>
      </c>
      <c r="F36" s="199">
        <v>6</v>
      </c>
      <c r="G36" s="265" t="s">
        <v>116</v>
      </c>
      <c r="H36" s="273"/>
      <c r="I36" s="405"/>
      <c r="J36" s="405"/>
      <c r="K36" s="406"/>
      <c r="L36" s="400"/>
      <c r="M36" s="401"/>
      <c r="N36" s="401"/>
      <c r="O36" s="326"/>
      <c r="P36" s="325"/>
      <c r="Q36" s="404"/>
      <c r="R36" s="404"/>
      <c r="S36" s="426"/>
      <c r="T36" s="519"/>
      <c r="U36" s="520"/>
      <c r="V36" s="520"/>
      <c r="W36" s="521"/>
      <c r="X36" s="411"/>
      <c r="Y36" s="329"/>
      <c r="Z36" s="329"/>
      <c r="AA36" s="562"/>
      <c r="AB36" s="325"/>
      <c r="AC36" s="404"/>
      <c r="AD36" s="404"/>
      <c r="AE36" s="426"/>
      <c r="AF36" s="227"/>
      <c r="AG36" s="358"/>
      <c r="AH36" s="358"/>
      <c r="AI36" s="359"/>
      <c r="AJ36" s="258" t="e">
        <f>#REF!</f>
        <v>#REF!</v>
      </c>
      <c r="AK36" s="329" t="e">
        <f>#REF!</f>
        <v>#REF!</v>
      </c>
      <c r="AL36" s="329" t="e">
        <f>#REF!</f>
        <v>#REF!</v>
      </c>
      <c r="AM36" s="562" t="e">
        <f>#REF!</f>
        <v>#REF!</v>
      </c>
      <c r="AN36" s="325"/>
      <c r="AO36" s="404"/>
      <c r="AP36" s="404"/>
      <c r="AQ36" s="426"/>
      <c r="AR36" s="201"/>
      <c r="AS36" s="319"/>
      <c r="AT36" s="319"/>
      <c r="AU36" s="320"/>
      <c r="AV36" s="411" t="e">
        <f>#REF!</f>
        <v>#REF!</v>
      </c>
      <c r="AW36" s="328" t="e">
        <f>#REF!</f>
        <v>#REF!</v>
      </c>
      <c r="AX36" s="328" t="e">
        <f>#REF!</f>
        <v>#REF!</v>
      </c>
      <c r="AY36" s="326" t="s">
        <v>120</v>
      </c>
      <c r="AZ36" s="325"/>
      <c r="BA36" s="404"/>
      <c r="BB36" s="404"/>
      <c r="BC36" s="426"/>
      <c r="BD36" s="663"/>
      <c r="BE36" s="699"/>
      <c r="BF36" s="699"/>
      <c r="BG36" s="700"/>
      <c r="BH36" s="258" t="e">
        <f>#REF!</f>
        <v>#REF!</v>
      </c>
      <c r="BI36" s="329" t="e">
        <f>#REF!</f>
        <v>#REF!</v>
      </c>
      <c r="BJ36" s="329" t="e">
        <f>#REF!</f>
        <v>#REF!</v>
      </c>
      <c r="BK36" s="562" t="e">
        <f>#REF!</f>
        <v>#REF!</v>
      </c>
      <c r="BL36" s="325"/>
      <c r="BM36" s="404"/>
      <c r="BN36" s="404"/>
      <c r="BO36" s="426"/>
      <c r="BP36" s="201"/>
      <c r="BQ36" s="319"/>
      <c r="BR36" s="319"/>
      <c r="BS36" s="320"/>
      <c r="BT36" s="719" t="e">
        <f>#REF!</f>
        <v>#REF!</v>
      </c>
      <c r="BU36" s="344" t="e">
        <f>#REF!</f>
        <v>#REF!</v>
      </c>
      <c r="BV36" s="344" t="e">
        <f>#REF!</f>
        <v>#REF!</v>
      </c>
      <c r="BW36" s="558"/>
      <c r="BX36" s="325"/>
      <c r="BY36" s="404"/>
      <c r="BZ36" s="404"/>
      <c r="CA36" s="426"/>
    </row>
    <row r="37" ht="21.95" customHeight="1" spans="1:79">
      <c r="A37" s="195">
        <f t="shared" si="0"/>
        <v>34</v>
      </c>
      <c r="B37" s="196" t="s">
        <v>117</v>
      </c>
      <c r="C37" s="255">
        <f t="shared" si="1"/>
        <v>43199</v>
      </c>
      <c r="D37" s="272"/>
      <c r="E37" s="198"/>
      <c r="F37" s="199">
        <v>7</v>
      </c>
      <c r="G37" s="265" t="s">
        <v>118</v>
      </c>
      <c r="H37" s="275"/>
      <c r="I37" s="408"/>
      <c r="J37" s="408"/>
      <c r="K37" s="409"/>
      <c r="L37" s="407"/>
      <c r="M37" s="401"/>
      <c r="N37" s="401"/>
      <c r="O37" s="330"/>
      <c r="P37" s="325"/>
      <c r="Q37" s="404"/>
      <c r="R37" s="404"/>
      <c r="S37" s="426"/>
      <c r="T37" s="519"/>
      <c r="U37" s="520"/>
      <c r="V37" s="520"/>
      <c r="W37" s="521"/>
      <c r="X37" s="522"/>
      <c r="Y37" s="329"/>
      <c r="Z37" s="329"/>
      <c r="AA37" s="565"/>
      <c r="AB37" s="325"/>
      <c r="AC37" s="404"/>
      <c r="AD37" s="404"/>
      <c r="AE37" s="426"/>
      <c r="AF37" s="227"/>
      <c r="AG37" s="358"/>
      <c r="AH37" s="358"/>
      <c r="AI37" s="359"/>
      <c r="AJ37" s="257" t="e">
        <f>#REF!</f>
        <v>#REF!</v>
      </c>
      <c r="AK37" s="329" t="e">
        <f>#REF!</f>
        <v>#REF!</v>
      </c>
      <c r="AL37" s="329" t="e">
        <f>#REF!</f>
        <v>#REF!</v>
      </c>
      <c r="AM37" s="562" t="e">
        <f>#REF!</f>
        <v>#REF!</v>
      </c>
      <c r="AN37" s="325"/>
      <c r="AO37" s="404"/>
      <c r="AP37" s="404"/>
      <c r="AQ37" s="426"/>
      <c r="AR37" s="201"/>
      <c r="AS37" s="319"/>
      <c r="AT37" s="319"/>
      <c r="AU37" s="320"/>
      <c r="AV37" s="411" t="e">
        <f>#REF!</f>
        <v>#REF!</v>
      </c>
      <c r="AW37" s="328" t="e">
        <f>#REF!</f>
        <v>#REF!</v>
      </c>
      <c r="AX37" s="328" t="e">
        <f>#REF!</f>
        <v>#REF!</v>
      </c>
      <c r="AY37" s="326" t="s">
        <v>163</v>
      </c>
      <c r="AZ37" s="325"/>
      <c r="BA37" s="404"/>
      <c r="BB37" s="404"/>
      <c r="BC37" s="426"/>
      <c r="BD37" s="663"/>
      <c r="BE37" s="699"/>
      <c r="BF37" s="699"/>
      <c r="BG37" s="700"/>
      <c r="BH37" s="257" t="e">
        <f>#REF!</f>
        <v>#REF!</v>
      </c>
      <c r="BI37" s="329" t="e">
        <f>#REF!</f>
        <v>#REF!</v>
      </c>
      <c r="BJ37" s="329" t="e">
        <f>#REF!</f>
        <v>#REF!</v>
      </c>
      <c r="BK37" s="562" t="e">
        <f>#REF!</f>
        <v>#REF!</v>
      </c>
      <c r="BL37" s="325"/>
      <c r="BM37" s="404"/>
      <c r="BN37" s="404"/>
      <c r="BO37" s="426"/>
      <c r="BP37" s="201"/>
      <c r="BQ37" s="319"/>
      <c r="BR37" s="319"/>
      <c r="BS37" s="320"/>
      <c r="BT37" s="719" t="e">
        <f>#REF!</f>
        <v>#REF!</v>
      </c>
      <c r="BU37" s="344" t="e">
        <f>#REF!</f>
        <v>#REF!</v>
      </c>
      <c r="BV37" s="344" t="e">
        <f>#REF!</f>
        <v>#REF!</v>
      </c>
      <c r="BW37" s="558"/>
      <c r="BX37" s="325"/>
      <c r="BY37" s="404"/>
      <c r="BZ37" s="404"/>
      <c r="CA37" s="426"/>
    </row>
    <row r="38" ht="21.95" customHeight="1" spans="1:79">
      <c r="A38" s="195">
        <f t="shared" si="0"/>
        <v>35</v>
      </c>
      <c r="B38" s="206">
        <v>22</v>
      </c>
      <c r="C38" s="255">
        <f t="shared" si="1"/>
        <v>43206</v>
      </c>
      <c r="D38" s="276" t="s">
        <v>96</v>
      </c>
      <c r="E38" s="198"/>
      <c r="F38" s="199">
        <v>8</v>
      </c>
      <c r="G38" s="265" t="s">
        <v>119</v>
      </c>
      <c r="H38" s="254" t="e">
        <f>#REF!</f>
        <v>#REF!</v>
      </c>
      <c r="I38" s="343" t="e">
        <f>#REF!</f>
        <v>#REF!</v>
      </c>
      <c r="J38" s="344" t="e">
        <f>#REF!</f>
        <v>#REF!</v>
      </c>
      <c r="K38" s="376"/>
      <c r="L38" s="400"/>
      <c r="M38" s="401"/>
      <c r="N38" s="401"/>
      <c r="O38" s="326" t="s">
        <v>164</v>
      </c>
      <c r="P38" s="410"/>
      <c r="Q38" s="470"/>
      <c r="R38" s="470"/>
      <c r="S38" s="471"/>
      <c r="T38" s="258" t="e">
        <f>#REF!</f>
        <v>#REF!</v>
      </c>
      <c r="U38" s="328" t="e">
        <f>#REF!</f>
        <v>#REF!</v>
      </c>
      <c r="V38" s="328" t="e">
        <f>#REF!</f>
        <v>#REF!</v>
      </c>
      <c r="W38" s="523"/>
      <c r="X38" s="411"/>
      <c r="Y38" s="329"/>
      <c r="Z38" s="329"/>
      <c r="AA38" s="562"/>
      <c r="AB38" s="410"/>
      <c r="AC38" s="470"/>
      <c r="AD38" s="470"/>
      <c r="AE38" s="471"/>
      <c r="AF38" s="566" t="e">
        <f>#REF!</f>
        <v>#REF!</v>
      </c>
      <c r="AG38" s="610" t="e">
        <f>#REF!</f>
        <v>#REF!</v>
      </c>
      <c r="AH38" s="610" t="e">
        <f>#REF!</f>
        <v>#REF!</v>
      </c>
      <c r="AI38" s="611"/>
      <c r="AJ38" s="411" t="e">
        <f>#REF!</f>
        <v>#REF!</v>
      </c>
      <c r="AK38" s="329" t="e">
        <f>#REF!</f>
        <v>#REF!</v>
      </c>
      <c r="AL38" s="329" t="e">
        <f>#REF!</f>
        <v>#REF!</v>
      </c>
      <c r="AM38" s="562" t="e">
        <f>#REF!</f>
        <v>#REF!</v>
      </c>
      <c r="AN38" s="410"/>
      <c r="AO38" s="470"/>
      <c r="AP38" s="470"/>
      <c r="AQ38" s="471"/>
      <c r="AR38" s="258" t="e">
        <f>#REF!</f>
        <v>#REF!</v>
      </c>
      <c r="AS38" s="328" t="e">
        <f>#REF!</f>
        <v>#REF!</v>
      </c>
      <c r="AT38" s="328" t="e">
        <f>#REF!</f>
        <v>#REF!</v>
      </c>
      <c r="AU38" s="525"/>
      <c r="AV38" s="411" t="e">
        <f>#REF!</f>
        <v>#REF!</v>
      </c>
      <c r="AW38" s="328" t="e">
        <f>#REF!</f>
        <v>#REF!</v>
      </c>
      <c r="AX38" s="328" t="e">
        <f>#REF!</f>
        <v>#REF!</v>
      </c>
      <c r="AY38" s="326" t="s">
        <v>165</v>
      </c>
      <c r="AZ38" s="410"/>
      <c r="BA38" s="470"/>
      <c r="BB38" s="470"/>
      <c r="BC38" s="471"/>
      <c r="BD38" s="258" t="e">
        <f>#REF!</f>
        <v>#REF!</v>
      </c>
      <c r="BE38" s="328" t="e">
        <f>#REF!</f>
        <v>#REF!</v>
      </c>
      <c r="BF38" s="328" t="e">
        <f>#REF!</f>
        <v>#REF!</v>
      </c>
      <c r="BG38" s="400"/>
      <c r="BH38" s="258" t="e">
        <f>#REF!</f>
        <v>#REF!</v>
      </c>
      <c r="BI38" s="329" t="e">
        <f>#REF!</f>
        <v>#REF!</v>
      </c>
      <c r="BJ38" s="329" t="e">
        <f>#REF!</f>
        <v>#REF!</v>
      </c>
      <c r="BK38" s="562" t="e">
        <f>#REF!</f>
        <v>#REF!</v>
      </c>
      <c r="BL38" s="410"/>
      <c r="BM38" s="470"/>
      <c r="BN38" s="470"/>
      <c r="BO38" s="471"/>
      <c r="BP38" s="258" t="e">
        <f>#REF!</f>
        <v>#REF!</v>
      </c>
      <c r="BQ38" s="329" t="e">
        <f>#REF!</f>
        <v>#REF!</v>
      </c>
      <c r="BR38" s="329" t="e">
        <f>#REF!</f>
        <v>#REF!</v>
      </c>
      <c r="BS38" s="525"/>
      <c r="BT38" s="719" t="e">
        <f>#REF!</f>
        <v>#REF!</v>
      </c>
      <c r="BU38" s="344" t="e">
        <f>#REF!</f>
        <v>#REF!</v>
      </c>
      <c r="BV38" s="344" t="e">
        <f>#REF!</f>
        <v>#REF!</v>
      </c>
      <c r="BW38" s="558"/>
      <c r="BX38" s="410"/>
      <c r="BY38" s="470"/>
      <c r="BZ38" s="470"/>
      <c r="CA38" s="471"/>
    </row>
    <row r="39" ht="21.95" customHeight="1" spans="1:79">
      <c r="A39" s="195">
        <f t="shared" si="0"/>
        <v>36</v>
      </c>
      <c r="B39" s="206">
        <v>23</v>
      </c>
      <c r="C39" s="255">
        <f t="shared" si="1"/>
        <v>43213</v>
      </c>
      <c r="D39" s="251"/>
      <c r="E39" s="198"/>
      <c r="F39" s="199">
        <v>9</v>
      </c>
      <c r="G39" s="265" t="s">
        <v>121</v>
      </c>
      <c r="H39" s="258" t="e">
        <f>#REF!</f>
        <v>#REF!</v>
      </c>
      <c r="I39" s="328" t="e">
        <f>#REF!</f>
        <v>#REF!</v>
      </c>
      <c r="J39" s="329" t="e">
        <f>#REF!</f>
        <v>#REF!</v>
      </c>
      <c r="K39" s="326" t="s">
        <v>164</v>
      </c>
      <c r="L39" s="411" t="e">
        <f>#REF!</f>
        <v>#REF!</v>
      </c>
      <c r="M39" s="329" t="e">
        <f>#REF!</f>
        <v>#REF!</v>
      </c>
      <c r="N39" s="329" t="e">
        <f>#REF!</f>
        <v>#REF!</v>
      </c>
      <c r="O39" s="326"/>
      <c r="P39" s="325"/>
      <c r="Q39" s="404"/>
      <c r="R39" s="404"/>
      <c r="S39" s="426" t="s">
        <v>122</v>
      </c>
      <c r="T39" s="462"/>
      <c r="U39" s="425"/>
      <c r="V39" s="425"/>
      <c r="W39" s="494"/>
      <c r="X39" s="411" t="e">
        <f>#REF!</f>
        <v>#REF!</v>
      </c>
      <c r="Y39" s="329" t="e">
        <f>#REF!</f>
        <v>#REF!</v>
      </c>
      <c r="Z39" s="329" t="e">
        <f>#REF!</f>
        <v>#REF!</v>
      </c>
      <c r="AA39" s="562" t="e">
        <f>#REF!</f>
        <v>#REF!</v>
      </c>
      <c r="AB39" s="325"/>
      <c r="AC39" s="404"/>
      <c r="AD39" s="404"/>
      <c r="AE39" s="426"/>
      <c r="AF39" s="212" t="e">
        <f>#REF!</f>
        <v>#REF!</v>
      </c>
      <c r="AG39" s="328" t="e">
        <f>#REF!</f>
        <v>#REF!</v>
      </c>
      <c r="AH39" s="328" t="e">
        <f>#REF!</f>
        <v>#REF!</v>
      </c>
      <c r="AI39" s="333"/>
      <c r="AJ39" s="411" t="e">
        <f>#REF!</f>
        <v>#REF!</v>
      </c>
      <c r="AK39" s="329" t="e">
        <f>#REF!</f>
        <v>#REF!</v>
      </c>
      <c r="AL39" s="329" t="e">
        <f>#REF!</f>
        <v>#REF!</v>
      </c>
      <c r="AM39" s="326" t="s">
        <v>161</v>
      </c>
      <c r="AN39" s="325"/>
      <c r="AO39" s="404"/>
      <c r="AP39" s="404"/>
      <c r="AQ39" s="426"/>
      <c r="AR39" s="257" t="e">
        <f>#REF!</f>
        <v>#REF!</v>
      </c>
      <c r="AS39" s="328" t="e">
        <f>#REF!</f>
        <v>#REF!</v>
      </c>
      <c r="AT39" s="328" t="e">
        <f>#REF!</f>
        <v>#REF!</v>
      </c>
      <c r="AU39" s="494"/>
      <c r="AV39" s="411" t="e">
        <f>#REF!</f>
        <v>#REF!</v>
      </c>
      <c r="AW39" s="329" t="e">
        <f>#REF!</f>
        <v>#REF!</v>
      </c>
      <c r="AX39" s="329" t="e">
        <f>#REF!</f>
        <v>#REF!</v>
      </c>
      <c r="AY39" s="562" t="s">
        <v>55</v>
      </c>
      <c r="AZ39" s="325"/>
      <c r="BA39" s="404"/>
      <c r="BB39" s="404"/>
      <c r="BC39" s="426"/>
      <c r="BD39" s="258" t="e">
        <f>#REF!</f>
        <v>#REF!</v>
      </c>
      <c r="BE39" s="328" t="e">
        <f>#REF!</f>
        <v>#REF!</v>
      </c>
      <c r="BF39" s="328" t="e">
        <f>#REF!</f>
        <v>#REF!</v>
      </c>
      <c r="BG39" s="407"/>
      <c r="BH39" s="258" t="e">
        <f>#REF!</f>
        <v>#REF!</v>
      </c>
      <c r="BI39" s="329" t="e">
        <f>#REF!</f>
        <v>#REF!</v>
      </c>
      <c r="BJ39" s="329" t="e">
        <f>#REF!</f>
        <v>#REF!</v>
      </c>
      <c r="BK39" s="562" t="e">
        <f>#REF!</f>
        <v>#REF!</v>
      </c>
      <c r="BL39" s="325"/>
      <c r="BM39" s="404"/>
      <c r="BN39" s="404"/>
      <c r="BO39" s="426"/>
      <c r="BP39" s="257" t="e">
        <f>#REF!</f>
        <v>#REF!</v>
      </c>
      <c r="BQ39" s="493" t="e">
        <f>#REF!</f>
        <v>#REF!</v>
      </c>
      <c r="BR39" s="493" t="e">
        <f>#REF!</f>
        <v>#REF!</v>
      </c>
      <c r="BS39" s="494"/>
      <c r="BT39" s="719" t="e">
        <f>#REF!</f>
        <v>#REF!</v>
      </c>
      <c r="BU39" s="344" t="e">
        <f>#REF!</f>
        <v>#REF!</v>
      </c>
      <c r="BV39" s="344" t="e">
        <f>#REF!</f>
        <v>#REF!</v>
      </c>
      <c r="BW39" s="558" t="e">
        <f>#REF!</f>
        <v>#REF!</v>
      </c>
      <c r="BX39" s="325"/>
      <c r="BY39" s="404"/>
      <c r="BZ39" s="404"/>
      <c r="CA39" s="426"/>
    </row>
    <row r="40" ht="21.95" customHeight="1" spans="1:79">
      <c r="A40" s="195">
        <f t="shared" si="0"/>
        <v>37</v>
      </c>
      <c r="B40" s="206">
        <v>24</v>
      </c>
      <c r="C40" s="255">
        <f t="shared" si="1"/>
        <v>43220</v>
      </c>
      <c r="D40" s="268"/>
      <c r="E40" s="274" t="s">
        <v>123</v>
      </c>
      <c r="F40" s="199">
        <v>10</v>
      </c>
      <c r="G40" s="277" t="s">
        <v>55</v>
      </c>
      <c r="H40" s="212"/>
      <c r="I40" s="328"/>
      <c r="J40" s="328"/>
      <c r="K40" s="333"/>
      <c r="L40" s="412"/>
      <c r="M40" s="412"/>
      <c r="N40" s="412"/>
      <c r="O40" s="413"/>
      <c r="P40" s="363"/>
      <c r="Q40" s="475"/>
      <c r="R40" s="475"/>
      <c r="S40" s="476"/>
      <c r="T40" s="524"/>
      <c r="U40" s="425"/>
      <c r="V40" s="425"/>
      <c r="W40" s="525"/>
      <c r="X40" s="361"/>
      <c r="Y40" s="361"/>
      <c r="Z40" s="361"/>
      <c r="AA40" s="362"/>
      <c r="AB40" s="363"/>
      <c r="AC40" s="475"/>
      <c r="AD40" s="475"/>
      <c r="AE40" s="476"/>
      <c r="AF40" s="212" t="e">
        <f>#REF!</f>
        <v>#REF!</v>
      </c>
      <c r="AG40" s="328" t="e">
        <f>#REF!</f>
        <v>#REF!</v>
      </c>
      <c r="AH40" s="328" t="e">
        <f>#REF!</f>
        <v>#REF!</v>
      </c>
      <c r="AI40" s="333"/>
      <c r="AJ40" s="412"/>
      <c r="AK40" s="412"/>
      <c r="AL40" s="412"/>
      <c r="AM40" s="413"/>
      <c r="AN40" s="363"/>
      <c r="AO40" s="475"/>
      <c r="AP40" s="475"/>
      <c r="AQ40" s="476"/>
      <c r="AR40" s="258" t="e">
        <f>#REF!</f>
        <v>#REF!</v>
      </c>
      <c r="AS40" s="328" t="e">
        <f>#REF!</f>
        <v>#REF!</v>
      </c>
      <c r="AT40" s="328" t="e">
        <f>#REF!</f>
        <v>#REF!</v>
      </c>
      <c r="AU40" s="525"/>
      <c r="AV40" s="361"/>
      <c r="AW40" s="361"/>
      <c r="AX40" s="361"/>
      <c r="AY40" s="362"/>
      <c r="AZ40" s="363"/>
      <c r="BA40" s="475"/>
      <c r="BB40" s="475"/>
      <c r="BC40" s="476"/>
      <c r="BD40" s="258" t="e">
        <f>#REF!</f>
        <v>#REF!</v>
      </c>
      <c r="BE40" s="328" t="e">
        <f>#REF!</f>
        <v>#REF!</v>
      </c>
      <c r="BF40" s="328" t="e">
        <f>#REF!</f>
        <v>#REF!</v>
      </c>
      <c r="BG40" s="400"/>
      <c r="BH40" s="701"/>
      <c r="BI40" s="361"/>
      <c r="BJ40" s="361"/>
      <c r="BK40" s="362"/>
      <c r="BL40" s="363"/>
      <c r="BM40" s="475"/>
      <c r="BN40" s="475"/>
      <c r="BO40" s="476"/>
      <c r="BP40" s="258" t="e">
        <f>#REF!</f>
        <v>#REF!</v>
      </c>
      <c r="BQ40" s="329" t="e">
        <f>#REF!</f>
        <v>#REF!</v>
      </c>
      <c r="BR40" s="329" t="e">
        <f>#REF!</f>
        <v>#REF!</v>
      </c>
      <c r="BS40" s="525"/>
      <c r="BT40" s="361"/>
      <c r="BU40" s="361"/>
      <c r="BV40" s="361"/>
      <c r="BW40" s="362"/>
      <c r="BX40" s="363"/>
      <c r="BY40" s="475"/>
      <c r="BZ40" s="475"/>
      <c r="CA40" s="476"/>
    </row>
    <row r="41" ht="21.95" customHeight="1" spans="1:79">
      <c r="A41" s="195">
        <f t="shared" si="0"/>
        <v>38</v>
      </c>
      <c r="B41" s="278">
        <v>25</v>
      </c>
      <c r="C41" s="197">
        <f t="shared" si="1"/>
        <v>43227</v>
      </c>
      <c r="D41" s="279" t="s">
        <v>124</v>
      </c>
      <c r="E41" s="198"/>
      <c r="F41" s="199">
        <v>11</v>
      </c>
      <c r="G41" s="277" t="s">
        <v>55</v>
      </c>
      <c r="H41" s="212"/>
      <c r="I41" s="328"/>
      <c r="J41" s="328"/>
      <c r="K41" s="333" t="s">
        <v>157</v>
      </c>
      <c r="L41" s="414"/>
      <c r="M41" s="414"/>
      <c r="N41" s="414"/>
      <c r="O41" s="415" t="s">
        <v>157</v>
      </c>
      <c r="P41" s="416"/>
      <c r="Q41" s="526"/>
      <c r="R41" s="526"/>
      <c r="S41" s="527"/>
      <c r="T41" s="462"/>
      <c r="U41" s="425"/>
      <c r="V41" s="425"/>
      <c r="W41" s="494"/>
      <c r="X41" s="528"/>
      <c r="Y41" s="528"/>
      <c r="Z41" s="528"/>
      <c r="AA41" s="415"/>
      <c r="AB41" s="416"/>
      <c r="AC41" s="526"/>
      <c r="AD41" s="526"/>
      <c r="AE41" s="527"/>
      <c r="AF41" s="225"/>
      <c r="AG41" s="355"/>
      <c r="AH41" s="355"/>
      <c r="AI41" s="357"/>
      <c r="AJ41" s="414"/>
      <c r="AK41" s="414"/>
      <c r="AL41" s="414"/>
      <c r="AM41" s="612"/>
      <c r="AN41" s="416"/>
      <c r="AO41" s="526"/>
      <c r="AP41" s="526"/>
      <c r="AQ41" s="527"/>
      <c r="AR41" s="462"/>
      <c r="AS41" s="425"/>
      <c r="AT41" s="425"/>
      <c r="AU41" s="494"/>
      <c r="AV41" s="528"/>
      <c r="AW41" s="528"/>
      <c r="AX41" s="528"/>
      <c r="AY41" s="415"/>
      <c r="AZ41" s="416"/>
      <c r="BA41" s="526"/>
      <c r="BB41" s="526"/>
      <c r="BC41" s="527"/>
      <c r="BD41" s="515"/>
      <c r="BE41" s="404"/>
      <c r="BF41" s="404"/>
      <c r="BG41" s="400"/>
      <c r="BH41" s="702"/>
      <c r="BI41" s="528"/>
      <c r="BJ41" s="528"/>
      <c r="BK41" s="415"/>
      <c r="BL41" s="416"/>
      <c r="BM41" s="526"/>
      <c r="BN41" s="526"/>
      <c r="BO41" s="527"/>
      <c r="BP41" s="462"/>
      <c r="BQ41" s="425"/>
      <c r="BR41" s="425"/>
      <c r="BS41" s="494"/>
      <c r="BT41" s="528"/>
      <c r="BU41" s="528"/>
      <c r="BV41" s="528"/>
      <c r="BW41" s="415"/>
      <c r="BX41" s="416"/>
      <c r="BY41" s="526"/>
      <c r="BZ41" s="526"/>
      <c r="CA41" s="527"/>
    </row>
    <row r="42" ht="21.95" customHeight="1" spans="1:79">
      <c r="A42" s="195">
        <f t="shared" si="0"/>
        <v>39</v>
      </c>
      <c r="B42" s="280">
        <v>26</v>
      </c>
      <c r="C42" s="197">
        <f t="shared" si="1"/>
        <v>43234</v>
      </c>
      <c r="D42" s="281" t="s">
        <v>125</v>
      </c>
      <c r="E42" s="198"/>
      <c r="F42" s="199">
        <v>12</v>
      </c>
      <c r="G42" s="282" t="s">
        <v>51</v>
      </c>
      <c r="H42" s="283" t="s">
        <v>126</v>
      </c>
      <c r="I42" s="417"/>
      <c r="J42" s="417"/>
      <c r="K42" s="418"/>
      <c r="L42" s="419" t="s">
        <v>126</v>
      </c>
      <c r="M42" s="419"/>
      <c r="N42" s="419"/>
      <c r="O42" s="420"/>
      <c r="P42" s="421" t="s">
        <v>126</v>
      </c>
      <c r="Q42" s="419"/>
      <c r="R42" s="419"/>
      <c r="S42" s="420"/>
      <c r="T42" s="283" t="s">
        <v>126</v>
      </c>
      <c r="U42" s="417"/>
      <c r="V42" s="417"/>
      <c r="W42" s="418"/>
      <c r="X42" s="419" t="s">
        <v>126</v>
      </c>
      <c r="Y42" s="419"/>
      <c r="Z42" s="419"/>
      <c r="AA42" s="420"/>
      <c r="AB42" s="421" t="s">
        <v>126</v>
      </c>
      <c r="AC42" s="419"/>
      <c r="AD42" s="419"/>
      <c r="AE42" s="420"/>
      <c r="AF42" s="283" t="s">
        <v>126</v>
      </c>
      <c r="AG42" s="417"/>
      <c r="AH42" s="417"/>
      <c r="AI42" s="417"/>
      <c r="AJ42" s="421" t="s">
        <v>126</v>
      </c>
      <c r="AK42" s="419"/>
      <c r="AL42" s="419"/>
      <c r="AM42" s="420"/>
      <c r="AN42" s="421" t="s">
        <v>126</v>
      </c>
      <c r="AO42" s="419"/>
      <c r="AP42" s="419"/>
      <c r="AQ42" s="420"/>
      <c r="AR42" s="283" t="s">
        <v>126</v>
      </c>
      <c r="AS42" s="417"/>
      <c r="AT42" s="417"/>
      <c r="AU42" s="418"/>
      <c r="AV42" s="419" t="s">
        <v>126</v>
      </c>
      <c r="AW42" s="419"/>
      <c r="AX42" s="419"/>
      <c r="AY42" s="420"/>
      <c r="AZ42" s="421" t="s">
        <v>126</v>
      </c>
      <c r="BA42" s="419"/>
      <c r="BB42" s="419"/>
      <c r="BC42" s="420"/>
      <c r="BD42" s="421" t="s">
        <v>126</v>
      </c>
      <c r="BE42" s="419"/>
      <c r="BF42" s="419"/>
      <c r="BG42" s="419"/>
      <c r="BH42" s="421" t="s">
        <v>126</v>
      </c>
      <c r="BI42" s="419"/>
      <c r="BJ42" s="419"/>
      <c r="BK42" s="420"/>
      <c r="BL42" s="421" t="s">
        <v>126</v>
      </c>
      <c r="BM42" s="419"/>
      <c r="BN42" s="419"/>
      <c r="BO42" s="420"/>
      <c r="BP42" s="283" t="s">
        <v>126</v>
      </c>
      <c r="BQ42" s="417"/>
      <c r="BR42" s="417"/>
      <c r="BS42" s="418"/>
      <c r="BT42" s="419"/>
      <c r="BU42" s="419"/>
      <c r="BV42" s="419"/>
      <c r="BW42" s="420"/>
      <c r="BX42" s="421" t="s">
        <v>126</v>
      </c>
      <c r="BY42" s="419"/>
      <c r="BZ42" s="419"/>
      <c r="CA42" s="420"/>
    </row>
    <row r="43" ht="21.95" customHeight="1" spans="1:79">
      <c r="A43" s="195">
        <f t="shared" si="0"/>
        <v>40</v>
      </c>
      <c r="B43" s="280">
        <v>27</v>
      </c>
      <c r="C43" s="197">
        <f t="shared" si="1"/>
        <v>43241</v>
      </c>
      <c r="D43" s="284"/>
      <c r="E43" s="198"/>
      <c r="F43" s="199">
        <v>13</v>
      </c>
      <c r="G43" s="285" t="s">
        <v>51</v>
      </c>
      <c r="H43" s="283"/>
      <c r="I43" s="417"/>
      <c r="J43" s="417"/>
      <c r="K43" s="418"/>
      <c r="L43" s="417"/>
      <c r="M43" s="417"/>
      <c r="N43" s="417"/>
      <c r="O43" s="418"/>
      <c r="P43" s="283"/>
      <c r="Q43" s="417"/>
      <c r="R43" s="417"/>
      <c r="S43" s="418"/>
      <c r="T43" s="283"/>
      <c r="U43" s="417"/>
      <c r="V43" s="417"/>
      <c r="W43" s="418"/>
      <c r="X43" s="417"/>
      <c r="Y43" s="417"/>
      <c r="Z43" s="417"/>
      <c r="AA43" s="418"/>
      <c r="AB43" s="283"/>
      <c r="AC43" s="417"/>
      <c r="AD43" s="417"/>
      <c r="AE43" s="418"/>
      <c r="AF43" s="283"/>
      <c r="AG43" s="417"/>
      <c r="AH43" s="417"/>
      <c r="AI43" s="417"/>
      <c r="AJ43" s="283"/>
      <c r="AK43" s="417"/>
      <c r="AL43" s="417"/>
      <c r="AM43" s="418"/>
      <c r="AN43" s="283"/>
      <c r="AO43" s="417"/>
      <c r="AP43" s="417"/>
      <c r="AQ43" s="418"/>
      <c r="AR43" s="283"/>
      <c r="AS43" s="417"/>
      <c r="AT43" s="417"/>
      <c r="AU43" s="418"/>
      <c r="AV43" s="417"/>
      <c r="AW43" s="417"/>
      <c r="AX43" s="417"/>
      <c r="AY43" s="418"/>
      <c r="AZ43" s="283"/>
      <c r="BA43" s="417"/>
      <c r="BB43" s="417"/>
      <c r="BC43" s="418"/>
      <c r="BD43" s="283"/>
      <c r="BE43" s="417"/>
      <c r="BF43" s="417"/>
      <c r="BG43" s="417"/>
      <c r="BH43" s="283"/>
      <c r="BI43" s="417"/>
      <c r="BJ43" s="417"/>
      <c r="BK43" s="418"/>
      <c r="BL43" s="283"/>
      <c r="BM43" s="417"/>
      <c r="BN43" s="417"/>
      <c r="BO43" s="418"/>
      <c r="BP43" s="283"/>
      <c r="BQ43" s="417"/>
      <c r="BR43" s="417"/>
      <c r="BS43" s="418"/>
      <c r="BT43" s="417"/>
      <c r="BU43" s="417"/>
      <c r="BV43" s="417"/>
      <c r="BW43" s="418"/>
      <c r="BX43" s="283"/>
      <c r="BY43" s="417"/>
      <c r="BZ43" s="417"/>
      <c r="CA43" s="418"/>
    </row>
    <row r="44" ht="21.95" customHeight="1" spans="1:79">
      <c r="A44" s="195">
        <f t="shared" si="0"/>
        <v>41</v>
      </c>
      <c r="B44" s="280">
        <v>28</v>
      </c>
      <c r="C44" s="197">
        <f t="shared" si="1"/>
        <v>43248</v>
      </c>
      <c r="D44" s="286"/>
      <c r="E44" s="198"/>
      <c r="F44" s="199">
        <v>14</v>
      </c>
      <c r="G44" s="285" t="s">
        <v>51</v>
      </c>
      <c r="H44" s="283"/>
      <c r="I44" s="417"/>
      <c r="J44" s="417"/>
      <c r="K44" s="418"/>
      <c r="L44" s="422"/>
      <c r="M44" s="422"/>
      <c r="N44" s="422"/>
      <c r="O44" s="423"/>
      <c r="P44" s="424"/>
      <c r="Q44" s="422"/>
      <c r="R44" s="422"/>
      <c r="S44" s="423"/>
      <c r="T44" s="283"/>
      <c r="U44" s="417"/>
      <c r="V44" s="417"/>
      <c r="W44" s="418"/>
      <c r="X44" s="422"/>
      <c r="Y44" s="422"/>
      <c r="Z44" s="422"/>
      <c r="AA44" s="423"/>
      <c r="AB44" s="424"/>
      <c r="AC44" s="422"/>
      <c r="AD44" s="422"/>
      <c r="AE44" s="423"/>
      <c r="AF44" s="424"/>
      <c r="AG44" s="422"/>
      <c r="AH44" s="422"/>
      <c r="AI44" s="422"/>
      <c r="AJ44" s="424"/>
      <c r="AK44" s="422"/>
      <c r="AL44" s="422"/>
      <c r="AM44" s="423"/>
      <c r="AN44" s="424"/>
      <c r="AO44" s="422"/>
      <c r="AP44" s="422"/>
      <c r="AQ44" s="423"/>
      <c r="AR44" s="283"/>
      <c r="AS44" s="417"/>
      <c r="AT44" s="417"/>
      <c r="AU44" s="418"/>
      <c r="AV44" s="422"/>
      <c r="AW44" s="422"/>
      <c r="AX44" s="422"/>
      <c r="AY44" s="423"/>
      <c r="AZ44" s="424"/>
      <c r="BA44" s="422"/>
      <c r="BB44" s="422"/>
      <c r="BC44" s="423"/>
      <c r="BD44" s="424"/>
      <c r="BE44" s="422"/>
      <c r="BF44" s="422"/>
      <c r="BG44" s="422"/>
      <c r="BH44" s="424"/>
      <c r="BI44" s="422"/>
      <c r="BJ44" s="422"/>
      <c r="BK44" s="423"/>
      <c r="BL44" s="424"/>
      <c r="BM44" s="422"/>
      <c r="BN44" s="422"/>
      <c r="BO44" s="423"/>
      <c r="BP44" s="283"/>
      <c r="BQ44" s="417"/>
      <c r="BR44" s="417"/>
      <c r="BS44" s="418"/>
      <c r="BT44" s="422"/>
      <c r="BU44" s="422"/>
      <c r="BV44" s="422"/>
      <c r="BW44" s="423"/>
      <c r="BX44" s="424"/>
      <c r="BY44" s="422"/>
      <c r="BZ44" s="422"/>
      <c r="CA44" s="423"/>
    </row>
    <row r="45" ht="21.95" customHeight="1" spans="1:79">
      <c r="A45" s="195">
        <f t="shared" si="0"/>
        <v>42</v>
      </c>
      <c r="B45" s="206">
        <v>29</v>
      </c>
      <c r="C45" s="197">
        <f t="shared" si="1"/>
        <v>43255</v>
      </c>
      <c r="D45" s="287" t="s">
        <v>127</v>
      </c>
      <c r="E45" s="198"/>
      <c r="F45" s="199">
        <v>15</v>
      </c>
      <c r="G45" s="288"/>
      <c r="H45" s="198"/>
      <c r="I45" s="425"/>
      <c r="J45" s="425"/>
      <c r="K45" s="426"/>
      <c r="L45" s="427"/>
      <c r="M45" s="425"/>
      <c r="N45" s="425"/>
      <c r="O45" s="426"/>
      <c r="P45" s="198"/>
      <c r="Q45" s="425"/>
      <c r="R45" s="425"/>
      <c r="S45" s="426"/>
      <c r="T45" s="198"/>
      <c r="U45" s="425"/>
      <c r="V45" s="425"/>
      <c r="W45" s="426"/>
      <c r="X45" s="427"/>
      <c r="Y45" s="425"/>
      <c r="Z45" s="425"/>
      <c r="AA45" s="426"/>
      <c r="AB45" s="198"/>
      <c r="AC45" s="425"/>
      <c r="AD45" s="425"/>
      <c r="AE45" s="426"/>
      <c r="AF45" s="325"/>
      <c r="AG45" s="404"/>
      <c r="AH45" s="404"/>
      <c r="AI45" s="613"/>
      <c r="AJ45" s="198"/>
      <c r="AK45" s="425"/>
      <c r="AL45" s="425"/>
      <c r="AM45" s="426"/>
      <c r="AN45" s="198"/>
      <c r="AO45" s="425"/>
      <c r="AP45" s="425"/>
      <c r="AQ45" s="426"/>
      <c r="AR45" s="198"/>
      <c r="AS45" s="425"/>
      <c r="AT45" s="425"/>
      <c r="AU45" s="426"/>
      <c r="AV45" s="427"/>
      <c r="AW45" s="425"/>
      <c r="AX45" s="425"/>
      <c r="AY45" s="426"/>
      <c r="AZ45" s="198"/>
      <c r="BA45" s="425"/>
      <c r="BB45" s="425"/>
      <c r="BC45" s="426"/>
      <c r="BD45" s="325"/>
      <c r="BE45" s="404"/>
      <c r="BF45" s="404"/>
      <c r="BG45" s="703"/>
      <c r="BH45" s="198"/>
      <c r="BI45" s="425"/>
      <c r="BJ45" s="425"/>
      <c r="BK45" s="426"/>
      <c r="BL45" s="198"/>
      <c r="BM45" s="425"/>
      <c r="BN45" s="425"/>
      <c r="BO45" s="426"/>
      <c r="BP45" s="198"/>
      <c r="BQ45" s="425"/>
      <c r="BR45" s="425"/>
      <c r="BS45" s="426"/>
      <c r="BT45" s="347"/>
      <c r="BU45" s="404"/>
      <c r="BV45" s="404"/>
      <c r="BW45" s="333"/>
      <c r="BX45" s="198"/>
      <c r="BY45" s="425"/>
      <c r="BZ45" s="425"/>
      <c r="CA45" s="426"/>
    </row>
    <row r="46" ht="21.95" customHeight="1" spans="1:79">
      <c r="A46" s="195">
        <f t="shared" si="0"/>
        <v>43</v>
      </c>
      <c r="B46" s="206">
        <v>30</v>
      </c>
      <c r="C46" s="197">
        <f t="shared" si="1"/>
        <v>43262</v>
      </c>
      <c r="D46" s="287" t="s">
        <v>128</v>
      </c>
      <c r="E46" s="198"/>
      <c r="F46" s="199">
        <v>16</v>
      </c>
      <c r="G46" s="288"/>
      <c r="H46" s="198"/>
      <c r="I46" s="425"/>
      <c r="J46" s="425"/>
      <c r="K46" s="426"/>
      <c r="L46" s="427"/>
      <c r="M46" s="425"/>
      <c r="N46" s="425"/>
      <c r="O46" s="426"/>
      <c r="P46" s="198"/>
      <c r="Q46" s="425"/>
      <c r="R46" s="425"/>
      <c r="S46" s="426"/>
      <c r="T46" s="198"/>
      <c r="U46" s="425"/>
      <c r="V46" s="425"/>
      <c r="W46" s="426"/>
      <c r="X46" s="427"/>
      <c r="Y46" s="425"/>
      <c r="Z46" s="425"/>
      <c r="AA46" s="426"/>
      <c r="AB46" s="198"/>
      <c r="AC46" s="425"/>
      <c r="AD46" s="425"/>
      <c r="AE46" s="426"/>
      <c r="AF46" s="325"/>
      <c r="AG46" s="404"/>
      <c r="AH46" s="404"/>
      <c r="AI46" s="613"/>
      <c r="AJ46" s="198"/>
      <c r="AK46" s="425"/>
      <c r="AL46" s="425"/>
      <c r="AM46" s="426"/>
      <c r="AN46" s="198"/>
      <c r="AO46" s="425"/>
      <c r="AP46" s="425"/>
      <c r="AQ46" s="426"/>
      <c r="AR46" s="198"/>
      <c r="AS46" s="425"/>
      <c r="AT46" s="425"/>
      <c r="AU46" s="426"/>
      <c r="AV46" s="427"/>
      <c r="AW46" s="425"/>
      <c r="AX46" s="425"/>
      <c r="AY46" s="426"/>
      <c r="AZ46" s="198"/>
      <c r="BA46" s="425"/>
      <c r="BB46" s="425"/>
      <c r="BC46" s="426"/>
      <c r="BD46" s="325"/>
      <c r="BE46" s="404"/>
      <c r="BF46" s="404"/>
      <c r="BG46" s="703"/>
      <c r="BH46" s="198"/>
      <c r="BI46" s="425"/>
      <c r="BJ46" s="425"/>
      <c r="BK46" s="426"/>
      <c r="BL46" s="198"/>
      <c r="BM46" s="425"/>
      <c r="BN46" s="425"/>
      <c r="BO46" s="426"/>
      <c r="BP46" s="198"/>
      <c r="BQ46" s="425"/>
      <c r="BR46" s="425"/>
      <c r="BS46" s="426"/>
      <c r="BT46" s="347"/>
      <c r="BU46" s="404"/>
      <c r="BV46" s="404"/>
      <c r="BW46" s="333"/>
      <c r="BX46" s="198"/>
      <c r="BY46" s="425"/>
      <c r="BZ46" s="425"/>
      <c r="CA46" s="426"/>
    </row>
    <row r="47" ht="21.95" customHeight="1" spans="1:79">
      <c r="A47" s="195">
        <f t="shared" si="0"/>
        <v>44</v>
      </c>
      <c r="B47" s="196" t="s">
        <v>129</v>
      </c>
      <c r="C47" s="197">
        <f t="shared" si="1"/>
        <v>43269</v>
      </c>
      <c r="D47" s="226" t="s">
        <v>38</v>
      </c>
      <c r="E47" s="274" t="s">
        <v>130</v>
      </c>
      <c r="F47" s="199">
        <v>17</v>
      </c>
      <c r="G47" s="288"/>
      <c r="H47" s="198"/>
      <c r="I47" s="425"/>
      <c r="J47" s="425"/>
      <c r="K47" s="426"/>
      <c r="L47" s="427"/>
      <c r="M47" s="425"/>
      <c r="N47" s="425"/>
      <c r="O47" s="426"/>
      <c r="P47" s="198"/>
      <c r="Q47" s="425"/>
      <c r="R47" s="425"/>
      <c r="S47" s="426"/>
      <c r="T47" s="198"/>
      <c r="U47" s="425"/>
      <c r="V47" s="425"/>
      <c r="W47" s="426"/>
      <c r="X47" s="427"/>
      <c r="Y47" s="425"/>
      <c r="Z47" s="425"/>
      <c r="AA47" s="426"/>
      <c r="AB47" s="198"/>
      <c r="AC47" s="425"/>
      <c r="AD47" s="425"/>
      <c r="AE47" s="426"/>
      <c r="AF47" s="325"/>
      <c r="AG47" s="404"/>
      <c r="AH47" s="404"/>
      <c r="AI47" s="613"/>
      <c r="AJ47" s="198"/>
      <c r="AK47" s="425"/>
      <c r="AL47" s="425"/>
      <c r="AM47" s="426"/>
      <c r="AN47" s="198"/>
      <c r="AO47" s="425"/>
      <c r="AP47" s="425"/>
      <c r="AQ47" s="426"/>
      <c r="AR47" s="198"/>
      <c r="AS47" s="425"/>
      <c r="AT47" s="425"/>
      <c r="AU47" s="426"/>
      <c r="AV47" s="427"/>
      <c r="AW47" s="425"/>
      <c r="AX47" s="425"/>
      <c r="AY47" s="426"/>
      <c r="AZ47" s="198"/>
      <c r="BA47" s="425"/>
      <c r="BB47" s="425"/>
      <c r="BC47" s="426"/>
      <c r="BD47" s="325"/>
      <c r="BE47" s="404"/>
      <c r="BF47" s="404"/>
      <c r="BG47" s="703"/>
      <c r="BH47" s="198"/>
      <c r="BI47" s="425"/>
      <c r="BJ47" s="425"/>
      <c r="BK47" s="426"/>
      <c r="BL47" s="198"/>
      <c r="BM47" s="425"/>
      <c r="BN47" s="425"/>
      <c r="BO47" s="426"/>
      <c r="BP47" s="198"/>
      <c r="BQ47" s="425"/>
      <c r="BR47" s="425"/>
      <c r="BS47" s="426"/>
      <c r="BT47" s="347"/>
      <c r="BU47" s="404"/>
      <c r="BV47" s="404"/>
      <c r="BW47" s="333"/>
      <c r="BX47" s="198"/>
      <c r="BY47" s="425"/>
      <c r="BZ47" s="425"/>
      <c r="CA47" s="426"/>
    </row>
    <row r="48" ht="21.95" customHeight="1" spans="1:79">
      <c r="A48" s="195">
        <f t="shared" si="0"/>
        <v>45</v>
      </c>
      <c r="B48" s="196" t="s">
        <v>131</v>
      </c>
      <c r="C48" s="197">
        <f t="shared" si="1"/>
        <v>43276</v>
      </c>
      <c r="D48" s="190"/>
      <c r="E48" s="198"/>
      <c r="F48" s="289" t="s">
        <v>94</v>
      </c>
      <c r="G48" s="288"/>
      <c r="H48" s="198"/>
      <c r="I48" s="425"/>
      <c r="J48" s="425"/>
      <c r="K48" s="426"/>
      <c r="L48" s="427"/>
      <c r="M48" s="425"/>
      <c r="N48" s="425"/>
      <c r="O48" s="426"/>
      <c r="P48" s="198"/>
      <c r="Q48" s="425"/>
      <c r="R48" s="425"/>
      <c r="S48" s="426"/>
      <c r="T48" s="198"/>
      <c r="U48" s="425"/>
      <c r="V48" s="425"/>
      <c r="W48" s="426"/>
      <c r="X48" s="427"/>
      <c r="Y48" s="425"/>
      <c r="Z48" s="425"/>
      <c r="AA48" s="426"/>
      <c r="AB48" s="198"/>
      <c r="AC48" s="425"/>
      <c r="AD48" s="425"/>
      <c r="AE48" s="426"/>
      <c r="AF48" s="325"/>
      <c r="AG48" s="404"/>
      <c r="AH48" s="404"/>
      <c r="AI48" s="613"/>
      <c r="AJ48" s="198"/>
      <c r="AK48" s="425"/>
      <c r="AL48" s="425"/>
      <c r="AM48" s="426"/>
      <c r="AN48" s="198"/>
      <c r="AO48" s="425"/>
      <c r="AP48" s="425"/>
      <c r="AQ48" s="426"/>
      <c r="AR48" s="198"/>
      <c r="AS48" s="425"/>
      <c r="AT48" s="425"/>
      <c r="AU48" s="426"/>
      <c r="AV48" s="427"/>
      <c r="AW48" s="425"/>
      <c r="AX48" s="425"/>
      <c r="AY48" s="426"/>
      <c r="AZ48" s="198"/>
      <c r="BA48" s="425"/>
      <c r="BB48" s="425"/>
      <c r="BC48" s="426"/>
      <c r="BD48" s="325"/>
      <c r="BE48" s="404"/>
      <c r="BF48" s="404"/>
      <c r="BG48" s="703"/>
      <c r="BH48" s="198"/>
      <c r="BI48" s="425"/>
      <c r="BJ48" s="425"/>
      <c r="BK48" s="426"/>
      <c r="BL48" s="198"/>
      <c r="BM48" s="425"/>
      <c r="BN48" s="425"/>
      <c r="BO48" s="426"/>
      <c r="BP48" s="198"/>
      <c r="BQ48" s="425"/>
      <c r="BR48" s="425"/>
      <c r="BS48" s="426"/>
      <c r="BT48" s="347"/>
      <c r="BU48" s="404"/>
      <c r="BV48" s="404"/>
      <c r="BW48" s="333"/>
      <c r="BX48" s="198"/>
      <c r="BY48" s="425"/>
      <c r="BZ48" s="425"/>
      <c r="CA48" s="426"/>
    </row>
    <row r="49" ht="21.95" customHeight="1" spans="1:79">
      <c r="A49" s="195">
        <f t="shared" si="0"/>
        <v>46</v>
      </c>
      <c r="B49" s="196" t="s">
        <v>132</v>
      </c>
      <c r="C49" s="197">
        <f t="shared" si="1"/>
        <v>43283</v>
      </c>
      <c r="D49" s="190"/>
      <c r="E49" s="198"/>
      <c r="F49" s="289" t="s">
        <v>94</v>
      </c>
      <c r="G49" s="288"/>
      <c r="H49" s="198"/>
      <c r="I49" s="425"/>
      <c r="J49" s="425"/>
      <c r="K49" s="426"/>
      <c r="L49" s="427"/>
      <c r="M49" s="425"/>
      <c r="N49" s="425"/>
      <c r="O49" s="426"/>
      <c r="P49" s="198"/>
      <c r="Q49" s="425"/>
      <c r="R49" s="425"/>
      <c r="S49" s="426"/>
      <c r="T49" s="198"/>
      <c r="U49" s="425"/>
      <c r="V49" s="425"/>
      <c r="W49" s="426"/>
      <c r="X49" s="427"/>
      <c r="Y49" s="425"/>
      <c r="Z49" s="425"/>
      <c r="AA49" s="426"/>
      <c r="AB49" s="198"/>
      <c r="AC49" s="425"/>
      <c r="AD49" s="425"/>
      <c r="AE49" s="426"/>
      <c r="AF49" s="325"/>
      <c r="AG49" s="404"/>
      <c r="AH49" s="404"/>
      <c r="AI49" s="613"/>
      <c r="AJ49" s="198"/>
      <c r="AK49" s="425"/>
      <c r="AL49" s="425"/>
      <c r="AM49" s="426"/>
      <c r="AN49" s="198"/>
      <c r="AO49" s="425"/>
      <c r="AP49" s="425"/>
      <c r="AQ49" s="426"/>
      <c r="AR49" s="198"/>
      <c r="AS49" s="425"/>
      <c r="AT49" s="425"/>
      <c r="AU49" s="426"/>
      <c r="AV49" s="427"/>
      <c r="AW49" s="425"/>
      <c r="AX49" s="425"/>
      <c r="AY49" s="426"/>
      <c r="AZ49" s="198"/>
      <c r="BA49" s="425"/>
      <c r="BB49" s="425"/>
      <c r="BC49" s="426"/>
      <c r="BD49" s="325"/>
      <c r="BE49" s="404"/>
      <c r="BF49" s="404"/>
      <c r="BG49" s="703"/>
      <c r="BH49" s="198"/>
      <c r="BI49" s="425"/>
      <c r="BJ49" s="425"/>
      <c r="BK49" s="426"/>
      <c r="BL49" s="198"/>
      <c r="BM49" s="425"/>
      <c r="BN49" s="425"/>
      <c r="BO49" s="426"/>
      <c r="BP49" s="198"/>
      <c r="BQ49" s="425"/>
      <c r="BR49" s="425"/>
      <c r="BS49" s="426"/>
      <c r="BT49" s="347"/>
      <c r="BU49" s="404"/>
      <c r="BV49" s="404"/>
      <c r="BW49" s="333"/>
      <c r="BX49" s="198"/>
      <c r="BY49" s="425"/>
      <c r="BZ49" s="425"/>
      <c r="CA49" s="426"/>
    </row>
    <row r="50" ht="21.95" customHeight="1" spans="1:79">
      <c r="A50" s="195">
        <f t="shared" si="0"/>
        <v>47</v>
      </c>
      <c r="B50" s="196" t="s">
        <v>133</v>
      </c>
      <c r="C50" s="197">
        <f t="shared" si="1"/>
        <v>43290</v>
      </c>
      <c r="D50" s="190"/>
      <c r="E50" s="198"/>
      <c r="F50" s="290" t="s">
        <v>134</v>
      </c>
      <c r="G50" s="288"/>
      <c r="H50" s="198"/>
      <c r="I50" s="425"/>
      <c r="J50" s="425"/>
      <c r="K50" s="426"/>
      <c r="L50" s="427"/>
      <c r="M50" s="425"/>
      <c r="N50" s="425"/>
      <c r="O50" s="426"/>
      <c r="P50" s="198"/>
      <c r="Q50" s="425"/>
      <c r="R50" s="425"/>
      <c r="S50" s="426"/>
      <c r="T50" s="198"/>
      <c r="U50" s="425"/>
      <c r="V50" s="425"/>
      <c r="W50" s="426"/>
      <c r="X50" s="427"/>
      <c r="Y50" s="425"/>
      <c r="Z50" s="425"/>
      <c r="AA50" s="426"/>
      <c r="AB50" s="198"/>
      <c r="AC50" s="425"/>
      <c r="AD50" s="425"/>
      <c r="AE50" s="426"/>
      <c r="AF50" s="325"/>
      <c r="AG50" s="404"/>
      <c r="AH50" s="404"/>
      <c r="AI50" s="613"/>
      <c r="AJ50" s="198"/>
      <c r="AK50" s="425"/>
      <c r="AL50" s="425"/>
      <c r="AM50" s="426"/>
      <c r="AN50" s="198"/>
      <c r="AO50" s="425"/>
      <c r="AP50" s="425"/>
      <c r="AQ50" s="426"/>
      <c r="AR50" s="198"/>
      <c r="AS50" s="425"/>
      <c r="AT50" s="425"/>
      <c r="AU50" s="426"/>
      <c r="AV50" s="427"/>
      <c r="AW50" s="425"/>
      <c r="AX50" s="425"/>
      <c r="AY50" s="426"/>
      <c r="AZ50" s="198"/>
      <c r="BA50" s="425"/>
      <c r="BB50" s="425"/>
      <c r="BC50" s="426"/>
      <c r="BD50" s="325"/>
      <c r="BE50" s="404"/>
      <c r="BF50" s="404"/>
      <c r="BG50" s="703"/>
      <c r="BH50" s="198"/>
      <c r="BI50" s="425"/>
      <c r="BJ50" s="425"/>
      <c r="BK50" s="426"/>
      <c r="BL50" s="198"/>
      <c r="BM50" s="425"/>
      <c r="BN50" s="425"/>
      <c r="BO50" s="426"/>
      <c r="BP50" s="198"/>
      <c r="BQ50" s="425"/>
      <c r="BR50" s="425"/>
      <c r="BS50" s="426"/>
      <c r="BT50" s="347"/>
      <c r="BU50" s="404"/>
      <c r="BV50" s="404"/>
      <c r="BW50" s="333"/>
      <c r="BX50" s="198"/>
      <c r="BY50" s="425"/>
      <c r="BZ50" s="425"/>
      <c r="CA50" s="426"/>
    </row>
    <row r="51" ht="21.95" customHeight="1" spans="1:79">
      <c r="A51" s="195">
        <f t="shared" si="0"/>
        <v>48</v>
      </c>
      <c r="B51" s="196" t="s">
        <v>135</v>
      </c>
      <c r="C51" s="197">
        <f t="shared" si="1"/>
        <v>43297</v>
      </c>
      <c r="D51" s="190"/>
      <c r="E51" s="198"/>
      <c r="F51" s="290" t="s">
        <v>136</v>
      </c>
      <c r="G51" s="288"/>
      <c r="H51" s="198"/>
      <c r="I51" s="425"/>
      <c r="J51" s="425"/>
      <c r="K51" s="426"/>
      <c r="L51" s="427"/>
      <c r="M51" s="425"/>
      <c r="N51" s="425"/>
      <c r="O51" s="426"/>
      <c r="P51" s="198"/>
      <c r="Q51" s="425"/>
      <c r="R51" s="425"/>
      <c r="S51" s="426"/>
      <c r="T51" s="198"/>
      <c r="U51" s="425"/>
      <c r="V51" s="425"/>
      <c r="W51" s="426"/>
      <c r="X51" s="427"/>
      <c r="Y51" s="425"/>
      <c r="Z51" s="425"/>
      <c r="AA51" s="426"/>
      <c r="AB51" s="198"/>
      <c r="AC51" s="425"/>
      <c r="AD51" s="425"/>
      <c r="AE51" s="426"/>
      <c r="AF51" s="325"/>
      <c r="AG51" s="404"/>
      <c r="AH51" s="404"/>
      <c r="AI51" s="613"/>
      <c r="AJ51" s="198"/>
      <c r="AK51" s="425"/>
      <c r="AL51" s="425"/>
      <c r="AM51" s="426"/>
      <c r="AN51" s="198"/>
      <c r="AO51" s="425"/>
      <c r="AP51" s="425"/>
      <c r="AQ51" s="426"/>
      <c r="AR51" s="198"/>
      <c r="AS51" s="425"/>
      <c r="AT51" s="425"/>
      <c r="AU51" s="426"/>
      <c r="AV51" s="427"/>
      <c r="AW51" s="425"/>
      <c r="AX51" s="425"/>
      <c r="AY51" s="426"/>
      <c r="AZ51" s="198"/>
      <c r="BA51" s="425"/>
      <c r="BB51" s="425"/>
      <c r="BC51" s="426"/>
      <c r="BD51" s="325"/>
      <c r="BE51" s="404"/>
      <c r="BF51" s="404"/>
      <c r="BG51" s="703"/>
      <c r="BH51" s="198"/>
      <c r="BI51" s="425"/>
      <c r="BJ51" s="425"/>
      <c r="BK51" s="426"/>
      <c r="BL51" s="198"/>
      <c r="BM51" s="425"/>
      <c r="BN51" s="425"/>
      <c r="BO51" s="426"/>
      <c r="BP51" s="198"/>
      <c r="BQ51" s="425"/>
      <c r="BR51" s="425"/>
      <c r="BS51" s="426"/>
      <c r="BT51" s="347"/>
      <c r="BU51" s="404"/>
      <c r="BV51" s="404"/>
      <c r="BW51" s="333"/>
      <c r="BX51" s="198"/>
      <c r="BY51" s="425"/>
      <c r="BZ51" s="425"/>
      <c r="CA51" s="426"/>
    </row>
    <row r="52" ht="21.95" customHeight="1" spans="1:79">
      <c r="A52" s="195">
        <f t="shared" si="0"/>
        <v>49</v>
      </c>
      <c r="B52" s="196" t="s">
        <v>137</v>
      </c>
      <c r="C52" s="197">
        <f t="shared" si="1"/>
        <v>43304</v>
      </c>
      <c r="D52" s="190"/>
      <c r="E52" s="198"/>
      <c r="F52" s="290" t="s">
        <v>138</v>
      </c>
      <c r="G52" s="288"/>
      <c r="H52" s="198"/>
      <c r="I52" s="425"/>
      <c r="J52" s="425"/>
      <c r="K52" s="426"/>
      <c r="L52" s="427"/>
      <c r="M52" s="425"/>
      <c r="N52" s="425"/>
      <c r="O52" s="426"/>
      <c r="P52" s="198"/>
      <c r="Q52" s="425"/>
      <c r="R52" s="425"/>
      <c r="S52" s="426"/>
      <c r="T52" s="198"/>
      <c r="U52" s="425"/>
      <c r="V52" s="425"/>
      <c r="W52" s="426"/>
      <c r="X52" s="427"/>
      <c r="Y52" s="425"/>
      <c r="Z52" s="425"/>
      <c r="AA52" s="426"/>
      <c r="AB52" s="198"/>
      <c r="AC52" s="425"/>
      <c r="AD52" s="425"/>
      <c r="AE52" s="426"/>
      <c r="AF52" s="325"/>
      <c r="AG52" s="404"/>
      <c r="AH52" s="404"/>
      <c r="AI52" s="613"/>
      <c r="AJ52" s="198"/>
      <c r="AK52" s="425"/>
      <c r="AL52" s="425"/>
      <c r="AM52" s="426"/>
      <c r="AN52" s="198"/>
      <c r="AO52" s="425"/>
      <c r="AP52" s="425"/>
      <c r="AQ52" s="426"/>
      <c r="AR52" s="198"/>
      <c r="AS52" s="425"/>
      <c r="AT52" s="425"/>
      <c r="AU52" s="426"/>
      <c r="AV52" s="427"/>
      <c r="AW52" s="425"/>
      <c r="AX52" s="425"/>
      <c r="AY52" s="426"/>
      <c r="AZ52" s="198"/>
      <c r="BA52" s="425"/>
      <c r="BB52" s="425"/>
      <c r="BC52" s="426"/>
      <c r="BD52" s="325"/>
      <c r="BE52" s="404"/>
      <c r="BF52" s="404"/>
      <c r="BG52" s="703"/>
      <c r="BH52" s="198"/>
      <c r="BI52" s="425"/>
      <c r="BJ52" s="425"/>
      <c r="BK52" s="426"/>
      <c r="BL52" s="198"/>
      <c r="BM52" s="425"/>
      <c r="BN52" s="425"/>
      <c r="BO52" s="426"/>
      <c r="BP52" s="198"/>
      <c r="BQ52" s="425"/>
      <c r="BR52" s="425"/>
      <c r="BS52" s="426"/>
      <c r="BT52" s="347"/>
      <c r="BU52" s="404"/>
      <c r="BV52" s="404"/>
      <c r="BW52" s="333"/>
      <c r="BX52" s="198"/>
      <c r="BY52" s="425"/>
      <c r="BZ52" s="425"/>
      <c r="CA52" s="426"/>
    </row>
    <row r="53" ht="21.95" customHeight="1" spans="1:79">
      <c r="A53" s="195">
        <f t="shared" si="0"/>
        <v>50</v>
      </c>
      <c r="B53" s="196" t="s">
        <v>139</v>
      </c>
      <c r="C53" s="197">
        <f t="shared" si="1"/>
        <v>43311</v>
      </c>
      <c r="D53" s="202"/>
      <c r="E53" s="198"/>
      <c r="F53" s="290" t="s">
        <v>140</v>
      </c>
      <c r="G53" s="288"/>
      <c r="H53" s="198"/>
      <c r="I53" s="425"/>
      <c r="J53" s="425"/>
      <c r="K53" s="426"/>
      <c r="L53" s="427"/>
      <c r="M53" s="425"/>
      <c r="N53" s="425"/>
      <c r="O53" s="426"/>
      <c r="P53" s="198"/>
      <c r="Q53" s="425"/>
      <c r="R53" s="425"/>
      <c r="S53" s="426"/>
      <c r="T53" s="198"/>
      <c r="U53" s="425"/>
      <c r="V53" s="425"/>
      <c r="W53" s="426"/>
      <c r="X53" s="427"/>
      <c r="Y53" s="425"/>
      <c r="Z53" s="425"/>
      <c r="AA53" s="426"/>
      <c r="AB53" s="198"/>
      <c r="AC53" s="425"/>
      <c r="AD53" s="425"/>
      <c r="AE53" s="426"/>
      <c r="AF53" s="325"/>
      <c r="AG53" s="404"/>
      <c r="AH53" s="404"/>
      <c r="AI53" s="613"/>
      <c r="AJ53" s="198"/>
      <c r="AK53" s="425"/>
      <c r="AL53" s="425"/>
      <c r="AM53" s="426"/>
      <c r="AN53" s="198"/>
      <c r="AO53" s="425"/>
      <c r="AP53" s="425"/>
      <c r="AQ53" s="426"/>
      <c r="AR53" s="198"/>
      <c r="AS53" s="425"/>
      <c r="AT53" s="425"/>
      <c r="AU53" s="426"/>
      <c r="AV53" s="427"/>
      <c r="AW53" s="425"/>
      <c r="AX53" s="425"/>
      <c r="AY53" s="426"/>
      <c r="AZ53" s="198"/>
      <c r="BA53" s="425"/>
      <c r="BB53" s="425"/>
      <c r="BC53" s="426"/>
      <c r="BD53" s="325"/>
      <c r="BE53" s="404"/>
      <c r="BF53" s="404"/>
      <c r="BG53" s="703"/>
      <c r="BH53" s="198"/>
      <c r="BI53" s="425"/>
      <c r="BJ53" s="425"/>
      <c r="BK53" s="426"/>
      <c r="BL53" s="198"/>
      <c r="BM53" s="425"/>
      <c r="BN53" s="425"/>
      <c r="BO53" s="426"/>
      <c r="BP53" s="198"/>
      <c r="BQ53" s="425"/>
      <c r="BR53" s="425"/>
      <c r="BS53" s="426"/>
      <c r="BT53" s="347"/>
      <c r="BU53" s="404"/>
      <c r="BV53" s="404"/>
      <c r="BW53" s="333"/>
      <c r="BX53" s="198"/>
      <c r="BY53" s="425"/>
      <c r="BZ53" s="425"/>
      <c r="CA53" s="426"/>
    </row>
    <row r="54" ht="21.95" customHeight="1" spans="1:79">
      <c r="A54" s="195">
        <f t="shared" si="0"/>
        <v>51</v>
      </c>
      <c r="B54" s="196" t="s">
        <v>141</v>
      </c>
      <c r="C54" s="197">
        <f t="shared" si="1"/>
        <v>43318</v>
      </c>
      <c r="D54" s="281" t="s">
        <v>142</v>
      </c>
      <c r="E54" s="198"/>
      <c r="F54" s="256" t="s">
        <v>143</v>
      </c>
      <c r="G54" s="288"/>
      <c r="H54" s="198"/>
      <c r="I54" s="425"/>
      <c r="J54" s="425"/>
      <c r="K54" s="426"/>
      <c r="L54" s="427"/>
      <c r="M54" s="425"/>
      <c r="N54" s="425"/>
      <c r="O54" s="426"/>
      <c r="P54" s="198"/>
      <c r="Q54" s="425"/>
      <c r="R54" s="425"/>
      <c r="S54" s="426"/>
      <c r="T54" s="198"/>
      <c r="U54" s="425"/>
      <c r="V54" s="425"/>
      <c r="W54" s="426"/>
      <c r="X54" s="427"/>
      <c r="Y54" s="425"/>
      <c r="Z54" s="425"/>
      <c r="AA54" s="426"/>
      <c r="AB54" s="198"/>
      <c r="AC54" s="425"/>
      <c r="AD54" s="425"/>
      <c r="AE54" s="426"/>
      <c r="AF54" s="325"/>
      <c r="AG54" s="404"/>
      <c r="AH54" s="404"/>
      <c r="AI54" s="613"/>
      <c r="AJ54" s="198"/>
      <c r="AK54" s="425"/>
      <c r="AL54" s="425"/>
      <c r="AM54" s="426"/>
      <c r="AN54" s="198"/>
      <c r="AO54" s="425"/>
      <c r="AP54" s="425"/>
      <c r="AQ54" s="426"/>
      <c r="AR54" s="198"/>
      <c r="AS54" s="425"/>
      <c r="AT54" s="425"/>
      <c r="AU54" s="426"/>
      <c r="AV54" s="427"/>
      <c r="AW54" s="425"/>
      <c r="AX54" s="425"/>
      <c r="AY54" s="426"/>
      <c r="AZ54" s="198"/>
      <c r="BA54" s="425"/>
      <c r="BB54" s="425"/>
      <c r="BC54" s="426"/>
      <c r="BD54" s="325"/>
      <c r="BE54" s="404"/>
      <c r="BF54" s="404"/>
      <c r="BG54" s="703"/>
      <c r="BH54" s="198"/>
      <c r="BI54" s="425"/>
      <c r="BJ54" s="425"/>
      <c r="BK54" s="426"/>
      <c r="BL54" s="198"/>
      <c r="BM54" s="425"/>
      <c r="BN54" s="425"/>
      <c r="BO54" s="426"/>
      <c r="BP54" s="198"/>
      <c r="BQ54" s="425"/>
      <c r="BR54" s="425"/>
      <c r="BS54" s="426"/>
      <c r="BT54" s="347"/>
      <c r="BU54" s="404"/>
      <c r="BV54" s="404"/>
      <c r="BW54" s="333"/>
      <c r="BX54" s="198"/>
      <c r="BY54" s="425"/>
      <c r="BZ54" s="425"/>
      <c r="CA54" s="426"/>
    </row>
    <row r="55" ht="21.95" customHeight="1" spans="1:79">
      <c r="A55" s="242">
        <f t="shared" si="0"/>
        <v>52</v>
      </c>
      <c r="B55" s="291" t="s">
        <v>144</v>
      </c>
      <c r="C55" s="292">
        <f t="shared" si="1"/>
        <v>43325</v>
      </c>
      <c r="D55" s="293"/>
      <c r="E55" s="209"/>
      <c r="F55" s="260" t="s">
        <v>143</v>
      </c>
      <c r="G55" s="294"/>
      <c r="H55" s="295"/>
      <c r="I55" s="428"/>
      <c r="J55" s="428"/>
      <c r="K55" s="429"/>
      <c r="L55" s="430"/>
      <c r="M55" s="428"/>
      <c r="N55" s="428"/>
      <c r="O55" s="429"/>
      <c r="P55" s="295"/>
      <c r="Q55" s="428"/>
      <c r="R55" s="428"/>
      <c r="S55" s="429"/>
      <c r="T55" s="295"/>
      <c r="U55" s="428"/>
      <c r="V55" s="428"/>
      <c r="W55" s="429"/>
      <c r="X55" s="430"/>
      <c r="Y55" s="428"/>
      <c r="Z55" s="428"/>
      <c r="AA55" s="429"/>
      <c r="AB55" s="295"/>
      <c r="AC55" s="428"/>
      <c r="AD55" s="428"/>
      <c r="AE55" s="429"/>
      <c r="AF55" s="223"/>
      <c r="AG55" s="353"/>
      <c r="AH55" s="353"/>
      <c r="AI55" s="614"/>
      <c r="AJ55" s="295"/>
      <c r="AK55" s="428"/>
      <c r="AL55" s="428"/>
      <c r="AM55" s="429"/>
      <c r="AN55" s="295"/>
      <c r="AO55" s="428"/>
      <c r="AP55" s="428"/>
      <c r="AQ55" s="429"/>
      <c r="AR55" s="295"/>
      <c r="AS55" s="428"/>
      <c r="AT55" s="428"/>
      <c r="AU55" s="429"/>
      <c r="AV55" s="430"/>
      <c r="AW55" s="428"/>
      <c r="AX55" s="428"/>
      <c r="AY55" s="429"/>
      <c r="AZ55" s="295"/>
      <c r="BA55" s="428"/>
      <c r="BB55" s="428"/>
      <c r="BC55" s="429"/>
      <c r="BD55" s="223"/>
      <c r="BE55" s="353"/>
      <c r="BF55" s="353"/>
      <c r="BG55" s="704"/>
      <c r="BH55" s="295"/>
      <c r="BI55" s="428"/>
      <c r="BJ55" s="428"/>
      <c r="BK55" s="429"/>
      <c r="BL55" s="295"/>
      <c r="BM55" s="428"/>
      <c r="BN55" s="428"/>
      <c r="BO55" s="429"/>
      <c r="BP55" s="295"/>
      <c r="BQ55" s="428"/>
      <c r="BR55" s="428"/>
      <c r="BS55" s="429"/>
      <c r="BT55" s="720"/>
      <c r="BU55" s="353"/>
      <c r="BV55" s="353"/>
      <c r="BW55" s="350"/>
      <c r="BX55" s="295"/>
      <c r="BY55" s="428"/>
      <c r="BZ55" s="428"/>
      <c r="CA55" s="429"/>
    </row>
    <row r="56" ht="21.95" customHeight="1" spans="1:79">
      <c r="A56"/>
      <c r="B56"/>
      <c r="C56"/>
      <c r="D56"/>
      <c r="F56"/>
      <c r="G56" s="296" t="s">
        <v>148</v>
      </c>
      <c r="H56" s="297"/>
      <c r="I56" s="431"/>
      <c r="J56" s="431"/>
      <c r="K56" s="432"/>
      <c r="L56" s="433"/>
      <c r="M56" s="431"/>
      <c r="N56" s="431"/>
      <c r="O56" s="432"/>
      <c r="P56" s="297"/>
      <c r="Q56" s="431"/>
      <c r="R56" s="431"/>
      <c r="S56" s="432"/>
      <c r="T56" s="297"/>
      <c r="U56" s="431"/>
      <c r="V56" s="431"/>
      <c r="W56" s="432"/>
      <c r="X56" s="433"/>
      <c r="Y56" s="431"/>
      <c r="Z56" s="431"/>
      <c r="AA56" s="432"/>
      <c r="AB56" s="297"/>
      <c r="AC56" s="431"/>
      <c r="AD56" s="431"/>
      <c r="AE56" s="432"/>
      <c r="AF56" s="567"/>
      <c r="AG56" s="615"/>
      <c r="AH56" s="615"/>
      <c r="AI56" s="616"/>
      <c r="AJ56" s="297"/>
      <c r="AK56" s="431"/>
      <c r="AL56" s="431"/>
      <c r="AM56" s="432"/>
      <c r="AN56" s="297"/>
      <c r="AO56" s="431"/>
      <c r="AP56" s="431"/>
      <c r="AQ56" s="432"/>
      <c r="AR56" s="297"/>
      <c r="AS56" s="431"/>
      <c r="AT56" s="431"/>
      <c r="AU56" s="432"/>
      <c r="AV56" s="433"/>
      <c r="AW56" s="431"/>
      <c r="AX56" s="431"/>
      <c r="AY56" s="432"/>
      <c r="AZ56" s="297"/>
      <c r="BA56" s="431"/>
      <c r="BB56" s="431"/>
      <c r="BC56" s="432"/>
      <c r="BD56" s="297"/>
      <c r="BE56" s="431"/>
      <c r="BF56" s="431"/>
      <c r="BG56" s="432"/>
      <c r="BH56" s="297"/>
      <c r="BI56" s="431"/>
      <c r="BJ56" s="431"/>
      <c r="BK56" s="432"/>
      <c r="BL56" s="297"/>
      <c r="BM56" s="431"/>
      <c r="BN56" s="431"/>
      <c r="BO56" s="432"/>
      <c r="BP56" s="297"/>
      <c r="BQ56" s="431"/>
      <c r="BR56" s="431"/>
      <c r="BS56" s="432"/>
      <c r="BT56" s="721"/>
      <c r="BU56" s="615"/>
      <c r="BV56" s="615"/>
      <c r="BW56" s="616"/>
      <c r="BX56" s="297"/>
      <c r="BY56" s="431"/>
      <c r="BZ56" s="431"/>
      <c r="CA56" s="432"/>
    </row>
    <row r="57" ht="21.95" customHeight="1" spans="1:75">
      <c r="A57" s="168" t="s">
        <v>40</v>
      </c>
      <c r="F57"/>
      <c r="G57"/>
      <c r="AF57" s="568"/>
      <c r="AG57" s="568"/>
      <c r="AH57" s="568"/>
      <c r="AI57" s="568"/>
      <c r="BT57" s="568"/>
      <c r="BU57" s="568"/>
      <c r="BV57" s="568"/>
      <c r="BW57" s="568"/>
    </row>
    <row r="58" ht="21.95" customHeight="1" spans="1:75">
      <c r="A58" s="298" t="s">
        <v>44</v>
      </c>
      <c r="B58" s="298"/>
      <c r="C58" s="298"/>
      <c r="G58" s="173"/>
      <c r="H58" s="299"/>
      <c r="I58" s="299"/>
      <c r="J58" s="299"/>
      <c r="K58" s="299"/>
      <c r="L58" s="299"/>
      <c r="M58" s="299"/>
      <c r="N58" s="299"/>
      <c r="O58" s="299"/>
      <c r="T58" s="299"/>
      <c r="U58" s="299"/>
      <c r="V58" s="299"/>
      <c r="W58" s="299"/>
      <c r="X58" s="299"/>
      <c r="Y58" s="299"/>
      <c r="Z58" s="299"/>
      <c r="AA58" s="299"/>
      <c r="AF58" s="407"/>
      <c r="AG58" s="407"/>
      <c r="AH58" s="407"/>
      <c r="AI58" s="407"/>
      <c r="AJ58" s="299"/>
      <c r="AK58" s="299"/>
      <c r="AL58" s="299"/>
      <c r="AM58" s="299"/>
      <c r="AR58" s="299"/>
      <c r="AS58" s="299"/>
      <c r="AT58" s="299"/>
      <c r="AU58" s="299"/>
      <c r="AV58" s="299"/>
      <c r="AW58" s="299"/>
      <c r="AX58" s="299"/>
      <c r="AY58" s="299"/>
      <c r="BD58" s="299"/>
      <c r="BE58" s="299"/>
      <c r="BF58" s="299"/>
      <c r="BG58" s="299"/>
      <c r="BH58" s="299"/>
      <c r="BI58" s="299"/>
      <c r="BJ58" s="299"/>
      <c r="BK58" s="299"/>
      <c r="BP58" s="299"/>
      <c r="BQ58" s="299"/>
      <c r="BR58" s="299"/>
      <c r="BS58" s="299"/>
      <c r="BT58" s="407"/>
      <c r="BU58" s="407"/>
      <c r="BV58" s="407"/>
      <c r="BW58" s="407"/>
    </row>
    <row r="59" ht="21.95" customHeight="1" spans="1:75">
      <c r="A59" s="300" t="s">
        <v>47</v>
      </c>
      <c r="B59" s="300"/>
      <c r="C59" s="300"/>
      <c r="F59" s="170" t="s">
        <v>166</v>
      </c>
      <c r="G59" s="173"/>
      <c r="H59" s="299"/>
      <c r="I59" s="299"/>
      <c r="J59" s="299"/>
      <c r="K59" s="299"/>
      <c r="L59" s="299"/>
      <c r="M59" s="299"/>
      <c r="N59" s="299"/>
      <c r="O59" s="299"/>
      <c r="T59" s="299"/>
      <c r="U59" s="299"/>
      <c r="V59" s="299"/>
      <c r="W59" s="299"/>
      <c r="X59" s="299"/>
      <c r="Y59" s="299"/>
      <c r="Z59" s="299"/>
      <c r="AA59" s="299"/>
      <c r="AF59" s="407"/>
      <c r="AG59" s="407"/>
      <c r="AH59" s="407"/>
      <c r="AI59" s="407"/>
      <c r="AJ59" s="299"/>
      <c r="AK59" s="299"/>
      <c r="AL59" s="299"/>
      <c r="AM59" s="299"/>
      <c r="AR59" s="299"/>
      <c r="AS59" s="299"/>
      <c r="AT59" s="299"/>
      <c r="AU59" s="299"/>
      <c r="AV59" s="299"/>
      <c r="AW59" s="299"/>
      <c r="AX59" s="299"/>
      <c r="AY59" s="299"/>
      <c r="BD59" s="299"/>
      <c r="BE59" s="299"/>
      <c r="BF59" s="299"/>
      <c r="BG59" s="299"/>
      <c r="BH59" s="299"/>
      <c r="BI59" s="299"/>
      <c r="BJ59" s="299"/>
      <c r="BK59" s="299"/>
      <c r="BP59" s="299"/>
      <c r="BQ59" s="299"/>
      <c r="BR59" s="299"/>
      <c r="BS59" s="299"/>
      <c r="BT59" s="407"/>
      <c r="BU59" s="407"/>
      <c r="BV59" s="407"/>
      <c r="BW59" s="407"/>
    </row>
    <row r="60" ht="21.95" customHeight="1" spans="1:75">
      <c r="A60" s="301" t="s">
        <v>51</v>
      </c>
      <c r="B60" s="301"/>
      <c r="C60" s="301"/>
      <c r="F60" s="170" t="s">
        <v>167</v>
      </c>
      <c r="G60" s="173"/>
      <c r="H60" s="299"/>
      <c r="I60" s="299"/>
      <c r="J60" s="299"/>
      <c r="K60" s="299"/>
      <c r="L60" s="299"/>
      <c r="M60" s="299"/>
      <c r="N60" s="299"/>
      <c r="O60" s="299"/>
      <c r="T60" s="299"/>
      <c r="U60" s="299"/>
      <c r="V60" s="299"/>
      <c r="W60" s="299"/>
      <c r="X60" s="299"/>
      <c r="Y60" s="299"/>
      <c r="Z60" s="299"/>
      <c r="AA60" s="299"/>
      <c r="AF60" s="407"/>
      <c r="AG60" s="407"/>
      <c r="AH60" s="407"/>
      <c r="AI60" s="407"/>
      <c r="AJ60" s="299"/>
      <c r="AK60" s="299"/>
      <c r="AL60" s="299"/>
      <c r="AM60" s="299"/>
      <c r="AR60" s="299"/>
      <c r="AS60" s="299"/>
      <c r="AT60" s="299"/>
      <c r="AU60" s="299"/>
      <c r="AV60" s="299"/>
      <c r="AW60" s="299"/>
      <c r="AX60" s="299"/>
      <c r="AY60" s="299"/>
      <c r="BD60" s="299"/>
      <c r="BE60" s="299"/>
      <c r="BF60" s="299"/>
      <c r="BG60" s="299"/>
      <c r="BH60" s="299"/>
      <c r="BI60" s="299"/>
      <c r="BJ60" s="299"/>
      <c r="BK60" s="299"/>
      <c r="BP60" s="299"/>
      <c r="BQ60" s="299"/>
      <c r="BR60" s="299"/>
      <c r="BS60" s="299"/>
      <c r="BT60" s="407"/>
      <c r="BU60" s="407"/>
      <c r="BV60" s="407"/>
      <c r="BW60" s="407"/>
    </row>
    <row r="61" ht="21.95" customHeight="1" spans="1:75">
      <c r="A61" s="302" t="s">
        <v>53</v>
      </c>
      <c r="B61" s="302"/>
      <c r="C61" s="302"/>
      <c r="G61" s="173"/>
      <c r="H61" s="299"/>
      <c r="I61" s="299"/>
      <c r="J61" s="299"/>
      <c r="K61" s="299"/>
      <c r="L61" s="299"/>
      <c r="M61" s="299"/>
      <c r="N61" s="299"/>
      <c r="O61" s="299"/>
      <c r="T61" s="299"/>
      <c r="U61" s="299"/>
      <c r="V61" s="299"/>
      <c r="W61" s="299"/>
      <c r="X61" s="299"/>
      <c r="Y61" s="299"/>
      <c r="Z61" s="299"/>
      <c r="AA61" s="299"/>
      <c r="AF61" s="407"/>
      <c r="AG61" s="407"/>
      <c r="AH61" s="407"/>
      <c r="AI61" s="407"/>
      <c r="AJ61" s="299"/>
      <c r="AK61" s="299"/>
      <c r="AL61" s="299"/>
      <c r="AM61" s="299"/>
      <c r="AR61" s="299"/>
      <c r="AS61" s="299"/>
      <c r="AT61" s="299"/>
      <c r="AU61" s="299"/>
      <c r="AV61" s="299"/>
      <c r="AW61" s="299"/>
      <c r="AX61" s="299"/>
      <c r="AY61" s="299"/>
      <c r="BD61" s="299"/>
      <c r="BE61" s="299"/>
      <c r="BF61" s="299"/>
      <c r="BG61" s="299"/>
      <c r="BH61" s="299"/>
      <c r="BI61" s="299"/>
      <c r="BJ61" s="299"/>
      <c r="BK61" s="299"/>
      <c r="BP61" s="299"/>
      <c r="BQ61" s="299"/>
      <c r="BR61" s="299"/>
      <c r="BS61" s="299"/>
      <c r="BT61" s="407"/>
      <c r="BU61" s="407"/>
      <c r="BV61" s="407"/>
      <c r="BW61" s="407"/>
    </row>
    <row r="62" ht="21.95" customHeight="1" spans="1:75">
      <c r="A62" s="303" t="s">
        <v>55</v>
      </c>
      <c r="B62" s="303"/>
      <c r="C62" s="303"/>
      <c r="G62" s="173"/>
      <c r="H62" s="299"/>
      <c r="I62" s="299"/>
      <c r="J62" s="299"/>
      <c r="K62" s="299"/>
      <c r="L62" s="299"/>
      <c r="M62" s="299"/>
      <c r="N62" s="299"/>
      <c r="O62" s="299"/>
      <c r="T62" s="299"/>
      <c r="U62" s="299"/>
      <c r="V62" s="299"/>
      <c r="W62" s="299"/>
      <c r="X62" s="299"/>
      <c r="Y62" s="299"/>
      <c r="Z62" s="299"/>
      <c r="AA62" s="299"/>
      <c r="AF62" s="407"/>
      <c r="AG62" s="407"/>
      <c r="AH62" s="407"/>
      <c r="AI62" s="407"/>
      <c r="AJ62" s="299"/>
      <c r="AK62" s="299"/>
      <c r="AL62" s="299"/>
      <c r="AM62" s="299"/>
      <c r="AR62" s="299"/>
      <c r="AS62" s="299"/>
      <c r="AT62" s="299"/>
      <c r="AU62" s="299"/>
      <c r="AV62" s="299"/>
      <c r="AW62" s="299"/>
      <c r="AX62" s="299"/>
      <c r="AY62" s="299"/>
      <c r="BD62" s="299"/>
      <c r="BE62" s="299"/>
      <c r="BF62" s="299"/>
      <c r="BG62" s="299"/>
      <c r="BH62" s="299"/>
      <c r="BI62" s="299"/>
      <c r="BJ62" s="299"/>
      <c r="BK62" s="299"/>
      <c r="BP62" s="299"/>
      <c r="BQ62" s="299"/>
      <c r="BR62" s="299"/>
      <c r="BS62" s="299"/>
      <c r="BT62" s="407"/>
      <c r="BU62" s="407"/>
      <c r="BV62" s="407"/>
      <c r="BW62" s="407"/>
    </row>
    <row r="63" ht="21.95" customHeight="1" spans="1:75">
      <c r="A63" s="304" t="s">
        <v>58</v>
      </c>
      <c r="B63" s="304"/>
      <c r="C63" s="304"/>
      <c r="G63" s="173"/>
      <c r="H63" s="299"/>
      <c r="I63" s="299"/>
      <c r="J63" s="299"/>
      <c r="K63" s="299"/>
      <c r="L63" s="299"/>
      <c r="M63" s="299"/>
      <c r="N63" s="299"/>
      <c r="O63" s="299"/>
      <c r="T63" s="299"/>
      <c r="U63" s="299"/>
      <c r="V63" s="299"/>
      <c r="W63" s="299"/>
      <c r="X63" s="299"/>
      <c r="Y63" s="299"/>
      <c r="Z63" s="299"/>
      <c r="AA63" s="299"/>
      <c r="AF63" s="299"/>
      <c r="AG63" s="299"/>
      <c r="AH63" s="299"/>
      <c r="AI63" s="299"/>
      <c r="AJ63" s="299"/>
      <c r="AK63" s="299"/>
      <c r="AL63" s="299"/>
      <c r="AM63" s="299"/>
      <c r="AR63" s="299"/>
      <c r="AS63" s="299"/>
      <c r="AT63" s="299"/>
      <c r="AU63" s="299"/>
      <c r="AV63" s="299"/>
      <c r="AW63" s="299"/>
      <c r="AX63" s="299"/>
      <c r="AY63" s="299"/>
      <c r="BD63" s="299"/>
      <c r="BE63" s="299"/>
      <c r="BF63" s="299"/>
      <c r="BG63" s="299"/>
      <c r="BH63" s="299"/>
      <c r="BI63" s="299"/>
      <c r="BJ63" s="299"/>
      <c r="BK63" s="299"/>
      <c r="BP63" s="299"/>
      <c r="BQ63" s="299"/>
      <c r="BR63" s="299"/>
      <c r="BS63" s="299"/>
      <c r="BT63" s="407"/>
      <c r="BU63" s="407"/>
      <c r="BV63" s="407"/>
      <c r="BW63" s="407"/>
    </row>
    <row r="64" ht="21.95" customHeight="1" spans="1:75">
      <c r="A64" s="305" t="s">
        <v>168</v>
      </c>
      <c r="B64" s="305"/>
      <c r="C64" s="305"/>
      <c r="G64" s="173"/>
      <c r="H64" s="299"/>
      <c r="I64" s="299"/>
      <c r="J64" s="299"/>
      <c r="K64" s="299"/>
      <c r="L64" s="299"/>
      <c r="M64" s="299"/>
      <c r="N64" s="299"/>
      <c r="O64" s="299"/>
      <c r="T64" s="299"/>
      <c r="U64" s="299"/>
      <c r="V64" s="299"/>
      <c r="W64" s="299"/>
      <c r="X64" s="299"/>
      <c r="Y64" s="299"/>
      <c r="Z64" s="299"/>
      <c r="AA64" s="299"/>
      <c r="AF64" s="299"/>
      <c r="AG64" s="299"/>
      <c r="AH64" s="299"/>
      <c r="AI64" s="299"/>
      <c r="AJ64" s="299"/>
      <c r="AK64" s="299"/>
      <c r="AL64" s="299"/>
      <c r="AM64" s="299"/>
      <c r="AR64" s="299"/>
      <c r="AS64" s="299"/>
      <c r="AT64" s="299"/>
      <c r="AU64" s="299"/>
      <c r="AV64" s="299"/>
      <c r="AW64" s="299"/>
      <c r="AX64" s="299"/>
      <c r="AY64" s="299"/>
      <c r="BD64" s="299"/>
      <c r="BE64" s="299"/>
      <c r="BF64" s="299"/>
      <c r="BG64" s="299"/>
      <c r="BH64" s="299"/>
      <c r="BI64" s="299"/>
      <c r="BJ64" s="299"/>
      <c r="BK64" s="299"/>
      <c r="BP64" s="299"/>
      <c r="BQ64" s="299"/>
      <c r="BR64" s="299"/>
      <c r="BS64" s="299"/>
      <c r="BT64" s="407"/>
      <c r="BU64" s="407"/>
      <c r="BV64" s="407"/>
      <c r="BW64" s="407"/>
    </row>
    <row r="65" ht="18.75" spans="7:75">
      <c r="G65" s="173"/>
      <c r="H65" s="299"/>
      <c r="I65" s="299"/>
      <c r="J65" s="299"/>
      <c r="K65" s="299"/>
      <c r="L65" s="299"/>
      <c r="M65" s="299"/>
      <c r="N65" s="299"/>
      <c r="O65" s="299"/>
      <c r="T65" s="299"/>
      <c r="U65" s="299"/>
      <c r="V65" s="299"/>
      <c r="W65" s="299"/>
      <c r="X65" s="299"/>
      <c r="Y65" s="299"/>
      <c r="Z65" s="299"/>
      <c r="AA65" s="299"/>
      <c r="AF65" s="299"/>
      <c r="AG65" s="299"/>
      <c r="AH65" s="299"/>
      <c r="AI65" s="299"/>
      <c r="AJ65" s="299"/>
      <c r="AK65" s="299"/>
      <c r="AL65" s="299"/>
      <c r="AM65" s="299"/>
      <c r="AR65" s="299"/>
      <c r="AS65" s="299"/>
      <c r="AT65" s="299"/>
      <c r="AU65" s="299"/>
      <c r="AV65" s="299"/>
      <c r="AW65" s="299"/>
      <c r="AX65" s="299"/>
      <c r="AY65" s="299"/>
      <c r="BD65" s="299"/>
      <c r="BE65" s="299"/>
      <c r="BF65" s="299"/>
      <c r="BG65" s="299"/>
      <c r="BH65" s="299"/>
      <c r="BI65" s="299"/>
      <c r="BJ65" s="299"/>
      <c r="BK65" s="299"/>
      <c r="BP65" s="299"/>
      <c r="BQ65" s="299"/>
      <c r="BR65" s="299"/>
      <c r="BS65" s="299"/>
      <c r="BT65" s="407"/>
      <c r="BU65" s="407"/>
      <c r="BV65" s="407"/>
      <c r="BW65" s="407"/>
    </row>
    <row r="66" ht="18.75" spans="7:75">
      <c r="G66" s="173"/>
      <c r="H66" s="299"/>
      <c r="I66" s="299"/>
      <c r="J66" s="299"/>
      <c r="K66" s="299"/>
      <c r="L66" s="299"/>
      <c r="M66" s="299"/>
      <c r="N66" s="299"/>
      <c r="O66" s="299"/>
      <c r="T66" s="299"/>
      <c r="U66" s="299"/>
      <c r="V66" s="299"/>
      <c r="W66" s="299"/>
      <c r="X66" s="299"/>
      <c r="Y66" s="299"/>
      <c r="Z66" s="299"/>
      <c r="AA66" s="299"/>
      <c r="AF66" s="299"/>
      <c r="AG66" s="299"/>
      <c r="AH66" s="299"/>
      <c r="AI66" s="299"/>
      <c r="AJ66" s="299"/>
      <c r="AK66" s="299"/>
      <c r="AL66" s="299"/>
      <c r="AM66" s="299"/>
      <c r="AR66" s="299"/>
      <c r="AS66" s="299"/>
      <c r="AT66" s="299"/>
      <c r="AU66" s="299"/>
      <c r="AV66" s="299"/>
      <c r="AW66" s="299"/>
      <c r="AX66" s="299"/>
      <c r="AY66" s="299"/>
      <c r="BD66" s="299"/>
      <c r="BE66" s="299"/>
      <c r="BF66" s="299"/>
      <c r="BG66" s="299"/>
      <c r="BH66" s="299"/>
      <c r="BI66" s="299"/>
      <c r="BJ66" s="299"/>
      <c r="BK66" s="299"/>
      <c r="BP66" s="299"/>
      <c r="BQ66" s="299"/>
      <c r="BR66" s="299"/>
      <c r="BS66" s="299"/>
      <c r="BT66" s="407"/>
      <c r="BU66" s="407"/>
      <c r="BV66" s="407"/>
      <c r="BW66" s="407"/>
    </row>
    <row r="67" ht="18.75" spans="7:75">
      <c r="G67" s="173"/>
      <c r="H67" s="299"/>
      <c r="I67" s="299"/>
      <c r="J67" s="299"/>
      <c r="K67" s="299"/>
      <c r="L67" s="299"/>
      <c r="M67" s="299"/>
      <c r="N67" s="299"/>
      <c r="O67" s="299"/>
      <c r="T67" s="299"/>
      <c r="U67" s="299"/>
      <c r="V67" s="299"/>
      <c r="W67" s="299"/>
      <c r="X67" s="299"/>
      <c r="Y67" s="299"/>
      <c r="Z67" s="299"/>
      <c r="AA67" s="299"/>
      <c r="AF67" s="299"/>
      <c r="AG67" s="299"/>
      <c r="AH67" s="299"/>
      <c r="AI67" s="299"/>
      <c r="AJ67" s="299"/>
      <c r="AK67" s="299"/>
      <c r="AL67" s="299"/>
      <c r="AM67" s="299"/>
      <c r="AR67" s="299"/>
      <c r="AS67" s="299"/>
      <c r="AT67" s="299"/>
      <c r="AU67" s="299"/>
      <c r="AV67" s="299"/>
      <c r="AW67" s="299"/>
      <c r="AX67" s="299"/>
      <c r="AY67" s="299"/>
      <c r="BD67" s="299"/>
      <c r="BE67" s="299"/>
      <c r="BF67" s="299"/>
      <c r="BG67" s="299"/>
      <c r="BH67" s="299"/>
      <c r="BI67" s="299"/>
      <c r="BJ67" s="299"/>
      <c r="BK67" s="299"/>
      <c r="BP67" s="299"/>
      <c r="BQ67" s="299"/>
      <c r="BR67" s="299"/>
      <c r="BS67" s="299"/>
      <c r="BT67" s="407"/>
      <c r="BU67" s="407"/>
      <c r="BV67" s="407"/>
      <c r="BW67" s="407"/>
    </row>
    <row r="68" ht="18.75" spans="7:75">
      <c r="G68" s="173"/>
      <c r="H68" s="299"/>
      <c r="I68" s="299"/>
      <c r="J68" s="299"/>
      <c r="K68" s="299"/>
      <c r="L68" s="299"/>
      <c r="M68" s="299"/>
      <c r="N68" s="299"/>
      <c r="O68" s="299"/>
      <c r="T68" s="299"/>
      <c r="U68" s="299"/>
      <c r="V68" s="299"/>
      <c r="W68" s="299"/>
      <c r="X68" s="299"/>
      <c r="Y68" s="299"/>
      <c r="Z68" s="299"/>
      <c r="AA68" s="299"/>
      <c r="AF68" s="299"/>
      <c r="AG68" s="299"/>
      <c r="AH68" s="299"/>
      <c r="AI68" s="299"/>
      <c r="AJ68" s="299"/>
      <c r="AK68" s="299"/>
      <c r="AL68" s="299"/>
      <c r="AM68" s="299"/>
      <c r="AR68" s="299"/>
      <c r="AS68" s="299"/>
      <c r="AT68" s="299"/>
      <c r="AU68" s="299"/>
      <c r="AV68" s="299"/>
      <c r="AW68" s="299"/>
      <c r="AX68" s="299"/>
      <c r="AY68" s="299"/>
      <c r="BD68" s="299"/>
      <c r="BE68" s="299"/>
      <c r="BF68" s="299"/>
      <c r="BG68" s="299"/>
      <c r="BH68" s="299"/>
      <c r="BI68" s="299"/>
      <c r="BJ68" s="299"/>
      <c r="BK68" s="299"/>
      <c r="BP68" s="299"/>
      <c r="BQ68" s="299"/>
      <c r="BR68" s="299"/>
      <c r="BS68" s="299"/>
      <c r="BT68" s="407"/>
      <c r="BU68" s="407"/>
      <c r="BV68" s="407"/>
      <c r="BW68" s="407"/>
    </row>
    <row r="69" ht="18.75" spans="7:75">
      <c r="G69" s="173"/>
      <c r="H69" s="299"/>
      <c r="I69" s="299"/>
      <c r="J69" s="299"/>
      <c r="K69" s="299"/>
      <c r="L69" s="299"/>
      <c r="M69" s="299"/>
      <c r="N69" s="299"/>
      <c r="O69" s="299"/>
      <c r="T69" s="299"/>
      <c r="U69" s="299"/>
      <c r="V69" s="299"/>
      <c r="W69" s="299"/>
      <c r="X69" s="299"/>
      <c r="Y69" s="299"/>
      <c r="Z69" s="299"/>
      <c r="AA69" s="299"/>
      <c r="AF69" s="299"/>
      <c r="AG69" s="299"/>
      <c r="AH69" s="299"/>
      <c r="AI69" s="299"/>
      <c r="AJ69" s="299"/>
      <c r="AK69" s="299"/>
      <c r="AL69" s="299"/>
      <c r="AM69" s="299"/>
      <c r="AR69" s="299"/>
      <c r="AS69" s="299"/>
      <c r="AT69" s="299"/>
      <c r="AU69" s="299"/>
      <c r="AV69" s="299"/>
      <c r="AW69" s="299"/>
      <c r="AX69" s="299"/>
      <c r="AY69" s="299"/>
      <c r="BD69" s="299"/>
      <c r="BE69" s="299"/>
      <c r="BF69" s="299"/>
      <c r="BG69" s="299"/>
      <c r="BH69" s="299"/>
      <c r="BI69" s="299"/>
      <c r="BJ69" s="299"/>
      <c r="BK69" s="299"/>
      <c r="BP69" s="299"/>
      <c r="BQ69" s="299"/>
      <c r="BR69" s="299"/>
      <c r="BS69" s="299"/>
      <c r="BT69" s="407"/>
      <c r="BU69" s="407"/>
      <c r="BV69" s="407"/>
      <c r="BW69" s="407"/>
    </row>
    <row r="70" ht="18.75" spans="7:75">
      <c r="G70" s="173"/>
      <c r="H70" s="299"/>
      <c r="I70" s="299"/>
      <c r="J70" s="299"/>
      <c r="K70" s="299"/>
      <c r="L70" s="299"/>
      <c r="M70" s="299"/>
      <c r="N70" s="299"/>
      <c r="O70" s="299"/>
      <c r="T70" s="299"/>
      <c r="U70" s="299"/>
      <c r="V70" s="299"/>
      <c r="W70" s="299"/>
      <c r="X70" s="299"/>
      <c r="Y70" s="299"/>
      <c r="Z70" s="299"/>
      <c r="AA70" s="299"/>
      <c r="AF70" s="299"/>
      <c r="AG70" s="299"/>
      <c r="AH70" s="299"/>
      <c r="AI70" s="299"/>
      <c r="AJ70" s="299"/>
      <c r="AK70" s="299"/>
      <c r="AL70" s="299"/>
      <c r="AM70" s="299"/>
      <c r="AR70" s="299"/>
      <c r="AS70" s="299"/>
      <c r="AT70" s="299"/>
      <c r="AU70" s="299"/>
      <c r="AV70" s="299"/>
      <c r="AW70" s="299"/>
      <c r="AX70" s="299"/>
      <c r="AY70" s="299"/>
      <c r="BD70" s="299"/>
      <c r="BE70" s="299"/>
      <c r="BF70" s="299"/>
      <c r="BG70" s="299"/>
      <c r="BH70" s="299"/>
      <c r="BI70" s="299"/>
      <c r="BJ70" s="299"/>
      <c r="BK70" s="299"/>
      <c r="BP70" s="299"/>
      <c r="BQ70" s="299"/>
      <c r="BR70" s="299"/>
      <c r="BS70" s="299"/>
      <c r="BT70" s="407"/>
      <c r="BU70" s="407"/>
      <c r="BV70" s="407"/>
      <c r="BW70" s="407"/>
    </row>
    <row r="71" ht="18.75" spans="7:75">
      <c r="G71" s="173"/>
      <c r="H71" s="299"/>
      <c r="I71" s="299"/>
      <c r="J71" s="299"/>
      <c r="K71" s="299"/>
      <c r="L71" s="299"/>
      <c r="M71" s="299"/>
      <c r="N71" s="299"/>
      <c r="O71" s="299"/>
      <c r="T71" s="299"/>
      <c r="U71" s="299"/>
      <c r="V71" s="299"/>
      <c r="W71" s="299"/>
      <c r="X71" s="299"/>
      <c r="Y71" s="299"/>
      <c r="Z71" s="299"/>
      <c r="AA71" s="299"/>
      <c r="AF71" s="299"/>
      <c r="AG71" s="299"/>
      <c r="AH71" s="299"/>
      <c r="AI71" s="299"/>
      <c r="AJ71" s="299"/>
      <c r="AK71" s="299"/>
      <c r="AL71" s="299"/>
      <c r="AM71" s="299"/>
      <c r="AR71" s="299"/>
      <c r="AS71" s="299"/>
      <c r="AT71" s="299"/>
      <c r="AU71" s="299"/>
      <c r="AV71" s="299"/>
      <c r="AW71" s="299"/>
      <c r="AX71" s="299"/>
      <c r="AY71" s="299"/>
      <c r="BD71" s="299"/>
      <c r="BE71" s="299"/>
      <c r="BF71" s="299"/>
      <c r="BG71" s="299"/>
      <c r="BH71" s="299"/>
      <c r="BI71" s="299"/>
      <c r="BJ71" s="299"/>
      <c r="BK71" s="299"/>
      <c r="BP71" s="299"/>
      <c r="BQ71" s="299"/>
      <c r="BR71" s="299"/>
      <c r="BS71" s="299"/>
      <c r="BT71" s="407"/>
      <c r="BU71" s="407"/>
      <c r="BV71" s="407"/>
      <c r="BW71" s="407"/>
    </row>
    <row r="72" ht="18.75" spans="7:75">
      <c r="G72" s="173"/>
      <c r="H72" s="299"/>
      <c r="I72" s="299"/>
      <c r="J72" s="299"/>
      <c r="K72" s="299"/>
      <c r="L72" s="299"/>
      <c r="M72" s="299"/>
      <c r="N72" s="299"/>
      <c r="O72" s="299"/>
      <c r="T72" s="299"/>
      <c r="U72" s="299"/>
      <c r="V72" s="299"/>
      <c r="W72" s="299"/>
      <c r="X72" s="299"/>
      <c r="Y72" s="299"/>
      <c r="Z72" s="299"/>
      <c r="AA72" s="299"/>
      <c r="AF72" s="299"/>
      <c r="AG72" s="299"/>
      <c r="AH72" s="299"/>
      <c r="AI72" s="299"/>
      <c r="AJ72" s="299"/>
      <c r="AK72" s="299"/>
      <c r="AL72" s="299"/>
      <c r="AM72" s="299"/>
      <c r="AR72" s="299"/>
      <c r="AS72" s="299"/>
      <c r="AT72" s="299"/>
      <c r="AU72" s="299"/>
      <c r="AV72" s="299"/>
      <c r="AW72" s="299"/>
      <c r="AX72" s="299"/>
      <c r="AY72" s="299"/>
      <c r="BD72" s="299"/>
      <c r="BE72" s="299"/>
      <c r="BF72" s="299"/>
      <c r="BG72" s="299"/>
      <c r="BH72" s="299"/>
      <c r="BI72" s="299"/>
      <c r="BJ72" s="299"/>
      <c r="BK72" s="299"/>
      <c r="BP72" s="299"/>
      <c r="BQ72" s="299"/>
      <c r="BR72" s="299"/>
      <c r="BS72" s="299"/>
      <c r="BT72" s="407"/>
      <c r="BU72" s="407"/>
      <c r="BV72" s="407"/>
      <c r="BW72" s="407"/>
    </row>
    <row r="73" ht="18.75" spans="7:75">
      <c r="G73" s="173"/>
      <c r="H73" s="299"/>
      <c r="I73" s="299"/>
      <c r="J73" s="299"/>
      <c r="K73" s="299"/>
      <c r="L73" s="299"/>
      <c r="M73" s="299"/>
      <c r="N73" s="299"/>
      <c r="O73" s="299"/>
      <c r="T73" s="299"/>
      <c r="U73" s="299"/>
      <c r="V73" s="299"/>
      <c r="W73" s="299"/>
      <c r="X73" s="299"/>
      <c r="Y73" s="299"/>
      <c r="Z73" s="299"/>
      <c r="AA73" s="299"/>
      <c r="AF73" s="299"/>
      <c r="AG73" s="299"/>
      <c r="AH73" s="299"/>
      <c r="AI73" s="299"/>
      <c r="AJ73" s="299"/>
      <c r="AK73" s="299"/>
      <c r="AL73" s="299"/>
      <c r="AM73" s="299"/>
      <c r="AR73" s="299"/>
      <c r="AS73" s="299"/>
      <c r="AT73" s="299"/>
      <c r="AU73" s="299"/>
      <c r="AV73" s="299"/>
      <c r="AW73" s="299"/>
      <c r="AX73" s="299"/>
      <c r="AY73" s="299"/>
      <c r="BD73" s="299"/>
      <c r="BE73" s="299"/>
      <c r="BF73" s="299"/>
      <c r="BG73" s="299"/>
      <c r="BH73" s="299"/>
      <c r="BI73" s="299"/>
      <c r="BJ73" s="299"/>
      <c r="BK73" s="299"/>
      <c r="BP73" s="299"/>
      <c r="BQ73" s="299"/>
      <c r="BR73" s="299"/>
      <c r="BS73" s="299"/>
      <c r="BT73" s="407"/>
      <c r="BU73" s="407"/>
      <c r="BV73" s="407"/>
      <c r="BW73" s="407"/>
    </row>
    <row r="74" ht="18.75" spans="7:75">
      <c r="G74" s="173"/>
      <c r="H74" s="299"/>
      <c r="I74" s="299"/>
      <c r="J74" s="299"/>
      <c r="K74" s="299"/>
      <c r="L74" s="299"/>
      <c r="M74" s="299"/>
      <c r="N74" s="299"/>
      <c r="O74" s="299"/>
      <c r="T74" s="299"/>
      <c r="U74" s="299"/>
      <c r="V74" s="299"/>
      <c r="W74" s="299"/>
      <c r="X74" s="299"/>
      <c r="Y74" s="299"/>
      <c r="Z74" s="299"/>
      <c r="AA74" s="299"/>
      <c r="AF74" s="299"/>
      <c r="AG74" s="299"/>
      <c r="AH74" s="299"/>
      <c r="AI74" s="299"/>
      <c r="AJ74" s="299"/>
      <c r="AK74" s="299"/>
      <c r="AL74" s="299"/>
      <c r="AM74" s="299"/>
      <c r="AR74" s="299"/>
      <c r="AS74" s="299"/>
      <c r="AT74" s="299"/>
      <c r="AU74" s="299"/>
      <c r="AV74" s="299"/>
      <c r="AW74" s="299"/>
      <c r="AX74" s="299"/>
      <c r="AY74" s="299"/>
      <c r="BD74" s="299"/>
      <c r="BE74" s="299"/>
      <c r="BF74" s="299"/>
      <c r="BG74" s="299"/>
      <c r="BH74" s="299"/>
      <c r="BI74" s="299"/>
      <c r="BJ74" s="299"/>
      <c r="BK74" s="299"/>
      <c r="BP74" s="299"/>
      <c r="BQ74" s="299"/>
      <c r="BR74" s="299"/>
      <c r="BS74" s="299"/>
      <c r="BT74" s="407"/>
      <c r="BU74" s="407"/>
      <c r="BV74" s="407"/>
      <c r="BW74" s="407"/>
    </row>
    <row r="75" ht="18.75" spans="7:75">
      <c r="G75" s="173"/>
      <c r="H75" s="299"/>
      <c r="I75" s="299"/>
      <c r="J75" s="299"/>
      <c r="K75" s="299"/>
      <c r="L75" s="299"/>
      <c r="M75" s="299"/>
      <c r="N75" s="299"/>
      <c r="O75" s="299"/>
      <c r="T75" s="299"/>
      <c r="U75" s="299"/>
      <c r="V75" s="299"/>
      <c r="W75" s="299"/>
      <c r="X75" s="299"/>
      <c r="Y75" s="299"/>
      <c r="Z75" s="299"/>
      <c r="AA75" s="299"/>
      <c r="AF75" s="299"/>
      <c r="AG75" s="299"/>
      <c r="AH75" s="299"/>
      <c r="AI75" s="299"/>
      <c r="AJ75" s="299"/>
      <c r="AK75" s="299"/>
      <c r="AL75" s="299"/>
      <c r="AM75" s="299"/>
      <c r="AR75" s="299"/>
      <c r="AS75" s="299"/>
      <c r="AT75" s="299"/>
      <c r="AU75" s="299"/>
      <c r="AV75" s="299"/>
      <c r="AW75" s="299"/>
      <c r="AX75" s="299"/>
      <c r="AY75" s="299"/>
      <c r="BD75" s="299"/>
      <c r="BE75" s="299"/>
      <c r="BF75" s="299"/>
      <c r="BG75" s="299"/>
      <c r="BH75" s="299"/>
      <c r="BI75" s="299"/>
      <c r="BJ75" s="299"/>
      <c r="BK75" s="299"/>
      <c r="BP75" s="299"/>
      <c r="BQ75" s="299"/>
      <c r="BR75" s="299"/>
      <c r="BS75" s="299"/>
      <c r="BT75" s="407"/>
      <c r="BU75" s="407"/>
      <c r="BV75" s="407"/>
      <c r="BW75" s="407"/>
    </row>
    <row r="76" ht="18.75" spans="7:75">
      <c r="G76" s="173"/>
      <c r="H76" s="299"/>
      <c r="I76" s="299"/>
      <c r="J76" s="299"/>
      <c r="K76" s="299"/>
      <c r="L76" s="299"/>
      <c r="M76" s="299"/>
      <c r="N76" s="299"/>
      <c r="O76" s="299"/>
      <c r="T76" s="299"/>
      <c r="U76" s="299"/>
      <c r="V76" s="299"/>
      <c r="W76" s="299"/>
      <c r="X76" s="299"/>
      <c r="Y76" s="299"/>
      <c r="Z76" s="299"/>
      <c r="AA76" s="299"/>
      <c r="AF76" s="299"/>
      <c r="AG76" s="299"/>
      <c r="AH76" s="299"/>
      <c r="AI76" s="299"/>
      <c r="AJ76" s="299"/>
      <c r="AK76" s="299"/>
      <c r="AL76" s="299"/>
      <c r="AM76" s="299"/>
      <c r="AR76" s="299"/>
      <c r="AS76" s="299"/>
      <c r="AT76" s="299"/>
      <c r="AU76" s="299"/>
      <c r="AV76" s="299"/>
      <c r="AW76" s="299"/>
      <c r="AX76" s="299"/>
      <c r="AY76" s="299"/>
      <c r="BD76" s="299"/>
      <c r="BE76" s="299"/>
      <c r="BF76" s="299"/>
      <c r="BG76" s="299"/>
      <c r="BH76" s="299"/>
      <c r="BI76" s="299"/>
      <c r="BJ76" s="299"/>
      <c r="BK76" s="299"/>
      <c r="BP76" s="299"/>
      <c r="BQ76" s="299"/>
      <c r="BR76" s="299"/>
      <c r="BS76" s="299"/>
      <c r="BT76" s="407"/>
      <c r="BU76" s="407"/>
      <c r="BV76" s="407"/>
      <c r="BW76" s="407"/>
    </row>
    <row r="77" ht="18.75" spans="7:75">
      <c r="G77" s="173"/>
      <c r="H77" s="299"/>
      <c r="I77" s="299"/>
      <c r="J77" s="299"/>
      <c r="K77" s="299"/>
      <c r="L77" s="299"/>
      <c r="M77" s="299"/>
      <c r="N77" s="299"/>
      <c r="O77" s="299"/>
      <c r="T77" s="299"/>
      <c r="U77" s="299"/>
      <c r="V77" s="299"/>
      <c r="W77" s="299"/>
      <c r="X77" s="299"/>
      <c r="Y77" s="299"/>
      <c r="Z77" s="299"/>
      <c r="AA77" s="299"/>
      <c r="AF77" s="299"/>
      <c r="AG77" s="299"/>
      <c r="AH77" s="299"/>
      <c r="AI77" s="299"/>
      <c r="AJ77" s="299"/>
      <c r="AK77" s="299"/>
      <c r="AL77" s="299"/>
      <c r="AM77" s="299"/>
      <c r="AR77" s="299"/>
      <c r="AS77" s="299"/>
      <c r="AT77" s="299"/>
      <c r="AU77" s="299"/>
      <c r="AV77" s="299"/>
      <c r="AW77" s="299"/>
      <c r="AX77" s="299"/>
      <c r="AY77" s="299"/>
      <c r="BD77" s="299"/>
      <c r="BE77" s="299"/>
      <c r="BF77" s="299"/>
      <c r="BG77" s="299"/>
      <c r="BH77" s="299"/>
      <c r="BI77" s="299"/>
      <c r="BJ77" s="299"/>
      <c r="BK77" s="299"/>
      <c r="BP77" s="299"/>
      <c r="BQ77" s="299"/>
      <c r="BR77" s="299"/>
      <c r="BS77" s="299"/>
      <c r="BT77" s="407"/>
      <c r="BU77" s="407"/>
      <c r="BV77" s="407"/>
      <c r="BW77" s="407"/>
    </row>
    <row r="78" ht="18.75" spans="7:75">
      <c r="G78" s="173"/>
      <c r="H78" s="299"/>
      <c r="I78" s="299"/>
      <c r="J78" s="299"/>
      <c r="K78" s="299"/>
      <c r="L78" s="299"/>
      <c r="M78" s="299"/>
      <c r="N78" s="299"/>
      <c r="O78" s="299"/>
      <c r="T78" s="299"/>
      <c r="U78" s="299"/>
      <c r="V78" s="299"/>
      <c r="W78" s="299"/>
      <c r="X78" s="299"/>
      <c r="Y78" s="299"/>
      <c r="Z78" s="299"/>
      <c r="AA78" s="299"/>
      <c r="AF78" s="299"/>
      <c r="AG78" s="299"/>
      <c r="AH78" s="299"/>
      <c r="AI78" s="299"/>
      <c r="AJ78" s="299"/>
      <c r="AK78" s="299"/>
      <c r="AL78" s="299"/>
      <c r="AM78" s="299"/>
      <c r="AR78" s="299"/>
      <c r="AS78" s="299"/>
      <c r="AT78" s="299"/>
      <c r="AU78" s="299"/>
      <c r="AV78" s="299"/>
      <c r="AW78" s="299"/>
      <c r="AX78" s="299"/>
      <c r="AY78" s="299"/>
      <c r="BD78" s="299"/>
      <c r="BE78" s="299"/>
      <c r="BF78" s="299"/>
      <c r="BG78" s="299"/>
      <c r="BH78" s="299"/>
      <c r="BI78" s="299"/>
      <c r="BJ78" s="299"/>
      <c r="BK78" s="299"/>
      <c r="BP78" s="299"/>
      <c r="BQ78" s="299"/>
      <c r="BR78" s="299"/>
      <c r="BS78" s="299"/>
      <c r="BT78" s="407"/>
      <c r="BU78" s="407"/>
      <c r="BV78" s="407"/>
      <c r="BW78" s="407"/>
    </row>
    <row r="79" ht="18.75" spans="7:75">
      <c r="G79" s="173"/>
      <c r="H79" s="299"/>
      <c r="I79" s="299"/>
      <c r="J79" s="299"/>
      <c r="K79" s="299"/>
      <c r="L79" s="299"/>
      <c r="M79" s="299"/>
      <c r="N79" s="299"/>
      <c r="O79" s="299"/>
      <c r="T79" s="299"/>
      <c r="U79" s="299"/>
      <c r="V79" s="299"/>
      <c r="W79" s="299"/>
      <c r="X79" s="299"/>
      <c r="Y79" s="299"/>
      <c r="Z79" s="299"/>
      <c r="AA79" s="299"/>
      <c r="AF79" s="299"/>
      <c r="AG79" s="299"/>
      <c r="AH79" s="299"/>
      <c r="AI79" s="299"/>
      <c r="AJ79" s="299"/>
      <c r="AK79" s="299"/>
      <c r="AL79" s="299"/>
      <c r="AM79" s="299"/>
      <c r="AR79" s="299"/>
      <c r="AS79" s="299"/>
      <c r="AT79" s="299"/>
      <c r="AU79" s="299"/>
      <c r="AV79" s="299"/>
      <c r="AW79" s="299"/>
      <c r="AX79" s="299"/>
      <c r="AY79" s="299"/>
      <c r="BD79" s="299"/>
      <c r="BE79" s="299"/>
      <c r="BF79" s="299"/>
      <c r="BG79" s="299"/>
      <c r="BH79" s="299"/>
      <c r="BI79" s="299"/>
      <c r="BJ79" s="299"/>
      <c r="BK79" s="299"/>
      <c r="BP79" s="299"/>
      <c r="BQ79" s="299"/>
      <c r="BR79" s="299"/>
      <c r="BS79" s="299"/>
      <c r="BT79" s="407"/>
      <c r="BU79" s="407"/>
      <c r="BV79" s="407"/>
      <c r="BW79" s="407"/>
    </row>
    <row r="80" ht="18.75" spans="7:75">
      <c r="G80" s="173"/>
      <c r="H80" s="299"/>
      <c r="I80" s="299"/>
      <c r="J80" s="299"/>
      <c r="K80" s="299"/>
      <c r="L80" s="299"/>
      <c r="M80" s="299"/>
      <c r="N80" s="299"/>
      <c r="O80" s="299"/>
      <c r="T80" s="299"/>
      <c r="U80" s="299"/>
      <c r="V80" s="299"/>
      <c r="W80" s="299"/>
      <c r="X80" s="299"/>
      <c r="Y80" s="299"/>
      <c r="Z80" s="299"/>
      <c r="AA80" s="299"/>
      <c r="AF80" s="299"/>
      <c r="AG80" s="299"/>
      <c r="AH80" s="299"/>
      <c r="AI80" s="299"/>
      <c r="AJ80" s="299"/>
      <c r="AK80" s="299"/>
      <c r="AL80" s="299"/>
      <c r="AM80" s="299"/>
      <c r="AR80" s="299"/>
      <c r="AS80" s="299"/>
      <c r="AT80" s="299"/>
      <c r="AU80" s="299"/>
      <c r="AV80" s="299"/>
      <c r="AW80" s="299"/>
      <c r="AX80" s="299"/>
      <c r="AY80" s="299"/>
      <c r="BD80" s="299"/>
      <c r="BE80" s="299"/>
      <c r="BF80" s="299"/>
      <c r="BG80" s="299"/>
      <c r="BH80" s="299"/>
      <c r="BI80" s="299"/>
      <c r="BJ80" s="299"/>
      <c r="BK80" s="299"/>
      <c r="BP80" s="299"/>
      <c r="BQ80" s="299"/>
      <c r="BR80" s="299"/>
      <c r="BS80" s="299"/>
      <c r="BT80" s="407"/>
      <c r="BU80" s="407"/>
      <c r="BV80" s="407"/>
      <c r="BW80" s="407"/>
    </row>
    <row r="81" ht="18.75" spans="7:75">
      <c r="G81" s="173"/>
      <c r="H81" s="299"/>
      <c r="I81" s="299"/>
      <c r="J81" s="299"/>
      <c r="K81" s="299"/>
      <c r="L81" s="299"/>
      <c r="M81" s="299"/>
      <c r="N81" s="299"/>
      <c r="O81" s="299"/>
      <c r="T81" s="299"/>
      <c r="U81" s="299"/>
      <c r="V81" s="299"/>
      <c r="W81" s="299"/>
      <c r="X81" s="299"/>
      <c r="Y81" s="299"/>
      <c r="Z81" s="299"/>
      <c r="AA81" s="299"/>
      <c r="AF81" s="299"/>
      <c r="AG81" s="299"/>
      <c r="AH81" s="299"/>
      <c r="AI81" s="299"/>
      <c r="AJ81" s="299"/>
      <c r="AK81" s="299"/>
      <c r="AL81" s="299"/>
      <c r="AM81" s="299"/>
      <c r="AR81" s="299"/>
      <c r="AS81" s="299"/>
      <c r="AT81" s="299"/>
      <c r="AU81" s="299"/>
      <c r="AV81" s="299"/>
      <c r="AW81" s="299"/>
      <c r="AX81" s="299"/>
      <c r="AY81" s="299"/>
      <c r="BD81" s="299"/>
      <c r="BE81" s="299"/>
      <c r="BF81" s="299"/>
      <c r="BG81" s="299"/>
      <c r="BH81" s="299"/>
      <c r="BI81" s="299"/>
      <c r="BJ81" s="299"/>
      <c r="BK81" s="299"/>
      <c r="BP81" s="299"/>
      <c r="BQ81" s="299"/>
      <c r="BR81" s="299"/>
      <c r="BS81" s="299"/>
      <c r="BT81" s="407"/>
      <c r="BU81" s="407"/>
      <c r="BV81" s="407"/>
      <c r="BW81" s="407"/>
    </row>
    <row r="82" ht="18.75" spans="7:75">
      <c r="G82" s="173"/>
      <c r="H82" s="299"/>
      <c r="I82" s="299"/>
      <c r="J82" s="299"/>
      <c r="K82" s="299"/>
      <c r="L82" s="299"/>
      <c r="M82" s="299"/>
      <c r="N82" s="299"/>
      <c r="O82" s="299"/>
      <c r="T82" s="299"/>
      <c r="U82" s="299"/>
      <c r="V82" s="299"/>
      <c r="W82" s="299"/>
      <c r="X82" s="299"/>
      <c r="Y82" s="299"/>
      <c r="Z82" s="299"/>
      <c r="AA82" s="299"/>
      <c r="AF82" s="299"/>
      <c r="AG82" s="299"/>
      <c r="AH82" s="299"/>
      <c r="AI82" s="299"/>
      <c r="AJ82" s="299"/>
      <c r="AK82" s="299"/>
      <c r="AL82" s="299"/>
      <c r="AM82" s="299"/>
      <c r="AR82" s="299"/>
      <c r="AS82" s="299"/>
      <c r="AT82" s="299"/>
      <c r="AU82" s="299"/>
      <c r="AV82" s="299"/>
      <c r="AW82" s="299"/>
      <c r="AX82" s="299"/>
      <c r="AY82" s="299"/>
      <c r="BD82" s="299"/>
      <c r="BE82" s="299"/>
      <c r="BF82" s="299"/>
      <c r="BG82" s="299"/>
      <c r="BH82" s="299"/>
      <c r="BI82" s="299"/>
      <c r="BJ82" s="299"/>
      <c r="BK82" s="299"/>
      <c r="BP82" s="299"/>
      <c r="BQ82" s="299"/>
      <c r="BR82" s="299"/>
      <c r="BS82" s="299"/>
      <c r="BT82" s="407"/>
      <c r="BU82" s="407"/>
      <c r="BV82" s="407"/>
      <c r="BW82" s="407"/>
    </row>
    <row r="83" ht="18.75" spans="7:75">
      <c r="G83" s="173"/>
      <c r="H83" s="299"/>
      <c r="I83" s="299"/>
      <c r="J83" s="299"/>
      <c r="K83" s="299"/>
      <c r="L83" s="299"/>
      <c r="M83" s="299"/>
      <c r="N83" s="299"/>
      <c r="O83" s="299"/>
      <c r="T83" s="299"/>
      <c r="U83" s="299"/>
      <c r="V83" s="299"/>
      <c r="W83" s="299"/>
      <c r="X83" s="299"/>
      <c r="Y83" s="299"/>
      <c r="Z83" s="299"/>
      <c r="AA83" s="299"/>
      <c r="AF83" s="299"/>
      <c r="AG83" s="299"/>
      <c r="AH83" s="299"/>
      <c r="AI83" s="299"/>
      <c r="AJ83" s="299"/>
      <c r="AK83" s="299"/>
      <c r="AL83" s="299"/>
      <c r="AM83" s="299"/>
      <c r="AR83" s="299"/>
      <c r="AS83" s="299"/>
      <c r="AT83" s="299"/>
      <c r="AU83" s="299"/>
      <c r="AV83" s="299"/>
      <c r="AW83" s="299"/>
      <c r="AX83" s="299"/>
      <c r="AY83" s="299"/>
      <c r="BD83" s="299"/>
      <c r="BE83" s="299"/>
      <c r="BF83" s="299"/>
      <c r="BG83" s="299"/>
      <c r="BH83" s="299"/>
      <c r="BI83" s="299"/>
      <c r="BJ83" s="299"/>
      <c r="BK83" s="299"/>
      <c r="BP83" s="299"/>
      <c r="BQ83" s="299"/>
      <c r="BR83" s="299"/>
      <c r="BS83" s="299"/>
      <c r="BT83" s="407"/>
      <c r="BU83" s="407"/>
      <c r="BV83" s="407"/>
      <c r="BW83" s="407"/>
    </row>
    <row r="84" ht="18.75" spans="7:75">
      <c r="G84" s="173"/>
      <c r="H84" s="299"/>
      <c r="I84" s="299"/>
      <c r="J84" s="299"/>
      <c r="K84" s="299"/>
      <c r="L84" s="299"/>
      <c r="M84" s="299"/>
      <c r="N84" s="299"/>
      <c r="O84" s="299"/>
      <c r="T84" s="299"/>
      <c r="U84" s="299"/>
      <c r="V84" s="299"/>
      <c r="W84" s="299"/>
      <c r="X84" s="299"/>
      <c r="Y84" s="299"/>
      <c r="Z84" s="299"/>
      <c r="AA84" s="299"/>
      <c r="AF84" s="299"/>
      <c r="AG84" s="299"/>
      <c r="AH84" s="299"/>
      <c r="AI84" s="299"/>
      <c r="AJ84" s="299"/>
      <c r="AK84" s="299"/>
      <c r="AL84" s="299"/>
      <c r="AM84" s="299"/>
      <c r="AR84" s="299"/>
      <c r="AS84" s="299"/>
      <c r="AT84" s="299"/>
      <c r="AU84" s="299"/>
      <c r="AV84" s="299"/>
      <c r="AW84" s="299"/>
      <c r="AX84" s="299"/>
      <c r="AY84" s="299"/>
      <c r="BD84" s="299"/>
      <c r="BE84" s="299"/>
      <c r="BF84" s="299"/>
      <c r="BG84" s="299"/>
      <c r="BH84" s="299"/>
      <c r="BI84" s="299"/>
      <c r="BJ84" s="299"/>
      <c r="BK84" s="299"/>
      <c r="BP84" s="299"/>
      <c r="BQ84" s="299"/>
      <c r="BR84" s="299"/>
      <c r="BS84" s="299"/>
      <c r="BT84" s="407"/>
      <c r="BU84" s="407"/>
      <c r="BV84" s="407"/>
      <c r="BW84" s="407"/>
    </row>
    <row r="85" ht="18.75" spans="7:75">
      <c r="G85" s="173"/>
      <c r="H85" s="299"/>
      <c r="I85" s="299"/>
      <c r="J85" s="299"/>
      <c r="K85" s="299"/>
      <c r="L85" s="299"/>
      <c r="M85" s="299"/>
      <c r="N85" s="299"/>
      <c r="O85" s="299"/>
      <c r="T85" s="299"/>
      <c r="U85" s="299"/>
      <c r="V85" s="299"/>
      <c r="W85" s="299"/>
      <c r="X85" s="299"/>
      <c r="Y85" s="299"/>
      <c r="Z85" s="299"/>
      <c r="AA85" s="299"/>
      <c r="AF85" s="299"/>
      <c r="AG85" s="299"/>
      <c r="AH85" s="299"/>
      <c r="AI85" s="299"/>
      <c r="AJ85" s="299"/>
      <c r="AK85" s="299"/>
      <c r="AL85" s="299"/>
      <c r="AM85" s="299"/>
      <c r="AR85" s="299"/>
      <c r="AS85" s="299"/>
      <c r="AT85" s="299"/>
      <c r="AU85" s="299"/>
      <c r="AV85" s="299"/>
      <c r="AW85" s="299"/>
      <c r="AX85" s="299"/>
      <c r="AY85" s="299"/>
      <c r="BD85" s="299"/>
      <c r="BE85" s="299"/>
      <c r="BF85" s="299"/>
      <c r="BG85" s="299"/>
      <c r="BH85" s="299"/>
      <c r="BI85" s="299"/>
      <c r="BJ85" s="299"/>
      <c r="BK85" s="299"/>
      <c r="BP85" s="299"/>
      <c r="BQ85" s="299"/>
      <c r="BR85" s="299"/>
      <c r="BS85" s="299"/>
      <c r="BT85" s="407"/>
      <c r="BU85" s="407"/>
      <c r="BV85" s="407"/>
      <c r="BW85" s="407"/>
    </row>
    <row r="86" ht="18.75" spans="7:75">
      <c r="G86" s="173"/>
      <c r="H86" s="299"/>
      <c r="I86" s="299"/>
      <c r="J86" s="299"/>
      <c r="K86" s="299"/>
      <c r="L86" s="299"/>
      <c r="M86" s="299"/>
      <c r="N86" s="299"/>
      <c r="O86" s="299"/>
      <c r="T86" s="299"/>
      <c r="U86" s="299"/>
      <c r="V86" s="299"/>
      <c r="W86" s="299"/>
      <c r="X86" s="299"/>
      <c r="Y86" s="299"/>
      <c r="Z86" s="299"/>
      <c r="AA86" s="299"/>
      <c r="AF86" s="299"/>
      <c r="AG86" s="299"/>
      <c r="AH86" s="299"/>
      <c r="AI86" s="299"/>
      <c r="AJ86" s="299"/>
      <c r="AK86" s="299"/>
      <c r="AL86" s="299"/>
      <c r="AM86" s="299"/>
      <c r="AR86" s="299"/>
      <c r="AS86" s="299"/>
      <c r="AT86" s="299"/>
      <c r="AU86" s="299"/>
      <c r="AV86" s="299"/>
      <c r="AW86" s="299"/>
      <c r="AX86" s="299"/>
      <c r="AY86" s="299"/>
      <c r="BD86" s="299"/>
      <c r="BE86" s="299"/>
      <c r="BF86" s="299"/>
      <c r="BG86" s="299"/>
      <c r="BH86" s="299"/>
      <c r="BI86" s="299"/>
      <c r="BJ86" s="299"/>
      <c r="BK86" s="299"/>
      <c r="BP86" s="299"/>
      <c r="BQ86" s="299"/>
      <c r="BR86" s="299"/>
      <c r="BS86" s="299"/>
      <c r="BT86" s="407"/>
      <c r="BU86" s="407"/>
      <c r="BV86" s="407"/>
      <c r="BW86" s="407"/>
    </row>
    <row r="87" ht="18.75" spans="7:75">
      <c r="G87" s="173"/>
      <c r="H87" s="299"/>
      <c r="I87" s="299"/>
      <c r="J87" s="299"/>
      <c r="K87" s="299"/>
      <c r="L87" s="299"/>
      <c r="M87" s="299"/>
      <c r="N87" s="299"/>
      <c r="O87" s="299"/>
      <c r="T87" s="299"/>
      <c r="U87" s="299"/>
      <c r="V87" s="299"/>
      <c r="W87" s="299"/>
      <c r="X87" s="299"/>
      <c r="Y87" s="299"/>
      <c r="Z87" s="299"/>
      <c r="AA87" s="299"/>
      <c r="AF87" s="299"/>
      <c r="AG87" s="299"/>
      <c r="AH87" s="299"/>
      <c r="AI87" s="299"/>
      <c r="AJ87" s="299"/>
      <c r="AK87" s="299"/>
      <c r="AL87" s="299"/>
      <c r="AM87" s="299"/>
      <c r="AR87" s="299"/>
      <c r="AS87" s="299"/>
      <c r="AT87" s="299"/>
      <c r="AU87" s="299"/>
      <c r="AV87" s="299"/>
      <c r="AW87" s="299"/>
      <c r="AX87" s="299"/>
      <c r="AY87" s="299"/>
      <c r="BD87" s="299"/>
      <c r="BE87" s="299"/>
      <c r="BF87" s="299"/>
      <c r="BG87" s="299"/>
      <c r="BH87" s="299"/>
      <c r="BI87" s="299"/>
      <c r="BJ87" s="299"/>
      <c r="BK87" s="299"/>
      <c r="BP87" s="299"/>
      <c r="BQ87" s="299"/>
      <c r="BR87" s="299"/>
      <c r="BS87" s="299"/>
      <c r="BT87" s="407"/>
      <c r="BU87" s="407"/>
      <c r="BV87" s="407"/>
      <c r="BW87" s="407"/>
    </row>
    <row r="88" spans="7:75">
      <c r="G88" s="173"/>
      <c r="H88" s="299"/>
      <c r="I88" s="299"/>
      <c r="J88" s="299"/>
      <c r="K88" s="299"/>
      <c r="L88" s="299"/>
      <c r="M88" s="299"/>
      <c r="N88" s="299"/>
      <c r="O88" s="299"/>
      <c r="T88" s="299"/>
      <c r="U88" s="299"/>
      <c r="V88" s="299"/>
      <c r="W88" s="299"/>
      <c r="X88" s="299"/>
      <c r="Y88" s="299"/>
      <c r="Z88" s="299"/>
      <c r="AA88" s="299"/>
      <c r="AF88" s="299"/>
      <c r="AG88" s="299"/>
      <c r="AH88" s="299"/>
      <c r="AI88" s="299"/>
      <c r="AJ88" s="299"/>
      <c r="AK88" s="299"/>
      <c r="AL88" s="299"/>
      <c r="AM88" s="299"/>
      <c r="AR88" s="299"/>
      <c r="AS88" s="299"/>
      <c r="AT88" s="299"/>
      <c r="AU88" s="299"/>
      <c r="AV88" s="299"/>
      <c r="AW88" s="299"/>
      <c r="AX88" s="299"/>
      <c r="AY88" s="299"/>
      <c r="BD88" s="299"/>
      <c r="BE88" s="299"/>
      <c r="BF88" s="299"/>
      <c r="BG88" s="299"/>
      <c r="BH88" s="299"/>
      <c r="BI88" s="299"/>
      <c r="BJ88" s="299"/>
      <c r="BK88" s="299"/>
      <c r="BP88" s="299"/>
      <c r="BQ88" s="299"/>
      <c r="BR88" s="299"/>
      <c r="BS88" s="299"/>
      <c r="BT88" s="299"/>
      <c r="BU88" s="299"/>
      <c r="BV88" s="299"/>
      <c r="BW88" s="299"/>
    </row>
    <row r="89" spans="7:75">
      <c r="G89" s="173"/>
      <c r="H89" s="299"/>
      <c r="I89" s="299"/>
      <c r="J89" s="299"/>
      <c r="K89" s="299"/>
      <c r="L89" s="299"/>
      <c r="M89" s="299"/>
      <c r="N89" s="299"/>
      <c r="O89" s="299"/>
      <c r="T89" s="299"/>
      <c r="U89" s="299"/>
      <c r="V89" s="299"/>
      <c r="W89" s="299"/>
      <c r="X89" s="299"/>
      <c r="Y89" s="299"/>
      <c r="Z89" s="299"/>
      <c r="AA89" s="299"/>
      <c r="AF89" s="299"/>
      <c r="AG89" s="299"/>
      <c r="AH89" s="299"/>
      <c r="AI89" s="299"/>
      <c r="AJ89" s="299"/>
      <c r="AK89" s="299"/>
      <c r="AL89" s="299"/>
      <c r="AM89" s="299"/>
      <c r="AR89" s="299"/>
      <c r="AS89" s="299"/>
      <c r="AT89" s="299"/>
      <c r="AU89" s="299"/>
      <c r="AV89" s="299"/>
      <c r="AW89" s="299"/>
      <c r="AX89" s="299"/>
      <c r="AY89" s="299"/>
      <c r="BD89" s="299"/>
      <c r="BE89" s="299"/>
      <c r="BF89" s="299"/>
      <c r="BG89" s="299"/>
      <c r="BH89" s="299"/>
      <c r="BI89" s="299"/>
      <c r="BJ89" s="299"/>
      <c r="BK89" s="299"/>
      <c r="BP89" s="299"/>
      <c r="BQ89" s="299"/>
      <c r="BR89" s="299"/>
      <c r="BS89" s="299"/>
      <c r="BT89" s="299"/>
      <c r="BU89" s="299"/>
      <c r="BV89" s="299"/>
      <c r="BW89" s="299"/>
    </row>
    <row r="90" spans="7:75">
      <c r="G90" s="173"/>
      <c r="H90" s="299"/>
      <c r="I90" s="299"/>
      <c r="J90" s="299"/>
      <c r="K90" s="299"/>
      <c r="L90" s="299"/>
      <c r="M90" s="299"/>
      <c r="N90" s="299"/>
      <c r="O90" s="299"/>
      <c r="T90" s="299"/>
      <c r="U90" s="299"/>
      <c r="V90" s="299"/>
      <c r="W90" s="299"/>
      <c r="X90" s="299"/>
      <c r="Y90" s="299"/>
      <c r="Z90" s="299"/>
      <c r="AA90" s="299"/>
      <c r="AF90" s="299"/>
      <c r="AG90" s="299"/>
      <c r="AH90" s="299"/>
      <c r="AI90" s="299"/>
      <c r="AJ90" s="299"/>
      <c r="AK90" s="299"/>
      <c r="AL90" s="299"/>
      <c r="AM90" s="299"/>
      <c r="AR90" s="299"/>
      <c r="AS90" s="299"/>
      <c r="AT90" s="299"/>
      <c r="AU90" s="299"/>
      <c r="AV90" s="299"/>
      <c r="AW90" s="299"/>
      <c r="AX90" s="299"/>
      <c r="AY90" s="299"/>
      <c r="BD90" s="299"/>
      <c r="BE90" s="299"/>
      <c r="BF90" s="299"/>
      <c r="BG90" s="299"/>
      <c r="BH90" s="299"/>
      <c r="BI90" s="299"/>
      <c r="BJ90" s="299"/>
      <c r="BK90" s="299"/>
      <c r="BP90" s="299"/>
      <c r="BQ90" s="299"/>
      <c r="BR90" s="299"/>
      <c r="BS90" s="299"/>
      <c r="BT90" s="299"/>
      <c r="BU90" s="299"/>
      <c r="BV90" s="299"/>
      <c r="BW90" s="299"/>
    </row>
    <row r="91" spans="7:75">
      <c r="G91" s="173"/>
      <c r="H91" s="299"/>
      <c r="I91" s="299"/>
      <c r="J91" s="299"/>
      <c r="K91" s="299"/>
      <c r="L91" s="299"/>
      <c r="M91" s="299"/>
      <c r="N91" s="299"/>
      <c r="O91" s="299"/>
      <c r="T91" s="299"/>
      <c r="U91" s="299"/>
      <c r="V91" s="299"/>
      <c r="W91" s="299"/>
      <c r="X91" s="299"/>
      <c r="Y91" s="299"/>
      <c r="Z91" s="299"/>
      <c r="AA91" s="299"/>
      <c r="AF91" s="299"/>
      <c r="AG91" s="299"/>
      <c r="AH91" s="299"/>
      <c r="AI91" s="299"/>
      <c r="AJ91" s="299"/>
      <c r="AK91" s="299"/>
      <c r="AL91" s="299"/>
      <c r="AM91" s="299"/>
      <c r="AR91" s="299"/>
      <c r="AS91" s="299"/>
      <c r="AT91" s="299"/>
      <c r="AU91" s="299"/>
      <c r="AV91" s="299"/>
      <c r="AW91" s="299"/>
      <c r="AX91" s="299"/>
      <c r="AY91" s="299"/>
      <c r="BD91" s="299"/>
      <c r="BE91" s="299"/>
      <c r="BF91" s="299"/>
      <c r="BG91" s="299"/>
      <c r="BH91" s="299"/>
      <c r="BI91" s="299"/>
      <c r="BJ91" s="299"/>
      <c r="BK91" s="299"/>
      <c r="BP91" s="299"/>
      <c r="BQ91" s="299"/>
      <c r="BR91" s="299"/>
      <c r="BS91" s="299"/>
      <c r="BT91" s="299"/>
      <c r="BU91" s="299"/>
      <c r="BV91" s="299"/>
      <c r="BW91" s="299"/>
    </row>
    <row r="92" spans="7:75">
      <c r="G92" s="173"/>
      <c r="H92" s="299"/>
      <c r="I92" s="299"/>
      <c r="J92" s="299"/>
      <c r="K92" s="299"/>
      <c r="L92" s="299"/>
      <c r="M92" s="299"/>
      <c r="N92" s="299"/>
      <c r="O92" s="299"/>
      <c r="T92" s="299"/>
      <c r="U92" s="299"/>
      <c r="V92" s="299"/>
      <c r="W92" s="299"/>
      <c r="X92" s="299"/>
      <c r="Y92" s="299"/>
      <c r="Z92" s="299"/>
      <c r="AA92" s="299"/>
      <c r="AF92" s="299"/>
      <c r="AG92" s="299"/>
      <c r="AH92" s="299"/>
      <c r="AI92" s="299"/>
      <c r="AJ92" s="299"/>
      <c r="AK92" s="299"/>
      <c r="AL92" s="299"/>
      <c r="AM92" s="299"/>
      <c r="AR92" s="299"/>
      <c r="AS92" s="299"/>
      <c r="AT92" s="299"/>
      <c r="AU92" s="299"/>
      <c r="AV92" s="299"/>
      <c r="AW92" s="299"/>
      <c r="AX92" s="299"/>
      <c r="AY92" s="299"/>
      <c r="BD92" s="299"/>
      <c r="BE92" s="299"/>
      <c r="BF92" s="299"/>
      <c r="BG92" s="299"/>
      <c r="BH92" s="299"/>
      <c r="BI92" s="299"/>
      <c r="BJ92" s="299"/>
      <c r="BK92" s="299"/>
      <c r="BP92" s="299"/>
      <c r="BQ92" s="299"/>
      <c r="BR92" s="299"/>
      <c r="BS92" s="299"/>
      <c r="BT92" s="299"/>
      <c r="BU92" s="299"/>
      <c r="BV92" s="299"/>
      <c r="BW92" s="299"/>
    </row>
    <row r="93" spans="7:75">
      <c r="G93" s="173"/>
      <c r="H93" s="299"/>
      <c r="I93" s="299"/>
      <c r="J93" s="299"/>
      <c r="K93" s="299"/>
      <c r="L93" s="299"/>
      <c r="M93" s="299"/>
      <c r="N93" s="299"/>
      <c r="O93" s="299"/>
      <c r="T93" s="299"/>
      <c r="U93" s="299"/>
      <c r="V93" s="299"/>
      <c r="W93" s="299"/>
      <c r="X93" s="299"/>
      <c r="Y93" s="299"/>
      <c r="Z93" s="299"/>
      <c r="AA93" s="299"/>
      <c r="AF93" s="299"/>
      <c r="AG93" s="299"/>
      <c r="AH93" s="299"/>
      <c r="AI93" s="299"/>
      <c r="AJ93" s="299"/>
      <c r="AK93" s="299"/>
      <c r="AL93" s="299"/>
      <c r="AM93" s="299"/>
      <c r="AR93" s="299"/>
      <c r="AS93" s="299"/>
      <c r="AT93" s="299"/>
      <c r="AU93" s="299"/>
      <c r="AV93" s="299"/>
      <c r="AW93" s="299"/>
      <c r="AX93" s="299"/>
      <c r="AY93" s="299"/>
      <c r="BD93" s="299"/>
      <c r="BE93" s="299"/>
      <c r="BF93" s="299"/>
      <c r="BG93" s="299"/>
      <c r="BH93" s="299"/>
      <c r="BI93" s="299"/>
      <c r="BJ93" s="299"/>
      <c r="BK93" s="299"/>
      <c r="BP93" s="299"/>
      <c r="BQ93" s="299"/>
      <c r="BR93" s="299"/>
      <c r="BS93" s="299"/>
      <c r="BT93" s="299"/>
      <c r="BU93" s="299"/>
      <c r="BV93" s="299"/>
      <c r="BW93" s="299"/>
    </row>
    <row r="94" spans="7:75">
      <c r="G94" s="173"/>
      <c r="H94" s="299"/>
      <c r="I94" s="299"/>
      <c r="J94" s="299"/>
      <c r="K94" s="299"/>
      <c r="L94" s="299"/>
      <c r="M94" s="299"/>
      <c r="N94" s="299"/>
      <c r="O94" s="299"/>
      <c r="T94" s="299"/>
      <c r="U94" s="299"/>
      <c r="V94" s="299"/>
      <c r="W94" s="299"/>
      <c r="X94" s="299"/>
      <c r="Y94" s="299"/>
      <c r="Z94" s="299"/>
      <c r="AA94" s="299"/>
      <c r="AF94" s="299"/>
      <c r="AG94" s="299"/>
      <c r="AH94" s="299"/>
      <c r="AI94" s="299"/>
      <c r="AJ94" s="299"/>
      <c r="AK94" s="299"/>
      <c r="AL94" s="299"/>
      <c r="AM94" s="299"/>
      <c r="AR94" s="299"/>
      <c r="AS94" s="299"/>
      <c r="AT94" s="299"/>
      <c r="AU94" s="299"/>
      <c r="AV94" s="299"/>
      <c r="AW94" s="299"/>
      <c r="AX94" s="299"/>
      <c r="AY94" s="299"/>
      <c r="BD94" s="299"/>
      <c r="BE94" s="299"/>
      <c r="BF94" s="299"/>
      <c r="BG94" s="299"/>
      <c r="BH94" s="299"/>
      <c r="BI94" s="299"/>
      <c r="BJ94" s="299"/>
      <c r="BK94" s="299"/>
      <c r="BP94" s="299"/>
      <c r="BQ94" s="299"/>
      <c r="BR94" s="299"/>
      <c r="BS94" s="299"/>
      <c r="BT94" s="299"/>
      <c r="BU94" s="299"/>
      <c r="BV94" s="299"/>
      <c r="BW94" s="299"/>
    </row>
    <row r="95" spans="7:75">
      <c r="G95" s="173"/>
      <c r="H95" s="299"/>
      <c r="I95" s="299"/>
      <c r="J95" s="299"/>
      <c r="K95" s="299"/>
      <c r="L95" s="299"/>
      <c r="M95" s="299"/>
      <c r="N95" s="299"/>
      <c r="O95" s="299"/>
      <c r="T95" s="299"/>
      <c r="U95" s="299"/>
      <c r="V95" s="299"/>
      <c r="W95" s="299"/>
      <c r="X95" s="299"/>
      <c r="Y95" s="299"/>
      <c r="Z95" s="299"/>
      <c r="AA95" s="299"/>
      <c r="AF95" s="299"/>
      <c r="AG95" s="299"/>
      <c r="AH95" s="299"/>
      <c r="AI95" s="299"/>
      <c r="AJ95" s="299"/>
      <c r="AK95" s="299"/>
      <c r="AL95" s="299"/>
      <c r="AM95" s="299"/>
      <c r="AR95" s="299"/>
      <c r="AS95" s="299"/>
      <c r="AT95" s="299"/>
      <c r="AU95" s="299"/>
      <c r="AV95" s="299"/>
      <c r="AW95" s="299"/>
      <c r="AX95" s="299"/>
      <c r="AY95" s="299"/>
      <c r="BD95" s="299"/>
      <c r="BE95" s="299"/>
      <c r="BF95" s="299"/>
      <c r="BG95" s="299"/>
      <c r="BH95" s="299"/>
      <c r="BI95" s="299"/>
      <c r="BJ95" s="299"/>
      <c r="BK95" s="299"/>
      <c r="BP95" s="299"/>
      <c r="BQ95" s="299"/>
      <c r="BR95" s="299"/>
      <c r="BS95" s="299"/>
      <c r="BT95" s="299"/>
      <c r="BU95" s="299"/>
      <c r="BV95" s="299"/>
      <c r="BW95" s="299"/>
    </row>
    <row r="96" spans="7:75">
      <c r="G96" s="173"/>
      <c r="H96" s="299"/>
      <c r="I96" s="299"/>
      <c r="J96" s="299"/>
      <c r="K96" s="299"/>
      <c r="L96" s="299"/>
      <c r="M96" s="299"/>
      <c r="N96" s="299"/>
      <c r="O96" s="299"/>
      <c r="T96" s="299"/>
      <c r="U96" s="299"/>
      <c r="V96" s="299"/>
      <c r="W96" s="299"/>
      <c r="X96" s="299"/>
      <c r="Y96" s="299"/>
      <c r="Z96" s="299"/>
      <c r="AA96" s="299"/>
      <c r="AF96" s="299"/>
      <c r="AG96" s="299"/>
      <c r="AH96" s="299"/>
      <c r="AI96" s="299"/>
      <c r="AJ96" s="299"/>
      <c r="AK96" s="299"/>
      <c r="AL96" s="299"/>
      <c r="AM96" s="299"/>
      <c r="AR96" s="299"/>
      <c r="AS96" s="299"/>
      <c r="AT96" s="299"/>
      <c r="AU96" s="299"/>
      <c r="AV96" s="299"/>
      <c r="AW96" s="299"/>
      <c r="AX96" s="299"/>
      <c r="AY96" s="299"/>
      <c r="BD96" s="299"/>
      <c r="BE96" s="299"/>
      <c r="BF96" s="299"/>
      <c r="BG96" s="299"/>
      <c r="BH96" s="299"/>
      <c r="BI96" s="299"/>
      <c r="BJ96" s="299"/>
      <c r="BK96" s="299"/>
      <c r="BP96" s="299"/>
      <c r="BQ96" s="299"/>
      <c r="BR96" s="299"/>
      <c r="BS96" s="299"/>
      <c r="BT96" s="299"/>
      <c r="BU96" s="299"/>
      <c r="BV96" s="299"/>
      <c r="BW96" s="299"/>
    </row>
    <row r="97" spans="7:75">
      <c r="G97" s="173"/>
      <c r="H97" s="299"/>
      <c r="I97" s="299"/>
      <c r="J97" s="299"/>
      <c r="K97" s="299"/>
      <c r="L97" s="299"/>
      <c r="M97" s="299"/>
      <c r="N97" s="299"/>
      <c r="O97" s="299"/>
      <c r="T97" s="299"/>
      <c r="U97" s="299"/>
      <c r="V97" s="299"/>
      <c r="W97" s="299"/>
      <c r="X97" s="299"/>
      <c r="Y97" s="299"/>
      <c r="Z97" s="299"/>
      <c r="AA97" s="299"/>
      <c r="AF97" s="299"/>
      <c r="AG97" s="299"/>
      <c r="AH97" s="299"/>
      <c r="AI97" s="299"/>
      <c r="AJ97" s="299"/>
      <c r="AK97" s="299"/>
      <c r="AL97" s="299"/>
      <c r="AM97" s="299"/>
      <c r="AR97" s="299"/>
      <c r="AS97" s="299"/>
      <c r="AT97" s="299"/>
      <c r="AU97" s="299"/>
      <c r="AV97" s="299"/>
      <c r="AW97" s="299"/>
      <c r="AX97" s="299"/>
      <c r="AY97" s="299"/>
      <c r="BD97" s="299"/>
      <c r="BE97" s="299"/>
      <c r="BF97" s="299"/>
      <c r="BG97" s="299"/>
      <c r="BH97" s="299"/>
      <c r="BI97" s="299"/>
      <c r="BJ97" s="299"/>
      <c r="BK97" s="299"/>
      <c r="BP97" s="299"/>
      <c r="BQ97" s="299"/>
      <c r="BR97" s="299"/>
      <c r="BS97" s="299"/>
      <c r="BT97" s="299"/>
      <c r="BU97" s="299"/>
      <c r="BV97" s="299"/>
      <c r="BW97" s="299"/>
    </row>
    <row r="98" spans="7:75">
      <c r="G98" s="173"/>
      <c r="H98" s="299"/>
      <c r="I98" s="299"/>
      <c r="J98" s="299"/>
      <c r="K98" s="299"/>
      <c r="L98" s="299"/>
      <c r="M98" s="299"/>
      <c r="N98" s="299"/>
      <c r="O98" s="299"/>
      <c r="T98" s="299"/>
      <c r="U98" s="299"/>
      <c r="V98" s="299"/>
      <c r="W98" s="299"/>
      <c r="X98" s="299"/>
      <c r="Y98" s="299"/>
      <c r="Z98" s="299"/>
      <c r="AA98" s="299"/>
      <c r="AF98" s="299"/>
      <c r="AG98" s="299"/>
      <c r="AH98" s="299"/>
      <c r="AI98" s="299"/>
      <c r="AJ98" s="299"/>
      <c r="AK98" s="299"/>
      <c r="AL98" s="299"/>
      <c r="AM98" s="299"/>
      <c r="AR98" s="299"/>
      <c r="AS98" s="299"/>
      <c r="AT98" s="299"/>
      <c r="AU98" s="299"/>
      <c r="AV98" s="299"/>
      <c r="AW98" s="299"/>
      <c r="AX98" s="299"/>
      <c r="AY98" s="299"/>
      <c r="BD98" s="299"/>
      <c r="BE98" s="299"/>
      <c r="BF98" s="299"/>
      <c r="BG98" s="299"/>
      <c r="BH98" s="299"/>
      <c r="BI98" s="299"/>
      <c r="BJ98" s="299"/>
      <c r="BK98" s="299"/>
      <c r="BP98" s="299"/>
      <c r="BQ98" s="299"/>
      <c r="BR98" s="299"/>
      <c r="BS98" s="299"/>
      <c r="BT98" s="299"/>
      <c r="BU98" s="299"/>
      <c r="BV98" s="299"/>
      <c r="BW98" s="299"/>
    </row>
    <row r="99" spans="7:75">
      <c r="G99" s="173"/>
      <c r="H99" s="299"/>
      <c r="I99" s="299"/>
      <c r="J99" s="299"/>
      <c r="K99" s="299"/>
      <c r="L99" s="299"/>
      <c r="M99" s="299"/>
      <c r="N99" s="299"/>
      <c r="O99" s="299"/>
      <c r="T99" s="299"/>
      <c r="U99" s="299"/>
      <c r="V99" s="299"/>
      <c r="W99" s="299"/>
      <c r="X99" s="299"/>
      <c r="Y99" s="299"/>
      <c r="Z99" s="299"/>
      <c r="AA99" s="299"/>
      <c r="AF99" s="299"/>
      <c r="AG99" s="299"/>
      <c r="AH99" s="299"/>
      <c r="AI99" s="299"/>
      <c r="AJ99" s="299"/>
      <c r="AK99" s="299"/>
      <c r="AL99" s="299"/>
      <c r="AM99" s="299"/>
      <c r="AR99" s="299"/>
      <c r="AS99" s="299"/>
      <c r="AT99" s="299"/>
      <c r="AU99" s="299"/>
      <c r="AV99" s="299"/>
      <c r="AW99" s="299"/>
      <c r="AX99" s="299"/>
      <c r="AY99" s="299"/>
      <c r="BD99" s="299"/>
      <c r="BE99" s="299"/>
      <c r="BF99" s="299"/>
      <c r="BG99" s="299"/>
      <c r="BH99" s="299"/>
      <c r="BI99" s="299"/>
      <c r="BJ99" s="299"/>
      <c r="BK99" s="299"/>
      <c r="BP99" s="299"/>
      <c r="BQ99" s="299"/>
      <c r="BR99" s="299"/>
      <c r="BS99" s="299"/>
      <c r="BT99" s="299"/>
      <c r="BU99" s="299"/>
      <c r="BV99" s="299"/>
      <c r="BW99" s="299"/>
    </row>
    <row r="100" spans="7:75">
      <c r="G100" s="173"/>
      <c r="H100" s="299"/>
      <c r="I100" s="299"/>
      <c r="J100" s="299"/>
      <c r="K100" s="299"/>
      <c r="L100" s="299"/>
      <c r="M100" s="299"/>
      <c r="N100" s="299"/>
      <c r="O100" s="299"/>
      <c r="T100" s="299"/>
      <c r="U100" s="299"/>
      <c r="V100" s="299"/>
      <c r="W100" s="299"/>
      <c r="X100" s="299"/>
      <c r="Y100" s="299"/>
      <c r="Z100" s="299"/>
      <c r="AA100" s="299"/>
      <c r="AF100" s="299"/>
      <c r="AG100" s="299"/>
      <c r="AH100" s="299"/>
      <c r="AI100" s="299"/>
      <c r="AJ100" s="299"/>
      <c r="AK100" s="299"/>
      <c r="AL100" s="299"/>
      <c r="AM100" s="299"/>
      <c r="AR100" s="299"/>
      <c r="AS100" s="299"/>
      <c r="AT100" s="299"/>
      <c r="AU100" s="299"/>
      <c r="AV100" s="299"/>
      <c r="AW100" s="299"/>
      <c r="AX100" s="299"/>
      <c r="AY100" s="299"/>
      <c r="BD100" s="299"/>
      <c r="BE100" s="299"/>
      <c r="BF100" s="299"/>
      <c r="BG100" s="299"/>
      <c r="BH100" s="299"/>
      <c r="BI100" s="299"/>
      <c r="BJ100" s="299"/>
      <c r="BK100" s="299"/>
      <c r="BP100" s="299"/>
      <c r="BQ100" s="299"/>
      <c r="BR100" s="299"/>
      <c r="BS100" s="299"/>
      <c r="BT100" s="299"/>
      <c r="BU100" s="299"/>
      <c r="BV100" s="299"/>
      <c r="BW100" s="299"/>
    </row>
    <row r="101" spans="7:75">
      <c r="G101" s="173"/>
      <c r="H101" s="299"/>
      <c r="I101" s="299"/>
      <c r="J101" s="299"/>
      <c r="K101" s="299"/>
      <c r="L101" s="299"/>
      <c r="M101" s="299"/>
      <c r="N101" s="299"/>
      <c r="O101" s="299"/>
      <c r="T101" s="299"/>
      <c r="U101" s="299"/>
      <c r="V101" s="299"/>
      <c r="W101" s="299"/>
      <c r="X101" s="299"/>
      <c r="Y101" s="299"/>
      <c r="Z101" s="299"/>
      <c r="AA101" s="299"/>
      <c r="AF101" s="299"/>
      <c r="AG101" s="299"/>
      <c r="AH101" s="299"/>
      <c r="AI101" s="299"/>
      <c r="AJ101" s="299"/>
      <c r="AK101" s="299"/>
      <c r="AL101" s="299"/>
      <c r="AM101" s="299"/>
      <c r="AR101" s="299"/>
      <c r="AS101" s="299"/>
      <c r="AT101" s="299"/>
      <c r="AU101" s="299"/>
      <c r="AV101" s="299"/>
      <c r="AW101" s="299"/>
      <c r="AX101" s="299"/>
      <c r="AY101" s="299"/>
      <c r="BD101" s="299"/>
      <c r="BE101" s="299"/>
      <c r="BF101" s="299"/>
      <c r="BG101" s="299"/>
      <c r="BH101" s="299"/>
      <c r="BI101" s="299"/>
      <c r="BJ101" s="299"/>
      <c r="BK101" s="299"/>
      <c r="BP101" s="299"/>
      <c r="BQ101" s="299"/>
      <c r="BR101" s="299"/>
      <c r="BS101" s="299"/>
      <c r="BT101" s="299"/>
      <c r="BU101" s="299"/>
      <c r="BV101" s="299"/>
      <c r="BW101" s="299"/>
    </row>
    <row r="102" spans="7:75">
      <c r="G102" s="173"/>
      <c r="H102" s="299"/>
      <c r="I102" s="299"/>
      <c r="J102" s="299"/>
      <c r="K102" s="299"/>
      <c r="L102" s="299"/>
      <c r="M102" s="299"/>
      <c r="N102" s="299"/>
      <c r="O102" s="299"/>
      <c r="T102" s="299"/>
      <c r="U102" s="299"/>
      <c r="V102" s="299"/>
      <c r="W102" s="299"/>
      <c r="X102" s="299"/>
      <c r="Y102" s="299"/>
      <c r="Z102" s="299"/>
      <c r="AA102" s="299"/>
      <c r="AF102" s="299"/>
      <c r="AG102" s="299"/>
      <c r="AH102" s="299"/>
      <c r="AI102" s="299"/>
      <c r="AJ102" s="299"/>
      <c r="AK102" s="299"/>
      <c r="AL102" s="299"/>
      <c r="AM102" s="299"/>
      <c r="AR102" s="299"/>
      <c r="AS102" s="299"/>
      <c r="AT102" s="299"/>
      <c r="AU102" s="299"/>
      <c r="AV102" s="299"/>
      <c r="AW102" s="299"/>
      <c r="AX102" s="299"/>
      <c r="AY102" s="299"/>
      <c r="BD102" s="299"/>
      <c r="BE102" s="299"/>
      <c r="BF102" s="299"/>
      <c r="BG102" s="299"/>
      <c r="BH102" s="299"/>
      <c r="BI102" s="299"/>
      <c r="BJ102" s="299"/>
      <c r="BK102" s="299"/>
      <c r="BP102" s="299"/>
      <c r="BQ102" s="299"/>
      <c r="BR102" s="299"/>
      <c r="BS102" s="299"/>
      <c r="BT102" s="299"/>
      <c r="BU102" s="299"/>
      <c r="BV102" s="299"/>
      <c r="BW102" s="299"/>
    </row>
  </sheetData>
  <mergeCells count="82">
    <mergeCell ref="A2:D2"/>
    <mergeCell ref="E2:F2"/>
    <mergeCell ref="H2:K2"/>
    <mergeCell ref="L2:O2"/>
    <mergeCell ref="P2:S2"/>
    <mergeCell ref="T2:W2"/>
    <mergeCell ref="X2:AA2"/>
    <mergeCell ref="AB2:AE2"/>
    <mergeCell ref="AF2:AI2"/>
    <mergeCell ref="AJ2:AM2"/>
    <mergeCell ref="AN2:AQ2"/>
    <mergeCell ref="AR2:AU2"/>
    <mergeCell ref="AV2:AY2"/>
    <mergeCell ref="AZ2:BC2"/>
    <mergeCell ref="BD2:BG2"/>
    <mergeCell ref="BH2:BK2"/>
    <mergeCell ref="BL2:BO2"/>
    <mergeCell ref="BP2:BS2"/>
    <mergeCell ref="BT2:BW2"/>
    <mergeCell ref="BX2:CA2"/>
    <mergeCell ref="P10:S10"/>
    <mergeCell ref="AB10:AE10"/>
    <mergeCell ref="AN10:AQ10"/>
    <mergeCell ref="AZ10:BC10"/>
    <mergeCell ref="BL10:BO10"/>
    <mergeCell ref="BX10:CA10"/>
    <mergeCell ref="P30:S30"/>
    <mergeCell ref="AB30:AE30"/>
    <mergeCell ref="AN30:AQ30"/>
    <mergeCell ref="AZ30:BC30"/>
    <mergeCell ref="BL30:BO30"/>
    <mergeCell ref="BX30:CA30"/>
    <mergeCell ref="D4:D7"/>
    <mergeCell ref="D20:D23"/>
    <mergeCell ref="D24:D25"/>
    <mergeCell ref="D26:D33"/>
    <mergeCell ref="D34:D37"/>
    <mergeCell ref="D38:D40"/>
    <mergeCell ref="D42:D44"/>
    <mergeCell ref="D47:D53"/>
    <mergeCell ref="K21:K22"/>
    <mergeCell ref="AU21:AU22"/>
    <mergeCell ref="P21:S23"/>
    <mergeCell ref="AB21:AE23"/>
    <mergeCell ref="AN21:AQ23"/>
    <mergeCell ref="AZ21:BC23"/>
    <mergeCell ref="BL21:BO23"/>
    <mergeCell ref="BX21:CA23"/>
    <mergeCell ref="L26:O29"/>
    <mergeCell ref="AB26:AE29"/>
    <mergeCell ref="AJ26:AM29"/>
    <mergeCell ref="AV26:AY29"/>
    <mergeCell ref="AZ26:BC29"/>
    <mergeCell ref="BH26:BK29"/>
    <mergeCell ref="BL26:BO29"/>
    <mergeCell ref="BT26:BW29"/>
    <mergeCell ref="BX26:CA29"/>
    <mergeCell ref="H42:K44"/>
    <mergeCell ref="L42:O44"/>
    <mergeCell ref="P42:S44"/>
    <mergeCell ref="T42:W44"/>
    <mergeCell ref="X42:AA44"/>
    <mergeCell ref="AB42:AE44"/>
    <mergeCell ref="AF42:AI44"/>
    <mergeCell ref="AJ42:AM44"/>
    <mergeCell ref="AN42:AQ44"/>
    <mergeCell ref="AR42:AU44"/>
    <mergeCell ref="AV42:AY44"/>
    <mergeCell ref="AZ42:BC44"/>
    <mergeCell ref="BD42:BG44"/>
    <mergeCell ref="BH42:BK44"/>
    <mergeCell ref="BL42:BO44"/>
    <mergeCell ref="BP42:BS44"/>
    <mergeCell ref="BT42:BW44"/>
    <mergeCell ref="BX42:CA44"/>
    <mergeCell ref="P40:S41"/>
    <mergeCell ref="AB40:AE41"/>
    <mergeCell ref="AN40:AQ41"/>
    <mergeCell ref="AZ40:BC41"/>
    <mergeCell ref="BL40:BO41"/>
    <mergeCell ref="BX40:CA41"/>
    <mergeCell ref="H34:K37"/>
  </mergeCells>
  <pageMargins left="0.709027777777778" right="0.709027777777778" top="0.75" bottom="0.75" header="0.309027777777778" footer="0.309027777777778"/>
  <pageSetup paperSize="8" scale="24" orientation="landscape"/>
  <headerFooter>
    <oddHeader>&amp;C&amp;Z&amp;F</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64"/>
  <sheetViews>
    <sheetView tabSelected="1" zoomScale="80" zoomScaleNormal="80" topLeftCell="A195" workbookViewId="0">
      <selection activeCell="R208" sqref="R208"/>
    </sheetView>
  </sheetViews>
  <sheetFormatPr defaultColWidth="8.875" defaultRowHeight="19.9" customHeight="1"/>
  <cols>
    <col min="1" max="2" width="8.875" style="1" customWidth="1"/>
    <col min="3" max="3" width="9.625" style="1" customWidth="1"/>
    <col min="4" max="4" width="10.75" style="1" customWidth="1"/>
    <col min="5" max="5" width="12.75" style="1" customWidth="1"/>
    <col min="6" max="10" width="10.75" style="1" customWidth="1"/>
    <col min="11" max="11" width="12.5" style="1" customWidth="1"/>
    <col min="12" max="12" width="10.75" style="1" customWidth="1"/>
    <col min="13" max="13" width="11.75" style="1" customWidth="1"/>
    <col min="14" max="14" width="11.4" style="1" customWidth="1"/>
    <col min="15" max="15" width="13.275" style="1" customWidth="1"/>
    <col min="16" max="16384" width="8.875" style="1"/>
  </cols>
  <sheetData>
    <row r="1" customHeight="1" spans="1:13">
      <c r="A1" s="2" t="s">
        <v>169</v>
      </c>
      <c r="B1" s="2"/>
      <c r="C1" s="2"/>
      <c r="D1" s="2"/>
      <c r="E1" s="2"/>
      <c r="F1" s="2"/>
      <c r="G1" s="2"/>
      <c r="H1" s="2"/>
      <c r="I1" s="2"/>
      <c r="J1" s="2"/>
      <c r="K1" s="2"/>
      <c r="L1" s="2"/>
      <c r="M1" s="2"/>
    </row>
    <row r="2" hidden="1" customHeight="1" spans="1:5">
      <c r="A2" s="3"/>
      <c r="B2" s="3"/>
      <c r="D2" s="4"/>
      <c r="E2" s="5">
        <f>5/60/24</f>
        <v>0.00347222222222222</v>
      </c>
    </row>
    <row r="3" hidden="1" customHeight="1" spans="1:5">
      <c r="A3" s="3"/>
      <c r="B3" s="3"/>
      <c r="D3" s="4"/>
      <c r="E3" s="5">
        <f>3*E2</f>
        <v>0.0104166666666667</v>
      </c>
    </row>
    <row r="4" hidden="1" customHeight="1" spans="1:5">
      <c r="A4" s="3"/>
      <c r="B4" s="3"/>
      <c r="C4" s="3"/>
      <c r="D4" s="4"/>
      <c r="E4" s="5">
        <f>0.75/24</f>
        <v>0.03125</v>
      </c>
    </row>
    <row r="5" hidden="1" customHeight="1" spans="4:5">
      <c r="D5" s="4"/>
      <c r="E5" s="5">
        <f>1/24</f>
        <v>0.0416666666666667</v>
      </c>
    </row>
    <row r="6" customHeight="1" spans="1:13">
      <c r="A6" s="6"/>
      <c r="B6" s="6"/>
      <c r="C6" s="6"/>
      <c r="D6" s="7" t="s">
        <v>170</v>
      </c>
      <c r="E6" s="7"/>
      <c r="F6" s="7" t="s">
        <v>171</v>
      </c>
      <c r="G6" s="7"/>
      <c r="H6" s="7" t="s">
        <v>172</v>
      </c>
      <c r="I6" s="7"/>
      <c r="J6" s="7" t="s">
        <v>173</v>
      </c>
      <c r="K6" s="7"/>
      <c r="L6" s="7" t="s">
        <v>174</v>
      </c>
      <c r="M6" s="7"/>
    </row>
    <row r="7" customHeight="1" spans="1:13">
      <c r="A7" s="6" t="s">
        <v>175</v>
      </c>
      <c r="B7" s="6" t="s">
        <v>176</v>
      </c>
      <c r="C7" s="6" t="s">
        <v>177</v>
      </c>
      <c r="D7" s="7"/>
      <c r="E7" s="7"/>
      <c r="F7" s="7"/>
      <c r="G7" s="7"/>
      <c r="H7" s="6"/>
      <c r="I7" s="7"/>
      <c r="J7" s="7"/>
      <c r="K7" s="7"/>
      <c r="L7" s="7"/>
      <c r="M7" s="7"/>
    </row>
    <row r="8" customHeight="1" spans="1:13">
      <c r="A8" s="8">
        <v>1</v>
      </c>
      <c r="B8" s="9">
        <v>0.333333333333333</v>
      </c>
      <c r="C8" s="9">
        <f>B8+$E$4</f>
        <v>0.364583333333333</v>
      </c>
      <c r="D8" s="10"/>
      <c r="E8" s="11"/>
      <c r="F8" s="12" t="s">
        <v>178</v>
      </c>
      <c r="G8" s="10"/>
      <c r="H8" s="13"/>
      <c r="I8" s="63"/>
      <c r="J8" s="64" t="s">
        <v>179</v>
      </c>
      <c r="K8" s="18" t="s">
        <v>180</v>
      </c>
      <c r="L8" s="43"/>
      <c r="M8" s="65" t="s">
        <v>181</v>
      </c>
    </row>
    <row r="9" ht="27.95" customHeight="1" spans="1:13">
      <c r="A9" s="8"/>
      <c r="B9" s="9">
        <f>C8+$E$2</f>
        <v>0.368055555555555</v>
      </c>
      <c r="C9" s="9">
        <f>B9+$E$4</f>
        <v>0.399305555555555</v>
      </c>
      <c r="D9" s="10"/>
      <c r="E9" s="11"/>
      <c r="F9" s="12"/>
      <c r="G9" s="10"/>
      <c r="H9" s="13"/>
      <c r="I9" s="63"/>
      <c r="J9" s="64"/>
      <c r="K9" s="52"/>
      <c r="L9" s="43"/>
      <c r="M9" s="65"/>
    </row>
    <row r="10" customHeight="1" spans="1:13">
      <c r="A10" s="14" t="s">
        <v>182</v>
      </c>
      <c r="B10" s="15">
        <f t="shared" ref="B10:B11" si="0">C9</f>
        <v>0.399305555555555</v>
      </c>
      <c r="C10" s="15">
        <f>B10+$E$3</f>
        <v>0.409722222222222</v>
      </c>
      <c r="D10" s="16"/>
      <c r="E10" s="16"/>
      <c r="F10" s="16"/>
      <c r="G10" s="16"/>
      <c r="H10" s="16"/>
      <c r="I10" s="16"/>
      <c r="J10" s="16"/>
      <c r="K10" s="16"/>
      <c r="L10" s="16"/>
      <c r="M10" s="16"/>
    </row>
    <row r="11" customHeight="1" spans="1:13">
      <c r="A11" s="8">
        <v>2</v>
      </c>
      <c r="B11" s="9">
        <f t="shared" si="0"/>
        <v>0.409722222222222</v>
      </c>
      <c r="C11" s="9">
        <f>B11+$E$4</f>
        <v>0.440972222222222</v>
      </c>
      <c r="D11" s="17" t="s">
        <v>183</v>
      </c>
      <c r="E11" s="18" t="s">
        <v>180</v>
      </c>
      <c r="F11" s="19" t="s">
        <v>179</v>
      </c>
      <c r="G11" s="20" t="s">
        <v>184</v>
      </c>
      <c r="H11" s="12" t="s">
        <v>178</v>
      </c>
      <c r="I11" s="66" t="s">
        <v>185</v>
      </c>
      <c r="J11" s="67" t="s">
        <v>186</v>
      </c>
      <c r="K11" s="67"/>
      <c r="L11" s="33"/>
      <c r="M11" s="34"/>
    </row>
    <row r="12" ht="27" customHeight="1" spans="1:13">
      <c r="A12" s="8"/>
      <c r="B12" s="9">
        <f>C11+$E$2</f>
        <v>0.444444444444444</v>
      </c>
      <c r="C12" s="9">
        <f>B12+$E$4</f>
        <v>0.475694444444444</v>
      </c>
      <c r="D12" s="17"/>
      <c r="E12" s="18"/>
      <c r="F12" s="19"/>
      <c r="G12" s="20"/>
      <c r="H12" s="12"/>
      <c r="I12" s="68"/>
      <c r="J12" s="67"/>
      <c r="K12" s="67"/>
      <c r="L12" s="37"/>
      <c r="M12" s="38"/>
    </row>
    <row r="13" customHeight="1" spans="1:13">
      <c r="A13" s="8"/>
      <c r="B13" s="9">
        <f>C12+$E$2</f>
        <v>0.479166666666666</v>
      </c>
      <c r="C13" s="9">
        <f>B13+$E$4</f>
        <v>0.510416666666666</v>
      </c>
      <c r="D13" s="21"/>
      <c r="E13" s="22"/>
      <c r="F13" s="19"/>
      <c r="G13" s="23"/>
      <c r="H13" s="12"/>
      <c r="I13" s="69"/>
      <c r="J13" s="67"/>
      <c r="K13" s="67"/>
      <c r="L13" s="40"/>
      <c r="M13" s="41"/>
    </row>
    <row r="14" customHeight="1" spans="1:13">
      <c r="A14" s="24" t="s">
        <v>187</v>
      </c>
      <c r="B14" s="25">
        <f>C13</f>
        <v>0.510416666666666</v>
      </c>
      <c r="C14" s="25">
        <f>B13+2*E4+E3</f>
        <v>0.552083333333333</v>
      </c>
      <c r="D14" s="26"/>
      <c r="E14" s="26"/>
      <c r="F14" s="26"/>
      <c r="G14" s="26"/>
      <c r="H14" s="26"/>
      <c r="I14" s="26"/>
      <c r="J14" s="26"/>
      <c r="K14" s="26"/>
      <c r="L14" s="26"/>
      <c r="M14" s="26"/>
    </row>
    <row r="15" ht="30.95" customHeight="1" spans="1:13">
      <c r="A15" s="8">
        <v>3</v>
      </c>
      <c r="B15" s="9">
        <v>0.583333333333333</v>
      </c>
      <c r="C15" s="9">
        <f>B15+$E$4</f>
        <v>0.614583333333333</v>
      </c>
      <c r="D15" s="12" t="s">
        <v>178</v>
      </c>
      <c r="E15" s="27" t="s">
        <v>188</v>
      </c>
      <c r="F15" s="20" t="s">
        <v>189</v>
      </c>
      <c r="G15" s="18" t="s">
        <v>190</v>
      </c>
      <c r="H15" s="28"/>
      <c r="I15" s="70"/>
      <c r="J15" s="71" t="s">
        <v>191</v>
      </c>
      <c r="K15" s="71"/>
      <c r="L15" s="51" t="s">
        <v>178</v>
      </c>
      <c r="M15" s="10"/>
    </row>
    <row r="16" ht="33" customHeight="1" spans="1:13">
      <c r="A16" s="8"/>
      <c r="B16" s="9">
        <f>C15+$E$2</f>
        <v>0.618055555555555</v>
      </c>
      <c r="C16" s="9">
        <f>B16+$E$4</f>
        <v>0.649305555555555</v>
      </c>
      <c r="D16" s="12"/>
      <c r="E16" s="29"/>
      <c r="F16" s="20"/>
      <c r="G16" s="18"/>
      <c r="H16" s="28"/>
      <c r="I16" s="70"/>
      <c r="J16" s="72" t="s">
        <v>192</v>
      </c>
      <c r="K16" s="72"/>
      <c r="L16" s="51"/>
      <c r="M16" s="10"/>
    </row>
    <row r="17" customHeight="1" spans="1:13">
      <c r="A17" s="30" t="s">
        <v>182</v>
      </c>
      <c r="B17" s="31">
        <f t="shared" ref="B17:B22" si="1">C16</f>
        <v>0.649305555555555</v>
      </c>
      <c r="C17" s="31">
        <f>B17+$E$3</f>
        <v>0.659722222222222</v>
      </c>
      <c r="D17" s="32"/>
      <c r="E17" s="32"/>
      <c r="F17" s="32"/>
      <c r="G17" s="32"/>
      <c r="H17" s="32"/>
      <c r="I17" s="32"/>
      <c r="J17" s="32"/>
      <c r="K17" s="32"/>
      <c r="L17" s="32"/>
      <c r="M17" s="32"/>
    </row>
    <row r="18" customHeight="1" spans="1:13">
      <c r="A18" s="8">
        <v>4</v>
      </c>
      <c r="B18" s="9">
        <f t="shared" si="1"/>
        <v>0.659722222222222</v>
      </c>
      <c r="C18" s="9">
        <f>B18+$E$4</f>
        <v>0.690972222222222</v>
      </c>
      <c r="D18" s="33"/>
      <c r="E18" s="34"/>
      <c r="F18" s="10"/>
      <c r="G18" s="35" t="s">
        <v>193</v>
      </c>
      <c r="H18" s="36" t="s">
        <v>194</v>
      </c>
      <c r="I18" s="18" t="s">
        <v>190</v>
      </c>
      <c r="J18" s="11"/>
      <c r="K18" s="11"/>
      <c r="L18" s="13"/>
      <c r="M18" s="13"/>
    </row>
    <row r="19" customHeight="1" spans="1:13">
      <c r="A19" s="8"/>
      <c r="B19" s="9">
        <f>C18+$E$2</f>
        <v>0.694444444444444</v>
      </c>
      <c r="C19" s="9">
        <f>B19+$E$4</f>
        <v>0.725694444444444</v>
      </c>
      <c r="D19" s="37"/>
      <c r="E19" s="38"/>
      <c r="F19" s="10"/>
      <c r="G19" s="35"/>
      <c r="H19" s="39"/>
      <c r="I19" s="18"/>
      <c r="J19" s="11"/>
      <c r="K19" s="11"/>
      <c r="L19" s="13"/>
      <c r="M19" s="13"/>
    </row>
    <row r="20" customHeight="1" spans="1:13">
      <c r="A20" s="8"/>
      <c r="B20" s="9">
        <f>C19+$E$2</f>
        <v>0.729166666666666</v>
      </c>
      <c r="C20" s="9">
        <f>B20+$E$4</f>
        <v>0.760416666666666</v>
      </c>
      <c r="D20" s="40"/>
      <c r="E20" s="41"/>
      <c r="F20" s="10"/>
      <c r="G20" s="35"/>
      <c r="H20" s="42"/>
      <c r="I20" s="18"/>
      <c r="J20" s="11"/>
      <c r="K20" s="11"/>
      <c r="L20" s="13"/>
      <c r="M20" s="13"/>
    </row>
    <row r="21" customHeight="1" spans="1:13">
      <c r="A21" s="24" t="s">
        <v>195</v>
      </c>
      <c r="B21" s="25">
        <f t="shared" si="1"/>
        <v>0.760416666666666</v>
      </c>
      <c r="C21" s="25">
        <f>B21+$E$4+2*$E$3</f>
        <v>0.8125</v>
      </c>
      <c r="D21" s="26"/>
      <c r="E21" s="26"/>
      <c r="F21" s="26"/>
      <c r="G21" s="26"/>
      <c r="H21" s="26"/>
      <c r="I21" s="26"/>
      <c r="J21" s="26"/>
      <c r="K21" s="26"/>
      <c r="L21" s="26"/>
      <c r="M21" s="26"/>
    </row>
    <row r="22" customHeight="1" spans="1:13">
      <c r="A22" s="8">
        <v>5</v>
      </c>
      <c r="B22" s="9">
        <f t="shared" si="1"/>
        <v>0.8125</v>
      </c>
      <c r="C22" s="9">
        <f>B22+$E$4</f>
        <v>0.84375</v>
      </c>
      <c r="D22" s="11"/>
      <c r="E22" s="11"/>
      <c r="F22" s="43"/>
      <c r="G22" s="43"/>
      <c r="H22" s="36" t="s">
        <v>196</v>
      </c>
      <c r="I22" s="62"/>
      <c r="J22" s="73"/>
      <c r="K22" s="73"/>
      <c r="L22" s="74"/>
      <c r="M22" s="74"/>
    </row>
    <row r="23" customHeight="1" spans="1:13">
      <c r="A23" s="8"/>
      <c r="B23" s="9">
        <f>C22+$E$2</f>
        <v>0.847222222222222</v>
      </c>
      <c r="C23" s="9">
        <f>B23+$E$4</f>
        <v>0.878472222222222</v>
      </c>
      <c r="D23" s="11"/>
      <c r="E23" s="11"/>
      <c r="F23" s="43"/>
      <c r="G23" s="43"/>
      <c r="H23" s="39"/>
      <c r="I23" s="62"/>
      <c r="J23" s="73"/>
      <c r="K23" s="73"/>
      <c r="L23" s="74"/>
      <c r="M23" s="74"/>
    </row>
    <row r="24" customHeight="1" spans="1:13">
      <c r="A24" s="8"/>
      <c r="B24" s="9">
        <v>0.881944444444445</v>
      </c>
      <c r="C24" s="9">
        <v>0.913194444444445</v>
      </c>
      <c r="D24" s="11"/>
      <c r="E24" s="11"/>
      <c r="F24" s="43"/>
      <c r="G24" s="43"/>
      <c r="H24" s="42"/>
      <c r="I24" s="62"/>
      <c r="J24" s="73"/>
      <c r="K24" s="73"/>
      <c r="L24" s="74"/>
      <c r="M24" s="74"/>
    </row>
    <row r="25" customHeight="1" spans="1:13">
      <c r="A25" s="44" t="s">
        <v>197</v>
      </c>
      <c r="B25" s="44"/>
      <c r="C25" s="44"/>
      <c r="D25" s="45"/>
      <c r="E25" s="45"/>
      <c r="F25" s="45"/>
      <c r="G25" s="45"/>
      <c r="H25" s="45"/>
      <c r="I25" s="45"/>
      <c r="J25" s="45"/>
      <c r="K25" s="45"/>
      <c r="L25" s="45"/>
      <c r="M25" s="45"/>
    </row>
    <row r="26" customHeight="1" spans="1:13">
      <c r="A26" s="46"/>
      <c r="B26" s="47"/>
      <c r="C26" s="47"/>
      <c r="D26" s="48"/>
      <c r="E26" s="48"/>
      <c r="F26" s="48"/>
      <c r="G26" s="48"/>
      <c r="J26" s="75"/>
      <c r="K26" s="75"/>
      <c r="L26" s="75"/>
      <c r="M26" s="75"/>
    </row>
    <row r="27" ht="1.9" customHeight="1" spans="1:13">
      <c r="A27" s="46"/>
      <c r="B27" s="47"/>
      <c r="C27" s="47"/>
      <c r="D27" s="48"/>
      <c r="E27" s="48"/>
      <c r="F27" s="48"/>
      <c r="G27" s="48"/>
      <c r="J27" s="75"/>
      <c r="K27" s="75"/>
      <c r="L27" s="75"/>
      <c r="M27" s="75"/>
    </row>
    <row r="28" customHeight="1" spans="1:13">
      <c r="A28" s="2" t="s">
        <v>198</v>
      </c>
      <c r="B28" s="2"/>
      <c r="C28" s="2"/>
      <c r="D28" s="2"/>
      <c r="E28" s="2"/>
      <c r="F28" s="2"/>
      <c r="G28" s="2"/>
      <c r="H28" s="2"/>
      <c r="I28" s="2"/>
      <c r="J28" s="2"/>
      <c r="K28" s="2"/>
      <c r="L28" s="2"/>
      <c r="M28" s="2"/>
    </row>
    <row r="29" customHeight="1" spans="1:13">
      <c r="A29" s="6"/>
      <c r="B29" s="6"/>
      <c r="C29" s="6"/>
      <c r="D29" s="7" t="s">
        <v>170</v>
      </c>
      <c r="E29" s="7"/>
      <c r="F29" s="7" t="s">
        <v>171</v>
      </c>
      <c r="G29" s="7"/>
      <c r="H29" s="7" t="s">
        <v>172</v>
      </c>
      <c r="I29" s="7"/>
      <c r="J29" s="7" t="s">
        <v>173</v>
      </c>
      <c r="K29" s="7"/>
      <c r="L29" s="7" t="s">
        <v>174</v>
      </c>
      <c r="M29" s="7"/>
    </row>
    <row r="30" customHeight="1" spans="1:13">
      <c r="A30" s="6" t="s">
        <v>175</v>
      </c>
      <c r="B30" s="6" t="s">
        <v>176</v>
      </c>
      <c r="C30" s="6" t="s">
        <v>177</v>
      </c>
      <c r="D30" s="7"/>
      <c r="E30" s="7"/>
      <c r="F30" s="7"/>
      <c r="G30" s="7"/>
      <c r="H30" s="6"/>
      <c r="I30" s="7"/>
      <c r="J30" s="7"/>
      <c r="K30" s="7"/>
      <c r="L30" s="7"/>
      <c r="M30" s="7"/>
    </row>
    <row r="31" customHeight="1" spans="1:13">
      <c r="A31" s="8">
        <v>1</v>
      </c>
      <c r="B31" s="9">
        <v>0.333333333333333</v>
      </c>
      <c r="C31" s="9">
        <f>B31+$E$4</f>
        <v>0.364583333333333</v>
      </c>
      <c r="D31" s="49"/>
      <c r="E31" s="11"/>
      <c r="F31" s="12" t="s">
        <v>178</v>
      </c>
      <c r="G31" s="10"/>
      <c r="H31" s="13"/>
      <c r="I31" s="63"/>
      <c r="J31" s="11"/>
      <c r="K31" s="18" t="s">
        <v>180</v>
      </c>
      <c r="L31" s="43"/>
      <c r="M31" s="63"/>
    </row>
    <row r="32" customHeight="1" spans="1:13">
      <c r="A32" s="8"/>
      <c r="B32" s="9">
        <f>C31+$E$2</f>
        <v>0.368055555555555</v>
      </c>
      <c r="C32" s="9">
        <f>B32+$E$4</f>
        <v>0.399305555555555</v>
      </c>
      <c r="D32" s="50"/>
      <c r="E32" s="11"/>
      <c r="F32" s="12"/>
      <c r="G32" s="10"/>
      <c r="H32" s="13"/>
      <c r="I32" s="63"/>
      <c r="J32" s="11"/>
      <c r="K32" s="52"/>
      <c r="L32" s="43"/>
      <c r="M32" s="63"/>
    </row>
    <row r="33" customHeight="1" spans="1:13">
      <c r="A33" s="30" t="s">
        <v>182</v>
      </c>
      <c r="B33" s="31">
        <f t="shared" ref="B33:B34" si="2">C32</f>
        <v>0.399305555555555</v>
      </c>
      <c r="C33" s="31">
        <f>B33+$E$3</f>
        <v>0.409722222222222</v>
      </c>
      <c r="D33" s="32"/>
      <c r="E33" s="32"/>
      <c r="F33" s="32"/>
      <c r="G33" s="32"/>
      <c r="H33" s="32"/>
      <c r="I33" s="32"/>
      <c r="J33" s="32"/>
      <c r="K33" s="32"/>
      <c r="L33" s="32"/>
      <c r="M33" s="32"/>
    </row>
    <row r="34" customHeight="1" spans="1:13">
      <c r="A34" s="8">
        <v>2</v>
      </c>
      <c r="B34" s="9">
        <f t="shared" si="2"/>
        <v>0.409722222222222</v>
      </c>
      <c r="C34" s="9">
        <f>B34+$E$4</f>
        <v>0.440972222222222</v>
      </c>
      <c r="D34" s="17" t="s">
        <v>199</v>
      </c>
      <c r="E34" s="18" t="s">
        <v>180</v>
      </c>
      <c r="F34" s="19" t="s">
        <v>179</v>
      </c>
      <c r="G34" s="20" t="s">
        <v>184</v>
      </c>
      <c r="H34" s="51" t="s">
        <v>178</v>
      </c>
      <c r="I34" s="76" t="s">
        <v>188</v>
      </c>
      <c r="J34" s="67" t="s">
        <v>186</v>
      </c>
      <c r="K34" s="67"/>
      <c r="L34" s="56" t="s">
        <v>183</v>
      </c>
      <c r="M34" s="62"/>
    </row>
    <row r="35" ht="24.95" customHeight="1" spans="1:13">
      <c r="A35" s="8"/>
      <c r="B35" s="9">
        <f>C34+$E$2</f>
        <v>0.444444444444444</v>
      </c>
      <c r="C35" s="9">
        <f>B35+$E$4</f>
        <v>0.475694444444444</v>
      </c>
      <c r="D35" s="17"/>
      <c r="E35" s="52"/>
      <c r="F35" s="19"/>
      <c r="G35" s="20"/>
      <c r="H35" s="51"/>
      <c r="I35" s="76"/>
      <c r="J35" s="67"/>
      <c r="K35" s="67"/>
      <c r="L35" s="59"/>
      <c r="M35" s="62"/>
    </row>
    <row r="36" customHeight="1" spans="1:13">
      <c r="A36" s="8"/>
      <c r="B36" s="9">
        <f>C35+$E$2</f>
        <v>0.479166666666666</v>
      </c>
      <c r="C36" s="9">
        <f>B36+$E$4</f>
        <v>0.510416666666666</v>
      </c>
      <c r="D36" s="6"/>
      <c r="E36" s="53"/>
      <c r="F36" s="19"/>
      <c r="G36" s="23"/>
      <c r="H36" s="51"/>
      <c r="I36" s="76"/>
      <c r="J36" s="67"/>
      <c r="K36" s="67"/>
      <c r="L36" s="59"/>
      <c r="M36" s="62"/>
    </row>
    <row r="37" customHeight="1" spans="1:13">
      <c r="A37" s="24" t="s">
        <v>187</v>
      </c>
      <c r="B37" s="25">
        <f t="shared" ref="B37:B38" si="3">C36</f>
        <v>0.510416666666666</v>
      </c>
      <c r="C37" s="25">
        <v>0.583333333333333</v>
      </c>
      <c r="D37" s="26"/>
      <c r="E37" s="26"/>
      <c r="F37" s="26"/>
      <c r="G37" s="26"/>
      <c r="H37" s="26"/>
      <c r="I37" s="26"/>
      <c r="J37" s="26"/>
      <c r="K37" s="26"/>
      <c r="L37" s="26"/>
      <c r="M37" s="26"/>
    </row>
    <row r="38" customHeight="1" spans="1:13">
      <c r="A38" s="8">
        <v>3</v>
      </c>
      <c r="B38" s="9">
        <f t="shared" si="3"/>
        <v>0.583333333333333</v>
      </c>
      <c r="C38" s="9">
        <f>B38+$E$4</f>
        <v>0.614583333333333</v>
      </c>
      <c r="D38" s="12" t="s">
        <v>178</v>
      </c>
      <c r="E38" s="27" t="s">
        <v>188</v>
      </c>
      <c r="F38" s="20" t="s">
        <v>189</v>
      </c>
      <c r="G38" s="18" t="s">
        <v>190</v>
      </c>
      <c r="H38" s="28"/>
      <c r="I38" s="70"/>
      <c r="J38" s="54"/>
      <c r="K38" s="55"/>
      <c r="L38" s="51" t="s">
        <v>200</v>
      </c>
      <c r="M38" s="10"/>
    </row>
    <row r="39" ht="24.95" customHeight="1" spans="1:13">
      <c r="A39" s="8"/>
      <c r="B39" s="9">
        <f>C38+$E$2</f>
        <v>0.618055555555555</v>
      </c>
      <c r="C39" s="9">
        <f>B39+$E$4</f>
        <v>0.649305555555555</v>
      </c>
      <c r="D39" s="12"/>
      <c r="E39" s="29"/>
      <c r="F39" s="20"/>
      <c r="G39" s="52"/>
      <c r="H39" s="28"/>
      <c r="I39" s="70"/>
      <c r="J39" s="60"/>
      <c r="K39" s="61"/>
      <c r="L39" s="51"/>
      <c r="M39" s="10"/>
    </row>
    <row r="40" customHeight="1" spans="1:13">
      <c r="A40" s="30" t="s">
        <v>182</v>
      </c>
      <c r="B40" s="31">
        <f t="shared" ref="B40:B41" si="4">C39</f>
        <v>0.649305555555555</v>
      </c>
      <c r="C40" s="31">
        <f>B40+$E$3</f>
        <v>0.659722222222222</v>
      </c>
      <c r="D40" s="32"/>
      <c r="E40" s="32"/>
      <c r="F40" s="32"/>
      <c r="G40" s="32"/>
      <c r="H40" s="32"/>
      <c r="I40" s="32"/>
      <c r="J40" s="32"/>
      <c r="K40" s="32"/>
      <c r="L40" s="32"/>
      <c r="M40" s="32"/>
    </row>
    <row r="41" customHeight="1" spans="1:13">
      <c r="A41" s="8">
        <v>4</v>
      </c>
      <c r="B41" s="9">
        <f t="shared" si="4"/>
        <v>0.659722222222222</v>
      </c>
      <c r="C41" s="9">
        <f>B41+$E$4</f>
        <v>0.690972222222222</v>
      </c>
      <c r="D41" s="54"/>
      <c r="E41" s="55"/>
      <c r="F41" s="10"/>
      <c r="G41" s="35" t="s">
        <v>193</v>
      </c>
      <c r="H41" s="56" t="s">
        <v>183</v>
      </c>
      <c r="I41" s="18" t="s">
        <v>190</v>
      </c>
      <c r="J41" s="11"/>
      <c r="K41" s="11"/>
      <c r="L41" s="13"/>
      <c r="M41" s="56" t="s">
        <v>201</v>
      </c>
    </row>
    <row r="42" customHeight="1" spans="1:13">
      <c r="A42" s="8"/>
      <c r="B42" s="9">
        <f>C41+$E$2</f>
        <v>0.694444444444444</v>
      </c>
      <c r="C42" s="9">
        <f>B42+$E$4</f>
        <v>0.725694444444444</v>
      </c>
      <c r="D42" s="57"/>
      <c r="E42" s="58"/>
      <c r="F42" s="10"/>
      <c r="G42" s="35"/>
      <c r="H42" s="59"/>
      <c r="I42" s="18"/>
      <c r="J42" s="11"/>
      <c r="K42" s="11"/>
      <c r="L42" s="13"/>
      <c r="M42" s="59"/>
    </row>
    <row r="43" customHeight="1" spans="1:13">
      <c r="A43" s="8"/>
      <c r="B43" s="9">
        <f>C42+$E$2</f>
        <v>0.729166666666666</v>
      </c>
      <c r="C43" s="9">
        <f>B43+$E$4</f>
        <v>0.760416666666666</v>
      </c>
      <c r="D43" s="60"/>
      <c r="E43" s="61"/>
      <c r="F43" s="10"/>
      <c r="G43" s="35"/>
      <c r="H43" s="59"/>
      <c r="I43" s="18"/>
      <c r="J43" s="11"/>
      <c r="K43" s="11"/>
      <c r="L43" s="13"/>
      <c r="M43" s="59"/>
    </row>
    <row r="44" customHeight="1" spans="1:13">
      <c r="A44" s="24" t="s">
        <v>195</v>
      </c>
      <c r="B44" s="25">
        <f t="shared" ref="B44:B45" si="5">C43</f>
        <v>0.760416666666666</v>
      </c>
      <c r="C44" s="25">
        <f>B44+$E$4+2*$E$3</f>
        <v>0.8125</v>
      </c>
      <c r="D44" s="26"/>
      <c r="E44" s="26"/>
      <c r="F44" s="26"/>
      <c r="G44" s="26"/>
      <c r="H44" s="26"/>
      <c r="I44" s="26"/>
      <c r="J44" s="26"/>
      <c r="K44" s="26"/>
      <c r="L44" s="26"/>
      <c r="M44" s="26"/>
    </row>
    <row r="45" customHeight="1" spans="1:13">
      <c r="A45" s="8">
        <v>5</v>
      </c>
      <c r="B45" s="9">
        <f t="shared" si="5"/>
        <v>0.8125</v>
      </c>
      <c r="C45" s="9">
        <f>B45+$E$4</f>
        <v>0.84375</v>
      </c>
      <c r="D45" s="11"/>
      <c r="E45" s="11"/>
      <c r="F45" s="43"/>
      <c r="G45" s="43"/>
      <c r="H45" s="36" t="s">
        <v>202</v>
      </c>
      <c r="I45" s="62"/>
      <c r="J45" s="73"/>
      <c r="K45" s="73"/>
      <c r="L45" s="74"/>
      <c r="M45" s="74"/>
    </row>
    <row r="46" customHeight="1" spans="1:13">
      <c r="A46" s="8"/>
      <c r="B46" s="9">
        <f>C45+$E$2</f>
        <v>0.847222222222222</v>
      </c>
      <c r="C46" s="9">
        <f>B46+$E$4</f>
        <v>0.878472222222222</v>
      </c>
      <c r="D46" s="11"/>
      <c r="E46" s="11"/>
      <c r="F46" s="43"/>
      <c r="G46" s="43"/>
      <c r="H46" s="39"/>
      <c r="I46" s="62"/>
      <c r="J46" s="73"/>
      <c r="K46" s="73"/>
      <c r="L46" s="74"/>
      <c r="M46" s="74"/>
    </row>
    <row r="47" customHeight="1" spans="1:13">
      <c r="A47" s="8"/>
      <c r="B47" s="9">
        <v>0.881944444444445</v>
      </c>
      <c r="C47" s="9">
        <v>0.913194444444445</v>
      </c>
      <c r="D47" s="11"/>
      <c r="E47" s="11"/>
      <c r="F47" s="43"/>
      <c r="G47" s="43"/>
      <c r="H47" s="42"/>
      <c r="I47" s="62"/>
      <c r="J47" s="73"/>
      <c r="K47" s="73"/>
      <c r="L47" s="74"/>
      <c r="M47" s="74"/>
    </row>
    <row r="48" customHeight="1" spans="1:13">
      <c r="A48" s="44" t="s">
        <v>197</v>
      </c>
      <c r="B48" s="44"/>
      <c r="C48" s="44"/>
      <c r="D48" s="45"/>
      <c r="E48" s="45"/>
      <c r="F48" s="45"/>
      <c r="G48" s="45"/>
      <c r="H48" s="45"/>
      <c r="I48" s="45"/>
      <c r="J48" s="45"/>
      <c r="K48" s="45"/>
      <c r="L48" s="45"/>
      <c r="M48" s="45"/>
    </row>
    <row r="50" customHeight="1" spans="1:13">
      <c r="A50" s="2" t="s">
        <v>203</v>
      </c>
      <c r="B50" s="2"/>
      <c r="C50" s="2"/>
      <c r="D50" s="2"/>
      <c r="E50" s="2"/>
      <c r="F50" s="2"/>
      <c r="G50" s="2"/>
      <c r="H50" s="2"/>
      <c r="I50" s="2"/>
      <c r="J50" s="2"/>
      <c r="K50" s="2"/>
      <c r="L50" s="2"/>
      <c r="M50" s="2"/>
    </row>
    <row r="51" customHeight="1" spans="1:13">
      <c r="A51" s="6"/>
      <c r="B51" s="6"/>
      <c r="C51" s="6"/>
      <c r="D51" s="7" t="s">
        <v>170</v>
      </c>
      <c r="E51" s="7"/>
      <c r="F51" s="7" t="s">
        <v>171</v>
      </c>
      <c r="G51" s="7"/>
      <c r="H51" s="7" t="s">
        <v>172</v>
      </c>
      <c r="I51" s="7"/>
      <c r="J51" s="7" t="s">
        <v>173</v>
      </c>
      <c r="K51" s="7"/>
      <c r="L51" s="7" t="s">
        <v>174</v>
      </c>
      <c r="M51" s="7"/>
    </row>
    <row r="52" customHeight="1" spans="1:13">
      <c r="A52" s="6" t="s">
        <v>175</v>
      </c>
      <c r="B52" s="6" t="s">
        <v>176</v>
      </c>
      <c r="C52" s="6" t="s">
        <v>177</v>
      </c>
      <c r="D52" s="62"/>
      <c r="E52" s="62"/>
      <c r="F52" s="62"/>
      <c r="G52" s="62"/>
      <c r="H52" s="62"/>
      <c r="I52" s="62"/>
      <c r="J52" s="62"/>
      <c r="K52" s="62"/>
      <c r="L52" s="62"/>
      <c r="M52" s="62"/>
    </row>
    <row r="53" customHeight="1" spans="1:13">
      <c r="A53" s="8">
        <v>1</v>
      </c>
      <c r="B53" s="9">
        <v>0.333333333333333</v>
      </c>
      <c r="C53" s="9">
        <f>B53+$E$4</f>
        <v>0.364583333333333</v>
      </c>
      <c r="D53" s="10"/>
      <c r="E53" s="11"/>
      <c r="F53" s="12" t="s">
        <v>178</v>
      </c>
      <c r="G53" s="10"/>
      <c r="H53" s="13"/>
      <c r="I53" s="63"/>
      <c r="J53" s="64" t="s">
        <v>179</v>
      </c>
      <c r="K53" s="18" t="s">
        <v>180</v>
      </c>
      <c r="L53" s="43"/>
      <c r="M53" s="65" t="s">
        <v>181</v>
      </c>
    </row>
    <row r="54" ht="27" customHeight="1" spans="1:13">
      <c r="A54" s="8"/>
      <c r="B54" s="9">
        <f>C53+$E$2</f>
        <v>0.368055555555555</v>
      </c>
      <c r="C54" s="9">
        <f>B54+$E$4</f>
        <v>0.399305555555555</v>
      </c>
      <c r="D54" s="10"/>
      <c r="E54" s="11"/>
      <c r="F54" s="12"/>
      <c r="G54" s="10"/>
      <c r="H54" s="13"/>
      <c r="I54" s="63"/>
      <c r="J54" s="64"/>
      <c r="K54" s="52"/>
      <c r="L54" s="43"/>
      <c r="M54" s="65"/>
    </row>
    <row r="55" customHeight="1" spans="1:13">
      <c r="A55" s="30" t="s">
        <v>182</v>
      </c>
      <c r="B55" s="31">
        <f t="shared" ref="B55:B56" si="6">C54</f>
        <v>0.399305555555555</v>
      </c>
      <c r="C55" s="31">
        <f>B55+$E$3</f>
        <v>0.409722222222222</v>
      </c>
      <c r="D55" s="32"/>
      <c r="E55" s="32"/>
      <c r="F55" s="32"/>
      <c r="G55" s="32"/>
      <c r="H55" s="32"/>
      <c r="I55" s="32"/>
      <c r="J55" s="32"/>
      <c r="K55" s="32"/>
      <c r="L55" s="32"/>
      <c r="M55" s="32"/>
    </row>
    <row r="56" customHeight="1" spans="1:13">
      <c r="A56" s="8">
        <v>2</v>
      </c>
      <c r="B56" s="9">
        <f t="shared" si="6"/>
        <v>0.409722222222222</v>
      </c>
      <c r="C56" s="9">
        <f>B56+$E$4</f>
        <v>0.440972222222222</v>
      </c>
      <c r="D56" s="17" t="s">
        <v>183</v>
      </c>
      <c r="E56" s="18" t="s">
        <v>180</v>
      </c>
      <c r="F56" s="53"/>
      <c r="G56" s="20" t="s">
        <v>204</v>
      </c>
      <c r="H56" s="51" t="s">
        <v>178</v>
      </c>
      <c r="I56" s="76" t="s">
        <v>188</v>
      </c>
      <c r="J56" s="67" t="s">
        <v>186</v>
      </c>
      <c r="K56" s="67"/>
      <c r="L56" s="56" t="s">
        <v>183</v>
      </c>
      <c r="M56" s="62"/>
    </row>
    <row r="57" ht="23.1" customHeight="1" spans="1:13">
      <c r="A57" s="8"/>
      <c r="B57" s="9">
        <f>C56+$E$2</f>
        <v>0.444444444444444</v>
      </c>
      <c r="C57" s="9">
        <f>B57+$E$4</f>
        <v>0.475694444444444</v>
      </c>
      <c r="D57" s="17"/>
      <c r="E57" s="52"/>
      <c r="F57" s="53"/>
      <c r="G57" s="20"/>
      <c r="H57" s="51"/>
      <c r="I57" s="76"/>
      <c r="J57" s="67"/>
      <c r="K57" s="67"/>
      <c r="L57" s="59"/>
      <c r="M57" s="62"/>
    </row>
    <row r="58" customHeight="1" spans="1:13">
      <c r="A58" s="8"/>
      <c r="B58" s="9">
        <f>C57+$E$2</f>
        <v>0.479166666666666</v>
      </c>
      <c r="C58" s="9">
        <f>B58+$E$4</f>
        <v>0.510416666666666</v>
      </c>
      <c r="D58" s="6"/>
      <c r="E58" s="53"/>
      <c r="F58" s="53"/>
      <c r="G58" s="23"/>
      <c r="H58" s="51"/>
      <c r="I58" s="76"/>
      <c r="J58" s="67"/>
      <c r="K58" s="67"/>
      <c r="L58" s="59"/>
      <c r="M58" s="62"/>
    </row>
    <row r="59" customHeight="1" spans="1:13">
      <c r="A59" s="24" t="s">
        <v>187</v>
      </c>
      <c r="B59" s="25">
        <f t="shared" ref="B59:B60" si="7">C58</f>
        <v>0.510416666666666</v>
      </c>
      <c r="C59" s="25">
        <v>0.583333333333333</v>
      </c>
      <c r="D59" s="26"/>
      <c r="E59" s="26"/>
      <c r="F59" s="26"/>
      <c r="G59" s="26"/>
      <c r="H59" s="26"/>
      <c r="I59" s="26"/>
      <c r="J59" s="26"/>
      <c r="K59" s="26"/>
      <c r="L59" s="26"/>
      <c r="M59" s="26"/>
    </row>
    <row r="60" customHeight="1" spans="1:13">
      <c r="A60" s="8">
        <v>3</v>
      </c>
      <c r="B60" s="9">
        <f t="shared" si="7"/>
        <v>0.583333333333333</v>
      </c>
      <c r="C60" s="9">
        <f>B60+$E$4</f>
        <v>0.614583333333333</v>
      </c>
      <c r="D60" s="12" t="s">
        <v>178</v>
      </c>
      <c r="E60" s="27" t="s">
        <v>188</v>
      </c>
      <c r="F60" s="20" t="s">
        <v>189</v>
      </c>
      <c r="G60" s="18" t="s">
        <v>190</v>
      </c>
      <c r="H60" s="28"/>
      <c r="I60" s="70"/>
      <c r="J60" s="54"/>
      <c r="K60" s="55"/>
      <c r="L60" s="51" t="s">
        <v>178</v>
      </c>
      <c r="M60" s="10"/>
    </row>
    <row r="61" ht="24.95" customHeight="1" spans="1:13">
      <c r="A61" s="8"/>
      <c r="B61" s="9">
        <f>C60+$E$2</f>
        <v>0.618055555555555</v>
      </c>
      <c r="C61" s="9">
        <f>B61+$E$4</f>
        <v>0.649305555555555</v>
      </c>
      <c r="D61" s="12"/>
      <c r="E61" s="29"/>
      <c r="F61" s="20"/>
      <c r="G61" s="52"/>
      <c r="H61" s="28"/>
      <c r="I61" s="70"/>
      <c r="J61" s="60"/>
      <c r="K61" s="61"/>
      <c r="L61" s="51"/>
      <c r="M61" s="10"/>
    </row>
    <row r="62" customHeight="1" spans="1:13">
      <c r="A62" s="30" t="s">
        <v>182</v>
      </c>
      <c r="B62" s="31">
        <f t="shared" ref="B62:B63" si="8">C61</f>
        <v>0.649305555555555</v>
      </c>
      <c r="C62" s="31">
        <f>B62+$E$3</f>
        <v>0.659722222222222</v>
      </c>
      <c r="D62" s="32"/>
      <c r="E62" s="32"/>
      <c r="F62" s="32"/>
      <c r="G62" s="32"/>
      <c r="H62" s="32"/>
      <c r="I62" s="32"/>
      <c r="J62" s="32"/>
      <c r="K62" s="32"/>
      <c r="L62" s="32"/>
      <c r="M62" s="32"/>
    </row>
    <row r="63" customHeight="1" spans="1:13">
      <c r="A63" s="8">
        <v>4</v>
      </c>
      <c r="B63" s="9">
        <f t="shared" si="8"/>
        <v>0.659722222222222</v>
      </c>
      <c r="C63" s="9">
        <f>B63+$E$4</f>
        <v>0.690972222222222</v>
      </c>
      <c r="D63" s="54"/>
      <c r="E63" s="55"/>
      <c r="F63" s="33"/>
      <c r="G63" s="34"/>
      <c r="H63" s="56" t="s">
        <v>183</v>
      </c>
      <c r="I63" s="18" t="s">
        <v>190</v>
      </c>
      <c r="J63" s="11"/>
      <c r="K63" s="11"/>
      <c r="L63" s="13"/>
      <c r="M63" s="27" t="s">
        <v>188</v>
      </c>
    </row>
    <row r="64" customHeight="1" spans="1:13">
      <c r="A64" s="8"/>
      <c r="B64" s="9">
        <f>C63+$E$2</f>
        <v>0.694444444444444</v>
      </c>
      <c r="C64" s="9">
        <f>B64+$E$4</f>
        <v>0.725694444444444</v>
      </c>
      <c r="D64" s="57"/>
      <c r="E64" s="58"/>
      <c r="F64" s="37"/>
      <c r="G64" s="38"/>
      <c r="H64" s="59"/>
      <c r="I64" s="18"/>
      <c r="J64" s="11"/>
      <c r="K64" s="11"/>
      <c r="L64" s="13"/>
      <c r="M64" s="29"/>
    </row>
    <row r="65" customHeight="1" spans="1:13">
      <c r="A65" s="8"/>
      <c r="B65" s="9">
        <f>C64+$E$2</f>
        <v>0.729166666666666</v>
      </c>
      <c r="C65" s="9">
        <f>B65+$E$4</f>
        <v>0.760416666666666</v>
      </c>
      <c r="D65" s="60"/>
      <c r="E65" s="61"/>
      <c r="F65" s="40"/>
      <c r="G65" s="41"/>
      <c r="H65" s="59"/>
      <c r="I65" s="18"/>
      <c r="J65" s="11"/>
      <c r="K65" s="11"/>
      <c r="L65" s="13"/>
      <c r="M65" s="29"/>
    </row>
    <row r="66" customHeight="1" spans="1:13">
      <c r="A66" s="24" t="s">
        <v>195</v>
      </c>
      <c r="B66" s="25">
        <f t="shared" ref="B66:B67" si="9">C65</f>
        <v>0.760416666666666</v>
      </c>
      <c r="C66" s="25">
        <f>B66+$E$4+2*$E$3</f>
        <v>0.8125</v>
      </c>
      <c r="D66" s="26"/>
      <c r="E66" s="26"/>
      <c r="F66" s="26"/>
      <c r="G66" s="26"/>
      <c r="H66" s="26"/>
      <c r="I66" s="26"/>
      <c r="J66" s="26"/>
      <c r="K66" s="26"/>
      <c r="L66" s="26"/>
      <c r="M66" s="26"/>
    </row>
    <row r="67" customHeight="1" spans="1:13">
      <c r="A67" s="8">
        <v>5</v>
      </c>
      <c r="B67" s="9">
        <f t="shared" si="9"/>
        <v>0.8125</v>
      </c>
      <c r="C67" s="9">
        <f>B67+$E$4</f>
        <v>0.84375</v>
      </c>
      <c r="D67" s="77"/>
      <c r="E67" s="77"/>
      <c r="F67" s="13"/>
      <c r="G67" s="13"/>
      <c r="H67" s="36" t="s">
        <v>205</v>
      </c>
      <c r="I67" s="11"/>
      <c r="J67" s="73"/>
      <c r="K67" s="73"/>
      <c r="L67" s="74"/>
      <c r="M67" s="74"/>
    </row>
    <row r="68" customHeight="1" spans="1:13">
      <c r="A68" s="8"/>
      <c r="B68" s="9">
        <f>C67+$E$2</f>
        <v>0.847222222222222</v>
      </c>
      <c r="C68" s="9">
        <f>B68+$E$4</f>
        <v>0.878472222222222</v>
      </c>
      <c r="D68" s="77"/>
      <c r="E68" s="77"/>
      <c r="F68" s="13"/>
      <c r="G68" s="13"/>
      <c r="H68" s="39"/>
      <c r="I68" s="11"/>
      <c r="J68" s="73"/>
      <c r="K68" s="73"/>
      <c r="L68" s="74"/>
      <c r="M68" s="74"/>
    </row>
    <row r="69" customHeight="1" spans="1:13">
      <c r="A69" s="8"/>
      <c r="B69" s="9">
        <v>0.881944444444445</v>
      </c>
      <c r="C69" s="9">
        <v>0.913194444444445</v>
      </c>
      <c r="D69" s="77"/>
      <c r="E69" s="77"/>
      <c r="F69" s="13"/>
      <c r="G69" s="13"/>
      <c r="H69" s="42"/>
      <c r="I69" s="11"/>
      <c r="J69" s="73"/>
      <c r="K69" s="73"/>
      <c r="L69" s="74"/>
      <c r="M69" s="74"/>
    </row>
    <row r="70" customHeight="1" spans="1:13">
      <c r="A70" s="44" t="s">
        <v>197</v>
      </c>
      <c r="B70" s="44"/>
      <c r="C70" s="44"/>
      <c r="D70" s="45"/>
      <c r="E70" s="45"/>
      <c r="F70" s="45"/>
      <c r="G70" s="45"/>
      <c r="H70" s="45"/>
      <c r="I70" s="45"/>
      <c r="J70" s="45"/>
      <c r="K70" s="45"/>
      <c r="L70" s="45"/>
      <c r="M70" s="45"/>
    </row>
    <row r="72" customHeight="1" spans="1:13">
      <c r="A72" s="2" t="s">
        <v>206</v>
      </c>
      <c r="B72" s="2"/>
      <c r="C72" s="2"/>
      <c r="D72" s="2"/>
      <c r="E72" s="2"/>
      <c r="F72" s="2"/>
      <c r="G72" s="2"/>
      <c r="H72" s="2"/>
      <c r="I72" s="2"/>
      <c r="J72" s="2"/>
      <c r="K72" s="2"/>
      <c r="L72" s="2"/>
      <c r="M72" s="2"/>
    </row>
    <row r="73" customHeight="1" spans="1:13">
      <c r="A73" s="6"/>
      <c r="B73" s="6"/>
      <c r="C73" s="6"/>
      <c r="D73" s="7" t="s">
        <v>170</v>
      </c>
      <c r="E73" s="7"/>
      <c r="F73" s="7" t="s">
        <v>171</v>
      </c>
      <c r="G73" s="7"/>
      <c r="H73" s="7" t="s">
        <v>172</v>
      </c>
      <c r="I73" s="7"/>
      <c r="J73" s="7" t="s">
        <v>173</v>
      </c>
      <c r="K73" s="7"/>
      <c r="L73" s="7" t="s">
        <v>174</v>
      </c>
      <c r="M73" s="7"/>
    </row>
    <row r="74" customHeight="1" spans="1:13">
      <c r="A74" s="6" t="s">
        <v>175</v>
      </c>
      <c r="B74" s="6" t="s">
        <v>176</v>
      </c>
      <c r="C74" s="6" t="s">
        <v>177</v>
      </c>
      <c r="D74" s="7"/>
      <c r="E74" s="7"/>
      <c r="F74" s="7"/>
      <c r="G74" s="7"/>
      <c r="H74" s="6"/>
      <c r="I74" s="7"/>
      <c r="J74" s="7"/>
      <c r="K74" s="7"/>
      <c r="L74" s="7"/>
      <c r="M74" s="7"/>
    </row>
    <row r="75" customHeight="1" spans="1:13">
      <c r="A75" s="8">
        <v>1</v>
      </c>
      <c r="B75" s="9">
        <v>0.333333333333333</v>
      </c>
      <c r="C75" s="9">
        <f>B75+$E$4</f>
        <v>0.364583333333333</v>
      </c>
      <c r="D75" s="10"/>
      <c r="E75" s="11"/>
      <c r="F75" s="12" t="s">
        <v>178</v>
      </c>
      <c r="G75" s="10"/>
      <c r="H75" s="13"/>
      <c r="I75" s="63"/>
      <c r="J75" s="64" t="s">
        <v>179</v>
      </c>
      <c r="K75" s="18" t="s">
        <v>180</v>
      </c>
      <c r="L75" s="43"/>
      <c r="M75" s="86" t="s">
        <v>181</v>
      </c>
    </row>
    <row r="76" ht="26.1" customHeight="1" spans="1:13">
      <c r="A76" s="8"/>
      <c r="B76" s="9">
        <f>C75+$E$2</f>
        <v>0.368055555555555</v>
      </c>
      <c r="C76" s="9">
        <f>B76+$E$4</f>
        <v>0.399305555555555</v>
      </c>
      <c r="D76" s="10"/>
      <c r="E76" s="11"/>
      <c r="F76" s="12"/>
      <c r="G76" s="10"/>
      <c r="H76" s="13"/>
      <c r="I76" s="63"/>
      <c r="J76" s="64"/>
      <c r="K76" s="52"/>
      <c r="L76" s="43"/>
      <c r="M76" s="86"/>
    </row>
    <row r="77" customHeight="1" spans="1:13">
      <c r="A77" s="30" t="s">
        <v>182</v>
      </c>
      <c r="B77" s="31">
        <f t="shared" ref="B77:B78" si="10">C76</f>
        <v>0.399305555555555</v>
      </c>
      <c r="C77" s="31">
        <f>B77+$E$3</f>
        <v>0.409722222222222</v>
      </c>
      <c r="D77" s="32"/>
      <c r="E77" s="32"/>
      <c r="F77" s="32"/>
      <c r="G77" s="32"/>
      <c r="H77" s="32"/>
      <c r="I77" s="32"/>
      <c r="J77" s="32"/>
      <c r="K77" s="32"/>
      <c r="L77" s="32"/>
      <c r="M77" s="87"/>
    </row>
    <row r="78" customHeight="1" spans="1:13">
      <c r="A78" s="8">
        <v>2</v>
      </c>
      <c r="B78" s="9">
        <f t="shared" si="10"/>
        <v>0.409722222222222</v>
      </c>
      <c r="C78" s="9">
        <f>B78+$E$4</f>
        <v>0.440972222222222</v>
      </c>
      <c r="D78" s="17" t="s">
        <v>183</v>
      </c>
      <c r="E78" s="18" t="s">
        <v>180</v>
      </c>
      <c r="F78" s="78"/>
      <c r="G78" s="20" t="s">
        <v>184</v>
      </c>
      <c r="H78" s="51" t="s">
        <v>178</v>
      </c>
      <c r="I78" s="76" t="s">
        <v>188</v>
      </c>
      <c r="J78" s="88" t="s">
        <v>186</v>
      </c>
      <c r="K78" s="88"/>
      <c r="L78" s="17" t="s">
        <v>207</v>
      </c>
      <c r="M78" s="89"/>
    </row>
    <row r="79" ht="23.1" customHeight="1" spans="1:13">
      <c r="A79" s="8"/>
      <c r="B79" s="9">
        <f>C78+$E$2</f>
        <v>0.444444444444444</v>
      </c>
      <c r="C79" s="9">
        <f>B79+$E$4</f>
        <v>0.475694444444444</v>
      </c>
      <c r="D79" s="17"/>
      <c r="E79" s="18"/>
      <c r="F79" s="79"/>
      <c r="G79" s="20"/>
      <c r="H79" s="51"/>
      <c r="I79" s="76"/>
      <c r="J79" s="88"/>
      <c r="K79" s="88"/>
      <c r="L79" s="17"/>
      <c r="M79" s="89"/>
    </row>
    <row r="80" customHeight="1" spans="1:13">
      <c r="A80" s="8"/>
      <c r="B80" s="9">
        <f>C79+$E$2</f>
        <v>0.479166666666666</v>
      </c>
      <c r="C80" s="9">
        <f>B80+$E$4</f>
        <v>0.510416666666666</v>
      </c>
      <c r="D80" s="80"/>
      <c r="E80" s="53"/>
      <c r="F80" s="81"/>
      <c r="G80" s="22"/>
      <c r="H80" s="51"/>
      <c r="I80" s="76"/>
      <c r="J80" s="88"/>
      <c r="K80" s="88"/>
      <c r="L80" s="17"/>
      <c r="M80" s="89"/>
    </row>
    <row r="81" customHeight="1" spans="1:13">
      <c r="A81" s="24" t="s">
        <v>187</v>
      </c>
      <c r="B81" s="25">
        <f t="shared" ref="B81:B82" si="11">C80</f>
        <v>0.510416666666666</v>
      </c>
      <c r="C81" s="25">
        <v>0.583333333333333</v>
      </c>
      <c r="D81" s="26"/>
      <c r="E81" s="26"/>
      <c r="F81" s="26"/>
      <c r="G81" s="26"/>
      <c r="H81" s="26"/>
      <c r="I81" s="26"/>
      <c r="J81" s="26"/>
      <c r="K81" s="26"/>
      <c r="L81" s="26"/>
      <c r="M81" s="90"/>
    </row>
    <row r="82" ht="24" customHeight="1" spans="1:13">
      <c r="A82" s="8">
        <v>3</v>
      </c>
      <c r="B82" s="9">
        <f t="shared" si="11"/>
        <v>0.583333333333333</v>
      </c>
      <c r="C82" s="9">
        <f>B82+$E$4</f>
        <v>0.614583333333333</v>
      </c>
      <c r="D82" s="51" t="s">
        <v>178</v>
      </c>
      <c r="E82" s="43" t="s">
        <v>208</v>
      </c>
      <c r="F82" s="20" t="s">
        <v>189</v>
      </c>
      <c r="G82" s="18" t="s">
        <v>190</v>
      </c>
      <c r="H82" s="53"/>
      <c r="I82" s="28"/>
      <c r="J82" s="91" t="s">
        <v>209</v>
      </c>
      <c r="K82" s="91"/>
      <c r="L82" s="51" t="s">
        <v>178</v>
      </c>
      <c r="M82" s="92"/>
    </row>
    <row r="83" ht="36" customHeight="1" spans="1:13">
      <c r="A83" s="8"/>
      <c r="B83" s="9">
        <f>C82+$E$2</f>
        <v>0.618055555555555</v>
      </c>
      <c r="C83" s="9">
        <f>B83+$E$4</f>
        <v>0.649305555555555</v>
      </c>
      <c r="D83" s="51"/>
      <c r="E83" s="43"/>
      <c r="F83" s="20"/>
      <c r="G83" s="18"/>
      <c r="H83" s="53"/>
      <c r="I83" s="28"/>
      <c r="J83" s="91"/>
      <c r="K83" s="91"/>
      <c r="L83" s="51"/>
      <c r="M83" s="92"/>
    </row>
    <row r="84" customHeight="1" spans="1:13">
      <c r="A84" s="30" t="s">
        <v>182</v>
      </c>
      <c r="B84" s="31">
        <f t="shared" ref="B84:B85" si="12">C83</f>
        <v>0.649305555555555</v>
      </c>
      <c r="C84" s="31">
        <f>B84+$E$3</f>
        <v>0.659722222222222</v>
      </c>
      <c r="D84" s="32"/>
      <c r="E84" s="32"/>
      <c r="F84" s="32"/>
      <c r="G84" s="32"/>
      <c r="H84" s="32"/>
      <c r="I84" s="32"/>
      <c r="J84" s="32"/>
      <c r="K84" s="32"/>
      <c r="L84" s="32"/>
      <c r="M84" s="87"/>
    </row>
    <row r="85" ht="22.9" customHeight="1" spans="1:13">
      <c r="A85" s="8">
        <v>4</v>
      </c>
      <c r="B85" s="9">
        <f t="shared" si="12"/>
        <v>0.659722222222222</v>
      </c>
      <c r="C85" s="9">
        <f>B85+$E$4</f>
        <v>0.690972222222222</v>
      </c>
      <c r="D85" s="43" t="s">
        <v>210</v>
      </c>
      <c r="E85" s="27" t="s">
        <v>188</v>
      </c>
      <c r="F85" s="33"/>
      <c r="G85" s="34"/>
      <c r="H85" s="56" t="s">
        <v>183</v>
      </c>
      <c r="I85" s="18" t="s">
        <v>190</v>
      </c>
      <c r="J85" s="11"/>
      <c r="K85" s="11"/>
      <c r="L85" s="13"/>
      <c r="M85" s="93" t="s">
        <v>211</v>
      </c>
    </row>
    <row r="86" ht="24" customHeight="1" spans="1:13">
      <c r="A86" s="8"/>
      <c r="B86" s="9">
        <f>C85+$E$2</f>
        <v>0.694444444444444</v>
      </c>
      <c r="C86" s="9">
        <f>B86+$E$4</f>
        <v>0.725694444444444</v>
      </c>
      <c r="D86" s="43"/>
      <c r="E86" s="27"/>
      <c r="F86" s="37"/>
      <c r="G86" s="38"/>
      <c r="H86" s="59"/>
      <c r="I86" s="18"/>
      <c r="J86" s="11"/>
      <c r="K86" s="11"/>
      <c r="L86" s="13"/>
      <c r="M86" s="93"/>
    </row>
    <row r="87" customHeight="1" spans="1:13">
      <c r="A87" s="8"/>
      <c r="B87" s="9">
        <f>C86+$E$2</f>
        <v>0.729166666666666</v>
      </c>
      <c r="C87" s="9">
        <f>B87+$E$4</f>
        <v>0.760416666666666</v>
      </c>
      <c r="D87" s="21"/>
      <c r="E87" s="82"/>
      <c r="F87" s="40"/>
      <c r="G87" s="41"/>
      <c r="H87" s="59"/>
      <c r="I87" s="18"/>
      <c r="J87" s="11"/>
      <c r="K87" s="11"/>
      <c r="L87" s="13"/>
      <c r="M87" s="93"/>
    </row>
    <row r="88" customHeight="1" spans="1:13">
      <c r="A88" s="24" t="s">
        <v>195</v>
      </c>
      <c r="B88" s="25">
        <f t="shared" ref="B88:B89" si="13">C87</f>
        <v>0.760416666666666</v>
      </c>
      <c r="C88" s="25">
        <f>B88+$E$4+2*$E$3</f>
        <v>0.8125</v>
      </c>
      <c r="D88" s="26"/>
      <c r="E88" s="26"/>
      <c r="F88" s="26"/>
      <c r="G88" s="26"/>
      <c r="H88" s="26"/>
      <c r="I88" s="26"/>
      <c r="J88" s="26"/>
      <c r="K88" s="26"/>
      <c r="L88" s="26"/>
      <c r="M88" s="90"/>
    </row>
    <row r="89" customHeight="1" spans="1:13">
      <c r="A89" s="8">
        <v>5</v>
      </c>
      <c r="B89" s="9">
        <f t="shared" si="13"/>
        <v>0.8125</v>
      </c>
      <c r="C89" s="9">
        <f>B89+$E$4</f>
        <v>0.84375</v>
      </c>
      <c r="D89" s="11"/>
      <c r="E89" s="11"/>
      <c r="F89" s="13"/>
      <c r="G89" s="13"/>
      <c r="H89" s="10"/>
      <c r="I89" s="36" t="s">
        <v>212</v>
      </c>
      <c r="J89" s="73"/>
      <c r="K89" s="73"/>
      <c r="L89" s="74"/>
      <c r="M89" s="94"/>
    </row>
    <row r="90" customHeight="1" spans="1:13">
      <c r="A90" s="8"/>
      <c r="B90" s="9">
        <f>C89+$E$2</f>
        <v>0.847222222222222</v>
      </c>
      <c r="C90" s="9">
        <f>B90+$E$4</f>
        <v>0.878472222222222</v>
      </c>
      <c r="D90" s="11"/>
      <c r="E90" s="11"/>
      <c r="F90" s="13"/>
      <c r="G90" s="13"/>
      <c r="H90" s="10"/>
      <c r="I90" s="39"/>
      <c r="J90" s="73"/>
      <c r="K90" s="73"/>
      <c r="L90" s="74"/>
      <c r="M90" s="94"/>
    </row>
    <row r="91" customHeight="1" spans="1:13">
      <c r="A91" s="8"/>
      <c r="B91" s="9">
        <v>0.881944444444445</v>
      </c>
      <c r="C91" s="9">
        <v>0.913194444444445</v>
      </c>
      <c r="D91" s="11"/>
      <c r="E91" s="11"/>
      <c r="F91" s="13"/>
      <c r="G91" s="13"/>
      <c r="H91" s="10"/>
      <c r="I91" s="42"/>
      <c r="J91" s="73"/>
      <c r="K91" s="73"/>
      <c r="L91" s="74"/>
      <c r="M91" s="94"/>
    </row>
    <row r="92" customHeight="1" spans="1:13">
      <c r="A92" s="44" t="s">
        <v>197</v>
      </c>
      <c r="B92" s="44"/>
      <c r="C92" s="44"/>
      <c r="D92" s="45"/>
      <c r="E92" s="45"/>
      <c r="F92" s="45"/>
      <c r="G92" s="45"/>
      <c r="H92" s="45"/>
      <c r="I92" s="45"/>
      <c r="J92" s="45"/>
      <c r="K92" s="45"/>
      <c r="L92" s="45"/>
      <c r="M92" s="45"/>
    </row>
    <row r="94" customHeight="1" spans="1:13">
      <c r="A94" s="2" t="s">
        <v>213</v>
      </c>
      <c r="B94" s="2"/>
      <c r="C94" s="2"/>
      <c r="D94" s="2"/>
      <c r="E94" s="2"/>
      <c r="F94" s="2"/>
      <c r="G94" s="2"/>
      <c r="H94" s="2"/>
      <c r="I94" s="2"/>
      <c r="J94" s="2"/>
      <c r="K94" s="2"/>
      <c r="L94" s="2"/>
      <c r="M94" s="2"/>
    </row>
    <row r="95" customHeight="1" spans="1:13">
      <c r="A95" s="6"/>
      <c r="B95" s="6"/>
      <c r="C95" s="6"/>
      <c r="D95" s="7" t="s">
        <v>170</v>
      </c>
      <c r="E95" s="7"/>
      <c r="F95" s="7" t="s">
        <v>171</v>
      </c>
      <c r="G95" s="7"/>
      <c r="H95" s="7" t="s">
        <v>172</v>
      </c>
      <c r="I95" s="7"/>
      <c r="J95" s="7" t="s">
        <v>173</v>
      </c>
      <c r="K95" s="7"/>
      <c r="L95" s="7" t="s">
        <v>174</v>
      </c>
      <c r="M95" s="7"/>
    </row>
    <row r="96" customHeight="1" spans="1:13">
      <c r="A96" s="6" t="s">
        <v>175</v>
      </c>
      <c r="B96" s="6" t="s">
        <v>176</v>
      </c>
      <c r="C96" s="6" t="s">
        <v>177</v>
      </c>
      <c r="D96" s="7"/>
      <c r="E96" s="7"/>
      <c r="F96" s="7"/>
      <c r="G96" s="7"/>
      <c r="H96" s="6"/>
      <c r="I96" s="7"/>
      <c r="J96" s="7"/>
      <c r="K96" s="7"/>
      <c r="L96" s="7"/>
      <c r="M96" s="7"/>
    </row>
    <row r="97" customHeight="1" spans="1:13">
      <c r="A97" s="8">
        <v>1</v>
      </c>
      <c r="B97" s="9">
        <v>0.333333333333333</v>
      </c>
      <c r="C97" s="9">
        <f>B97+$E$4</f>
        <v>0.364583333333333</v>
      </c>
      <c r="D97" s="10"/>
      <c r="E97" s="11"/>
      <c r="F97" s="12" t="s">
        <v>178</v>
      </c>
      <c r="G97" s="10"/>
      <c r="H97" s="13"/>
      <c r="I97" s="63"/>
      <c r="J97" s="64" t="s">
        <v>179</v>
      </c>
      <c r="K97" s="18" t="s">
        <v>180</v>
      </c>
      <c r="L97" s="43"/>
      <c r="M97" s="65" t="s">
        <v>181</v>
      </c>
    </row>
    <row r="98" ht="24.95" customHeight="1" spans="1:13">
      <c r="A98" s="8"/>
      <c r="B98" s="9">
        <f>C97+$E$2</f>
        <v>0.368055555555555</v>
      </c>
      <c r="C98" s="9">
        <f>B98+$E$4</f>
        <v>0.399305555555555</v>
      </c>
      <c r="D98" s="10"/>
      <c r="E98" s="11"/>
      <c r="F98" s="12"/>
      <c r="G98" s="10"/>
      <c r="H98" s="13"/>
      <c r="I98" s="63"/>
      <c r="J98" s="64"/>
      <c r="K98" s="18"/>
      <c r="L98" s="43"/>
      <c r="M98" s="65"/>
    </row>
    <row r="99" customHeight="1" spans="1:13">
      <c r="A99" s="30" t="s">
        <v>182</v>
      </c>
      <c r="B99" s="31">
        <f t="shared" ref="B99:B100" si="14">C98</f>
        <v>0.399305555555555</v>
      </c>
      <c r="C99" s="31">
        <f>B99+$E$3</f>
        <v>0.409722222222222</v>
      </c>
      <c r="D99" s="32"/>
      <c r="E99" s="32"/>
      <c r="F99" s="32"/>
      <c r="G99" s="32"/>
      <c r="H99" s="32"/>
      <c r="I99" s="32"/>
      <c r="J99" s="32"/>
      <c r="K99" s="32"/>
      <c r="L99" s="32"/>
      <c r="M99" s="32"/>
    </row>
    <row r="100" customHeight="1" spans="1:13">
      <c r="A100" s="8">
        <v>2</v>
      </c>
      <c r="B100" s="9">
        <f t="shared" si="14"/>
        <v>0.409722222222222</v>
      </c>
      <c r="C100" s="9">
        <f>B100+$E$4</f>
        <v>0.440972222222222</v>
      </c>
      <c r="D100" s="17" t="s">
        <v>183</v>
      </c>
      <c r="E100" s="18" t="s">
        <v>180</v>
      </c>
      <c r="F100" s="19" t="s">
        <v>179</v>
      </c>
      <c r="G100" s="20" t="s">
        <v>204</v>
      </c>
      <c r="H100" s="51" t="s">
        <v>178</v>
      </c>
      <c r="I100" s="76" t="s">
        <v>188</v>
      </c>
      <c r="J100" s="88" t="s">
        <v>186</v>
      </c>
      <c r="K100" s="88"/>
      <c r="L100" s="7"/>
      <c r="M100" s="7"/>
    </row>
    <row r="101" ht="30" customHeight="1" spans="1:13">
      <c r="A101" s="8"/>
      <c r="B101" s="9">
        <f>C100+$E$2</f>
        <v>0.444444444444444</v>
      </c>
      <c r="C101" s="9">
        <f>B101+$E$4</f>
        <v>0.475694444444444</v>
      </c>
      <c r="D101" s="17"/>
      <c r="E101" s="18"/>
      <c r="F101" s="19"/>
      <c r="G101" s="20"/>
      <c r="H101" s="51"/>
      <c r="I101" s="76"/>
      <c r="J101" s="88"/>
      <c r="K101" s="88"/>
      <c r="L101" s="7"/>
      <c r="M101" s="7"/>
    </row>
    <row r="102" customHeight="1" spans="1:13">
      <c r="A102" s="8"/>
      <c r="B102" s="9">
        <f>C101+$E$2</f>
        <v>0.479166666666666</v>
      </c>
      <c r="C102" s="9">
        <f>B102+$E$4</f>
        <v>0.510416666666666</v>
      </c>
      <c r="D102" s="53"/>
      <c r="E102" s="53"/>
      <c r="F102" s="22"/>
      <c r="G102" s="22"/>
      <c r="H102" s="51"/>
      <c r="I102" s="22"/>
      <c r="J102" s="88"/>
      <c r="K102" s="88"/>
      <c r="L102" s="7"/>
      <c r="M102" s="7"/>
    </row>
    <row r="103" customHeight="1" spans="1:13">
      <c r="A103" s="24" t="s">
        <v>187</v>
      </c>
      <c r="B103" s="25">
        <f t="shared" ref="B103:B104" si="15">C102</f>
        <v>0.510416666666666</v>
      </c>
      <c r="C103" s="25">
        <v>0.583333333333333</v>
      </c>
      <c r="D103" s="26"/>
      <c r="E103" s="26"/>
      <c r="F103" s="26"/>
      <c r="G103" s="26"/>
      <c r="H103" s="26"/>
      <c r="I103" s="26"/>
      <c r="J103" s="26"/>
      <c r="K103" s="26"/>
      <c r="L103" s="26"/>
      <c r="M103" s="26"/>
    </row>
    <row r="104" ht="22.9" customHeight="1" spans="1:13">
      <c r="A104" s="8">
        <v>3</v>
      </c>
      <c r="B104" s="9">
        <f t="shared" si="15"/>
        <v>0.583333333333333</v>
      </c>
      <c r="C104" s="9">
        <f>B104+$E$4</f>
        <v>0.614583333333333</v>
      </c>
      <c r="D104" s="51" t="s">
        <v>178</v>
      </c>
      <c r="E104" s="43" t="s">
        <v>208</v>
      </c>
      <c r="F104" s="20" t="s">
        <v>189</v>
      </c>
      <c r="G104" s="18" t="s">
        <v>190</v>
      </c>
      <c r="H104" s="53"/>
      <c r="I104" s="28"/>
      <c r="J104" s="95"/>
      <c r="K104" s="96"/>
      <c r="L104" s="51" t="s">
        <v>178</v>
      </c>
      <c r="M104" s="76" t="s">
        <v>188</v>
      </c>
    </row>
    <row r="105" ht="35.1" customHeight="1" spans="1:13">
      <c r="A105" s="8"/>
      <c r="B105" s="9">
        <f>C104+$E$2</f>
        <v>0.618055555555555</v>
      </c>
      <c r="C105" s="9">
        <f>B105+$E$4</f>
        <v>0.649305555555555</v>
      </c>
      <c r="D105" s="51"/>
      <c r="E105" s="43"/>
      <c r="F105" s="20"/>
      <c r="G105" s="18"/>
      <c r="H105" s="53"/>
      <c r="I105" s="28"/>
      <c r="J105" s="97"/>
      <c r="K105" s="98"/>
      <c r="L105" s="51"/>
      <c r="M105" s="99"/>
    </row>
    <row r="106" customHeight="1" spans="1:13">
      <c r="A106" s="30" t="s">
        <v>182</v>
      </c>
      <c r="B106" s="31">
        <f t="shared" ref="B106:B107" si="16">C105</f>
        <v>0.649305555555555</v>
      </c>
      <c r="C106" s="31">
        <f>B106+$E$3</f>
        <v>0.659722222222222</v>
      </c>
      <c r="D106" s="32"/>
      <c r="E106" s="32"/>
      <c r="F106" s="32"/>
      <c r="G106" s="32"/>
      <c r="H106" s="32"/>
      <c r="I106" s="32"/>
      <c r="J106" s="32"/>
      <c r="K106" s="32"/>
      <c r="L106" s="32"/>
      <c r="M106" s="32"/>
    </row>
    <row r="107" ht="24.6" customHeight="1" spans="1:13">
      <c r="A107" s="8">
        <v>4</v>
      </c>
      <c r="B107" s="9">
        <f t="shared" si="16"/>
        <v>0.659722222222222</v>
      </c>
      <c r="C107" s="9">
        <f>B107+$E$4</f>
        <v>0.690972222222222</v>
      </c>
      <c r="D107" s="43" t="s">
        <v>210</v>
      </c>
      <c r="E107" s="27" t="s">
        <v>188</v>
      </c>
      <c r="F107" s="49"/>
      <c r="G107" s="35" t="s">
        <v>193</v>
      </c>
      <c r="H107" s="56" t="s">
        <v>183</v>
      </c>
      <c r="I107" s="18" t="s">
        <v>190</v>
      </c>
      <c r="J107" s="11"/>
      <c r="K107" s="11"/>
      <c r="L107" s="56" t="s">
        <v>207</v>
      </c>
      <c r="M107" s="13"/>
    </row>
    <row r="108" ht="23.45" customHeight="1" spans="1:13">
      <c r="A108" s="8"/>
      <c r="B108" s="9">
        <f>C107+$E$2</f>
        <v>0.694444444444444</v>
      </c>
      <c r="C108" s="9">
        <f>B108+$E$4</f>
        <v>0.725694444444444</v>
      </c>
      <c r="D108" s="43"/>
      <c r="E108" s="27"/>
      <c r="F108" s="83"/>
      <c r="G108" s="35"/>
      <c r="H108" s="59"/>
      <c r="I108" s="18"/>
      <c r="J108" s="11"/>
      <c r="K108" s="11"/>
      <c r="L108" s="56"/>
      <c r="M108" s="13"/>
    </row>
    <row r="109" customHeight="1" spans="1:13">
      <c r="A109" s="8"/>
      <c r="B109" s="9">
        <f>C108+$E$2</f>
        <v>0.729166666666666</v>
      </c>
      <c r="C109" s="9">
        <f>B109+$E$4</f>
        <v>0.760416666666666</v>
      </c>
      <c r="D109" s="21"/>
      <c r="E109" s="21"/>
      <c r="F109" s="50"/>
      <c r="G109" s="82"/>
      <c r="H109" s="8"/>
      <c r="I109" s="18"/>
      <c r="J109" s="11"/>
      <c r="K109" s="11"/>
      <c r="L109" s="100"/>
      <c r="M109" s="13"/>
    </row>
    <row r="110" customHeight="1" spans="1:13">
      <c r="A110" s="24" t="s">
        <v>195</v>
      </c>
      <c r="B110" s="25">
        <f t="shared" ref="B110:B111" si="17">C109</f>
        <v>0.760416666666666</v>
      </c>
      <c r="C110" s="25">
        <f>B110+$E$4+2*$E$3</f>
        <v>0.8125</v>
      </c>
      <c r="D110" s="26"/>
      <c r="E110" s="26"/>
      <c r="F110" s="26"/>
      <c r="G110" s="26"/>
      <c r="H110" s="26"/>
      <c r="I110" s="26"/>
      <c r="J110" s="26"/>
      <c r="K110" s="26"/>
      <c r="L110" s="26"/>
      <c r="M110" s="26"/>
    </row>
    <row r="111" customHeight="1" spans="1:13">
      <c r="A111" s="8">
        <v>5</v>
      </c>
      <c r="B111" s="9">
        <f t="shared" si="17"/>
        <v>0.8125</v>
      </c>
      <c r="C111" s="9">
        <f>B110+$E$4</f>
        <v>0.791666666666666</v>
      </c>
      <c r="D111" s="11"/>
      <c r="E111" s="11"/>
      <c r="F111" s="13"/>
      <c r="G111" s="13"/>
      <c r="H111" s="10"/>
      <c r="I111" s="36" t="s">
        <v>214</v>
      </c>
      <c r="J111" s="73"/>
      <c r="K111" s="73"/>
      <c r="L111" s="74"/>
      <c r="M111" s="74"/>
    </row>
    <row r="112" customHeight="1" spans="1:13">
      <c r="A112" s="8"/>
      <c r="B112" s="9">
        <f>C110+$E$2</f>
        <v>0.815972222222222</v>
      </c>
      <c r="C112" s="9">
        <f>B112+$E$4</f>
        <v>0.847222222222222</v>
      </c>
      <c r="D112" s="11"/>
      <c r="E112" s="11"/>
      <c r="F112" s="13"/>
      <c r="G112" s="13"/>
      <c r="H112" s="10"/>
      <c r="I112" s="39"/>
      <c r="J112" s="73"/>
      <c r="K112" s="73"/>
      <c r="L112" s="74"/>
      <c r="M112" s="74"/>
    </row>
    <row r="113" customHeight="1" spans="1:13">
      <c r="A113" s="8"/>
      <c r="B113" s="9">
        <v>0.881944444444445</v>
      </c>
      <c r="C113" s="9">
        <v>0.913194444444445</v>
      </c>
      <c r="D113" s="11"/>
      <c r="E113" s="11"/>
      <c r="F113" s="13"/>
      <c r="G113" s="13"/>
      <c r="H113" s="10"/>
      <c r="I113" s="42"/>
      <c r="J113" s="73"/>
      <c r="K113" s="73"/>
      <c r="L113" s="74"/>
      <c r="M113" s="74"/>
    </row>
    <row r="114" customHeight="1" spans="1:13">
      <c r="A114" s="44" t="s">
        <v>197</v>
      </c>
      <c r="B114" s="44"/>
      <c r="C114" s="44"/>
      <c r="D114" s="45"/>
      <c r="E114" s="45"/>
      <c r="F114" s="45"/>
      <c r="G114" s="45"/>
      <c r="H114" s="45"/>
      <c r="I114" s="45"/>
      <c r="J114" s="45"/>
      <c r="K114" s="45"/>
      <c r="L114" s="45"/>
      <c r="M114" s="45"/>
    </row>
    <row r="115" customHeight="1" spans="1:1">
      <c r="A115" s="46"/>
    </row>
    <row r="116" customHeight="1" spans="1:1">
      <c r="A116" s="46"/>
    </row>
    <row r="117" customHeight="1" spans="1:13">
      <c r="A117" s="2" t="s">
        <v>215</v>
      </c>
      <c r="B117" s="2"/>
      <c r="C117" s="2"/>
      <c r="D117" s="2"/>
      <c r="E117" s="2"/>
      <c r="F117" s="2"/>
      <c r="G117" s="2"/>
      <c r="H117" s="2"/>
      <c r="I117" s="2"/>
      <c r="J117" s="2"/>
      <c r="K117" s="2"/>
      <c r="L117" s="2"/>
      <c r="M117" s="2"/>
    </row>
    <row r="118" customHeight="1" spans="1:13">
      <c r="A118" s="6"/>
      <c r="B118" s="6"/>
      <c r="C118" s="6"/>
      <c r="D118" s="7" t="s">
        <v>170</v>
      </c>
      <c r="E118" s="7"/>
      <c r="F118" s="7" t="s">
        <v>171</v>
      </c>
      <c r="G118" s="7"/>
      <c r="H118" s="7" t="s">
        <v>172</v>
      </c>
      <c r="I118" s="7"/>
      <c r="J118" s="7" t="s">
        <v>173</v>
      </c>
      <c r="K118" s="7"/>
      <c r="L118" s="7" t="s">
        <v>174</v>
      </c>
      <c r="M118" s="7"/>
    </row>
    <row r="119" customHeight="1" spans="1:13">
      <c r="A119" s="6" t="s">
        <v>175</v>
      </c>
      <c r="B119" s="6" t="s">
        <v>176</v>
      </c>
      <c r="C119" s="6" t="s">
        <v>177</v>
      </c>
      <c r="D119" s="7"/>
      <c r="E119" s="7"/>
      <c r="F119" s="7"/>
      <c r="G119" s="7"/>
      <c r="H119" s="6"/>
      <c r="I119" s="7"/>
      <c r="J119" s="7"/>
      <c r="K119" s="7"/>
      <c r="L119" s="7"/>
      <c r="M119" s="7"/>
    </row>
    <row r="120" customHeight="1" spans="1:13">
      <c r="A120" s="8">
        <v>1</v>
      </c>
      <c r="B120" s="9">
        <v>0.333333333333333</v>
      </c>
      <c r="C120" s="9">
        <f>B120+$E$4</f>
        <v>0.364583333333333</v>
      </c>
      <c r="D120" s="10"/>
      <c r="E120" s="11"/>
      <c r="F120" s="12" t="s">
        <v>178</v>
      </c>
      <c r="G120" s="11"/>
      <c r="H120" s="13"/>
      <c r="I120" s="63"/>
      <c r="J120" s="64" t="s">
        <v>179</v>
      </c>
      <c r="K120" s="18" t="s">
        <v>180</v>
      </c>
      <c r="L120" s="43"/>
      <c r="M120" s="43"/>
    </row>
    <row r="121" ht="24.95" customHeight="1" spans="1:13">
      <c r="A121" s="8"/>
      <c r="B121" s="9">
        <f>C120+$E$2</f>
        <v>0.368055555555555</v>
      </c>
      <c r="C121" s="9">
        <f>B121+$E$4</f>
        <v>0.399305555555555</v>
      </c>
      <c r="D121" s="10"/>
      <c r="E121" s="11"/>
      <c r="F121" s="12"/>
      <c r="G121" s="11"/>
      <c r="H121" s="13"/>
      <c r="I121" s="63"/>
      <c r="J121" s="64"/>
      <c r="K121" s="52"/>
      <c r="L121" s="43"/>
      <c r="M121" s="43"/>
    </row>
    <row r="122" customHeight="1" spans="1:13">
      <c r="A122" s="30" t="s">
        <v>182</v>
      </c>
      <c r="B122" s="31">
        <f t="shared" ref="B122:B123" si="18">C121</f>
        <v>0.399305555555555</v>
      </c>
      <c r="C122" s="31">
        <f>B122+$E$3</f>
        <v>0.409722222222222</v>
      </c>
      <c r="D122" s="32"/>
      <c r="E122" s="32"/>
      <c r="F122" s="32"/>
      <c r="G122" s="32"/>
      <c r="H122" s="32"/>
      <c r="I122" s="32"/>
      <c r="J122" s="32"/>
      <c r="K122" s="32"/>
      <c r="L122" s="32"/>
      <c r="M122" s="32"/>
    </row>
    <row r="123" customHeight="1" spans="1:13">
      <c r="A123" s="8">
        <v>2</v>
      </c>
      <c r="B123" s="9">
        <f t="shared" si="18"/>
        <v>0.409722222222222</v>
      </c>
      <c r="C123" s="9">
        <f>B123+$E$4</f>
        <v>0.440972222222222</v>
      </c>
      <c r="D123" s="17" t="s">
        <v>183</v>
      </c>
      <c r="E123" s="18" t="s">
        <v>180</v>
      </c>
      <c r="F123" s="19" t="s">
        <v>179</v>
      </c>
      <c r="G123" s="20" t="s">
        <v>184</v>
      </c>
      <c r="H123" s="51" t="s">
        <v>178</v>
      </c>
      <c r="I123" s="101" t="s">
        <v>193</v>
      </c>
      <c r="J123" s="88" t="s">
        <v>186</v>
      </c>
      <c r="K123" s="88"/>
      <c r="L123" s="7"/>
      <c r="M123" s="7"/>
    </row>
    <row r="124" ht="23.1" customHeight="1" spans="1:13">
      <c r="A124" s="8"/>
      <c r="B124" s="9">
        <f>C123+$E$2</f>
        <v>0.444444444444444</v>
      </c>
      <c r="C124" s="9">
        <f>B124+$E$4</f>
        <v>0.475694444444444</v>
      </c>
      <c r="D124" s="17"/>
      <c r="E124" s="18"/>
      <c r="F124" s="19"/>
      <c r="G124" s="20"/>
      <c r="H124" s="51"/>
      <c r="I124" s="101"/>
      <c r="J124" s="88"/>
      <c r="K124" s="88"/>
      <c r="L124" s="7"/>
      <c r="M124" s="7"/>
    </row>
    <row r="125" customHeight="1" spans="1:13">
      <c r="A125" s="8"/>
      <c r="B125" s="9">
        <f>C124+$E$2</f>
        <v>0.479166666666666</v>
      </c>
      <c r="C125" s="9">
        <f>B125+$E$4</f>
        <v>0.510416666666666</v>
      </c>
      <c r="D125" s="17"/>
      <c r="E125" s="22"/>
      <c r="F125" s="22"/>
      <c r="G125" s="22"/>
      <c r="H125" s="51"/>
      <c r="I125" s="22"/>
      <c r="J125" s="88"/>
      <c r="K125" s="88"/>
      <c r="L125" s="7"/>
      <c r="M125" s="7"/>
    </row>
    <row r="126" customHeight="1" spans="1:13">
      <c r="A126" s="24" t="s">
        <v>187</v>
      </c>
      <c r="B126" s="25">
        <f t="shared" ref="B126:B127" si="19">C125</f>
        <v>0.510416666666666</v>
      </c>
      <c r="C126" s="25">
        <v>0.583333333333333</v>
      </c>
      <c r="D126" s="26"/>
      <c r="E126" s="26"/>
      <c r="F126" s="26"/>
      <c r="G126" s="26"/>
      <c r="H126" s="26"/>
      <c r="I126" s="26"/>
      <c r="J126" s="26"/>
      <c r="K126" s="26"/>
      <c r="L126" s="26"/>
      <c r="M126" s="26"/>
    </row>
    <row r="127" customHeight="1" spans="1:13">
      <c r="A127" s="8">
        <v>3</v>
      </c>
      <c r="B127" s="9">
        <f t="shared" si="19"/>
        <v>0.583333333333333</v>
      </c>
      <c r="C127" s="9">
        <f>B127+$E$4</f>
        <v>0.614583333333333</v>
      </c>
      <c r="D127" s="51" t="s">
        <v>178</v>
      </c>
      <c r="E127" s="84"/>
      <c r="F127" s="20" t="s">
        <v>189</v>
      </c>
      <c r="G127" s="85" t="s">
        <v>190</v>
      </c>
      <c r="H127" s="53"/>
      <c r="I127" s="28"/>
      <c r="J127" s="51" t="s">
        <v>178</v>
      </c>
      <c r="K127" s="102" t="s">
        <v>181</v>
      </c>
      <c r="L127" s="7"/>
      <c r="M127" s="7"/>
    </row>
    <row r="128" customHeight="1" spans="1:13">
      <c r="A128" s="8"/>
      <c r="B128" s="9">
        <f>C127+$E$2</f>
        <v>0.618055555555555</v>
      </c>
      <c r="C128" s="9">
        <f>B128+$E$4</f>
        <v>0.649305555555555</v>
      </c>
      <c r="D128" s="51"/>
      <c r="E128" s="84"/>
      <c r="F128" s="20"/>
      <c r="G128" s="85"/>
      <c r="H128" s="53"/>
      <c r="I128" s="28"/>
      <c r="J128" s="51"/>
      <c r="K128" s="102"/>
      <c r="L128" s="7"/>
      <c r="M128" s="7"/>
    </row>
    <row r="129" customHeight="1" spans="1:13">
      <c r="A129" s="30" t="s">
        <v>182</v>
      </c>
      <c r="B129" s="31">
        <f t="shared" ref="B129:B130" si="20">C128</f>
        <v>0.649305555555555</v>
      </c>
      <c r="C129" s="31">
        <f>B129+$E$3</f>
        <v>0.659722222222222</v>
      </c>
      <c r="D129" s="32"/>
      <c r="E129" s="32"/>
      <c r="F129" s="32"/>
      <c r="G129" s="32"/>
      <c r="H129" s="32"/>
      <c r="I129" s="32"/>
      <c r="J129" s="32"/>
      <c r="K129" s="32"/>
      <c r="L129" s="32"/>
      <c r="M129" s="32"/>
    </row>
    <row r="130" customHeight="1" spans="1:13">
      <c r="A130" s="8">
        <v>4</v>
      </c>
      <c r="B130" s="9">
        <f t="shared" si="20"/>
        <v>0.659722222222222</v>
      </c>
      <c r="C130" s="9">
        <f>B130+$E$4</f>
        <v>0.690972222222222</v>
      </c>
      <c r="D130" s="103"/>
      <c r="E130" s="27" t="s">
        <v>188</v>
      </c>
      <c r="F130" s="10"/>
      <c r="G130" s="27" t="s">
        <v>188</v>
      </c>
      <c r="H130" s="56" t="s">
        <v>183</v>
      </c>
      <c r="I130" s="18" t="s">
        <v>190</v>
      </c>
      <c r="J130" s="11"/>
      <c r="K130" s="11"/>
      <c r="L130" s="8"/>
      <c r="M130" s="8"/>
    </row>
    <row r="131" customHeight="1" spans="1:13">
      <c r="A131" s="8"/>
      <c r="B131" s="9">
        <f>C130+$E$2</f>
        <v>0.694444444444444</v>
      </c>
      <c r="C131" s="9">
        <f>B131+$E$4</f>
        <v>0.725694444444444</v>
      </c>
      <c r="D131" s="104"/>
      <c r="E131" s="27"/>
      <c r="F131" s="10"/>
      <c r="G131" s="27"/>
      <c r="H131" s="59"/>
      <c r="I131" s="18"/>
      <c r="J131" s="11"/>
      <c r="K131" s="11"/>
      <c r="L131" s="8"/>
      <c r="M131" s="8"/>
    </row>
    <row r="132" customHeight="1" spans="1:13">
      <c r="A132" s="8"/>
      <c r="B132" s="9">
        <f>C131+$E$2</f>
        <v>0.729166666666666</v>
      </c>
      <c r="C132" s="9">
        <f>B132+$E$4</f>
        <v>0.760416666666666</v>
      </c>
      <c r="D132" s="105"/>
      <c r="E132" s="27"/>
      <c r="F132" s="10"/>
      <c r="G132" s="27"/>
      <c r="H132" s="59"/>
      <c r="I132" s="18"/>
      <c r="J132" s="11"/>
      <c r="K132" s="11"/>
      <c r="L132" s="8"/>
      <c r="M132" s="8"/>
    </row>
    <row r="133" customHeight="1" spans="1:13">
      <c r="A133" s="24" t="s">
        <v>195</v>
      </c>
      <c r="B133" s="25">
        <f t="shared" ref="B133:B134" si="21">C132</f>
        <v>0.760416666666666</v>
      </c>
      <c r="C133" s="25">
        <f>B133+$E$4+2*$E$3</f>
        <v>0.8125</v>
      </c>
      <c r="D133" s="26"/>
      <c r="E133" s="26"/>
      <c r="F133" s="26"/>
      <c r="G133" s="26"/>
      <c r="H133" s="26"/>
      <c r="I133" s="26"/>
      <c r="J133" s="26"/>
      <c r="K133" s="26"/>
      <c r="L133" s="26"/>
      <c r="M133" s="26"/>
    </row>
    <row r="134" customHeight="1" spans="1:13">
      <c r="A134" s="8">
        <v>5</v>
      </c>
      <c r="B134" s="9">
        <f t="shared" si="21"/>
        <v>0.8125</v>
      </c>
      <c r="C134" s="9">
        <f>B134+$E$4</f>
        <v>0.84375</v>
      </c>
      <c r="D134" s="11"/>
      <c r="E134" s="11"/>
      <c r="F134" s="13"/>
      <c r="G134" s="13"/>
      <c r="H134" s="10"/>
      <c r="I134" s="36" t="s">
        <v>216</v>
      </c>
      <c r="J134" s="73"/>
      <c r="K134" s="73"/>
      <c r="L134" s="74"/>
      <c r="M134" s="74"/>
    </row>
    <row r="135" customHeight="1" spans="1:13">
      <c r="A135" s="8"/>
      <c r="B135" s="9">
        <f>C134+$E$2</f>
        <v>0.847222222222222</v>
      </c>
      <c r="C135" s="9">
        <f>B135+$E$4</f>
        <v>0.878472222222222</v>
      </c>
      <c r="D135" s="11"/>
      <c r="E135" s="11"/>
      <c r="F135" s="13"/>
      <c r="G135" s="13"/>
      <c r="H135" s="10"/>
      <c r="I135" s="39"/>
      <c r="J135" s="73"/>
      <c r="K135" s="73"/>
      <c r="L135" s="74"/>
      <c r="M135" s="74"/>
    </row>
    <row r="136" customHeight="1" spans="1:13">
      <c r="A136" s="8"/>
      <c r="B136" s="9">
        <v>0.881944444444445</v>
      </c>
      <c r="C136" s="9">
        <v>0.913194444444445</v>
      </c>
      <c r="D136" s="11"/>
      <c r="E136" s="11"/>
      <c r="F136" s="13"/>
      <c r="G136" s="13"/>
      <c r="H136" s="10"/>
      <c r="I136" s="42"/>
      <c r="J136" s="73"/>
      <c r="K136" s="73"/>
      <c r="L136" s="74"/>
      <c r="M136" s="74"/>
    </row>
    <row r="137" customHeight="1" spans="1:13">
      <c r="A137" s="44" t="s">
        <v>197</v>
      </c>
      <c r="B137" s="44"/>
      <c r="C137" s="44"/>
      <c r="D137" s="45"/>
      <c r="E137" s="45"/>
      <c r="F137" s="45"/>
      <c r="G137" s="45"/>
      <c r="H137" s="45"/>
      <c r="I137" s="45"/>
      <c r="J137" s="45"/>
      <c r="K137" s="45"/>
      <c r="L137" s="45"/>
      <c r="M137" s="45"/>
    </row>
    <row r="138" customHeight="1" spans="1:13">
      <c r="A138" s="44"/>
      <c r="B138" s="44"/>
      <c r="C138" s="44"/>
      <c r="D138" s="45"/>
      <c r="E138" s="45"/>
      <c r="F138" s="45"/>
      <c r="G138" s="45"/>
      <c r="H138" s="45"/>
      <c r="I138" s="45"/>
      <c r="J138" s="45"/>
      <c r="K138" s="45"/>
      <c r="L138" s="45"/>
      <c r="M138" s="45"/>
    </row>
    <row r="139" customHeight="1" spans="1:13">
      <c r="A139" s="2" t="s">
        <v>217</v>
      </c>
      <c r="B139" s="2"/>
      <c r="C139" s="2"/>
      <c r="D139" s="2"/>
      <c r="E139" s="2"/>
      <c r="F139" s="2"/>
      <c r="G139" s="2"/>
      <c r="H139" s="2"/>
      <c r="I139" s="2"/>
      <c r="J139" s="2"/>
      <c r="K139" s="2"/>
      <c r="L139" s="2"/>
      <c r="M139" s="2"/>
    </row>
    <row r="140" customFormat="1" ht="14.25" spans="1:13">
      <c r="A140" s="6"/>
      <c r="B140" s="6"/>
      <c r="C140" s="6"/>
      <c r="D140" s="7" t="s">
        <v>170</v>
      </c>
      <c r="E140" s="7"/>
      <c r="F140" s="7" t="s">
        <v>171</v>
      </c>
      <c r="G140" s="7"/>
      <c r="H140" s="7" t="s">
        <v>172</v>
      </c>
      <c r="I140" s="7"/>
      <c r="J140" s="7" t="s">
        <v>173</v>
      </c>
      <c r="K140" s="7"/>
      <c r="L140" s="7" t="s">
        <v>174</v>
      </c>
      <c r="M140" s="7"/>
    </row>
    <row r="141" customFormat="1" ht="14.25" spans="1:13">
      <c r="A141" s="6" t="s">
        <v>175</v>
      </c>
      <c r="B141" s="6" t="s">
        <v>176</v>
      </c>
      <c r="C141" s="6" t="s">
        <v>177</v>
      </c>
      <c r="D141" s="7"/>
      <c r="E141" s="7"/>
      <c r="F141" s="7"/>
      <c r="G141" s="7"/>
      <c r="H141" s="6"/>
      <c r="I141" s="7"/>
      <c r="J141" s="7"/>
      <c r="K141" s="7"/>
      <c r="L141" s="7"/>
      <c r="M141" s="7"/>
    </row>
    <row r="142" customFormat="1" ht="14.25" customHeight="1" spans="1:13">
      <c r="A142" s="8">
        <v>1</v>
      </c>
      <c r="B142" s="9">
        <v>0.333333333333333</v>
      </c>
      <c r="C142" s="9">
        <v>0.364583333333333</v>
      </c>
      <c r="D142" s="106" t="s">
        <v>218</v>
      </c>
      <c r="E142" s="11"/>
      <c r="F142" s="12" t="s">
        <v>178</v>
      </c>
      <c r="I142" s="27" t="s">
        <v>188</v>
      </c>
      <c r="J142" s="119" t="s">
        <v>219</v>
      </c>
      <c r="K142" s="18" t="s">
        <v>180</v>
      </c>
      <c r="M142" s="70"/>
    </row>
    <row r="143" customFormat="1" ht="44" customHeight="1" spans="1:13">
      <c r="A143" s="8"/>
      <c r="B143" s="9">
        <v>0.368055555555555</v>
      </c>
      <c r="C143" s="9">
        <v>0.399305555555555</v>
      </c>
      <c r="D143" s="106"/>
      <c r="E143" s="11"/>
      <c r="F143" s="12"/>
      <c r="I143" s="27"/>
      <c r="J143" s="119"/>
      <c r="K143" s="52"/>
      <c r="M143" s="70"/>
    </row>
    <row r="144" customFormat="1" ht="14.25" spans="1:13">
      <c r="A144" s="30" t="s">
        <v>182</v>
      </c>
      <c r="B144" s="31">
        <v>0.399305555555555</v>
      </c>
      <c r="C144" s="31">
        <v>0.409722222222222</v>
      </c>
      <c r="D144" s="32"/>
      <c r="E144" s="32"/>
      <c r="F144" s="32"/>
      <c r="G144" s="32"/>
      <c r="H144" s="32"/>
      <c r="I144" s="32"/>
      <c r="J144" s="32"/>
      <c r="K144" s="32"/>
      <c r="L144" s="32"/>
      <c r="M144" s="32"/>
    </row>
    <row r="145" customFormat="1" ht="15.75" customHeight="1" spans="1:13">
      <c r="A145" s="8">
        <v>2</v>
      </c>
      <c r="B145" s="9">
        <v>0.409722222222222</v>
      </c>
      <c r="C145" s="9">
        <v>0.440972222222222</v>
      </c>
      <c r="D145" s="19" t="s">
        <v>179</v>
      </c>
      <c r="E145" s="18" t="s">
        <v>180</v>
      </c>
      <c r="F145" s="19" t="s">
        <v>179</v>
      </c>
      <c r="G145" s="20" t="s">
        <v>220</v>
      </c>
      <c r="H145" s="51" t="s">
        <v>178</v>
      </c>
      <c r="I145" s="120" t="s">
        <v>193</v>
      </c>
      <c r="J145" s="88" t="s">
        <v>221</v>
      </c>
      <c r="K145" s="88"/>
      <c r="L145" s="108"/>
      <c r="M145" s="53"/>
    </row>
    <row r="146" customFormat="1" ht="31" customHeight="1" spans="1:13">
      <c r="A146" s="8"/>
      <c r="B146" s="9">
        <v>0.444444444444444</v>
      </c>
      <c r="C146" s="9">
        <v>0.475694444444444</v>
      </c>
      <c r="D146" s="19"/>
      <c r="E146" s="18"/>
      <c r="F146" s="19"/>
      <c r="G146" s="20"/>
      <c r="H146" s="51"/>
      <c r="I146" s="121"/>
      <c r="J146" s="88"/>
      <c r="K146" s="88"/>
      <c r="L146" s="108"/>
      <c r="M146" s="53"/>
    </row>
    <row r="147" customFormat="1" ht="14.25" spans="1:13">
      <c r="A147" s="8"/>
      <c r="B147" s="9">
        <v>0.479166666666666</v>
      </c>
      <c r="C147" s="9">
        <v>0.510416666666666</v>
      </c>
      <c r="D147" s="19"/>
      <c r="E147" s="53"/>
      <c r="F147" s="19"/>
      <c r="G147" s="22"/>
      <c r="H147" s="51"/>
      <c r="I147" s="22"/>
      <c r="J147" s="88"/>
      <c r="K147" s="88"/>
      <c r="L147" s="122"/>
      <c r="M147" s="53"/>
    </row>
    <row r="148" customFormat="1" ht="14.25" spans="1:13">
      <c r="A148" s="24" t="s">
        <v>187</v>
      </c>
      <c r="B148" s="25">
        <v>0.510416666666666</v>
      </c>
      <c r="C148" s="25">
        <v>0.583333333333333</v>
      </c>
      <c r="D148" s="26"/>
      <c r="E148" s="26"/>
      <c r="F148" s="26"/>
      <c r="G148" s="26"/>
      <c r="H148" s="26"/>
      <c r="I148" s="26"/>
      <c r="J148" s="26"/>
      <c r="K148" s="26"/>
      <c r="L148" s="26"/>
      <c r="M148" s="26"/>
    </row>
    <row r="149" customFormat="1" ht="14.25" customHeight="1" spans="1:13">
      <c r="A149" s="8">
        <v>3</v>
      </c>
      <c r="B149" s="9">
        <v>0.583333333333333</v>
      </c>
      <c r="C149" s="9">
        <v>0.614583333333333</v>
      </c>
      <c r="D149" s="51" t="s">
        <v>178</v>
      </c>
      <c r="E149" s="53"/>
      <c r="F149" s="20" t="s">
        <v>189</v>
      </c>
      <c r="G149" s="18" t="s">
        <v>190</v>
      </c>
      <c r="H149" s="43" t="s">
        <v>222</v>
      </c>
      <c r="I149" s="123" t="s">
        <v>223</v>
      </c>
      <c r="J149" s="43" t="s">
        <v>224</v>
      </c>
      <c r="K149" s="53"/>
      <c r="M149" s="7"/>
    </row>
    <row r="150" customFormat="1" ht="42" customHeight="1" spans="1:13">
      <c r="A150" s="8"/>
      <c r="B150" s="9">
        <v>0.618055555555555</v>
      </c>
      <c r="C150" s="9">
        <v>0.649305555555555</v>
      </c>
      <c r="D150" s="51"/>
      <c r="E150" s="53"/>
      <c r="F150" s="20"/>
      <c r="G150" s="18"/>
      <c r="H150" s="43"/>
      <c r="I150" s="123"/>
      <c r="J150" s="43"/>
      <c r="K150" s="53"/>
      <c r="M150" s="7"/>
    </row>
    <row r="151" customFormat="1" ht="14.25" spans="1:13">
      <c r="A151" s="30" t="s">
        <v>182</v>
      </c>
      <c r="B151" s="31">
        <v>0.649305555555555</v>
      </c>
      <c r="C151" s="31">
        <v>0.659722222222222</v>
      </c>
      <c r="D151" s="32"/>
      <c r="E151" s="32"/>
      <c r="F151" s="32"/>
      <c r="G151" s="32"/>
      <c r="H151" s="32"/>
      <c r="I151" s="32"/>
      <c r="J151" s="32"/>
      <c r="K151" s="32"/>
      <c r="L151" s="32"/>
      <c r="M151" s="32"/>
    </row>
    <row r="152" customFormat="1" ht="28.5" customHeight="1" spans="1:13">
      <c r="A152" s="8">
        <v>4</v>
      </c>
      <c r="B152" s="9">
        <v>0.659722222222222</v>
      </c>
      <c r="C152" s="9">
        <v>0.690972222222222</v>
      </c>
      <c r="D152" s="107" t="s">
        <v>225</v>
      </c>
      <c r="E152" s="35" t="s">
        <v>181</v>
      </c>
      <c r="F152" s="108" t="s">
        <v>226</v>
      </c>
      <c r="G152" s="35" t="s">
        <v>193</v>
      </c>
      <c r="H152" s="72" t="s">
        <v>227</v>
      </c>
      <c r="I152" s="18" t="s">
        <v>228</v>
      </c>
      <c r="J152" s="124" t="s">
        <v>179</v>
      </c>
      <c r="K152" s="125"/>
      <c r="M152" s="13"/>
    </row>
    <row r="153" customFormat="1" ht="29.25" customHeight="1" spans="1:13">
      <c r="A153" s="8"/>
      <c r="B153" s="9">
        <v>0.694444444444444</v>
      </c>
      <c r="C153" s="9">
        <v>0.725694444444444</v>
      </c>
      <c r="D153" s="109"/>
      <c r="E153" s="35"/>
      <c r="F153" s="108"/>
      <c r="G153" s="35"/>
      <c r="H153" s="72"/>
      <c r="I153" s="18"/>
      <c r="J153" s="126"/>
      <c r="K153" s="125"/>
      <c r="M153" s="13"/>
    </row>
    <row r="154" customFormat="1" ht="14.25" spans="1:13">
      <c r="A154" s="8"/>
      <c r="B154" s="9">
        <v>0.729166666666666</v>
      </c>
      <c r="C154" s="9">
        <v>0.760416666666666</v>
      </c>
      <c r="D154" s="110"/>
      <c r="E154" s="35"/>
      <c r="F154" s="108"/>
      <c r="G154" s="35"/>
      <c r="H154" s="111"/>
      <c r="I154" s="18"/>
      <c r="J154" s="11"/>
      <c r="K154" s="11"/>
      <c r="L154" s="21"/>
      <c r="M154" s="13"/>
    </row>
    <row r="155" customFormat="1" ht="14.25" spans="1:13">
      <c r="A155" s="24" t="s">
        <v>195</v>
      </c>
      <c r="B155" s="25">
        <v>0.760416666666666</v>
      </c>
      <c r="C155" s="25">
        <v>0.8125</v>
      </c>
      <c r="D155" s="26"/>
      <c r="E155" s="26"/>
      <c r="F155" s="26"/>
      <c r="G155" s="26"/>
      <c r="H155" s="26"/>
      <c r="I155" s="26"/>
      <c r="J155" s="26"/>
      <c r="K155" s="26"/>
      <c r="L155" s="26"/>
      <c r="M155" s="26"/>
    </row>
    <row r="156" customFormat="1" ht="14.25" customHeight="1" spans="1:13">
      <c r="A156" s="8">
        <v>5</v>
      </c>
      <c r="B156" s="9">
        <v>0.8125</v>
      </c>
      <c r="C156" s="9">
        <v>0.84375</v>
      </c>
      <c r="D156" s="107" t="s">
        <v>229</v>
      </c>
      <c r="E156" s="103"/>
      <c r="F156" s="56" t="s">
        <v>183</v>
      </c>
      <c r="G156" s="112"/>
      <c r="H156" s="113" t="s">
        <v>230</v>
      </c>
      <c r="I156" s="127" t="s">
        <v>231</v>
      </c>
      <c r="J156" s="128" t="s">
        <v>232</v>
      </c>
      <c r="K156" s="129"/>
      <c r="L156" s="130"/>
      <c r="M156" s="130"/>
    </row>
    <row r="157" customFormat="1" ht="35" customHeight="1" spans="1:13">
      <c r="A157" s="8"/>
      <c r="B157" s="9">
        <v>0.847222222222222</v>
      </c>
      <c r="C157" s="9">
        <v>0.878472222222222</v>
      </c>
      <c r="D157" s="109"/>
      <c r="E157" s="104"/>
      <c r="F157" s="56"/>
      <c r="G157" s="112"/>
      <c r="H157" s="113"/>
      <c r="I157" s="127"/>
      <c r="J157" s="128" t="s">
        <v>233</v>
      </c>
      <c r="K157" s="129"/>
      <c r="L157" s="130"/>
      <c r="M157" s="130"/>
    </row>
    <row r="158" customFormat="1" ht="35.25" customHeight="1" spans="1:13">
      <c r="A158" s="8"/>
      <c r="B158" s="9">
        <v>0.881944444444445</v>
      </c>
      <c r="C158" s="9">
        <v>0.913194444444445</v>
      </c>
      <c r="D158" s="110"/>
      <c r="E158" s="105"/>
      <c r="F158" s="23"/>
      <c r="G158" s="112"/>
      <c r="H158" s="21"/>
      <c r="I158" s="127"/>
      <c r="J158" s="131"/>
      <c r="K158" s="131"/>
      <c r="L158" s="130"/>
      <c r="M158" s="130"/>
    </row>
    <row r="159" customHeight="1" spans="1:13">
      <c r="A159"/>
      <c r="B159"/>
      <c r="C159"/>
      <c r="D159"/>
      <c r="E159"/>
      <c r="F159"/>
      <c r="G159"/>
      <c r="H159"/>
      <c r="I159"/>
      <c r="J159"/>
      <c r="K159"/>
      <c r="L159"/>
      <c r="M159"/>
    </row>
    <row r="161" customHeight="1" spans="1:13">
      <c r="A161" s="2" t="s">
        <v>234</v>
      </c>
      <c r="B161" s="2"/>
      <c r="C161" s="2"/>
      <c r="D161" s="2"/>
      <c r="E161" s="2"/>
      <c r="F161" s="2"/>
      <c r="G161" s="2"/>
      <c r="H161" s="2"/>
      <c r="I161" s="2"/>
      <c r="J161" s="2"/>
      <c r="K161" s="2"/>
      <c r="L161" s="2"/>
      <c r="M161" s="2"/>
    </row>
    <row r="162" customHeight="1" spans="1:13">
      <c r="A162" s="6"/>
      <c r="B162" s="6"/>
      <c r="C162" s="6"/>
      <c r="D162" s="7" t="s">
        <v>170</v>
      </c>
      <c r="E162" s="7"/>
      <c r="F162" s="7" t="s">
        <v>171</v>
      </c>
      <c r="G162" s="7"/>
      <c r="H162" s="7" t="s">
        <v>172</v>
      </c>
      <c r="I162" s="7"/>
      <c r="J162" s="7" t="s">
        <v>173</v>
      </c>
      <c r="K162" s="7"/>
      <c r="L162" s="7" t="s">
        <v>174</v>
      </c>
      <c r="M162" s="7"/>
    </row>
    <row r="163" customHeight="1" spans="1:13">
      <c r="A163" s="6" t="s">
        <v>175</v>
      </c>
      <c r="B163" s="6" t="s">
        <v>176</v>
      </c>
      <c r="C163" s="6" t="s">
        <v>177</v>
      </c>
      <c r="D163" s="7"/>
      <c r="E163" s="7"/>
      <c r="F163" s="7"/>
      <c r="G163" s="7"/>
      <c r="H163" s="6"/>
      <c r="I163" s="132"/>
      <c r="J163" s="7"/>
      <c r="K163" s="7"/>
      <c r="L163" s="7"/>
      <c r="M163" s="7"/>
    </row>
    <row r="164" customHeight="1" spans="1:13">
      <c r="A164" s="8">
        <v>1</v>
      </c>
      <c r="B164" s="9">
        <v>0.333333333333333</v>
      </c>
      <c r="C164" s="9">
        <f>B164+$E$4</f>
        <v>0.364583333333333</v>
      </c>
      <c r="D164" s="10"/>
      <c r="E164" s="11"/>
      <c r="F164" s="12" t="s">
        <v>178</v>
      </c>
      <c r="G164" s="10"/>
      <c r="H164" s="114"/>
      <c r="I164" s="63"/>
      <c r="J164" s="64" t="s">
        <v>179</v>
      </c>
      <c r="K164" s="18" t="s">
        <v>180</v>
      </c>
      <c r="L164" s="43"/>
      <c r="M164" s="65" t="s">
        <v>181</v>
      </c>
    </row>
    <row r="165" ht="26.1" customHeight="1" spans="1:13">
      <c r="A165" s="8"/>
      <c r="B165" s="9">
        <f>C164+$E$2</f>
        <v>0.368055555555555</v>
      </c>
      <c r="C165" s="9">
        <f>B165+$E$4</f>
        <v>0.399305555555555</v>
      </c>
      <c r="D165" s="10"/>
      <c r="E165" s="11"/>
      <c r="F165" s="12"/>
      <c r="G165" s="10"/>
      <c r="H165" s="115"/>
      <c r="I165" s="63"/>
      <c r="J165" s="64"/>
      <c r="K165" s="52"/>
      <c r="L165" s="43"/>
      <c r="M165" s="65"/>
    </row>
    <row r="166" customHeight="1" spans="1:13">
      <c r="A166" s="30" t="s">
        <v>182</v>
      </c>
      <c r="B166" s="31">
        <f t="shared" ref="B166:B167" si="22">C165</f>
        <v>0.399305555555555</v>
      </c>
      <c r="C166" s="31">
        <f>B166+$E$3</f>
        <v>0.409722222222222</v>
      </c>
      <c r="D166" s="32"/>
      <c r="E166" s="32"/>
      <c r="F166" s="32"/>
      <c r="G166" s="32"/>
      <c r="H166" s="32"/>
      <c r="I166" s="32"/>
      <c r="J166" s="32"/>
      <c r="K166" s="32"/>
      <c r="L166" s="32"/>
      <c r="M166" s="32"/>
    </row>
    <row r="167" customHeight="1" spans="1:13">
      <c r="A167" s="8">
        <v>2</v>
      </c>
      <c r="B167" s="9">
        <f t="shared" si="22"/>
        <v>0.409722222222222</v>
      </c>
      <c r="C167" s="9">
        <f>B167+$E$4</f>
        <v>0.440972222222222</v>
      </c>
      <c r="D167" s="17" t="s">
        <v>183</v>
      </c>
      <c r="E167" s="18" t="s">
        <v>180</v>
      </c>
      <c r="F167" s="19" t="s">
        <v>179</v>
      </c>
      <c r="G167" s="20" t="s">
        <v>184</v>
      </c>
      <c r="H167" s="51" t="s">
        <v>178</v>
      </c>
      <c r="I167" s="53"/>
      <c r="J167" s="67" t="s">
        <v>186</v>
      </c>
      <c r="K167" s="67"/>
      <c r="L167" s="10"/>
      <c r="M167" s="10"/>
    </row>
    <row r="168" ht="24.95" customHeight="1" spans="1:13">
      <c r="A168" s="8"/>
      <c r="B168" s="9">
        <f>C167+$E$2</f>
        <v>0.444444444444444</v>
      </c>
      <c r="C168" s="9">
        <f>B168+$E$4</f>
        <v>0.475694444444444</v>
      </c>
      <c r="D168" s="17"/>
      <c r="E168" s="52"/>
      <c r="F168" s="19"/>
      <c r="G168" s="20"/>
      <c r="H168" s="51"/>
      <c r="I168" s="53"/>
      <c r="J168" s="67"/>
      <c r="K168" s="67"/>
      <c r="L168" s="10"/>
      <c r="M168" s="10"/>
    </row>
    <row r="169" customHeight="1" spans="1:13">
      <c r="A169" s="8"/>
      <c r="B169" s="9">
        <f>C168+$E$2</f>
        <v>0.479166666666666</v>
      </c>
      <c r="C169" s="9">
        <f>B169+$E$4</f>
        <v>0.510416666666666</v>
      </c>
      <c r="D169" s="23"/>
      <c r="E169" s="53"/>
      <c r="F169" s="19"/>
      <c r="G169" s="23"/>
      <c r="H169" s="51"/>
      <c r="I169" s="53"/>
      <c r="J169" s="67"/>
      <c r="K169" s="67"/>
      <c r="L169" s="10"/>
      <c r="M169" s="10"/>
    </row>
    <row r="170" customHeight="1" spans="1:13">
      <c r="A170" s="24" t="s">
        <v>187</v>
      </c>
      <c r="B170" s="25">
        <f t="shared" ref="B170:B171" si="23">C169</f>
        <v>0.510416666666666</v>
      </c>
      <c r="C170" s="25">
        <v>0.583333333333333</v>
      </c>
      <c r="D170" s="26"/>
      <c r="E170" s="26"/>
      <c r="F170" s="26"/>
      <c r="G170" s="26"/>
      <c r="H170" s="26"/>
      <c r="I170" s="26"/>
      <c r="J170" s="26"/>
      <c r="K170" s="26"/>
      <c r="L170" s="26"/>
      <c r="M170" s="26"/>
    </row>
    <row r="171" customHeight="1" spans="1:13">
      <c r="A171" s="8">
        <v>3</v>
      </c>
      <c r="B171" s="9">
        <f t="shared" si="23"/>
        <v>0.583333333333333</v>
      </c>
      <c r="C171" s="9">
        <f>B171+$E$4</f>
        <v>0.614583333333333</v>
      </c>
      <c r="D171" s="12" t="s">
        <v>178</v>
      </c>
      <c r="E171" s="27" t="s">
        <v>188</v>
      </c>
      <c r="F171" s="20" t="s">
        <v>189</v>
      </c>
      <c r="G171" s="18" t="s">
        <v>180</v>
      </c>
      <c r="H171" s="28"/>
      <c r="I171" s="70"/>
      <c r="J171" s="133" t="s">
        <v>235</v>
      </c>
      <c r="K171" s="133"/>
      <c r="L171" s="51" t="s">
        <v>178</v>
      </c>
      <c r="M171" s="10"/>
    </row>
    <row r="172" ht="38.1" customHeight="1" spans="1:13">
      <c r="A172" s="8"/>
      <c r="B172" s="9">
        <f>C171+$E$2</f>
        <v>0.618055555555555</v>
      </c>
      <c r="C172" s="9">
        <f>B172+$E$4</f>
        <v>0.649305555555555</v>
      </c>
      <c r="D172" s="12"/>
      <c r="E172" s="29"/>
      <c r="F172" s="20"/>
      <c r="G172" s="52"/>
      <c r="H172" s="28"/>
      <c r="I172" s="70"/>
      <c r="J172" s="133"/>
      <c r="K172" s="133"/>
      <c r="L172" s="51"/>
      <c r="M172" s="10"/>
    </row>
    <row r="173" customHeight="1" spans="1:13">
      <c r="A173" s="30" t="s">
        <v>182</v>
      </c>
      <c r="B173" s="31">
        <f t="shared" ref="B173:B174" si="24">C172</f>
        <v>0.649305555555555</v>
      </c>
      <c r="C173" s="31">
        <f>B173+$E$3</f>
        <v>0.659722222222222</v>
      </c>
      <c r="D173" s="32"/>
      <c r="E173" s="32"/>
      <c r="F173" s="32"/>
      <c r="G173" s="32"/>
      <c r="H173" s="32"/>
      <c r="I173" s="32"/>
      <c r="J173" s="32"/>
      <c r="K173" s="32"/>
      <c r="L173" s="32"/>
      <c r="M173" s="32"/>
    </row>
    <row r="174" ht="33" customHeight="1" spans="1:13">
      <c r="A174" s="8">
        <v>4</v>
      </c>
      <c r="B174" s="9">
        <f t="shared" si="24"/>
        <v>0.659722222222222</v>
      </c>
      <c r="C174" s="9">
        <f>B174+$E$4</f>
        <v>0.690972222222222</v>
      </c>
      <c r="D174" s="43" t="s">
        <v>191</v>
      </c>
      <c r="E174" s="43"/>
      <c r="F174" s="107" t="s">
        <v>236</v>
      </c>
      <c r="G174" s="35" t="s">
        <v>193</v>
      </c>
      <c r="H174" s="107" t="s">
        <v>237</v>
      </c>
      <c r="I174" s="18" t="s">
        <v>190</v>
      </c>
      <c r="J174" s="11"/>
      <c r="K174" s="11"/>
      <c r="L174" s="11"/>
      <c r="M174" s="11"/>
    </row>
    <row r="175" ht="36.95" customHeight="1" spans="1:13">
      <c r="A175" s="8"/>
      <c r="B175" s="9">
        <f>C174+$E$2</f>
        <v>0.694444444444444</v>
      </c>
      <c r="C175" s="9">
        <f>B175+$E$4</f>
        <v>0.725694444444444</v>
      </c>
      <c r="D175" s="43" t="s">
        <v>192</v>
      </c>
      <c r="E175" s="43"/>
      <c r="F175" s="109"/>
      <c r="G175" s="35"/>
      <c r="H175" s="109"/>
      <c r="I175" s="18"/>
      <c r="J175" s="11"/>
      <c r="K175" s="11"/>
      <c r="L175" s="11"/>
      <c r="M175" s="11"/>
    </row>
    <row r="176" customHeight="1" spans="1:13">
      <c r="A176" s="8"/>
      <c r="B176" s="9">
        <f>C175+$E$2</f>
        <v>0.729166666666666</v>
      </c>
      <c r="C176" s="9">
        <f>B176+$E$4</f>
        <v>0.760416666666666</v>
      </c>
      <c r="D176" s="11"/>
      <c r="E176" s="11"/>
      <c r="F176" s="110"/>
      <c r="G176" s="35"/>
      <c r="H176" s="110"/>
      <c r="I176" s="18"/>
      <c r="J176" s="11"/>
      <c r="K176" s="11"/>
      <c r="L176" s="11"/>
      <c r="M176" s="11"/>
    </row>
    <row r="177" customHeight="1" spans="1:13">
      <c r="A177" s="24" t="s">
        <v>195</v>
      </c>
      <c r="B177" s="25">
        <f t="shared" ref="B177:B178" si="25">C176</f>
        <v>0.760416666666666</v>
      </c>
      <c r="C177" s="25">
        <f>B177+$E$4+2*$E$3</f>
        <v>0.8125</v>
      </c>
      <c r="D177" s="26"/>
      <c r="E177" s="26"/>
      <c r="F177" s="26"/>
      <c r="G177" s="26"/>
      <c r="H177" s="26"/>
      <c r="I177" s="26"/>
      <c r="J177" s="26"/>
      <c r="K177" s="26"/>
      <c r="L177" s="26"/>
      <c r="M177" s="26"/>
    </row>
    <row r="178" customHeight="1" spans="1:13">
      <c r="A178" s="8">
        <v>5</v>
      </c>
      <c r="B178" s="9">
        <f t="shared" si="25"/>
        <v>0.8125</v>
      </c>
      <c r="C178" s="9">
        <f>B178+$E$4</f>
        <v>0.84375</v>
      </c>
      <c r="D178" s="13"/>
      <c r="E178" s="13"/>
      <c r="F178" s="13"/>
      <c r="G178" s="13"/>
      <c r="H178" s="116" t="s">
        <v>238</v>
      </c>
      <c r="I178" s="43" t="s">
        <v>239</v>
      </c>
      <c r="J178" s="73"/>
      <c r="K178" s="73"/>
      <c r="L178" s="74"/>
      <c r="M178" s="74"/>
    </row>
    <row r="179" customHeight="1" spans="1:13">
      <c r="A179" s="8"/>
      <c r="B179" s="9">
        <f>C178+$E$2</f>
        <v>0.847222222222222</v>
      </c>
      <c r="C179" s="9">
        <f>B179+$E$4</f>
        <v>0.878472222222222</v>
      </c>
      <c r="D179" s="13"/>
      <c r="E179" s="13"/>
      <c r="F179" s="13"/>
      <c r="G179" s="13"/>
      <c r="H179" s="117"/>
      <c r="I179" s="43"/>
      <c r="J179" s="73"/>
      <c r="K179" s="73"/>
      <c r="L179" s="74"/>
      <c r="M179" s="74"/>
    </row>
    <row r="180" customHeight="1" spans="1:13">
      <c r="A180" s="8"/>
      <c r="B180" s="9">
        <v>0.881944444444445</v>
      </c>
      <c r="C180" s="9">
        <v>0.913194444444445</v>
      </c>
      <c r="D180" s="13"/>
      <c r="E180" s="13"/>
      <c r="F180" s="13"/>
      <c r="G180" s="13"/>
      <c r="H180" s="118"/>
      <c r="I180" s="43"/>
      <c r="J180" s="73"/>
      <c r="K180" s="73"/>
      <c r="L180" s="74"/>
      <c r="M180" s="74"/>
    </row>
    <row r="181" customHeight="1" spans="1:13">
      <c r="A181" s="44" t="s">
        <v>197</v>
      </c>
      <c r="B181" s="44"/>
      <c r="C181" s="44"/>
      <c r="D181" s="45"/>
      <c r="E181" s="45"/>
      <c r="F181" s="45"/>
      <c r="G181" s="45"/>
      <c r="H181" s="45"/>
      <c r="I181" s="45"/>
      <c r="J181" s="45"/>
      <c r="K181" s="45"/>
      <c r="L181" s="45"/>
      <c r="M181" s="45"/>
    </row>
    <row r="183" customHeight="1" spans="1:13">
      <c r="A183" s="2" t="s">
        <v>240</v>
      </c>
      <c r="B183" s="2"/>
      <c r="C183" s="2"/>
      <c r="D183" s="2"/>
      <c r="E183" s="2"/>
      <c r="F183" s="2"/>
      <c r="G183" s="2"/>
      <c r="H183" s="2"/>
      <c r="I183" s="2"/>
      <c r="J183" s="2"/>
      <c r="K183" s="2"/>
      <c r="L183" s="2"/>
      <c r="M183" s="2"/>
    </row>
    <row r="184" customHeight="1" spans="1:15">
      <c r="A184" s="6"/>
      <c r="B184" s="6"/>
      <c r="C184" s="6"/>
      <c r="D184" s="7" t="s">
        <v>170</v>
      </c>
      <c r="E184" s="7"/>
      <c r="F184" s="7" t="s">
        <v>171</v>
      </c>
      <c r="G184" s="7"/>
      <c r="H184" s="7" t="s">
        <v>172</v>
      </c>
      <c r="I184" s="7"/>
      <c r="J184" s="7" t="s">
        <v>173</v>
      </c>
      <c r="K184" s="7"/>
      <c r="L184" s="7" t="s">
        <v>174</v>
      </c>
      <c r="M184" s="7"/>
      <c r="N184" s="134" t="s">
        <v>241</v>
      </c>
      <c r="O184" s="135"/>
    </row>
    <row r="185" customHeight="1" spans="1:15">
      <c r="A185" s="6" t="s">
        <v>175</v>
      </c>
      <c r="B185" s="6" t="s">
        <v>176</v>
      </c>
      <c r="C185" s="6" t="s">
        <v>177</v>
      </c>
      <c r="D185" s="7"/>
      <c r="E185" s="7"/>
      <c r="F185" s="7"/>
      <c r="G185" s="7"/>
      <c r="H185" s="6"/>
      <c r="I185" s="7"/>
      <c r="J185" s="7"/>
      <c r="K185" s="7"/>
      <c r="L185" s="7"/>
      <c r="M185" s="7"/>
      <c r="N185" s="136"/>
      <c r="O185" s="136"/>
    </row>
    <row r="186" customHeight="1" spans="1:15">
      <c r="A186" s="8">
        <v>1</v>
      </c>
      <c r="B186" s="9">
        <v>0.333333333333333</v>
      </c>
      <c r="C186" s="9">
        <f>B186+$E$4</f>
        <v>0.364583333333333</v>
      </c>
      <c r="D186" s="10"/>
      <c r="E186" s="11"/>
      <c r="F186" s="12" t="s">
        <v>178</v>
      </c>
      <c r="G186" s="10"/>
      <c r="H186" s="13"/>
      <c r="I186" s="27" t="s">
        <v>188</v>
      </c>
      <c r="J186" s="64" t="s">
        <v>179</v>
      </c>
      <c r="K186" s="18" t="s">
        <v>180</v>
      </c>
      <c r="L186" s="43"/>
      <c r="M186" s="65" t="s">
        <v>181</v>
      </c>
      <c r="N186" s="11"/>
      <c r="O186" s="18" t="s">
        <v>180</v>
      </c>
    </row>
    <row r="187" ht="32.1" customHeight="1" spans="1:15">
      <c r="A187" s="8"/>
      <c r="B187" s="9">
        <f>C186+$E$2</f>
        <v>0.368055555555555</v>
      </c>
      <c r="C187" s="9">
        <f>B187+$E$4</f>
        <v>0.399305555555555</v>
      </c>
      <c r="D187" s="10"/>
      <c r="E187" s="11"/>
      <c r="F187" s="12"/>
      <c r="G187" s="10"/>
      <c r="H187" s="13"/>
      <c r="I187" s="29"/>
      <c r="J187" s="64"/>
      <c r="K187" s="52"/>
      <c r="L187" s="43"/>
      <c r="M187" s="65"/>
      <c r="N187" s="11"/>
      <c r="O187" s="52"/>
    </row>
    <row r="188" customHeight="1" spans="1:15">
      <c r="A188" s="30" t="s">
        <v>182</v>
      </c>
      <c r="B188" s="31">
        <f t="shared" ref="B188:B189" si="26">C187</f>
        <v>0.399305555555555</v>
      </c>
      <c r="C188" s="31">
        <f>B188+$E$3</f>
        <v>0.409722222222222</v>
      </c>
      <c r="D188" s="32"/>
      <c r="E188" s="32"/>
      <c r="F188" s="32"/>
      <c r="G188" s="32"/>
      <c r="H188" s="32"/>
      <c r="I188" s="32"/>
      <c r="J188" s="32"/>
      <c r="K188" s="32"/>
      <c r="L188" s="32"/>
      <c r="M188" s="32"/>
      <c r="N188" s="32"/>
      <c r="O188" s="32"/>
    </row>
    <row r="189" customHeight="1" spans="1:15">
      <c r="A189" s="8">
        <v>2</v>
      </c>
      <c r="B189" s="9">
        <f t="shared" si="26"/>
        <v>0.409722222222222</v>
      </c>
      <c r="C189" s="9">
        <f>B189+$E$4</f>
        <v>0.440972222222222</v>
      </c>
      <c r="D189" s="17" t="s">
        <v>183</v>
      </c>
      <c r="E189" s="18" t="s">
        <v>180</v>
      </c>
      <c r="F189" s="19" t="s">
        <v>179</v>
      </c>
      <c r="G189" s="20" t="s">
        <v>204</v>
      </c>
      <c r="H189" s="12" t="s">
        <v>178</v>
      </c>
      <c r="I189" s="62"/>
      <c r="J189" s="67" t="s">
        <v>186</v>
      </c>
      <c r="K189" s="67"/>
      <c r="L189" s="49"/>
      <c r="M189" s="137" t="s">
        <v>242</v>
      </c>
      <c r="N189" s="67" t="s">
        <v>186</v>
      </c>
      <c r="O189" s="67"/>
    </row>
    <row r="190" ht="24.95" customHeight="1" spans="1:15">
      <c r="A190" s="8"/>
      <c r="B190" s="9">
        <f>C189+$E$2</f>
        <v>0.444444444444444</v>
      </c>
      <c r="C190" s="9">
        <f>B190+$E$4</f>
        <v>0.475694444444444</v>
      </c>
      <c r="D190" s="17"/>
      <c r="E190" s="52"/>
      <c r="F190" s="19"/>
      <c r="G190" s="20"/>
      <c r="H190" s="12"/>
      <c r="I190" s="62"/>
      <c r="J190" s="67"/>
      <c r="K190" s="67"/>
      <c r="L190" s="83"/>
      <c r="M190" s="137"/>
      <c r="N190" s="67"/>
      <c r="O190" s="67"/>
    </row>
    <row r="191" customHeight="1" spans="1:15">
      <c r="A191" s="8"/>
      <c r="B191" s="9">
        <f>C190+$E$2</f>
        <v>0.479166666666666</v>
      </c>
      <c r="C191" s="9">
        <f>B191+$E$4</f>
        <v>0.510416666666666</v>
      </c>
      <c r="D191" s="53"/>
      <c r="E191" s="53"/>
      <c r="F191" s="19"/>
      <c r="G191" s="23"/>
      <c r="H191" s="12"/>
      <c r="I191" s="62"/>
      <c r="J191" s="67"/>
      <c r="K191" s="67"/>
      <c r="L191" s="50"/>
      <c r="M191" s="137"/>
      <c r="N191" s="67"/>
      <c r="O191" s="67"/>
    </row>
    <row r="192" customHeight="1" spans="1:15">
      <c r="A192" s="24" t="s">
        <v>187</v>
      </c>
      <c r="B192" s="25">
        <f t="shared" ref="B192:B193" si="27">C191</f>
        <v>0.510416666666666</v>
      </c>
      <c r="C192" s="25">
        <v>0.583333333333333</v>
      </c>
      <c r="D192" s="26"/>
      <c r="E192" s="26"/>
      <c r="F192" s="26"/>
      <c r="G192" s="26"/>
      <c r="H192" s="26"/>
      <c r="I192" s="26"/>
      <c r="J192" s="26"/>
      <c r="K192" s="26"/>
      <c r="L192" s="26"/>
      <c r="M192" s="26"/>
      <c r="N192" s="26"/>
      <c r="O192" s="26"/>
    </row>
    <row r="193" customHeight="1" spans="1:15">
      <c r="A193" s="8">
        <v>3</v>
      </c>
      <c r="B193" s="9">
        <f t="shared" si="27"/>
        <v>0.583333333333333</v>
      </c>
      <c r="C193" s="9">
        <f>B193+$E$4</f>
        <v>0.614583333333333</v>
      </c>
      <c r="D193" s="12" t="s">
        <v>178</v>
      </c>
      <c r="E193" s="27" t="s">
        <v>188</v>
      </c>
      <c r="F193" s="20" t="s">
        <v>189</v>
      </c>
      <c r="G193" s="138" t="s">
        <v>180</v>
      </c>
      <c r="H193" s="17" t="s">
        <v>183</v>
      </c>
      <c r="I193" s="70"/>
      <c r="J193" s="54"/>
      <c r="K193" s="55"/>
      <c r="L193" s="51" t="s">
        <v>178</v>
      </c>
      <c r="M193" s="10"/>
      <c r="N193" s="145"/>
      <c r="O193" s="146"/>
    </row>
    <row r="194" ht="24.95" customHeight="1" spans="1:15">
      <c r="A194" s="8"/>
      <c r="B194" s="9">
        <f>C193+$E$2</f>
        <v>0.618055555555555</v>
      </c>
      <c r="C194" s="9">
        <f>B194+$E$4</f>
        <v>0.649305555555555</v>
      </c>
      <c r="D194" s="12"/>
      <c r="E194" s="29"/>
      <c r="F194" s="20"/>
      <c r="G194" s="139"/>
      <c r="H194" s="17"/>
      <c r="I194" s="70"/>
      <c r="J194" s="60"/>
      <c r="K194" s="61"/>
      <c r="L194" s="51"/>
      <c r="M194" s="10"/>
      <c r="N194" s="147"/>
      <c r="O194" s="148"/>
    </row>
    <row r="195" customHeight="1" spans="1:15">
      <c r="A195" s="30" t="s">
        <v>182</v>
      </c>
      <c r="B195" s="31">
        <f t="shared" ref="B195:B196" si="28">C194</f>
        <v>0.649305555555555</v>
      </c>
      <c r="C195" s="31">
        <f>B195+$E$3</f>
        <v>0.659722222222222</v>
      </c>
      <c r="D195" s="32"/>
      <c r="E195" s="32"/>
      <c r="F195" s="32"/>
      <c r="G195" s="32"/>
      <c r="H195" s="32"/>
      <c r="I195" s="32"/>
      <c r="J195" s="32"/>
      <c r="K195" s="32"/>
      <c r="L195" s="32"/>
      <c r="M195" s="32"/>
      <c r="N195" s="32"/>
      <c r="O195" s="32"/>
    </row>
    <row r="196" customHeight="1" spans="1:15">
      <c r="A196" s="8">
        <v>4</v>
      </c>
      <c r="B196" s="9">
        <f t="shared" si="28"/>
        <v>0.659722222222222</v>
      </c>
      <c r="C196" s="9">
        <f>B196+$E$4</f>
        <v>0.690972222222222</v>
      </c>
      <c r="D196" s="107" t="s">
        <v>243</v>
      </c>
      <c r="E196" s="11"/>
      <c r="F196" s="10"/>
      <c r="G196" s="35" t="s">
        <v>193</v>
      </c>
      <c r="H196" s="107" t="s">
        <v>244</v>
      </c>
      <c r="I196" s="18" t="s">
        <v>190</v>
      </c>
      <c r="J196" s="11"/>
      <c r="K196" s="11"/>
      <c r="L196" s="13"/>
      <c r="M196" s="13"/>
      <c r="N196" s="10"/>
      <c r="O196" s="107" t="s">
        <v>245</v>
      </c>
    </row>
    <row r="197" customHeight="1" spans="1:15">
      <c r="A197" s="8"/>
      <c r="B197" s="9">
        <f>C196+$E$2</f>
        <v>0.694444444444444</v>
      </c>
      <c r="C197" s="9">
        <f>B197+$E$4</f>
        <v>0.725694444444444</v>
      </c>
      <c r="D197" s="109"/>
      <c r="E197" s="11"/>
      <c r="F197" s="10"/>
      <c r="G197" s="35"/>
      <c r="H197" s="109"/>
      <c r="I197" s="18"/>
      <c r="J197" s="11"/>
      <c r="K197" s="11"/>
      <c r="L197" s="13"/>
      <c r="M197" s="13"/>
      <c r="N197" s="10"/>
      <c r="O197" s="109"/>
    </row>
    <row r="198" customHeight="1" spans="1:15">
      <c r="A198" s="8"/>
      <c r="B198" s="9">
        <f>C197+$E$2</f>
        <v>0.729166666666666</v>
      </c>
      <c r="C198" s="9">
        <f>B198+$E$4</f>
        <v>0.760416666666666</v>
      </c>
      <c r="D198" s="110"/>
      <c r="E198" s="11"/>
      <c r="F198" s="10"/>
      <c r="G198" s="35"/>
      <c r="H198" s="110"/>
      <c r="I198" s="18"/>
      <c r="J198" s="11"/>
      <c r="K198" s="11"/>
      <c r="L198" s="13"/>
      <c r="M198" s="13"/>
      <c r="N198" s="10"/>
      <c r="O198" s="110"/>
    </row>
    <row r="199" customHeight="1" spans="1:15">
      <c r="A199" s="24" t="s">
        <v>195</v>
      </c>
      <c r="B199" s="25">
        <f t="shared" ref="B199:B200" si="29">C198</f>
        <v>0.760416666666666</v>
      </c>
      <c r="C199" s="25">
        <f>B199+$E$4+2*$E$3</f>
        <v>0.8125</v>
      </c>
      <c r="D199" s="26"/>
      <c r="E199" s="26"/>
      <c r="F199" s="26"/>
      <c r="G199" s="26"/>
      <c r="H199" s="26"/>
      <c r="I199" s="26"/>
      <c r="J199" s="26"/>
      <c r="K199" s="26"/>
      <c r="L199" s="26"/>
      <c r="M199" s="26"/>
      <c r="N199" s="26"/>
      <c r="O199" s="26"/>
    </row>
    <row r="200" customHeight="1" spans="1:15">
      <c r="A200" s="8">
        <v>5</v>
      </c>
      <c r="B200" s="9">
        <f t="shared" si="29"/>
        <v>0.8125</v>
      </c>
      <c r="C200" s="9">
        <f>B200+$E$4</f>
        <v>0.84375</v>
      </c>
      <c r="D200" s="13"/>
      <c r="E200" s="13"/>
      <c r="F200" s="13"/>
      <c r="G200" s="13"/>
      <c r="H200" s="140"/>
      <c r="I200" s="62"/>
      <c r="J200" s="73"/>
      <c r="K200" s="73"/>
      <c r="L200" s="74"/>
      <c r="M200" s="74"/>
      <c r="N200" s="149"/>
      <c r="O200" s="107" t="s">
        <v>246</v>
      </c>
    </row>
    <row r="201" customHeight="1" spans="1:15">
      <c r="A201" s="8"/>
      <c r="B201" s="9">
        <f>C200+$E$2</f>
        <v>0.847222222222222</v>
      </c>
      <c r="C201" s="9">
        <f>B201+$E$4</f>
        <v>0.878472222222222</v>
      </c>
      <c r="D201" s="13"/>
      <c r="E201" s="13"/>
      <c r="F201" s="13"/>
      <c r="G201" s="13"/>
      <c r="H201" s="62"/>
      <c r="I201" s="62"/>
      <c r="J201" s="73"/>
      <c r="K201" s="73"/>
      <c r="L201" s="74"/>
      <c r="M201" s="74"/>
      <c r="N201" s="150"/>
      <c r="O201" s="109"/>
    </row>
    <row r="202" customHeight="1" spans="1:15">
      <c r="A202" s="8"/>
      <c r="B202" s="9">
        <v>0.881944444444445</v>
      </c>
      <c r="C202" s="9">
        <v>0.913194444444445</v>
      </c>
      <c r="D202" s="13"/>
      <c r="E202" s="13"/>
      <c r="F202" s="13"/>
      <c r="G202" s="13"/>
      <c r="H202" s="62"/>
      <c r="I202" s="62"/>
      <c r="J202" s="73"/>
      <c r="K202" s="73"/>
      <c r="L202" s="74"/>
      <c r="M202" s="74"/>
      <c r="N202" s="151"/>
      <c r="O202" s="110"/>
    </row>
    <row r="203" customHeight="1" spans="1:13">
      <c r="A203" s="44" t="s">
        <v>197</v>
      </c>
      <c r="B203" s="44"/>
      <c r="C203" s="44"/>
      <c r="D203" s="45"/>
      <c r="E203" s="45"/>
      <c r="F203" s="45"/>
      <c r="G203" s="45"/>
      <c r="H203" s="45"/>
      <c r="I203" s="45"/>
      <c r="J203" s="45"/>
      <c r="K203" s="45"/>
      <c r="L203" s="45"/>
      <c r="M203" s="45"/>
    </row>
    <row r="205" customHeight="1" spans="1:13">
      <c r="A205" s="2" t="s">
        <v>247</v>
      </c>
      <c r="B205" s="2"/>
      <c r="C205" s="2"/>
      <c r="D205" s="2"/>
      <c r="E205" s="2"/>
      <c r="F205" s="2"/>
      <c r="G205" s="2"/>
      <c r="H205" s="2"/>
      <c r="I205" s="2"/>
      <c r="J205" s="2"/>
      <c r="K205" s="2"/>
      <c r="L205" s="2"/>
      <c r="M205" s="2"/>
    </row>
    <row r="206" customHeight="1" spans="1:15">
      <c r="A206" s="6"/>
      <c r="B206" s="6"/>
      <c r="C206" s="6"/>
      <c r="D206" s="7" t="s">
        <v>170</v>
      </c>
      <c r="E206" s="7"/>
      <c r="F206" s="7" t="s">
        <v>171</v>
      </c>
      <c r="G206" s="7"/>
      <c r="H206" s="7" t="s">
        <v>172</v>
      </c>
      <c r="I206" s="7"/>
      <c r="J206" s="7" t="s">
        <v>173</v>
      </c>
      <c r="K206" s="7"/>
      <c r="L206" s="7" t="s">
        <v>174</v>
      </c>
      <c r="M206" s="7"/>
      <c r="N206" s="134" t="s">
        <v>248</v>
      </c>
      <c r="O206" s="135"/>
    </row>
    <row r="207" customHeight="1" spans="1:15">
      <c r="A207" s="6" t="s">
        <v>175</v>
      </c>
      <c r="B207" s="6" t="s">
        <v>176</v>
      </c>
      <c r="C207" s="6" t="s">
        <v>177</v>
      </c>
      <c r="D207" s="7"/>
      <c r="E207" s="7"/>
      <c r="F207" s="7"/>
      <c r="G207" s="7"/>
      <c r="H207" s="6"/>
      <c r="I207" s="7"/>
      <c r="J207" s="7"/>
      <c r="K207" s="7"/>
      <c r="L207" s="7"/>
      <c r="M207" s="7"/>
      <c r="N207" s="136"/>
      <c r="O207" s="136"/>
    </row>
    <row r="208" customHeight="1" spans="1:15">
      <c r="A208" s="8">
        <v>1</v>
      </c>
      <c r="B208" s="9">
        <v>0.333333333333333</v>
      </c>
      <c r="C208" s="9">
        <f>B208+$E$4</f>
        <v>0.364583333333333</v>
      </c>
      <c r="D208" s="10"/>
      <c r="E208" s="11"/>
      <c r="F208" s="12" t="s">
        <v>178</v>
      </c>
      <c r="G208" s="10"/>
      <c r="H208" s="114"/>
      <c r="I208" s="63"/>
      <c r="J208" s="11"/>
      <c r="K208" s="152"/>
      <c r="L208" s="43"/>
      <c r="M208" s="153"/>
      <c r="N208" s="43"/>
      <c r="O208" s="65" t="s">
        <v>181</v>
      </c>
    </row>
    <row r="209" customHeight="1" spans="1:15">
      <c r="A209" s="8"/>
      <c r="B209" s="9">
        <f>C208+$E$2</f>
        <v>0.368055555555555</v>
      </c>
      <c r="C209" s="9">
        <f>B209+$E$4</f>
        <v>0.399305555555555</v>
      </c>
      <c r="D209" s="10"/>
      <c r="E209" s="11"/>
      <c r="F209" s="12"/>
      <c r="G209" s="10"/>
      <c r="H209" s="115"/>
      <c r="I209" s="63"/>
      <c r="J209" s="11"/>
      <c r="K209" s="154"/>
      <c r="L209" s="43"/>
      <c r="M209" s="153"/>
      <c r="N209" s="43"/>
      <c r="O209" s="65"/>
    </row>
    <row r="210" customHeight="1" spans="1:15">
      <c r="A210" s="30" t="s">
        <v>182</v>
      </c>
      <c r="B210" s="31">
        <f t="shared" ref="B210:B211" si="30">C209</f>
        <v>0.399305555555555</v>
      </c>
      <c r="C210" s="31">
        <f>B210+$E$3</f>
        <v>0.409722222222222</v>
      </c>
      <c r="D210" s="32"/>
      <c r="E210" s="32"/>
      <c r="F210" s="32"/>
      <c r="G210" s="32"/>
      <c r="H210" s="32"/>
      <c r="I210" s="32"/>
      <c r="J210" s="32"/>
      <c r="K210" s="32"/>
      <c r="L210" s="32"/>
      <c r="M210" s="32"/>
      <c r="N210" s="32"/>
      <c r="O210" s="32"/>
    </row>
    <row r="211" customHeight="1" spans="1:15">
      <c r="A211" s="8">
        <v>2</v>
      </c>
      <c r="B211" s="9">
        <f t="shared" si="30"/>
        <v>0.409722222222222</v>
      </c>
      <c r="C211" s="9">
        <f>B211+$E$4</f>
        <v>0.440972222222222</v>
      </c>
      <c r="D211" s="19" t="s">
        <v>179</v>
      </c>
      <c r="E211" s="18" t="s">
        <v>180</v>
      </c>
      <c r="F211" s="19" t="s">
        <v>179</v>
      </c>
      <c r="G211" s="20" t="s">
        <v>204</v>
      </c>
      <c r="H211" s="54"/>
      <c r="I211" s="55"/>
      <c r="J211" s="155"/>
      <c r="K211" s="155"/>
      <c r="L211" s="10"/>
      <c r="M211" s="10"/>
      <c r="N211" s="10"/>
      <c r="O211" s="10"/>
    </row>
    <row r="212" ht="27" customHeight="1" spans="1:15">
      <c r="A212" s="8"/>
      <c r="B212" s="9">
        <f>C211+$E$2</f>
        <v>0.444444444444444</v>
      </c>
      <c r="C212" s="9">
        <f>B212+$E$4</f>
        <v>0.475694444444444</v>
      </c>
      <c r="D212" s="19"/>
      <c r="E212" s="52"/>
      <c r="F212" s="19"/>
      <c r="G212" s="20"/>
      <c r="H212" s="57"/>
      <c r="I212" s="58"/>
      <c r="J212" s="155"/>
      <c r="K212" s="155"/>
      <c r="L212" s="10"/>
      <c r="M212" s="10"/>
      <c r="N212" s="10"/>
      <c r="O212" s="10"/>
    </row>
    <row r="213" customHeight="1" spans="1:15">
      <c r="A213" s="8"/>
      <c r="B213" s="9">
        <f>C212+$E$2</f>
        <v>0.479166666666666</v>
      </c>
      <c r="C213" s="9">
        <f>B213+$E$4</f>
        <v>0.510416666666666</v>
      </c>
      <c r="D213" s="19"/>
      <c r="E213" s="53"/>
      <c r="F213" s="22"/>
      <c r="G213" s="23"/>
      <c r="H213" s="60"/>
      <c r="I213" s="61"/>
      <c r="J213" s="155"/>
      <c r="K213" s="155"/>
      <c r="L213" s="10"/>
      <c r="M213" s="10"/>
      <c r="N213" s="10"/>
      <c r="O213" s="10"/>
    </row>
    <row r="214" customHeight="1" spans="1:15">
      <c r="A214" s="24" t="s">
        <v>187</v>
      </c>
      <c r="B214" s="25">
        <f t="shared" ref="B214:B215" si="31">C213</f>
        <v>0.510416666666666</v>
      </c>
      <c r="C214" s="25">
        <v>0.583333333333333</v>
      </c>
      <c r="D214" s="26"/>
      <c r="E214" s="26"/>
      <c r="F214" s="26"/>
      <c r="G214" s="26"/>
      <c r="H214" s="26"/>
      <c r="I214" s="26"/>
      <c r="J214" s="26"/>
      <c r="K214" s="26"/>
      <c r="L214" s="26"/>
      <c r="M214" s="26"/>
      <c r="N214" s="26"/>
      <c r="O214" s="26"/>
    </row>
    <row r="215" customHeight="1" spans="1:15">
      <c r="A215" s="8">
        <v>3</v>
      </c>
      <c r="B215" s="9">
        <f t="shared" si="31"/>
        <v>0.583333333333333</v>
      </c>
      <c r="C215" s="9">
        <f>B215+$E$4</f>
        <v>0.614583333333333</v>
      </c>
      <c r="D215" s="12" t="s">
        <v>178</v>
      </c>
      <c r="E215" s="27" t="s">
        <v>188</v>
      </c>
      <c r="F215" s="20" t="s">
        <v>189</v>
      </c>
      <c r="G215" s="18" t="s">
        <v>180</v>
      </c>
      <c r="H215" s="95"/>
      <c r="I215" s="96"/>
      <c r="J215" s="54"/>
      <c r="K215" s="55"/>
      <c r="L215" s="152"/>
      <c r="M215" s="10"/>
      <c r="N215" s="51" t="s">
        <v>178</v>
      </c>
      <c r="O215" s="10"/>
    </row>
    <row r="216" ht="24.95" customHeight="1" spans="1:15">
      <c r="A216" s="8"/>
      <c r="B216" s="9">
        <f>C215+$E$2</f>
        <v>0.618055555555555</v>
      </c>
      <c r="C216" s="9">
        <f>B216+$E$4</f>
        <v>0.649305555555555</v>
      </c>
      <c r="D216" s="12"/>
      <c r="E216" s="29"/>
      <c r="F216" s="20"/>
      <c r="G216" s="52"/>
      <c r="H216" s="97"/>
      <c r="I216" s="98"/>
      <c r="J216" s="60"/>
      <c r="K216" s="61"/>
      <c r="L216" s="152"/>
      <c r="M216" s="10"/>
      <c r="N216" s="51"/>
      <c r="O216" s="10"/>
    </row>
    <row r="217" customHeight="1" spans="1:15">
      <c r="A217" s="30" t="s">
        <v>182</v>
      </c>
      <c r="B217" s="31">
        <f t="shared" ref="B217:B218" si="32">C216</f>
        <v>0.649305555555555</v>
      </c>
      <c r="C217" s="31">
        <f>B217+$E$3</f>
        <v>0.659722222222222</v>
      </c>
      <c r="D217" s="32"/>
      <c r="E217" s="32"/>
      <c r="F217" s="32"/>
      <c r="G217" s="32"/>
      <c r="H217" s="32"/>
      <c r="I217" s="32"/>
      <c r="J217" s="32"/>
      <c r="K217" s="32"/>
      <c r="L217" s="32"/>
      <c r="M217" s="32"/>
      <c r="N217" s="32"/>
      <c r="O217" s="32"/>
    </row>
    <row r="218" customHeight="1" spans="1:15">
      <c r="A218" s="8">
        <v>4</v>
      </c>
      <c r="B218" s="9">
        <f t="shared" si="32"/>
        <v>0.659722222222222</v>
      </c>
      <c r="C218" s="9">
        <f>B218+$E$4</f>
        <v>0.690972222222222</v>
      </c>
      <c r="D218" s="56" t="s">
        <v>183</v>
      </c>
      <c r="E218" s="107" t="s">
        <v>249</v>
      </c>
      <c r="F218" s="10"/>
      <c r="G218" s="35" t="s">
        <v>193</v>
      </c>
      <c r="H218" s="28"/>
      <c r="I218" s="28"/>
      <c r="J218" s="10"/>
      <c r="K218" s="156"/>
      <c r="L218" s="13"/>
      <c r="M218" s="13"/>
      <c r="N218" s="13"/>
      <c r="O218" s="13"/>
    </row>
    <row r="219" ht="24" customHeight="1" spans="1:15">
      <c r="A219" s="8"/>
      <c r="B219" s="9">
        <f>C218+$E$2</f>
        <v>0.694444444444444</v>
      </c>
      <c r="C219" s="9">
        <f>B219+$E$4</f>
        <v>0.725694444444444</v>
      </c>
      <c r="D219" s="56"/>
      <c r="E219" s="109"/>
      <c r="F219" s="10"/>
      <c r="G219" s="35"/>
      <c r="H219" s="28"/>
      <c r="I219" s="28"/>
      <c r="J219" s="10"/>
      <c r="K219" s="157"/>
      <c r="L219" s="13"/>
      <c r="M219" s="13"/>
      <c r="N219" s="13"/>
      <c r="O219" s="13"/>
    </row>
    <row r="220" customHeight="1" spans="1:15">
      <c r="A220" s="8"/>
      <c r="B220" s="9">
        <f>C219+$E$2</f>
        <v>0.729166666666666</v>
      </c>
      <c r="C220" s="9">
        <f>B220+$E$4</f>
        <v>0.760416666666666</v>
      </c>
      <c r="D220" s="21"/>
      <c r="E220" s="110"/>
      <c r="F220" s="10"/>
      <c r="G220" s="35"/>
      <c r="H220" s="28"/>
      <c r="I220" s="28"/>
      <c r="J220" s="10"/>
      <c r="K220" s="158"/>
      <c r="L220" s="13"/>
      <c r="M220" s="13"/>
      <c r="N220" s="13"/>
      <c r="O220" s="13"/>
    </row>
    <row r="221" customHeight="1" spans="1:15">
      <c r="A221" s="24" t="s">
        <v>195</v>
      </c>
      <c r="B221" s="25">
        <f t="shared" ref="B221:B222" si="33">C220</f>
        <v>0.760416666666666</v>
      </c>
      <c r="C221" s="25">
        <f>B221+$E$4+2*$E$3</f>
        <v>0.8125</v>
      </c>
      <c r="D221" s="26"/>
      <c r="E221" s="26"/>
      <c r="F221" s="26"/>
      <c r="G221" s="26"/>
      <c r="H221" s="26"/>
      <c r="I221" s="26"/>
      <c r="J221" s="26"/>
      <c r="K221" s="26"/>
      <c r="L221" s="26"/>
      <c r="M221" s="26"/>
      <c r="N221" s="26"/>
      <c r="O221" s="26"/>
    </row>
    <row r="222" customHeight="1" spans="1:15">
      <c r="A222" s="8">
        <v>5</v>
      </c>
      <c r="B222" s="9">
        <f t="shared" si="33"/>
        <v>0.8125</v>
      </c>
      <c r="C222" s="9">
        <f>B222+$E$4</f>
        <v>0.84375</v>
      </c>
      <c r="D222" s="13"/>
      <c r="E222" s="13"/>
      <c r="F222" s="13"/>
      <c r="G222" s="13"/>
      <c r="H222" s="10"/>
      <c r="I222" s="10"/>
      <c r="J222" s="140"/>
      <c r="K222" s="156"/>
      <c r="L222" s="74"/>
      <c r="M222" s="74"/>
      <c r="N222" s="74"/>
      <c r="O222" s="74"/>
    </row>
    <row r="223" customHeight="1" spans="1:15">
      <c r="A223" s="8"/>
      <c r="B223" s="9">
        <f>C222+$E$2</f>
        <v>0.847222222222222</v>
      </c>
      <c r="C223" s="9">
        <f>B223+$E$4</f>
        <v>0.878472222222222</v>
      </c>
      <c r="D223" s="13"/>
      <c r="E223" s="13"/>
      <c r="F223" s="13"/>
      <c r="G223" s="13"/>
      <c r="H223" s="10"/>
      <c r="I223" s="10"/>
      <c r="J223" s="140"/>
      <c r="K223" s="157"/>
      <c r="L223" s="74"/>
      <c r="M223" s="74"/>
      <c r="N223" s="74"/>
      <c r="O223" s="74"/>
    </row>
    <row r="224" customHeight="1" spans="1:15">
      <c r="A224" s="8"/>
      <c r="B224" s="9">
        <v>0.881944444444445</v>
      </c>
      <c r="C224" s="9">
        <v>0.913194444444445</v>
      </c>
      <c r="D224" s="13"/>
      <c r="E224" s="13"/>
      <c r="F224" s="13"/>
      <c r="G224" s="13"/>
      <c r="H224" s="10"/>
      <c r="I224" s="10"/>
      <c r="J224" s="140"/>
      <c r="K224" s="158"/>
      <c r="L224" s="74"/>
      <c r="M224" s="74"/>
      <c r="N224" s="74"/>
      <c r="O224" s="74"/>
    </row>
    <row r="225" customHeight="1" spans="1:13">
      <c r="A225" s="44" t="s">
        <v>197</v>
      </c>
      <c r="B225" s="44"/>
      <c r="C225" s="44"/>
      <c r="D225" s="45"/>
      <c r="E225" s="45"/>
      <c r="F225" s="45"/>
      <c r="G225" s="45"/>
      <c r="H225" s="45"/>
      <c r="I225" s="45"/>
      <c r="J225" s="45"/>
      <c r="K225" s="45"/>
      <c r="L225" s="45"/>
      <c r="M225" s="45"/>
    </row>
    <row r="227" customHeight="1" spans="1:13">
      <c r="A227" s="2" t="s">
        <v>250</v>
      </c>
      <c r="B227" s="2"/>
      <c r="C227" s="2"/>
      <c r="D227" s="2"/>
      <c r="E227" s="2"/>
      <c r="F227" s="2"/>
      <c r="G227" s="2"/>
      <c r="H227" s="2"/>
      <c r="I227" s="2"/>
      <c r="J227" s="2"/>
      <c r="K227" s="2"/>
      <c r="L227" s="2"/>
      <c r="M227" s="2"/>
    </row>
    <row r="228" customHeight="1" spans="1:13">
      <c r="A228" s="6"/>
      <c r="B228" s="6"/>
      <c r="C228" s="6"/>
      <c r="D228" s="7" t="s">
        <v>170</v>
      </c>
      <c r="E228" s="7"/>
      <c r="F228" s="7" t="s">
        <v>171</v>
      </c>
      <c r="G228" s="7"/>
      <c r="H228" s="7" t="s">
        <v>172</v>
      </c>
      <c r="I228" s="7"/>
      <c r="J228" s="7" t="s">
        <v>173</v>
      </c>
      <c r="K228" s="7"/>
      <c r="L228" s="7" t="s">
        <v>174</v>
      </c>
      <c r="M228" s="7"/>
    </row>
    <row r="229" customHeight="1" spans="1:13">
      <c r="A229" s="6" t="s">
        <v>175</v>
      </c>
      <c r="B229" s="6" t="s">
        <v>176</v>
      </c>
      <c r="C229" s="6" t="s">
        <v>177</v>
      </c>
      <c r="D229" s="7"/>
      <c r="E229" s="7"/>
      <c r="F229" s="7"/>
      <c r="G229" s="7"/>
      <c r="H229" s="6"/>
      <c r="I229" s="7"/>
      <c r="J229" s="7"/>
      <c r="K229" s="7"/>
      <c r="L229" s="7"/>
      <c r="M229" s="7"/>
    </row>
    <row r="230" customHeight="1" spans="1:13">
      <c r="A230" s="8">
        <v>1</v>
      </c>
      <c r="B230" s="9">
        <v>0.333333333333333</v>
      </c>
      <c r="C230" s="9">
        <f>B230+$E$4</f>
        <v>0.364583333333333</v>
      </c>
      <c r="D230" s="10"/>
      <c r="E230" s="11"/>
      <c r="F230" s="12" t="s">
        <v>178</v>
      </c>
      <c r="G230" s="10"/>
      <c r="H230" s="13"/>
      <c r="I230" s="63"/>
      <c r="J230" s="64" t="s">
        <v>179</v>
      </c>
      <c r="K230" s="18" t="s">
        <v>180</v>
      </c>
      <c r="L230" s="43"/>
      <c r="M230" s="10"/>
    </row>
    <row r="231" ht="24.95" customHeight="1" spans="1:13">
      <c r="A231" s="8"/>
      <c r="B231" s="9">
        <f>C230+$E$2</f>
        <v>0.368055555555555</v>
      </c>
      <c r="C231" s="9">
        <f>B231+$E$4</f>
        <v>0.399305555555555</v>
      </c>
      <c r="D231" s="10"/>
      <c r="E231" s="11"/>
      <c r="F231" s="12"/>
      <c r="G231" s="10"/>
      <c r="H231" s="13"/>
      <c r="I231" s="63"/>
      <c r="J231" s="64"/>
      <c r="K231" s="52"/>
      <c r="L231" s="43"/>
      <c r="M231" s="10"/>
    </row>
    <row r="232" customHeight="1" spans="1:13">
      <c r="A232" s="30" t="s">
        <v>182</v>
      </c>
      <c r="B232" s="31">
        <f t="shared" ref="B232:B233" si="34">C231</f>
        <v>0.399305555555555</v>
      </c>
      <c r="C232" s="31">
        <f>B232+$E$3</f>
        <v>0.409722222222222</v>
      </c>
      <c r="D232" s="32"/>
      <c r="E232" s="32"/>
      <c r="F232" s="32"/>
      <c r="G232" s="32"/>
      <c r="H232" s="32"/>
      <c r="I232" s="32"/>
      <c r="J232" s="32"/>
      <c r="K232" s="32"/>
      <c r="L232" s="32"/>
      <c r="M232" s="32"/>
    </row>
    <row r="233" customHeight="1" spans="1:13">
      <c r="A233" s="8">
        <v>2</v>
      </c>
      <c r="B233" s="9">
        <f t="shared" si="34"/>
        <v>0.409722222222222</v>
      </c>
      <c r="C233" s="9">
        <f>B233+$E$4</f>
        <v>0.440972222222222</v>
      </c>
      <c r="D233" s="17" t="s">
        <v>183</v>
      </c>
      <c r="E233" s="18" t="s">
        <v>180</v>
      </c>
      <c r="F233" s="19" t="s">
        <v>179</v>
      </c>
      <c r="G233" s="20" t="s">
        <v>184</v>
      </c>
      <c r="H233" s="12" t="s">
        <v>178</v>
      </c>
      <c r="I233" s="10"/>
      <c r="J233" s="67" t="s">
        <v>186</v>
      </c>
      <c r="K233" s="67"/>
      <c r="L233" s="10"/>
      <c r="M233" s="138" t="s">
        <v>180</v>
      </c>
    </row>
    <row r="234" ht="24" customHeight="1" spans="1:13">
      <c r="A234" s="8"/>
      <c r="B234" s="9">
        <f>C233+$E$2</f>
        <v>0.444444444444444</v>
      </c>
      <c r="C234" s="9">
        <f>B234+$E$4</f>
        <v>0.475694444444444</v>
      </c>
      <c r="D234" s="17"/>
      <c r="E234" s="52"/>
      <c r="F234" s="19"/>
      <c r="G234" s="20"/>
      <c r="H234" s="12"/>
      <c r="I234" s="10"/>
      <c r="J234" s="67"/>
      <c r="K234" s="67"/>
      <c r="L234" s="10"/>
      <c r="M234" s="139"/>
    </row>
    <row r="235" customHeight="1" spans="1:13">
      <c r="A235" s="8"/>
      <c r="B235" s="9">
        <f>C234+$E$2</f>
        <v>0.479166666666666</v>
      </c>
      <c r="C235" s="9">
        <f>B235+$E$4</f>
        <v>0.510416666666666</v>
      </c>
      <c r="D235" s="53"/>
      <c r="E235" s="53"/>
      <c r="F235" s="19"/>
      <c r="G235" s="23"/>
      <c r="H235" s="21"/>
      <c r="I235" s="159"/>
      <c r="J235" s="67"/>
      <c r="K235" s="67"/>
      <c r="L235" s="10"/>
      <c r="M235" s="139"/>
    </row>
    <row r="236" customHeight="1" spans="1:13">
      <c r="A236" s="24" t="s">
        <v>187</v>
      </c>
      <c r="B236" s="25">
        <f t="shared" ref="B236:B237" si="35">C235</f>
        <v>0.510416666666666</v>
      </c>
      <c r="C236" s="25">
        <v>0.583333333333333</v>
      </c>
      <c r="D236" s="26"/>
      <c r="E236" s="26"/>
      <c r="F236" s="26"/>
      <c r="G236" s="26"/>
      <c r="H236" s="26"/>
      <c r="I236" s="26"/>
      <c r="J236" s="26"/>
      <c r="K236" s="26"/>
      <c r="L236" s="26"/>
      <c r="M236" s="26"/>
    </row>
    <row r="237" ht="24" customHeight="1" spans="1:13">
      <c r="A237" s="8">
        <v>3</v>
      </c>
      <c r="B237" s="9">
        <f t="shared" si="35"/>
        <v>0.583333333333333</v>
      </c>
      <c r="C237" s="9">
        <f>B237+$E$4</f>
        <v>0.614583333333333</v>
      </c>
      <c r="D237" s="12" t="s">
        <v>178</v>
      </c>
      <c r="E237" s="27" t="s">
        <v>188</v>
      </c>
      <c r="F237" s="20" t="s">
        <v>189</v>
      </c>
      <c r="G237" s="43" t="s">
        <v>251</v>
      </c>
      <c r="H237" s="141"/>
      <c r="I237" s="160"/>
      <c r="J237" s="11"/>
      <c r="K237" s="35" t="s">
        <v>181</v>
      </c>
      <c r="L237" s="10"/>
      <c r="M237" s="10"/>
    </row>
    <row r="238" ht="35.1" customHeight="1" spans="1:13">
      <c r="A238" s="8"/>
      <c r="B238" s="9">
        <f>C237+$E$2</f>
        <v>0.618055555555555</v>
      </c>
      <c r="C238" s="9">
        <f>B238+$E$4</f>
        <v>0.649305555555555</v>
      </c>
      <c r="D238" s="12"/>
      <c r="E238" s="29"/>
      <c r="F238" s="20"/>
      <c r="G238" s="43"/>
      <c r="H238" s="142"/>
      <c r="I238" s="161"/>
      <c r="J238" s="11"/>
      <c r="K238" s="35"/>
      <c r="L238" s="10"/>
      <c r="M238" s="10"/>
    </row>
    <row r="239" customHeight="1" spans="1:13">
      <c r="A239" s="30" t="s">
        <v>182</v>
      </c>
      <c r="B239" s="31">
        <f t="shared" ref="B239:B240" si="36">C238</f>
        <v>0.649305555555555</v>
      </c>
      <c r="C239" s="31">
        <f>B239+$E$3</f>
        <v>0.659722222222222</v>
      </c>
      <c r="D239" s="32"/>
      <c r="E239" s="32"/>
      <c r="F239" s="32"/>
      <c r="G239" s="32"/>
      <c r="H239" s="32"/>
      <c r="I239" s="32"/>
      <c r="J239" s="32"/>
      <c r="K239" s="32"/>
      <c r="L239" s="32"/>
      <c r="M239" s="32"/>
    </row>
    <row r="240" ht="26.45" customHeight="1" spans="1:13">
      <c r="A240" s="8">
        <v>4</v>
      </c>
      <c r="B240" s="9">
        <f t="shared" si="36"/>
        <v>0.659722222222222</v>
      </c>
      <c r="C240" s="9">
        <f>B240+$E$4</f>
        <v>0.690972222222222</v>
      </c>
      <c r="D240" s="11"/>
      <c r="E240" s="107" t="s">
        <v>252</v>
      </c>
      <c r="F240" s="71" t="s">
        <v>253</v>
      </c>
      <c r="G240" s="35" t="s">
        <v>193</v>
      </c>
      <c r="H240" s="10"/>
      <c r="I240" s="18" t="s">
        <v>190</v>
      </c>
      <c r="J240" s="11"/>
      <c r="K240" s="11"/>
      <c r="L240" s="51" t="s">
        <v>178</v>
      </c>
      <c r="M240" s="13"/>
    </row>
    <row r="241" ht="27.6" customHeight="1" spans="1:13">
      <c r="A241" s="8"/>
      <c r="B241" s="9">
        <f>C240+$E$2</f>
        <v>0.694444444444444</v>
      </c>
      <c r="C241" s="9">
        <f>B241+$E$4</f>
        <v>0.725694444444444</v>
      </c>
      <c r="D241" s="11"/>
      <c r="E241" s="109"/>
      <c r="F241" s="71"/>
      <c r="G241" s="35"/>
      <c r="H241" s="10"/>
      <c r="I241" s="18"/>
      <c r="J241" s="11"/>
      <c r="K241" s="11"/>
      <c r="L241" s="51"/>
      <c r="M241" s="13"/>
    </row>
    <row r="242" customHeight="1" spans="1:13">
      <c r="A242" s="8"/>
      <c r="B242" s="9">
        <f>C241+$E$2</f>
        <v>0.729166666666666</v>
      </c>
      <c r="C242" s="9">
        <f>B242+$E$4</f>
        <v>0.760416666666666</v>
      </c>
      <c r="D242" s="11"/>
      <c r="E242" s="110"/>
      <c r="F242" s="21"/>
      <c r="G242" s="35"/>
      <c r="H242" s="10"/>
      <c r="I242" s="22"/>
      <c r="J242" s="11"/>
      <c r="K242" s="11"/>
      <c r="L242" s="51"/>
      <c r="M242" s="13"/>
    </row>
    <row r="243" customHeight="1" spans="1:13">
      <c r="A243" s="24" t="s">
        <v>195</v>
      </c>
      <c r="B243" s="25">
        <f t="shared" ref="B243:B244" si="37">C242</f>
        <v>0.760416666666666</v>
      </c>
      <c r="C243" s="25">
        <f>B243+$E$4+2*$E$3</f>
        <v>0.8125</v>
      </c>
      <c r="D243" s="26"/>
      <c r="E243" s="26"/>
      <c r="F243" s="26"/>
      <c r="G243" s="26"/>
      <c r="H243" s="26"/>
      <c r="I243" s="26"/>
      <c r="J243" s="26"/>
      <c r="K243" s="26"/>
      <c r="L243" s="26"/>
      <c r="M243" s="26"/>
    </row>
    <row r="244" customHeight="1" spans="1:13">
      <c r="A244" s="8">
        <v>5</v>
      </c>
      <c r="B244" s="9">
        <f t="shared" si="37"/>
        <v>0.8125</v>
      </c>
      <c r="C244" s="9">
        <f>B244+$E$4</f>
        <v>0.84375</v>
      </c>
      <c r="D244" s="114"/>
      <c r="E244" s="107" t="s">
        <v>254</v>
      </c>
      <c r="F244" s="13"/>
      <c r="G244" s="13"/>
      <c r="H244" s="62"/>
      <c r="I244" s="107" t="s">
        <v>255</v>
      </c>
      <c r="J244" s="73"/>
      <c r="K244" s="73"/>
      <c r="L244" s="74"/>
      <c r="M244" s="74"/>
    </row>
    <row r="245" customHeight="1" spans="1:13">
      <c r="A245" s="8"/>
      <c r="B245" s="9">
        <f>C244+$E$2</f>
        <v>0.847222222222222</v>
      </c>
      <c r="C245" s="9">
        <f>B245+$E$4</f>
        <v>0.878472222222222</v>
      </c>
      <c r="D245" s="143"/>
      <c r="E245" s="109"/>
      <c r="F245" s="13"/>
      <c r="G245" s="13"/>
      <c r="H245" s="62"/>
      <c r="I245" s="109"/>
      <c r="J245" s="73"/>
      <c r="K245" s="73"/>
      <c r="L245" s="74"/>
      <c r="M245" s="74"/>
    </row>
    <row r="246" customHeight="1" spans="1:13">
      <c r="A246" s="8"/>
      <c r="B246" s="9">
        <v>0.881944444444445</v>
      </c>
      <c r="C246" s="9">
        <v>0.913194444444445</v>
      </c>
      <c r="D246" s="115"/>
      <c r="E246" s="110"/>
      <c r="F246" s="13"/>
      <c r="G246" s="13"/>
      <c r="H246" s="62"/>
      <c r="I246" s="110"/>
      <c r="J246" s="73"/>
      <c r="K246" s="73"/>
      <c r="L246" s="74"/>
      <c r="M246" s="74"/>
    </row>
    <row r="247" customHeight="1" spans="1:13">
      <c r="A247" s="44" t="s">
        <v>197</v>
      </c>
      <c r="B247" s="44"/>
      <c r="C247" s="44"/>
      <c r="D247" s="45"/>
      <c r="E247" s="45"/>
      <c r="F247" s="45"/>
      <c r="G247" s="45"/>
      <c r="H247" s="45"/>
      <c r="I247" s="45"/>
      <c r="J247" s="45"/>
      <c r="K247" s="45"/>
      <c r="L247" s="45"/>
      <c r="M247" s="45"/>
    </row>
    <row r="249" customHeight="1" spans="1:13">
      <c r="A249" s="2" t="s">
        <v>256</v>
      </c>
      <c r="B249" s="2"/>
      <c r="C249" s="2"/>
      <c r="D249" s="2"/>
      <c r="E249" s="2"/>
      <c r="F249" s="2"/>
      <c r="G249" s="2"/>
      <c r="H249" s="2"/>
      <c r="I249" s="2"/>
      <c r="J249" s="2"/>
      <c r="K249" s="2"/>
      <c r="L249" s="2"/>
      <c r="M249" s="2"/>
    </row>
    <row r="250" customHeight="1" spans="1:13">
      <c r="A250" s="6"/>
      <c r="B250" s="6"/>
      <c r="C250" s="6"/>
      <c r="D250" s="7" t="s">
        <v>170</v>
      </c>
      <c r="E250" s="7"/>
      <c r="F250" s="7" t="s">
        <v>171</v>
      </c>
      <c r="G250" s="7"/>
      <c r="H250" s="7" t="s">
        <v>172</v>
      </c>
      <c r="I250" s="7"/>
      <c r="J250" s="7" t="s">
        <v>173</v>
      </c>
      <c r="K250" s="7"/>
      <c r="L250" s="7" t="s">
        <v>174</v>
      </c>
      <c r="M250" s="7"/>
    </row>
    <row r="251" customHeight="1" spans="1:13">
      <c r="A251" s="6" t="s">
        <v>175</v>
      </c>
      <c r="B251" s="6" t="s">
        <v>176</v>
      </c>
      <c r="C251" s="6" t="s">
        <v>177</v>
      </c>
      <c r="D251" s="7"/>
      <c r="E251" s="7"/>
      <c r="F251" s="7"/>
      <c r="G251" s="7"/>
      <c r="H251" s="6"/>
      <c r="I251" s="7"/>
      <c r="J251" s="7"/>
      <c r="K251" s="7"/>
      <c r="L251" s="7"/>
      <c r="M251" s="7"/>
    </row>
    <row r="252" customHeight="1" spans="1:13">
      <c r="A252" s="8">
        <v>1</v>
      </c>
      <c r="B252" s="9">
        <v>0.333333333333333</v>
      </c>
      <c r="C252" s="9">
        <f>B252+$E$4</f>
        <v>0.364583333333333</v>
      </c>
      <c r="D252" s="144"/>
      <c r="E252" s="144"/>
      <c r="F252" s="144"/>
      <c r="G252" s="144"/>
      <c r="H252" s="144"/>
      <c r="I252" s="144"/>
      <c r="J252" s="144"/>
      <c r="K252" s="144"/>
      <c r="L252" s="144"/>
      <c r="M252" s="144"/>
    </row>
    <row r="253" customHeight="1" spans="1:13">
      <c r="A253" s="8"/>
      <c r="B253" s="9">
        <f>C252+$E$2</f>
        <v>0.368055555555555</v>
      </c>
      <c r="C253" s="9">
        <f>B253+$E$4</f>
        <v>0.399305555555555</v>
      </c>
      <c r="D253" s="144"/>
      <c r="E253" s="144"/>
      <c r="F253" s="144"/>
      <c r="G253" s="144"/>
      <c r="H253" s="144"/>
      <c r="I253" s="144"/>
      <c r="J253" s="144"/>
      <c r="K253" s="144"/>
      <c r="L253" s="144"/>
      <c r="M253" s="144"/>
    </row>
    <row r="254" customHeight="1" spans="1:13">
      <c r="A254" s="30" t="s">
        <v>182</v>
      </c>
      <c r="B254" s="31">
        <f t="shared" ref="B254:B259" si="38">C253</f>
        <v>0.399305555555555</v>
      </c>
      <c r="C254" s="31">
        <f>B254+$E$3</f>
        <v>0.409722222222222</v>
      </c>
      <c r="D254" s="32"/>
      <c r="E254" s="32"/>
      <c r="F254" s="32"/>
      <c r="G254" s="32"/>
      <c r="H254" s="32"/>
      <c r="I254" s="32"/>
      <c r="J254" s="32"/>
      <c r="K254" s="32"/>
      <c r="L254" s="32"/>
      <c r="M254" s="32"/>
    </row>
    <row r="255" ht="25.15" customHeight="1" spans="1:13">
      <c r="A255" s="8">
        <v>2</v>
      </c>
      <c r="B255" s="9">
        <f t="shared" si="38"/>
        <v>0.409722222222222</v>
      </c>
      <c r="C255" s="9">
        <f>B255+$E$4</f>
        <v>0.440972222222222</v>
      </c>
      <c r="D255" s="43" t="s">
        <v>257</v>
      </c>
      <c r="E255" s="53"/>
      <c r="F255" s="53"/>
      <c r="G255" s="20" t="s">
        <v>204</v>
      </c>
      <c r="H255" s="43"/>
      <c r="I255" s="43"/>
      <c r="J255" s="67" t="s">
        <v>186</v>
      </c>
      <c r="K255" s="67"/>
      <c r="L255" s="43"/>
      <c r="M255" s="43" t="s">
        <v>258</v>
      </c>
    </row>
    <row r="256" customHeight="1" spans="1:13">
      <c r="A256" s="8"/>
      <c r="B256" s="9">
        <f>C255+$E$2</f>
        <v>0.444444444444444</v>
      </c>
      <c r="C256" s="9">
        <f>B256+$E$4</f>
        <v>0.475694444444444</v>
      </c>
      <c r="D256" s="43"/>
      <c r="E256" s="53"/>
      <c r="F256" s="53"/>
      <c r="G256" s="20"/>
      <c r="H256" s="43"/>
      <c r="I256" s="43"/>
      <c r="J256" s="67"/>
      <c r="K256" s="67"/>
      <c r="L256" s="43"/>
      <c r="M256" s="43"/>
    </row>
    <row r="257" ht="30" customHeight="1" spans="1:13">
      <c r="A257" s="8"/>
      <c r="B257" s="9">
        <f>C256+$E$2</f>
        <v>0.479166666666666</v>
      </c>
      <c r="C257" s="9">
        <f>B257+$E$4</f>
        <v>0.510416666666666</v>
      </c>
      <c r="D257" s="43"/>
      <c r="E257" s="53"/>
      <c r="F257" s="53"/>
      <c r="G257" s="23"/>
      <c r="H257" s="43"/>
      <c r="I257" s="43"/>
      <c r="J257" s="67"/>
      <c r="K257" s="67"/>
      <c r="L257" s="43"/>
      <c r="M257" s="43"/>
    </row>
    <row r="258" customHeight="1" spans="1:13">
      <c r="A258" s="24" t="s">
        <v>187</v>
      </c>
      <c r="B258" s="25">
        <f t="shared" si="38"/>
        <v>0.510416666666666</v>
      </c>
      <c r="C258" s="25">
        <v>0.583333333333333</v>
      </c>
      <c r="D258" s="26"/>
      <c r="E258" s="26"/>
      <c r="F258" s="26"/>
      <c r="G258" s="26"/>
      <c r="H258" s="26"/>
      <c r="I258" s="26"/>
      <c r="J258" s="26"/>
      <c r="K258" s="26"/>
      <c r="L258" s="26"/>
      <c r="M258" s="26"/>
    </row>
    <row r="259" customHeight="1" spans="1:13">
      <c r="A259" s="8">
        <v>3</v>
      </c>
      <c r="B259" s="9">
        <f t="shared" si="38"/>
        <v>0.583333333333333</v>
      </c>
      <c r="C259" s="9">
        <f>B259+$E$4</f>
        <v>0.614583333333333</v>
      </c>
      <c r="D259" s="53"/>
      <c r="E259" s="53"/>
      <c r="F259" s="20" t="s">
        <v>189</v>
      </c>
      <c r="G259" s="62"/>
      <c r="H259" s="43"/>
      <c r="I259" s="43"/>
      <c r="J259" s="163" t="s">
        <v>209</v>
      </c>
      <c r="K259" s="163"/>
      <c r="L259" s="13"/>
      <c r="M259" s="13"/>
    </row>
    <row r="260" ht="45" customHeight="1" spans="1:13">
      <c r="A260" s="8"/>
      <c r="B260" s="9">
        <f>C259+$E$2</f>
        <v>0.618055555555555</v>
      </c>
      <c r="C260" s="9">
        <f>B260+$E$4</f>
        <v>0.649305555555555</v>
      </c>
      <c r="D260" s="53"/>
      <c r="E260" s="53"/>
      <c r="F260" s="20"/>
      <c r="G260" s="62"/>
      <c r="H260" s="43"/>
      <c r="I260" s="43"/>
      <c r="J260" s="163"/>
      <c r="K260" s="163"/>
      <c r="L260" s="13"/>
      <c r="M260" s="13"/>
    </row>
    <row r="261" customHeight="1" spans="1:13">
      <c r="A261" s="30" t="s">
        <v>182</v>
      </c>
      <c r="B261" s="31">
        <f t="shared" ref="B261:B266" si="39">C260</f>
        <v>0.649305555555555</v>
      </c>
      <c r="C261" s="31">
        <f>B261+$E$3</f>
        <v>0.659722222222222</v>
      </c>
      <c r="D261" s="32"/>
      <c r="E261" s="32"/>
      <c r="F261" s="32"/>
      <c r="G261" s="32"/>
      <c r="H261" s="32"/>
      <c r="I261" s="32"/>
      <c r="J261" s="32"/>
      <c r="K261" s="32"/>
      <c r="L261" s="32"/>
      <c r="M261" s="32"/>
    </row>
    <row r="262" ht="22.15" customHeight="1" spans="1:13">
      <c r="A262" s="8">
        <v>4</v>
      </c>
      <c r="B262" s="9">
        <f t="shared" si="39"/>
        <v>0.659722222222222</v>
      </c>
      <c r="C262" s="9">
        <f>B262+$E$4</f>
        <v>0.690972222222222</v>
      </c>
      <c r="D262" s="77"/>
      <c r="E262" s="77"/>
      <c r="F262" s="162"/>
      <c r="G262" s="162" t="s">
        <v>258</v>
      </c>
      <c r="H262" s="77"/>
      <c r="I262" s="77"/>
      <c r="J262" s="77"/>
      <c r="K262" s="77"/>
      <c r="L262" s="43" t="s">
        <v>259</v>
      </c>
      <c r="M262" s="164"/>
    </row>
    <row r="263" customHeight="1" spans="1:13">
      <c r="A263" s="8"/>
      <c r="B263" s="9">
        <f>C262+$E$2</f>
        <v>0.694444444444444</v>
      </c>
      <c r="C263" s="9">
        <f>B263+$E$4</f>
        <v>0.725694444444444</v>
      </c>
      <c r="D263" s="77"/>
      <c r="E263" s="77"/>
      <c r="F263" s="162"/>
      <c r="G263" s="162"/>
      <c r="H263" s="77"/>
      <c r="I263" s="77"/>
      <c r="J263" s="77"/>
      <c r="K263" s="77"/>
      <c r="L263" s="43"/>
      <c r="M263" s="164"/>
    </row>
    <row r="264" ht="33.95" customHeight="1" spans="1:13">
      <c r="A264" s="8"/>
      <c r="B264" s="9">
        <f>C263+$E$2</f>
        <v>0.729166666666666</v>
      </c>
      <c r="C264" s="9">
        <f>B264+$E$4</f>
        <v>0.760416666666666</v>
      </c>
      <c r="D264" s="77"/>
      <c r="E264" s="77"/>
      <c r="F264" s="162"/>
      <c r="G264" s="162"/>
      <c r="H264" s="77"/>
      <c r="I264" s="77"/>
      <c r="J264" s="77"/>
      <c r="K264" s="77"/>
      <c r="L264" s="43"/>
      <c r="M264" s="164"/>
    </row>
    <row r="265" customHeight="1" spans="1:13">
      <c r="A265" s="24" t="s">
        <v>195</v>
      </c>
      <c r="B265" s="25">
        <f t="shared" si="39"/>
        <v>0.760416666666666</v>
      </c>
      <c r="C265" s="25">
        <f>B265+$E$4+2*$E$3</f>
        <v>0.8125</v>
      </c>
      <c r="D265" s="26"/>
      <c r="E265" s="26"/>
      <c r="F265" s="26"/>
      <c r="G265" s="26"/>
      <c r="H265" s="26"/>
      <c r="I265" s="26"/>
      <c r="J265" s="26"/>
      <c r="K265" s="26"/>
      <c r="L265" s="26"/>
      <c r="M265" s="26"/>
    </row>
    <row r="266" customHeight="1" spans="1:13">
      <c r="A266" s="8">
        <v>5</v>
      </c>
      <c r="B266" s="9">
        <f t="shared" si="39"/>
        <v>0.8125</v>
      </c>
      <c r="C266" s="9">
        <f>B266+$E$4</f>
        <v>0.84375</v>
      </c>
      <c r="D266" s="10"/>
      <c r="E266" s="10"/>
      <c r="F266" s="10"/>
      <c r="G266" s="10"/>
      <c r="H266" s="112"/>
      <c r="I266" s="112"/>
      <c r="J266" s="73"/>
      <c r="K266" s="73"/>
      <c r="L266" s="74"/>
      <c r="M266" s="74"/>
    </row>
    <row r="267" customHeight="1" spans="1:13">
      <c r="A267" s="8"/>
      <c r="B267" s="9">
        <f>C266+$E$2</f>
        <v>0.847222222222222</v>
      </c>
      <c r="C267" s="9">
        <f>B267+$E$4</f>
        <v>0.878472222222222</v>
      </c>
      <c r="D267" s="10"/>
      <c r="E267" s="10"/>
      <c r="F267" s="10"/>
      <c r="G267" s="10"/>
      <c r="H267" s="112"/>
      <c r="I267" s="112"/>
      <c r="J267" s="73"/>
      <c r="K267" s="73"/>
      <c r="L267" s="74"/>
      <c r="M267" s="74"/>
    </row>
    <row r="268" customHeight="1" spans="1:13">
      <c r="A268" s="8"/>
      <c r="B268" s="9">
        <v>0.881944444444445</v>
      </c>
      <c r="C268" s="9">
        <v>0.913194444444445</v>
      </c>
      <c r="D268" s="10"/>
      <c r="E268" s="10"/>
      <c r="F268" s="10"/>
      <c r="G268" s="10"/>
      <c r="H268" s="112"/>
      <c r="I268" s="112"/>
      <c r="J268" s="73"/>
      <c r="K268" s="73"/>
      <c r="L268" s="74"/>
      <c r="M268" s="74"/>
    </row>
    <row r="269" customHeight="1" spans="1:13">
      <c r="A269" s="44" t="s">
        <v>197</v>
      </c>
      <c r="B269" s="44"/>
      <c r="C269" s="44"/>
      <c r="D269" s="45"/>
      <c r="E269" s="45"/>
      <c r="F269" s="45"/>
      <c r="G269" s="45"/>
      <c r="H269" s="45"/>
      <c r="I269" s="45"/>
      <c r="J269" s="45"/>
      <c r="K269" s="45"/>
      <c r="L269" s="45"/>
      <c r="M269" s="45"/>
    </row>
    <row r="271" customHeight="1" spans="1:13">
      <c r="A271" s="2" t="s">
        <v>260</v>
      </c>
      <c r="B271" s="2"/>
      <c r="C271" s="2"/>
      <c r="D271" s="2"/>
      <c r="E271" s="2"/>
      <c r="F271" s="2"/>
      <c r="G271" s="2"/>
      <c r="H271" s="2"/>
      <c r="I271" s="2"/>
      <c r="J271" s="2"/>
      <c r="K271" s="2"/>
      <c r="L271" s="2"/>
      <c r="M271" s="2"/>
    </row>
    <row r="272" customHeight="1" spans="1:13">
      <c r="A272" s="6"/>
      <c r="B272" s="6"/>
      <c r="C272" s="6"/>
      <c r="D272" s="7" t="s">
        <v>170</v>
      </c>
      <c r="E272" s="7"/>
      <c r="F272" s="7" t="s">
        <v>171</v>
      </c>
      <c r="G272" s="7"/>
      <c r="H272" s="7" t="s">
        <v>172</v>
      </c>
      <c r="I272" s="7"/>
      <c r="J272" s="7" t="s">
        <v>173</v>
      </c>
      <c r="K272" s="7"/>
      <c r="L272" s="7" t="s">
        <v>174</v>
      </c>
      <c r="M272" s="7"/>
    </row>
    <row r="273" customHeight="1" spans="1:13">
      <c r="A273" s="6" t="s">
        <v>175</v>
      </c>
      <c r="B273" s="6" t="s">
        <v>176</v>
      </c>
      <c r="C273" s="6" t="s">
        <v>177</v>
      </c>
      <c r="D273" s="7"/>
      <c r="E273" s="7"/>
      <c r="F273" s="7"/>
      <c r="G273" s="7"/>
      <c r="H273" s="6"/>
      <c r="I273" s="7"/>
      <c r="J273" s="7"/>
      <c r="K273" s="7"/>
      <c r="L273" s="7"/>
      <c r="M273" s="7"/>
    </row>
    <row r="274" customHeight="1" spans="1:13">
      <c r="A274" s="8">
        <v>1</v>
      </c>
      <c r="B274" s="9">
        <v>0.333333333333333</v>
      </c>
      <c r="C274" s="9">
        <f>B274+$E$4</f>
        <v>0.364583333333333</v>
      </c>
      <c r="D274" s="144"/>
      <c r="E274" s="144"/>
      <c r="F274" s="72"/>
      <c r="G274" s="72"/>
      <c r="H274" s="10"/>
      <c r="I274" s="10"/>
      <c r="J274" s="11"/>
      <c r="K274" s="11"/>
      <c r="L274" s="11"/>
      <c r="M274" s="11"/>
    </row>
    <row r="275" customHeight="1" spans="1:13">
      <c r="A275" s="8"/>
      <c r="B275" s="9">
        <f>C274+$E$2</f>
        <v>0.368055555555555</v>
      </c>
      <c r="C275" s="9">
        <f>B275+$E$4</f>
        <v>0.399305555555555</v>
      </c>
      <c r="D275" s="144"/>
      <c r="E275" s="144"/>
      <c r="F275" s="72"/>
      <c r="G275" s="72"/>
      <c r="H275" s="10"/>
      <c r="I275" s="10"/>
      <c r="J275" s="11"/>
      <c r="K275" s="11"/>
      <c r="L275" s="11"/>
      <c r="M275" s="11"/>
    </row>
    <row r="276" customHeight="1" spans="1:13">
      <c r="A276" s="30" t="s">
        <v>182</v>
      </c>
      <c r="B276" s="31">
        <f t="shared" ref="B276:B281" si="40">C275</f>
        <v>0.399305555555555</v>
      </c>
      <c r="C276" s="31">
        <f>B276+$E$3</f>
        <v>0.409722222222222</v>
      </c>
      <c r="D276" s="32"/>
      <c r="E276" s="32"/>
      <c r="F276" s="32"/>
      <c r="G276" s="32"/>
      <c r="H276" s="32"/>
      <c r="I276" s="32"/>
      <c r="J276" s="32"/>
      <c r="K276" s="32"/>
      <c r="L276" s="32"/>
      <c r="M276" s="32"/>
    </row>
    <row r="277" customHeight="1" spans="1:13">
      <c r="A277" s="8">
        <v>2</v>
      </c>
      <c r="B277" s="9">
        <f t="shared" si="40"/>
        <v>0.409722222222222</v>
      </c>
      <c r="C277" s="9">
        <f>B277+$E$4</f>
        <v>0.440972222222222</v>
      </c>
      <c r="D277" s="43"/>
      <c r="E277" s="43"/>
      <c r="F277" s="53"/>
      <c r="G277" s="20" t="s">
        <v>184</v>
      </c>
      <c r="H277" s="43"/>
      <c r="I277" s="43"/>
      <c r="J277" s="67" t="s">
        <v>186</v>
      </c>
      <c r="K277" s="67"/>
      <c r="L277" s="43"/>
      <c r="M277" s="43"/>
    </row>
    <row r="278" ht="27.95" customHeight="1" spans="1:13">
      <c r="A278" s="8"/>
      <c r="B278" s="9">
        <f>C277+$E$2</f>
        <v>0.444444444444444</v>
      </c>
      <c r="C278" s="9">
        <f>B278+$E$4</f>
        <v>0.475694444444444</v>
      </c>
      <c r="D278" s="43"/>
      <c r="E278" s="43"/>
      <c r="F278" s="53"/>
      <c r="G278" s="20"/>
      <c r="H278" s="43"/>
      <c r="I278" s="43"/>
      <c r="J278" s="67"/>
      <c r="K278" s="67"/>
      <c r="L278" s="43"/>
      <c r="M278" s="43"/>
    </row>
    <row r="279" customHeight="1" spans="1:13">
      <c r="A279" s="8"/>
      <c r="B279" s="9">
        <f>C278+$E$2</f>
        <v>0.479166666666666</v>
      </c>
      <c r="C279" s="9">
        <f>B279+$E$4</f>
        <v>0.510416666666666</v>
      </c>
      <c r="D279" s="43"/>
      <c r="E279" s="43"/>
      <c r="F279" s="53"/>
      <c r="G279" s="23"/>
      <c r="H279" s="43"/>
      <c r="I279" s="43"/>
      <c r="J279" s="67"/>
      <c r="K279" s="67"/>
      <c r="L279" s="43"/>
      <c r="M279" s="43"/>
    </row>
    <row r="280" customHeight="1" spans="1:13">
      <c r="A280" s="24" t="s">
        <v>187</v>
      </c>
      <c r="B280" s="25">
        <f t="shared" si="40"/>
        <v>0.510416666666666</v>
      </c>
      <c r="C280" s="25">
        <v>0.583333333333333</v>
      </c>
      <c r="D280" s="26"/>
      <c r="E280" s="26"/>
      <c r="F280" s="26"/>
      <c r="G280" s="26"/>
      <c r="H280" s="26"/>
      <c r="I280" s="26"/>
      <c r="J280" s="26"/>
      <c r="K280" s="26"/>
      <c r="L280" s="26"/>
      <c r="M280" s="26"/>
    </row>
    <row r="281" customHeight="1" spans="1:13">
      <c r="A281" s="8">
        <v>3</v>
      </c>
      <c r="B281" s="9">
        <f t="shared" si="40"/>
        <v>0.583333333333333</v>
      </c>
      <c r="C281" s="9">
        <f>B281+$E$4</f>
        <v>0.614583333333333</v>
      </c>
      <c r="D281" s="53"/>
      <c r="E281" s="53"/>
      <c r="F281" s="20" t="s">
        <v>189</v>
      </c>
      <c r="G281" s="62"/>
      <c r="H281" s="43"/>
      <c r="I281" s="43"/>
      <c r="J281" s="11"/>
      <c r="K281" s="11"/>
      <c r="L281" s="13"/>
      <c r="M281" s="13"/>
    </row>
    <row r="282" ht="36.95" customHeight="1" spans="1:13">
      <c r="A282" s="8"/>
      <c r="B282" s="9">
        <f>C281+$E$2</f>
        <v>0.618055555555555</v>
      </c>
      <c r="C282" s="9">
        <f>B282+$E$4</f>
        <v>0.649305555555555</v>
      </c>
      <c r="D282" s="53"/>
      <c r="E282" s="53"/>
      <c r="F282" s="20"/>
      <c r="G282" s="62"/>
      <c r="H282" s="43"/>
      <c r="I282" s="43"/>
      <c r="J282" s="11"/>
      <c r="K282" s="11"/>
      <c r="L282" s="13"/>
      <c r="M282" s="13"/>
    </row>
    <row r="283" customHeight="1" spans="1:13">
      <c r="A283" s="30" t="s">
        <v>182</v>
      </c>
      <c r="B283" s="31">
        <f t="shared" ref="B283:B288" si="41">C282</f>
        <v>0.649305555555555</v>
      </c>
      <c r="C283" s="31">
        <f>B283+$E$3</f>
        <v>0.659722222222222</v>
      </c>
      <c r="D283" s="32"/>
      <c r="E283" s="32"/>
      <c r="F283" s="32"/>
      <c r="G283" s="32"/>
      <c r="H283" s="32"/>
      <c r="I283" s="32"/>
      <c r="J283" s="32"/>
      <c r="K283" s="32"/>
      <c r="L283" s="32"/>
      <c r="M283" s="32"/>
    </row>
    <row r="284" customHeight="1" spans="1:13">
      <c r="A284" s="8">
        <v>4</v>
      </c>
      <c r="B284" s="9">
        <f t="shared" si="41"/>
        <v>0.659722222222222</v>
      </c>
      <c r="C284" s="9">
        <f>B284+$E$4</f>
        <v>0.690972222222222</v>
      </c>
      <c r="D284" s="77"/>
      <c r="E284" s="77"/>
      <c r="F284" s="162"/>
      <c r="G284" s="162"/>
      <c r="H284" s="77"/>
      <c r="I284" s="77"/>
      <c r="J284" s="77"/>
      <c r="K284" s="77"/>
      <c r="L284" s="164"/>
      <c r="M284" s="164"/>
    </row>
    <row r="285" customHeight="1" spans="1:13">
      <c r="A285" s="8"/>
      <c r="B285" s="9">
        <f>C284+$E$2</f>
        <v>0.694444444444444</v>
      </c>
      <c r="C285" s="9">
        <f>B285+$E$4</f>
        <v>0.725694444444444</v>
      </c>
      <c r="D285" s="77"/>
      <c r="E285" s="77"/>
      <c r="F285" s="162"/>
      <c r="G285" s="162"/>
      <c r="H285" s="77"/>
      <c r="I285" s="77"/>
      <c r="J285" s="77"/>
      <c r="K285" s="77"/>
      <c r="L285" s="164"/>
      <c r="M285" s="164"/>
    </row>
    <row r="286" customHeight="1" spans="1:13">
      <c r="A286" s="8"/>
      <c r="B286" s="9">
        <f>C285+$E$2</f>
        <v>0.729166666666666</v>
      </c>
      <c r="C286" s="9">
        <f>B286+$E$4</f>
        <v>0.760416666666666</v>
      </c>
      <c r="D286" s="77"/>
      <c r="E286" s="77"/>
      <c r="F286" s="162"/>
      <c r="G286" s="162"/>
      <c r="H286" s="77"/>
      <c r="I286" s="77"/>
      <c r="J286" s="77"/>
      <c r="K286" s="77"/>
      <c r="L286" s="164"/>
      <c r="M286" s="164"/>
    </row>
    <row r="287" customHeight="1" spans="1:13">
      <c r="A287" s="24" t="s">
        <v>195</v>
      </c>
      <c r="B287" s="25">
        <f t="shared" si="41"/>
        <v>0.760416666666666</v>
      </c>
      <c r="C287" s="25">
        <f>B287+$E$4+2*$E$3</f>
        <v>0.8125</v>
      </c>
      <c r="D287" s="26"/>
      <c r="E287" s="26"/>
      <c r="F287" s="26"/>
      <c r="G287" s="26"/>
      <c r="H287" s="26"/>
      <c r="I287" s="26"/>
      <c r="J287" s="26"/>
      <c r="K287" s="26"/>
      <c r="L287" s="26"/>
      <c r="M287" s="26"/>
    </row>
    <row r="288" customHeight="1" spans="1:13">
      <c r="A288" s="8">
        <v>5</v>
      </c>
      <c r="B288" s="9">
        <f t="shared" si="41"/>
        <v>0.8125</v>
      </c>
      <c r="C288" s="9">
        <f>B288+$E$4</f>
        <v>0.84375</v>
      </c>
      <c r="D288" s="10"/>
      <c r="E288" s="10"/>
      <c r="F288" s="10"/>
      <c r="G288" s="10"/>
      <c r="H288" s="162"/>
      <c r="I288" s="162"/>
      <c r="J288" s="73"/>
      <c r="K288" s="73"/>
      <c r="L288" s="74"/>
      <c r="M288" s="74"/>
    </row>
    <row r="289" customHeight="1" spans="1:13">
      <c r="A289" s="8"/>
      <c r="B289" s="9">
        <f>C288+$E$2</f>
        <v>0.847222222222222</v>
      </c>
      <c r="C289" s="9">
        <f>B289+$E$4</f>
        <v>0.878472222222222</v>
      </c>
      <c r="D289" s="10"/>
      <c r="E289" s="10"/>
      <c r="F289" s="10"/>
      <c r="G289" s="10"/>
      <c r="H289" s="162"/>
      <c r="I289" s="162"/>
      <c r="J289" s="73"/>
      <c r="K289" s="73"/>
      <c r="L289" s="74"/>
      <c r="M289" s="74"/>
    </row>
    <row r="290" customHeight="1" spans="1:13">
      <c r="A290" s="8"/>
      <c r="B290" s="9">
        <v>0.881944444444445</v>
      </c>
      <c r="C290" s="9">
        <v>0.913194444444445</v>
      </c>
      <c r="D290" s="10"/>
      <c r="E290" s="10"/>
      <c r="F290" s="10"/>
      <c r="G290" s="10"/>
      <c r="H290" s="162"/>
      <c r="I290" s="162"/>
      <c r="J290" s="73"/>
      <c r="K290" s="73"/>
      <c r="L290" s="74"/>
      <c r="M290" s="74"/>
    </row>
    <row r="291" customHeight="1" spans="1:13">
      <c r="A291" s="44" t="s">
        <v>197</v>
      </c>
      <c r="B291" s="44"/>
      <c r="C291" s="44"/>
      <c r="D291" s="45"/>
      <c r="E291" s="45"/>
      <c r="F291" s="45"/>
      <c r="G291" s="45"/>
      <c r="H291" s="45"/>
      <c r="I291" s="45"/>
      <c r="J291" s="45"/>
      <c r="K291" s="45"/>
      <c r="L291" s="45"/>
      <c r="M291" s="45"/>
    </row>
    <row r="293" customHeight="1" spans="1:13">
      <c r="A293" s="2" t="s">
        <v>261</v>
      </c>
      <c r="B293" s="2"/>
      <c r="C293" s="2"/>
      <c r="D293" s="2"/>
      <c r="E293" s="2"/>
      <c r="F293" s="2"/>
      <c r="G293" s="2"/>
      <c r="H293" s="2"/>
      <c r="I293" s="2"/>
      <c r="J293" s="2"/>
      <c r="K293" s="2"/>
      <c r="L293" s="2"/>
      <c r="M293" s="2"/>
    </row>
    <row r="294" customHeight="1" spans="1:13">
      <c r="A294" s="6"/>
      <c r="B294" s="6"/>
      <c r="C294" s="6"/>
      <c r="D294" s="7" t="s">
        <v>170</v>
      </c>
      <c r="E294" s="7"/>
      <c r="F294" s="7" t="s">
        <v>171</v>
      </c>
      <c r="G294" s="7"/>
      <c r="H294" s="7" t="s">
        <v>172</v>
      </c>
      <c r="I294" s="7"/>
      <c r="J294" s="7" t="s">
        <v>173</v>
      </c>
      <c r="K294" s="7"/>
      <c r="L294" s="7" t="s">
        <v>174</v>
      </c>
      <c r="M294" s="7"/>
    </row>
    <row r="295" customHeight="1" spans="1:13">
      <c r="A295" s="6" t="s">
        <v>175</v>
      </c>
      <c r="B295" s="6" t="s">
        <v>176</v>
      </c>
      <c r="C295" s="6" t="s">
        <v>177</v>
      </c>
      <c r="D295" s="7"/>
      <c r="E295" s="7"/>
      <c r="F295" s="7"/>
      <c r="G295" s="7"/>
      <c r="H295" s="6"/>
      <c r="I295" s="7"/>
      <c r="J295" s="7"/>
      <c r="K295" s="7"/>
      <c r="L295" s="7"/>
      <c r="M295" s="7"/>
    </row>
    <row r="296" customHeight="1" spans="1:13">
      <c r="A296" s="8">
        <v>1</v>
      </c>
      <c r="B296" s="9">
        <v>0.333333333333333</v>
      </c>
      <c r="C296" s="9">
        <f>B296+$E$4</f>
        <v>0.364583333333333</v>
      </c>
      <c r="D296" s="144"/>
      <c r="E296" s="144"/>
      <c r="F296" s="72"/>
      <c r="G296" s="72"/>
      <c r="H296" s="10"/>
      <c r="I296" s="10"/>
      <c r="J296" s="11"/>
      <c r="K296" s="11"/>
      <c r="L296" s="11"/>
      <c r="M296" s="11"/>
    </row>
    <row r="297" customHeight="1" spans="1:13">
      <c r="A297" s="8"/>
      <c r="B297" s="9">
        <f>C296+$E$2</f>
        <v>0.368055555555555</v>
      </c>
      <c r="C297" s="9">
        <f>B297+$E$4</f>
        <v>0.399305555555555</v>
      </c>
      <c r="D297" s="144"/>
      <c r="E297" s="144"/>
      <c r="F297" s="72"/>
      <c r="G297" s="72"/>
      <c r="H297" s="10"/>
      <c r="I297" s="10"/>
      <c r="J297" s="11"/>
      <c r="K297" s="11"/>
      <c r="L297" s="11"/>
      <c r="M297" s="11"/>
    </row>
    <row r="298" customHeight="1" spans="1:13">
      <c r="A298" s="30" t="s">
        <v>182</v>
      </c>
      <c r="B298" s="31">
        <f t="shared" ref="B298:B303" si="42">C297</f>
        <v>0.399305555555555</v>
      </c>
      <c r="C298" s="31">
        <f>B298+$E$3</f>
        <v>0.409722222222222</v>
      </c>
      <c r="D298" s="32"/>
      <c r="E298" s="32"/>
      <c r="F298" s="32"/>
      <c r="G298" s="32"/>
      <c r="H298" s="32"/>
      <c r="I298" s="32"/>
      <c r="J298" s="32"/>
      <c r="K298" s="32"/>
      <c r="L298" s="32"/>
      <c r="M298" s="32"/>
    </row>
    <row r="299" customHeight="1" spans="1:13">
      <c r="A299" s="8">
        <v>2</v>
      </c>
      <c r="B299" s="9">
        <f t="shared" si="42"/>
        <v>0.409722222222222</v>
      </c>
      <c r="C299" s="9">
        <f>B299+$E$4</f>
        <v>0.440972222222222</v>
      </c>
      <c r="D299" s="43"/>
      <c r="E299" s="43"/>
      <c r="F299" s="53"/>
      <c r="G299" s="20" t="s">
        <v>184</v>
      </c>
      <c r="H299" s="43"/>
      <c r="I299" s="43"/>
      <c r="J299" s="67" t="s">
        <v>186</v>
      </c>
      <c r="K299" s="67"/>
      <c r="L299" s="43"/>
      <c r="M299" s="43"/>
    </row>
    <row r="300" customHeight="1" spans="1:13">
      <c r="A300" s="8"/>
      <c r="B300" s="9">
        <f>C299+$E$2</f>
        <v>0.444444444444444</v>
      </c>
      <c r="C300" s="9">
        <f>B300+$E$4</f>
        <v>0.475694444444444</v>
      </c>
      <c r="D300" s="43"/>
      <c r="E300" s="43"/>
      <c r="F300" s="53"/>
      <c r="G300" s="20"/>
      <c r="H300" s="43"/>
      <c r="I300" s="43"/>
      <c r="J300" s="67"/>
      <c r="K300" s="67"/>
      <c r="L300" s="43"/>
      <c r="M300" s="43"/>
    </row>
    <row r="301" customHeight="1" spans="1:13">
      <c r="A301" s="8"/>
      <c r="B301" s="9">
        <f>C300+$E$2</f>
        <v>0.479166666666666</v>
      </c>
      <c r="C301" s="9">
        <f>B301+$E$4</f>
        <v>0.510416666666666</v>
      </c>
      <c r="D301" s="43"/>
      <c r="E301" s="43"/>
      <c r="F301" s="53"/>
      <c r="G301" s="23"/>
      <c r="H301" s="43"/>
      <c r="I301" s="43"/>
      <c r="J301" s="67"/>
      <c r="K301" s="67"/>
      <c r="L301" s="43"/>
      <c r="M301" s="43"/>
    </row>
    <row r="302" customHeight="1" spans="1:13">
      <c r="A302" s="24" t="s">
        <v>187</v>
      </c>
      <c r="B302" s="25">
        <f t="shared" si="42"/>
        <v>0.510416666666666</v>
      </c>
      <c r="C302" s="25">
        <v>0.583333333333333</v>
      </c>
      <c r="D302" s="26"/>
      <c r="E302" s="26"/>
      <c r="F302" s="26"/>
      <c r="G302" s="26"/>
      <c r="H302" s="26"/>
      <c r="I302" s="26"/>
      <c r="J302" s="26"/>
      <c r="K302" s="26"/>
      <c r="L302" s="26"/>
      <c r="M302" s="26"/>
    </row>
    <row r="303" customHeight="1" spans="1:13">
      <c r="A303" s="8">
        <v>3</v>
      </c>
      <c r="B303" s="9">
        <f t="shared" si="42"/>
        <v>0.583333333333333</v>
      </c>
      <c r="C303" s="9">
        <f>B303+$E$4</f>
        <v>0.614583333333333</v>
      </c>
      <c r="D303" s="53"/>
      <c r="E303" s="53"/>
      <c r="F303" s="20" t="s">
        <v>189</v>
      </c>
      <c r="G303" s="62"/>
      <c r="H303" s="43"/>
      <c r="I303" s="70"/>
      <c r="J303" s="11"/>
      <c r="K303" s="11"/>
      <c r="L303" s="13"/>
      <c r="M303" s="13"/>
    </row>
    <row r="304" ht="33.95" customHeight="1" spans="1:13">
      <c r="A304" s="8"/>
      <c r="B304" s="9">
        <f>C302+$E$2</f>
        <v>0.586805555555555</v>
      </c>
      <c r="C304" s="9">
        <f>B304+$E$4</f>
        <v>0.618055555555555</v>
      </c>
      <c r="D304" s="53"/>
      <c r="E304" s="53"/>
      <c r="F304" s="20"/>
      <c r="G304" s="62"/>
      <c r="H304" s="70"/>
      <c r="I304" s="70"/>
      <c r="J304" s="11"/>
      <c r="K304" s="11"/>
      <c r="L304" s="13"/>
      <c r="M304" s="13"/>
    </row>
    <row r="305" customHeight="1" spans="1:13">
      <c r="A305" s="30" t="s">
        <v>182</v>
      </c>
      <c r="B305" s="31">
        <f t="shared" ref="B305:B310" si="43">C304</f>
        <v>0.618055555555555</v>
      </c>
      <c r="C305" s="31">
        <f>B305+$E$3</f>
        <v>0.628472222222222</v>
      </c>
      <c r="D305" s="32"/>
      <c r="E305" s="32"/>
      <c r="F305" s="32"/>
      <c r="G305" s="32"/>
      <c r="H305" s="32"/>
      <c r="I305" s="32"/>
      <c r="J305" s="32"/>
      <c r="K305" s="32"/>
      <c r="L305" s="32"/>
      <c r="M305" s="32"/>
    </row>
    <row r="306" customHeight="1" spans="1:13">
      <c r="A306" s="8">
        <v>4</v>
      </c>
      <c r="B306" s="9">
        <v>0.659722222222222</v>
      </c>
      <c r="C306" s="9">
        <f>B306+$E$4</f>
        <v>0.690972222222222</v>
      </c>
      <c r="D306" s="77"/>
      <c r="E306" s="77"/>
      <c r="F306" s="162"/>
      <c r="G306" s="162"/>
      <c r="H306" s="77"/>
      <c r="I306" s="77"/>
      <c r="J306" s="77"/>
      <c r="K306" s="77"/>
      <c r="L306" s="164"/>
      <c r="M306" s="164"/>
    </row>
    <row r="307" customHeight="1" spans="1:13">
      <c r="A307" s="8"/>
      <c r="B307" s="9">
        <f>C306+$E$2</f>
        <v>0.694444444444444</v>
      </c>
      <c r="C307" s="9">
        <f>B307+$E$4</f>
        <v>0.725694444444444</v>
      </c>
      <c r="D307" s="77"/>
      <c r="E307" s="77"/>
      <c r="F307" s="162"/>
      <c r="G307" s="162"/>
      <c r="H307" s="77"/>
      <c r="I307" s="77"/>
      <c r="J307" s="77"/>
      <c r="K307" s="77"/>
      <c r="L307" s="164"/>
      <c r="M307" s="164"/>
    </row>
    <row r="308" customHeight="1" spans="1:13">
      <c r="A308" s="8"/>
      <c r="B308" s="9">
        <f>C307+$E$2</f>
        <v>0.729166666666666</v>
      </c>
      <c r="C308" s="9">
        <f>B308+$E$4</f>
        <v>0.760416666666666</v>
      </c>
      <c r="D308" s="77"/>
      <c r="E308" s="77"/>
      <c r="F308" s="162"/>
      <c r="G308" s="162"/>
      <c r="H308" s="77"/>
      <c r="I308" s="77"/>
      <c r="J308" s="77"/>
      <c r="K308" s="77"/>
      <c r="L308" s="164"/>
      <c r="M308" s="164"/>
    </row>
    <row r="309" customHeight="1" spans="1:13">
      <c r="A309" s="24" t="s">
        <v>195</v>
      </c>
      <c r="B309" s="25">
        <f t="shared" si="43"/>
        <v>0.760416666666666</v>
      </c>
      <c r="C309" s="25">
        <f>B309+$E$4+2*$E$3</f>
        <v>0.8125</v>
      </c>
      <c r="D309" s="26"/>
      <c r="E309" s="26"/>
      <c r="F309" s="26"/>
      <c r="G309" s="26"/>
      <c r="H309" s="26"/>
      <c r="I309" s="26"/>
      <c r="J309" s="26"/>
      <c r="K309" s="26"/>
      <c r="L309" s="26"/>
      <c r="M309" s="26"/>
    </row>
    <row r="310" customHeight="1" spans="1:13">
      <c r="A310" s="8">
        <v>5</v>
      </c>
      <c r="B310" s="9">
        <f t="shared" si="43"/>
        <v>0.8125</v>
      </c>
      <c r="C310" s="9">
        <f>B310+$E$4</f>
        <v>0.84375</v>
      </c>
      <c r="D310" s="10"/>
      <c r="E310" s="10"/>
      <c r="F310" s="10"/>
      <c r="G310" s="10"/>
      <c r="H310" s="112"/>
      <c r="I310" s="112"/>
      <c r="J310" s="73"/>
      <c r="K310" s="73"/>
      <c r="L310" s="74"/>
      <c r="M310" s="74"/>
    </row>
    <row r="311" customHeight="1" spans="1:13">
      <c r="A311" s="8"/>
      <c r="B311" s="9">
        <f>C310+$E$2</f>
        <v>0.847222222222222</v>
      </c>
      <c r="C311" s="9">
        <f>B311+$E$4</f>
        <v>0.878472222222222</v>
      </c>
      <c r="D311" s="10"/>
      <c r="E311" s="10"/>
      <c r="F311" s="10"/>
      <c r="G311" s="10"/>
      <c r="H311" s="112"/>
      <c r="I311" s="112"/>
      <c r="J311" s="73"/>
      <c r="K311" s="73"/>
      <c r="L311" s="74"/>
      <c r="M311" s="74"/>
    </row>
    <row r="312" customHeight="1" spans="1:13">
      <c r="A312" s="8"/>
      <c r="B312" s="9">
        <v>0.881944444444445</v>
      </c>
      <c r="C312" s="9">
        <v>0.913194444444445</v>
      </c>
      <c r="D312" s="10"/>
      <c r="E312" s="10"/>
      <c r="F312" s="10"/>
      <c r="G312" s="10"/>
      <c r="H312" s="112"/>
      <c r="I312" s="112"/>
      <c r="J312" s="73"/>
      <c r="K312" s="73"/>
      <c r="L312" s="74"/>
      <c r="M312" s="74"/>
    </row>
    <row r="313" customHeight="1" spans="1:13">
      <c r="A313" s="44" t="s">
        <v>197</v>
      </c>
      <c r="B313" s="44"/>
      <c r="C313" s="44"/>
      <c r="D313" s="45"/>
      <c r="E313" s="45"/>
      <c r="F313" s="45"/>
      <c r="G313" s="45"/>
      <c r="H313" s="45"/>
      <c r="I313" s="45"/>
      <c r="J313" s="45"/>
      <c r="K313" s="45"/>
      <c r="L313" s="45"/>
      <c r="M313" s="45"/>
    </row>
    <row r="315" customHeight="1" spans="1:13">
      <c r="A315" s="2" t="s">
        <v>262</v>
      </c>
      <c r="B315" s="2"/>
      <c r="C315" s="2"/>
      <c r="D315" s="2"/>
      <c r="E315" s="2"/>
      <c r="F315" s="2"/>
      <c r="G315" s="2"/>
      <c r="H315" s="2"/>
      <c r="I315" s="2"/>
      <c r="J315" s="2"/>
      <c r="K315" s="2"/>
      <c r="L315" s="2"/>
      <c r="M315" s="2"/>
    </row>
    <row r="316" customHeight="1" spans="1:13">
      <c r="A316" s="6"/>
      <c r="B316" s="6"/>
      <c r="C316" s="6"/>
      <c r="D316" s="7" t="s">
        <v>170</v>
      </c>
      <c r="E316" s="7"/>
      <c r="F316" s="7" t="s">
        <v>171</v>
      </c>
      <c r="G316" s="7"/>
      <c r="H316" s="7" t="s">
        <v>172</v>
      </c>
      <c r="I316" s="7"/>
      <c r="J316" s="7" t="s">
        <v>173</v>
      </c>
      <c r="K316" s="7"/>
      <c r="L316" s="7" t="s">
        <v>174</v>
      </c>
      <c r="M316" s="7"/>
    </row>
    <row r="317" customHeight="1" spans="1:13">
      <c r="A317" s="6" t="s">
        <v>175</v>
      </c>
      <c r="B317" s="6" t="s">
        <v>176</v>
      </c>
      <c r="C317" s="6" t="s">
        <v>177</v>
      </c>
      <c r="D317" s="7"/>
      <c r="E317" s="7"/>
      <c r="F317" s="7"/>
      <c r="G317" s="7"/>
      <c r="H317" s="6"/>
      <c r="I317" s="7"/>
      <c r="J317" s="7"/>
      <c r="K317" s="7"/>
      <c r="L317" s="7"/>
      <c r="M317" s="7"/>
    </row>
    <row r="318" customHeight="1" spans="1:13">
      <c r="A318" s="8">
        <v>1</v>
      </c>
      <c r="B318" s="9">
        <v>0.333333333333333</v>
      </c>
      <c r="C318" s="9">
        <f>B318+$E$4</f>
        <v>0.364583333333333</v>
      </c>
      <c r="D318" s="144"/>
      <c r="E318" s="144"/>
      <c r="F318" s="72"/>
      <c r="G318" s="72"/>
      <c r="H318" s="10"/>
      <c r="I318" s="10"/>
      <c r="J318" s="11"/>
      <c r="K318" s="11"/>
      <c r="L318" s="11"/>
      <c r="M318" s="11"/>
    </row>
    <row r="319" customHeight="1" spans="1:13">
      <c r="A319" s="8"/>
      <c r="B319" s="9">
        <f>C318+$E$2</f>
        <v>0.368055555555555</v>
      </c>
      <c r="C319" s="9">
        <f>B319+$E$4</f>
        <v>0.399305555555555</v>
      </c>
      <c r="D319" s="144"/>
      <c r="E319" s="144"/>
      <c r="F319" s="72"/>
      <c r="G319" s="72"/>
      <c r="H319" s="10"/>
      <c r="I319" s="10"/>
      <c r="J319" s="11"/>
      <c r="K319" s="11"/>
      <c r="L319" s="11"/>
      <c r="M319" s="11"/>
    </row>
    <row r="320" customHeight="1" spans="1:13">
      <c r="A320" s="30" t="s">
        <v>182</v>
      </c>
      <c r="B320" s="31">
        <f t="shared" ref="B320:B325" si="44">C319</f>
        <v>0.399305555555555</v>
      </c>
      <c r="C320" s="31">
        <f>B320+$E$3</f>
        <v>0.409722222222222</v>
      </c>
      <c r="D320" s="32"/>
      <c r="E320" s="32"/>
      <c r="F320" s="32"/>
      <c r="G320" s="32"/>
      <c r="H320" s="32"/>
      <c r="I320" s="32"/>
      <c r="J320" s="32"/>
      <c r="K320" s="32"/>
      <c r="L320" s="32"/>
      <c r="M320" s="32"/>
    </row>
    <row r="321" customHeight="1" spans="1:13">
      <c r="A321" s="8">
        <v>2</v>
      </c>
      <c r="B321" s="9">
        <f t="shared" si="44"/>
        <v>0.409722222222222</v>
      </c>
      <c r="C321" s="9">
        <f>B321+$E$4</f>
        <v>0.440972222222222</v>
      </c>
      <c r="D321" s="43"/>
      <c r="E321" s="43"/>
      <c r="F321" s="53"/>
      <c r="G321" s="20" t="s">
        <v>184</v>
      </c>
      <c r="H321" s="43"/>
      <c r="I321" s="43"/>
      <c r="J321" s="67" t="s">
        <v>186</v>
      </c>
      <c r="K321" s="67"/>
      <c r="L321" s="43"/>
      <c r="M321" s="11"/>
    </row>
    <row r="322" customHeight="1" spans="1:13">
      <c r="A322" s="8"/>
      <c r="B322" s="9">
        <f>C321+$E$2</f>
        <v>0.444444444444444</v>
      </c>
      <c r="C322" s="9">
        <f>B322+$E$4</f>
        <v>0.475694444444444</v>
      </c>
      <c r="D322" s="43"/>
      <c r="E322" s="43"/>
      <c r="F322" s="53"/>
      <c r="G322" s="20"/>
      <c r="H322" s="43"/>
      <c r="I322" s="43"/>
      <c r="J322" s="67"/>
      <c r="K322" s="67"/>
      <c r="L322" s="43"/>
      <c r="M322" s="11"/>
    </row>
    <row r="323" customHeight="1" spans="1:13">
      <c r="A323" s="8"/>
      <c r="B323" s="9">
        <f>C322+$E$2</f>
        <v>0.479166666666666</v>
      </c>
      <c r="C323" s="9">
        <f>B323+$E$4</f>
        <v>0.510416666666666</v>
      </c>
      <c r="D323" s="43"/>
      <c r="E323" s="43"/>
      <c r="F323" s="53"/>
      <c r="G323" s="23"/>
      <c r="H323" s="43"/>
      <c r="I323" s="43"/>
      <c r="J323" s="67"/>
      <c r="K323" s="67"/>
      <c r="L323" s="43"/>
      <c r="M323" s="11"/>
    </row>
    <row r="324" customHeight="1" spans="1:13">
      <c r="A324" s="24" t="s">
        <v>187</v>
      </c>
      <c r="B324" s="25">
        <f t="shared" si="44"/>
        <v>0.510416666666666</v>
      </c>
      <c r="C324" s="25">
        <v>0.583333333333333</v>
      </c>
      <c r="D324" s="26"/>
      <c r="E324" s="26"/>
      <c r="F324" s="26"/>
      <c r="G324" s="26"/>
      <c r="H324" s="26"/>
      <c r="I324" s="26"/>
      <c r="J324" s="26"/>
      <c r="K324" s="26"/>
      <c r="L324" s="26"/>
      <c r="M324" s="26"/>
    </row>
    <row r="325" customHeight="1" spans="1:13">
      <c r="A325" s="8">
        <v>3</v>
      </c>
      <c r="B325" s="9">
        <f t="shared" si="44"/>
        <v>0.583333333333333</v>
      </c>
      <c r="C325" s="9">
        <f>B325+$E$4</f>
        <v>0.614583333333333</v>
      </c>
      <c r="D325" s="53"/>
      <c r="E325" s="53"/>
      <c r="F325" s="20" t="s">
        <v>189</v>
      </c>
      <c r="G325" s="62"/>
      <c r="H325" s="43"/>
      <c r="I325" s="70"/>
      <c r="J325" s="11"/>
      <c r="K325" s="11"/>
      <c r="L325" s="13"/>
      <c r="M325" s="13"/>
    </row>
    <row r="326" ht="27.95" customHeight="1" spans="1:13">
      <c r="A326" s="8"/>
      <c r="B326" s="9">
        <f>C325+$E$2</f>
        <v>0.618055555555555</v>
      </c>
      <c r="C326" s="9">
        <f>B326+$E$4</f>
        <v>0.649305555555555</v>
      </c>
      <c r="D326" s="53"/>
      <c r="E326" s="53"/>
      <c r="F326" s="20"/>
      <c r="G326" s="62"/>
      <c r="H326" s="70"/>
      <c r="I326" s="70"/>
      <c r="J326" s="11"/>
      <c r="K326" s="11"/>
      <c r="L326" s="13"/>
      <c r="M326" s="13"/>
    </row>
    <row r="327" customHeight="1" spans="1:13">
      <c r="A327" s="30" t="s">
        <v>182</v>
      </c>
      <c r="B327" s="31">
        <f t="shared" ref="B327:B332" si="45">C326</f>
        <v>0.649305555555555</v>
      </c>
      <c r="C327" s="31">
        <f>B327+$E$3</f>
        <v>0.659722222222222</v>
      </c>
      <c r="D327" s="32"/>
      <c r="E327" s="32"/>
      <c r="F327" s="32"/>
      <c r="G327" s="32"/>
      <c r="H327" s="32"/>
      <c r="I327" s="32"/>
      <c r="J327" s="32"/>
      <c r="K327" s="32"/>
      <c r="L327" s="32"/>
      <c r="M327" s="32"/>
    </row>
    <row r="328" customHeight="1" spans="1:13">
      <c r="A328" s="8">
        <v>4</v>
      </c>
      <c r="B328" s="9">
        <f t="shared" si="45"/>
        <v>0.659722222222222</v>
      </c>
      <c r="C328" s="9">
        <f>B328+$E$4</f>
        <v>0.690972222222222</v>
      </c>
      <c r="D328" s="77"/>
      <c r="E328" s="77"/>
      <c r="F328" s="162"/>
      <c r="G328" s="162"/>
      <c r="H328" s="77"/>
      <c r="I328" s="77"/>
      <c r="J328" s="77"/>
      <c r="K328" s="77"/>
      <c r="L328" s="164"/>
      <c r="M328" s="164"/>
    </row>
    <row r="329" customHeight="1" spans="1:13">
      <c r="A329" s="8"/>
      <c r="B329" s="9">
        <f>C328+$E$2</f>
        <v>0.694444444444444</v>
      </c>
      <c r="C329" s="9">
        <f>B329+$E$4</f>
        <v>0.725694444444444</v>
      </c>
      <c r="D329" s="77"/>
      <c r="E329" s="77"/>
      <c r="F329" s="162"/>
      <c r="G329" s="162"/>
      <c r="H329" s="77"/>
      <c r="I329" s="77"/>
      <c r="J329" s="77"/>
      <c r="K329" s="77"/>
      <c r="L329" s="164"/>
      <c r="M329" s="164"/>
    </row>
    <row r="330" customHeight="1" spans="1:13">
      <c r="A330" s="8"/>
      <c r="B330" s="9">
        <f>C329+$E$2</f>
        <v>0.729166666666666</v>
      </c>
      <c r="C330" s="9">
        <f>B330+$E$4</f>
        <v>0.760416666666666</v>
      </c>
      <c r="D330" s="77"/>
      <c r="E330" s="77"/>
      <c r="F330" s="162"/>
      <c r="G330" s="162"/>
      <c r="H330" s="77"/>
      <c r="I330" s="77"/>
      <c r="J330" s="77"/>
      <c r="K330" s="77"/>
      <c r="L330" s="164"/>
      <c r="M330" s="164"/>
    </row>
    <row r="331" customHeight="1" spans="1:13">
      <c r="A331" s="24" t="s">
        <v>195</v>
      </c>
      <c r="B331" s="25">
        <f t="shared" si="45"/>
        <v>0.760416666666666</v>
      </c>
      <c r="C331" s="25">
        <f>B331+$E$4+2*$E$3</f>
        <v>0.8125</v>
      </c>
      <c r="D331" s="26"/>
      <c r="E331" s="26"/>
      <c r="F331" s="26"/>
      <c r="G331" s="26"/>
      <c r="H331" s="26"/>
      <c r="I331" s="26"/>
      <c r="J331" s="26"/>
      <c r="K331" s="26"/>
      <c r="L331" s="26"/>
      <c r="M331" s="26"/>
    </row>
    <row r="332" customHeight="1" spans="1:13">
      <c r="A332" s="8">
        <v>5</v>
      </c>
      <c r="B332" s="9">
        <f t="shared" si="45"/>
        <v>0.8125</v>
      </c>
      <c r="C332" s="9">
        <f>B332+$E$4</f>
        <v>0.84375</v>
      </c>
      <c r="D332" s="10"/>
      <c r="E332" s="10"/>
      <c r="F332" s="10"/>
      <c r="G332" s="10"/>
      <c r="H332" s="162"/>
      <c r="I332" s="162"/>
      <c r="J332" s="73"/>
      <c r="K332" s="73"/>
      <c r="L332" s="74"/>
      <c r="M332" s="74"/>
    </row>
    <row r="333" customHeight="1" spans="1:13">
      <c r="A333" s="8"/>
      <c r="B333" s="9">
        <f>C332+$E$2</f>
        <v>0.847222222222222</v>
      </c>
      <c r="C333" s="9">
        <f>B333+$E$4</f>
        <v>0.878472222222222</v>
      </c>
      <c r="D333" s="10"/>
      <c r="E333" s="10"/>
      <c r="F333" s="10"/>
      <c r="G333" s="10"/>
      <c r="H333" s="162"/>
      <c r="I333" s="162"/>
      <c r="J333" s="73"/>
      <c r="K333" s="73"/>
      <c r="L333" s="74"/>
      <c r="M333" s="74"/>
    </row>
    <row r="334" customHeight="1" spans="1:13">
      <c r="A334" s="8"/>
      <c r="B334" s="9">
        <v>0.881944444444445</v>
      </c>
      <c r="C334" s="9">
        <v>0.913194444444445</v>
      </c>
      <c r="D334" s="10"/>
      <c r="E334" s="10"/>
      <c r="F334" s="10"/>
      <c r="G334" s="10"/>
      <c r="H334" s="162"/>
      <c r="I334" s="162"/>
      <c r="J334" s="73"/>
      <c r="K334" s="73"/>
      <c r="L334" s="74"/>
      <c r="M334" s="74"/>
    </row>
    <row r="335" customHeight="1" spans="1:13">
      <c r="A335" s="44" t="s">
        <v>197</v>
      </c>
      <c r="B335" s="44"/>
      <c r="C335" s="44"/>
      <c r="D335" s="45"/>
      <c r="E335" s="45"/>
      <c r="F335" s="45"/>
      <c r="G335" s="45"/>
      <c r="H335" s="45"/>
      <c r="I335" s="45"/>
      <c r="J335" s="45"/>
      <c r="K335" s="45"/>
      <c r="L335" s="45"/>
      <c r="M335" s="45"/>
    </row>
    <row r="337" customHeight="1" spans="1:13">
      <c r="A337" s="2" t="s">
        <v>263</v>
      </c>
      <c r="B337" s="2"/>
      <c r="C337" s="2"/>
      <c r="D337" s="2"/>
      <c r="E337" s="2"/>
      <c r="F337" s="2"/>
      <c r="G337" s="2"/>
      <c r="H337" s="2"/>
      <c r="I337" s="2"/>
      <c r="J337" s="2"/>
      <c r="K337" s="2"/>
      <c r="L337" s="2"/>
      <c r="M337" s="2"/>
    </row>
    <row r="338" customHeight="1" spans="1:13">
      <c r="A338" s="6"/>
      <c r="B338" s="6"/>
      <c r="C338" s="6"/>
      <c r="D338" s="7" t="s">
        <v>170</v>
      </c>
      <c r="E338" s="7"/>
      <c r="F338" s="7" t="s">
        <v>171</v>
      </c>
      <c r="G338" s="7"/>
      <c r="H338" s="7" t="s">
        <v>172</v>
      </c>
      <c r="I338" s="7"/>
      <c r="J338" s="7" t="s">
        <v>173</v>
      </c>
      <c r="K338" s="7"/>
      <c r="L338" s="7" t="s">
        <v>174</v>
      </c>
      <c r="M338" s="7"/>
    </row>
    <row r="339" customHeight="1" spans="1:13">
      <c r="A339" s="6" t="s">
        <v>175</v>
      </c>
      <c r="B339" s="6" t="s">
        <v>176</v>
      </c>
      <c r="C339" s="6" t="s">
        <v>177</v>
      </c>
      <c r="D339" s="7"/>
      <c r="E339" s="7"/>
      <c r="F339" s="7"/>
      <c r="G339" s="7"/>
      <c r="H339" s="6"/>
      <c r="I339" s="7"/>
      <c r="J339" s="7"/>
      <c r="K339" s="7"/>
      <c r="L339" s="7"/>
      <c r="M339" s="7"/>
    </row>
    <row r="340" customHeight="1" spans="1:13">
      <c r="A340" s="8">
        <v>1</v>
      </c>
      <c r="B340" s="9">
        <v>0.333333333333333</v>
      </c>
      <c r="C340" s="9">
        <f>B340+$E$4</f>
        <v>0.364583333333333</v>
      </c>
      <c r="D340" s="144"/>
      <c r="E340" s="144"/>
      <c r="F340" s="72"/>
      <c r="G340" s="72"/>
      <c r="H340" s="10"/>
      <c r="I340" s="10"/>
      <c r="J340" s="11"/>
      <c r="K340" s="11"/>
      <c r="L340" s="11"/>
      <c r="M340" s="11"/>
    </row>
    <row r="341" customHeight="1" spans="1:13">
      <c r="A341" s="8"/>
      <c r="B341" s="9">
        <f>C340+$E$2</f>
        <v>0.368055555555555</v>
      </c>
      <c r="C341" s="9">
        <f>B341+$E$4</f>
        <v>0.399305555555555</v>
      </c>
      <c r="D341" s="144"/>
      <c r="E341" s="144"/>
      <c r="F341" s="72"/>
      <c r="G341" s="72"/>
      <c r="H341" s="10"/>
      <c r="I341" s="10"/>
      <c r="J341" s="11"/>
      <c r="K341" s="11"/>
      <c r="L341" s="11"/>
      <c r="M341" s="11"/>
    </row>
    <row r="342" customHeight="1" spans="1:13">
      <c r="A342" s="30" t="s">
        <v>182</v>
      </c>
      <c r="B342" s="31">
        <f t="shared" ref="B342:B347" si="46">C341</f>
        <v>0.399305555555555</v>
      </c>
      <c r="C342" s="31">
        <f>B342+$E$3</f>
        <v>0.409722222222222</v>
      </c>
      <c r="D342" s="32"/>
      <c r="E342" s="32"/>
      <c r="F342" s="32"/>
      <c r="G342" s="32"/>
      <c r="H342" s="32"/>
      <c r="I342" s="32"/>
      <c r="J342" s="32"/>
      <c r="K342" s="32"/>
      <c r="L342" s="32"/>
      <c r="M342" s="32"/>
    </row>
    <row r="343" customHeight="1" spans="1:13">
      <c r="A343" s="8">
        <v>2</v>
      </c>
      <c r="B343" s="9">
        <f t="shared" si="46"/>
        <v>0.409722222222222</v>
      </c>
      <c r="C343" s="9">
        <f>B343+$E$4</f>
        <v>0.440972222222222</v>
      </c>
      <c r="D343" s="43"/>
      <c r="E343" s="53"/>
      <c r="F343" s="53"/>
      <c r="G343" s="20" t="s">
        <v>184</v>
      </c>
      <c r="H343" s="43"/>
      <c r="I343" s="43"/>
      <c r="J343" s="67" t="s">
        <v>186</v>
      </c>
      <c r="K343" s="67"/>
      <c r="L343" s="43"/>
      <c r="M343" s="43"/>
    </row>
    <row r="344" ht="29.1" customHeight="1" spans="1:13">
      <c r="A344" s="8"/>
      <c r="B344" s="9">
        <f>C343+$E$2</f>
        <v>0.444444444444444</v>
      </c>
      <c r="C344" s="9">
        <f>B344+$E$4</f>
        <v>0.475694444444444</v>
      </c>
      <c r="D344" s="43"/>
      <c r="E344" s="53"/>
      <c r="F344" s="53"/>
      <c r="G344" s="20"/>
      <c r="H344" s="43"/>
      <c r="I344" s="43"/>
      <c r="J344" s="67"/>
      <c r="K344" s="67"/>
      <c r="L344" s="43"/>
      <c r="M344" s="43"/>
    </row>
    <row r="345" customHeight="1" spans="1:13">
      <c r="A345" s="8"/>
      <c r="B345" s="9">
        <f>C344+$E$2</f>
        <v>0.479166666666666</v>
      </c>
      <c r="C345" s="9">
        <f>B345+$E$4</f>
        <v>0.510416666666666</v>
      </c>
      <c r="D345" s="43"/>
      <c r="E345" s="53"/>
      <c r="F345" s="53"/>
      <c r="G345" s="23"/>
      <c r="H345" s="43"/>
      <c r="I345" s="43"/>
      <c r="J345" s="67"/>
      <c r="K345" s="67"/>
      <c r="L345" s="43"/>
      <c r="M345" s="43"/>
    </row>
    <row r="346" customHeight="1" spans="1:13">
      <c r="A346" s="24" t="s">
        <v>187</v>
      </c>
      <c r="B346" s="25">
        <f t="shared" si="46"/>
        <v>0.510416666666666</v>
      </c>
      <c r="C346" s="25">
        <v>0.583333333333333</v>
      </c>
      <c r="D346" s="26"/>
      <c r="E346" s="26"/>
      <c r="F346" s="26"/>
      <c r="G346" s="26"/>
      <c r="H346" s="26"/>
      <c r="I346" s="26"/>
      <c r="J346" s="26"/>
      <c r="K346" s="26"/>
      <c r="L346" s="26"/>
      <c r="M346" s="26"/>
    </row>
    <row r="347" customHeight="1" spans="1:13">
      <c r="A347" s="8">
        <v>3</v>
      </c>
      <c r="B347" s="9">
        <f t="shared" si="46"/>
        <v>0.583333333333333</v>
      </c>
      <c r="C347" s="9">
        <f>B347+$E$4</f>
        <v>0.614583333333333</v>
      </c>
      <c r="D347" s="53"/>
      <c r="E347" s="43"/>
      <c r="F347" s="20" t="s">
        <v>189</v>
      </c>
      <c r="G347" s="62"/>
      <c r="H347" s="43"/>
      <c r="I347" s="70"/>
      <c r="J347" s="163" t="s">
        <v>209</v>
      </c>
      <c r="K347" s="163"/>
      <c r="L347" s="13"/>
      <c r="M347" s="13"/>
    </row>
    <row r="348" ht="32.1" customHeight="1" spans="1:13">
      <c r="A348" s="8"/>
      <c r="B348" s="9">
        <f>C347+$E$2</f>
        <v>0.618055555555555</v>
      </c>
      <c r="C348" s="9">
        <f>B348+$E$4</f>
        <v>0.649305555555555</v>
      </c>
      <c r="D348" s="53"/>
      <c r="E348" s="43"/>
      <c r="F348" s="20"/>
      <c r="G348" s="62"/>
      <c r="H348" s="70"/>
      <c r="I348" s="70"/>
      <c r="J348" s="163"/>
      <c r="K348" s="163"/>
      <c r="L348" s="13"/>
      <c r="M348" s="13"/>
    </row>
    <row r="349" customHeight="1" spans="1:13">
      <c r="A349" s="30" t="s">
        <v>182</v>
      </c>
      <c r="B349" s="31">
        <f t="shared" ref="B349:B354" si="47">C348</f>
        <v>0.649305555555555</v>
      </c>
      <c r="C349" s="31">
        <f>B349+$E$3</f>
        <v>0.659722222222222</v>
      </c>
      <c r="D349" s="32"/>
      <c r="E349" s="32"/>
      <c r="F349" s="32"/>
      <c r="G349" s="32"/>
      <c r="H349" s="32"/>
      <c r="I349" s="32"/>
      <c r="J349" s="32"/>
      <c r="K349" s="32"/>
      <c r="L349" s="32"/>
      <c r="M349" s="32"/>
    </row>
    <row r="350" customHeight="1" spans="1:13">
      <c r="A350" s="8">
        <v>4</v>
      </c>
      <c r="B350" s="9">
        <f t="shared" si="47"/>
        <v>0.659722222222222</v>
      </c>
      <c r="C350" s="9">
        <f>B350+$E$4</f>
        <v>0.690972222222222</v>
      </c>
      <c r="D350" s="77"/>
      <c r="E350" s="77"/>
      <c r="F350" s="162"/>
      <c r="G350" s="162"/>
      <c r="H350" s="77"/>
      <c r="I350" s="77"/>
      <c r="J350" s="77"/>
      <c r="K350" s="77"/>
      <c r="L350" s="164"/>
      <c r="M350" s="164"/>
    </row>
    <row r="351" customHeight="1" spans="1:13">
      <c r="A351" s="8"/>
      <c r="B351" s="9">
        <f>C350+$E$2</f>
        <v>0.694444444444444</v>
      </c>
      <c r="C351" s="9">
        <f>B351+$E$4</f>
        <v>0.725694444444444</v>
      </c>
      <c r="D351" s="77"/>
      <c r="E351" s="77"/>
      <c r="F351" s="162"/>
      <c r="G351" s="162"/>
      <c r="H351" s="77"/>
      <c r="I351" s="77"/>
      <c r="J351" s="77"/>
      <c r="K351" s="77"/>
      <c r="L351" s="164"/>
      <c r="M351" s="164"/>
    </row>
    <row r="352" customHeight="1" spans="1:13">
      <c r="A352" s="8"/>
      <c r="B352" s="9">
        <f>C351+$E$2</f>
        <v>0.729166666666666</v>
      </c>
      <c r="C352" s="9">
        <f>B352+$E$4</f>
        <v>0.760416666666666</v>
      </c>
      <c r="D352" s="77"/>
      <c r="E352" s="77"/>
      <c r="F352" s="162"/>
      <c r="G352" s="162"/>
      <c r="H352" s="77"/>
      <c r="I352" s="77"/>
      <c r="J352" s="77"/>
      <c r="K352" s="77"/>
      <c r="L352" s="164"/>
      <c r="M352" s="164"/>
    </row>
    <row r="353" customHeight="1" spans="1:13">
      <c r="A353" s="24" t="s">
        <v>195</v>
      </c>
      <c r="B353" s="25">
        <f t="shared" si="47"/>
        <v>0.760416666666666</v>
      </c>
      <c r="C353" s="25">
        <f>B353+$E$4+2*$E$3</f>
        <v>0.8125</v>
      </c>
      <c r="D353" s="26"/>
      <c r="E353" s="26"/>
      <c r="F353" s="26"/>
      <c r="G353" s="26"/>
      <c r="H353" s="26"/>
      <c r="I353" s="26"/>
      <c r="J353" s="26"/>
      <c r="K353" s="26"/>
      <c r="L353" s="26"/>
      <c r="M353" s="26"/>
    </row>
    <row r="354" customHeight="1" spans="1:13">
      <c r="A354" s="8">
        <v>5</v>
      </c>
      <c r="B354" s="9">
        <f t="shared" si="47"/>
        <v>0.8125</v>
      </c>
      <c r="C354" s="9">
        <f>B354+$E$4</f>
        <v>0.84375</v>
      </c>
      <c r="D354" s="10"/>
      <c r="E354" s="10"/>
      <c r="F354" s="10"/>
      <c r="G354" s="10"/>
      <c r="H354" s="112"/>
      <c r="I354" s="112"/>
      <c r="J354" s="73"/>
      <c r="K354" s="73"/>
      <c r="L354" s="167"/>
      <c r="M354" s="167"/>
    </row>
    <row r="355" customHeight="1" spans="1:13">
      <c r="A355" s="8"/>
      <c r="B355" s="9">
        <f>C354+$E$2</f>
        <v>0.847222222222222</v>
      </c>
      <c r="C355" s="9">
        <f>B355+$E$4</f>
        <v>0.878472222222222</v>
      </c>
      <c r="D355" s="10"/>
      <c r="E355" s="10"/>
      <c r="F355" s="10"/>
      <c r="G355" s="10"/>
      <c r="H355" s="112"/>
      <c r="I355" s="112"/>
      <c r="J355" s="73"/>
      <c r="K355" s="73"/>
      <c r="L355" s="167"/>
      <c r="M355" s="167"/>
    </row>
    <row r="356" ht="15.95" customHeight="1" spans="1:13">
      <c r="A356" s="8"/>
      <c r="B356" s="9">
        <v>0.881944444444445</v>
      </c>
      <c r="C356" s="9">
        <v>0.913194444444445</v>
      </c>
      <c r="D356" s="10"/>
      <c r="E356" s="10"/>
      <c r="F356" s="10"/>
      <c r="G356" s="10"/>
      <c r="H356" s="112"/>
      <c r="I356" s="112"/>
      <c r="J356" s="73"/>
      <c r="K356" s="73"/>
      <c r="L356" s="167"/>
      <c r="M356" s="167"/>
    </row>
    <row r="357" customHeight="1" spans="1:13">
      <c r="A357" s="165" t="s">
        <v>197</v>
      </c>
      <c r="B357" s="165"/>
      <c r="C357" s="165"/>
      <c r="D357" s="165"/>
      <c r="E357" s="165"/>
      <c r="F357" s="165"/>
      <c r="G357" s="165"/>
      <c r="H357" s="165"/>
      <c r="I357" s="165"/>
      <c r="J357" s="165"/>
      <c r="K357" s="165"/>
      <c r="L357" s="165"/>
      <c r="M357" s="165"/>
    </row>
    <row r="364" customHeight="1" spans="6:6">
      <c r="F364" s="166"/>
    </row>
  </sheetData>
  <mergeCells count="1144">
    <mergeCell ref="A1:M1"/>
    <mergeCell ref="D6:E6"/>
    <mergeCell ref="F6:G6"/>
    <mergeCell ref="H6:I6"/>
    <mergeCell ref="J6:K6"/>
    <mergeCell ref="L6:M6"/>
    <mergeCell ref="D10:E10"/>
    <mergeCell ref="F10:G10"/>
    <mergeCell ref="H10:I10"/>
    <mergeCell ref="J10:K10"/>
    <mergeCell ref="L10:M10"/>
    <mergeCell ref="D14:E14"/>
    <mergeCell ref="F14:G14"/>
    <mergeCell ref="H14:I14"/>
    <mergeCell ref="J14:K14"/>
    <mergeCell ref="L14:M14"/>
    <mergeCell ref="J15:K15"/>
    <mergeCell ref="J16:K16"/>
    <mergeCell ref="D17:E17"/>
    <mergeCell ref="F17:G17"/>
    <mergeCell ref="H17:I17"/>
    <mergeCell ref="J17:K17"/>
    <mergeCell ref="L17:M17"/>
    <mergeCell ref="D21:E21"/>
    <mergeCell ref="F21:G21"/>
    <mergeCell ref="H21:I21"/>
    <mergeCell ref="J21:K21"/>
    <mergeCell ref="L21:M21"/>
    <mergeCell ref="A25:M25"/>
    <mergeCell ref="A28:M28"/>
    <mergeCell ref="D29:E29"/>
    <mergeCell ref="F29:G29"/>
    <mergeCell ref="H29:I29"/>
    <mergeCell ref="J29:K29"/>
    <mergeCell ref="L29:M29"/>
    <mergeCell ref="D33:E33"/>
    <mergeCell ref="F33:G33"/>
    <mergeCell ref="H33:I33"/>
    <mergeCell ref="J33:K33"/>
    <mergeCell ref="L33:M33"/>
    <mergeCell ref="D37:E37"/>
    <mergeCell ref="F37:G37"/>
    <mergeCell ref="H37:I37"/>
    <mergeCell ref="J37:K37"/>
    <mergeCell ref="L37:M37"/>
    <mergeCell ref="D40:E40"/>
    <mergeCell ref="F40:G40"/>
    <mergeCell ref="H40:I40"/>
    <mergeCell ref="J40:K40"/>
    <mergeCell ref="L40:M40"/>
    <mergeCell ref="D44:E44"/>
    <mergeCell ref="F44:G44"/>
    <mergeCell ref="H44:I44"/>
    <mergeCell ref="J44:K44"/>
    <mergeCell ref="L44:M44"/>
    <mergeCell ref="A48:M48"/>
    <mergeCell ref="A50:M50"/>
    <mergeCell ref="D51:E51"/>
    <mergeCell ref="F51:G51"/>
    <mergeCell ref="H51:I51"/>
    <mergeCell ref="J51:K51"/>
    <mergeCell ref="L51:M51"/>
    <mergeCell ref="D52:E52"/>
    <mergeCell ref="F52:G52"/>
    <mergeCell ref="H52:I52"/>
    <mergeCell ref="J52:K52"/>
    <mergeCell ref="L52:M52"/>
    <mergeCell ref="D55:E55"/>
    <mergeCell ref="F55:G55"/>
    <mergeCell ref="H55:I55"/>
    <mergeCell ref="J55:K55"/>
    <mergeCell ref="L55:M55"/>
    <mergeCell ref="D59:E59"/>
    <mergeCell ref="F59:G59"/>
    <mergeCell ref="H59:I59"/>
    <mergeCell ref="J59:K59"/>
    <mergeCell ref="L59:M59"/>
    <mergeCell ref="D62:E62"/>
    <mergeCell ref="F62:G62"/>
    <mergeCell ref="H62:I62"/>
    <mergeCell ref="J62:K62"/>
    <mergeCell ref="L62:M62"/>
    <mergeCell ref="D66:E66"/>
    <mergeCell ref="F66:G66"/>
    <mergeCell ref="H66:I66"/>
    <mergeCell ref="J66:K66"/>
    <mergeCell ref="L66:M66"/>
    <mergeCell ref="A70:M70"/>
    <mergeCell ref="A72:M72"/>
    <mergeCell ref="D73:E73"/>
    <mergeCell ref="F73:G73"/>
    <mergeCell ref="H73:I73"/>
    <mergeCell ref="J73:K73"/>
    <mergeCell ref="L73:M73"/>
    <mergeCell ref="D77:E77"/>
    <mergeCell ref="F77:G77"/>
    <mergeCell ref="H77:I77"/>
    <mergeCell ref="J77:K77"/>
    <mergeCell ref="L77:M77"/>
    <mergeCell ref="D81:E81"/>
    <mergeCell ref="F81:G81"/>
    <mergeCell ref="H81:I81"/>
    <mergeCell ref="J81:K81"/>
    <mergeCell ref="L81:M81"/>
    <mergeCell ref="D84:E84"/>
    <mergeCell ref="F84:G84"/>
    <mergeCell ref="H84:I84"/>
    <mergeCell ref="J84:K84"/>
    <mergeCell ref="L84:M84"/>
    <mergeCell ref="D88:E88"/>
    <mergeCell ref="F88:G88"/>
    <mergeCell ref="H88:I88"/>
    <mergeCell ref="J88:K88"/>
    <mergeCell ref="L88:M88"/>
    <mergeCell ref="A92:M92"/>
    <mergeCell ref="A94:M94"/>
    <mergeCell ref="D95:E95"/>
    <mergeCell ref="F95:G95"/>
    <mergeCell ref="H95:I95"/>
    <mergeCell ref="J95:K95"/>
    <mergeCell ref="L95:M95"/>
    <mergeCell ref="D99:E99"/>
    <mergeCell ref="F99:G99"/>
    <mergeCell ref="H99:I99"/>
    <mergeCell ref="J99:K99"/>
    <mergeCell ref="L99:M99"/>
    <mergeCell ref="D103:E103"/>
    <mergeCell ref="F103:G103"/>
    <mergeCell ref="H103:I103"/>
    <mergeCell ref="J103:K103"/>
    <mergeCell ref="L103:M103"/>
    <mergeCell ref="D106:E106"/>
    <mergeCell ref="F106:G106"/>
    <mergeCell ref="H106:I106"/>
    <mergeCell ref="J106:K106"/>
    <mergeCell ref="L106:M106"/>
    <mergeCell ref="D110:E110"/>
    <mergeCell ref="F110:G110"/>
    <mergeCell ref="H110:I110"/>
    <mergeCell ref="J110:K110"/>
    <mergeCell ref="L110:M110"/>
    <mergeCell ref="A114:M114"/>
    <mergeCell ref="A117:M117"/>
    <mergeCell ref="D118:E118"/>
    <mergeCell ref="F118:G118"/>
    <mergeCell ref="H118:I118"/>
    <mergeCell ref="J118:K118"/>
    <mergeCell ref="L118:M118"/>
    <mergeCell ref="D122:E122"/>
    <mergeCell ref="F122:G122"/>
    <mergeCell ref="H122:I122"/>
    <mergeCell ref="J122:K122"/>
    <mergeCell ref="L122:M122"/>
    <mergeCell ref="D126:E126"/>
    <mergeCell ref="F126:G126"/>
    <mergeCell ref="H126:I126"/>
    <mergeCell ref="J126:K126"/>
    <mergeCell ref="L126:M126"/>
    <mergeCell ref="D129:E129"/>
    <mergeCell ref="F129:G129"/>
    <mergeCell ref="H129:I129"/>
    <mergeCell ref="J129:K129"/>
    <mergeCell ref="L129:M129"/>
    <mergeCell ref="D133:E133"/>
    <mergeCell ref="F133:G133"/>
    <mergeCell ref="H133:I133"/>
    <mergeCell ref="J133:K133"/>
    <mergeCell ref="L133:M133"/>
    <mergeCell ref="A137:M137"/>
    <mergeCell ref="A139:M139"/>
    <mergeCell ref="D140:E140"/>
    <mergeCell ref="F140:G140"/>
    <mergeCell ref="H140:I140"/>
    <mergeCell ref="J140:K140"/>
    <mergeCell ref="L140:M140"/>
    <mergeCell ref="D144:E144"/>
    <mergeCell ref="F144:G144"/>
    <mergeCell ref="H144:I144"/>
    <mergeCell ref="J144:K144"/>
    <mergeCell ref="L144:M144"/>
    <mergeCell ref="D148:E148"/>
    <mergeCell ref="F148:G148"/>
    <mergeCell ref="H148:I148"/>
    <mergeCell ref="J148:K148"/>
    <mergeCell ref="L148:M148"/>
    <mergeCell ref="D151:E151"/>
    <mergeCell ref="F151:G151"/>
    <mergeCell ref="H151:I151"/>
    <mergeCell ref="J151:K151"/>
    <mergeCell ref="L151:M151"/>
    <mergeCell ref="J154:K154"/>
    <mergeCell ref="D155:E155"/>
    <mergeCell ref="F155:G155"/>
    <mergeCell ref="H155:I155"/>
    <mergeCell ref="J155:K155"/>
    <mergeCell ref="L155:M155"/>
    <mergeCell ref="J156:K156"/>
    <mergeCell ref="J157:K157"/>
    <mergeCell ref="A161:M161"/>
    <mergeCell ref="D162:E162"/>
    <mergeCell ref="F162:G162"/>
    <mergeCell ref="H162:I162"/>
    <mergeCell ref="J162:K162"/>
    <mergeCell ref="L162:M162"/>
    <mergeCell ref="D166:E166"/>
    <mergeCell ref="F166:G166"/>
    <mergeCell ref="H166:I166"/>
    <mergeCell ref="J166:K166"/>
    <mergeCell ref="L166:M166"/>
    <mergeCell ref="D170:E170"/>
    <mergeCell ref="F170:G170"/>
    <mergeCell ref="H170:I170"/>
    <mergeCell ref="J170:K170"/>
    <mergeCell ref="L170:M170"/>
    <mergeCell ref="D173:E173"/>
    <mergeCell ref="F173:G173"/>
    <mergeCell ref="H173:I173"/>
    <mergeCell ref="J173:K173"/>
    <mergeCell ref="L173:M173"/>
    <mergeCell ref="D174:E174"/>
    <mergeCell ref="D175:E175"/>
    <mergeCell ref="D176:E176"/>
    <mergeCell ref="D177:E177"/>
    <mergeCell ref="F177:G177"/>
    <mergeCell ref="H177:I177"/>
    <mergeCell ref="J177:K177"/>
    <mergeCell ref="L177:M177"/>
    <mergeCell ref="A181:M181"/>
    <mergeCell ref="A183:M183"/>
    <mergeCell ref="D184:E184"/>
    <mergeCell ref="F184:G184"/>
    <mergeCell ref="H184:I184"/>
    <mergeCell ref="J184:K184"/>
    <mergeCell ref="L184:M184"/>
    <mergeCell ref="N184:O184"/>
    <mergeCell ref="D188:E188"/>
    <mergeCell ref="F188:G188"/>
    <mergeCell ref="H188:I188"/>
    <mergeCell ref="J188:K188"/>
    <mergeCell ref="L188:M188"/>
    <mergeCell ref="N188:O188"/>
    <mergeCell ref="D192:E192"/>
    <mergeCell ref="F192:G192"/>
    <mergeCell ref="H192:I192"/>
    <mergeCell ref="J192:K192"/>
    <mergeCell ref="L192:M192"/>
    <mergeCell ref="N192:O192"/>
    <mergeCell ref="D195:E195"/>
    <mergeCell ref="F195:G195"/>
    <mergeCell ref="H195:I195"/>
    <mergeCell ref="J195:K195"/>
    <mergeCell ref="L195:M195"/>
    <mergeCell ref="N195:O195"/>
    <mergeCell ref="D199:E199"/>
    <mergeCell ref="F199:G199"/>
    <mergeCell ref="H199:I199"/>
    <mergeCell ref="J199:K199"/>
    <mergeCell ref="L199:M199"/>
    <mergeCell ref="N199:O199"/>
    <mergeCell ref="A203:M203"/>
    <mergeCell ref="A205:M205"/>
    <mergeCell ref="D206:E206"/>
    <mergeCell ref="F206:G206"/>
    <mergeCell ref="H206:I206"/>
    <mergeCell ref="J206:K206"/>
    <mergeCell ref="L206:M206"/>
    <mergeCell ref="N206:O206"/>
    <mergeCell ref="D210:E210"/>
    <mergeCell ref="F210:G210"/>
    <mergeCell ref="H210:I210"/>
    <mergeCell ref="J210:K210"/>
    <mergeCell ref="L210:M210"/>
    <mergeCell ref="N210:O210"/>
    <mergeCell ref="D214:E214"/>
    <mergeCell ref="F214:G214"/>
    <mergeCell ref="H214:I214"/>
    <mergeCell ref="J214:K214"/>
    <mergeCell ref="L214:M214"/>
    <mergeCell ref="N214:O214"/>
    <mergeCell ref="D217:E217"/>
    <mergeCell ref="F217:G217"/>
    <mergeCell ref="H217:I217"/>
    <mergeCell ref="J217:K217"/>
    <mergeCell ref="L217:M217"/>
    <mergeCell ref="N217:O217"/>
    <mergeCell ref="D221:E221"/>
    <mergeCell ref="F221:G221"/>
    <mergeCell ref="H221:I221"/>
    <mergeCell ref="J221:K221"/>
    <mergeCell ref="L221:M221"/>
    <mergeCell ref="N221:O221"/>
    <mergeCell ref="A225:M225"/>
    <mergeCell ref="A227:M227"/>
    <mergeCell ref="D228:E228"/>
    <mergeCell ref="F228:G228"/>
    <mergeCell ref="H228:I228"/>
    <mergeCell ref="J228:K228"/>
    <mergeCell ref="L228:M228"/>
    <mergeCell ref="D232:E232"/>
    <mergeCell ref="F232:G232"/>
    <mergeCell ref="H232:I232"/>
    <mergeCell ref="J232:K232"/>
    <mergeCell ref="L232:M232"/>
    <mergeCell ref="D236:E236"/>
    <mergeCell ref="F236:G236"/>
    <mergeCell ref="H236:I236"/>
    <mergeCell ref="J236:K236"/>
    <mergeCell ref="L236:M236"/>
    <mergeCell ref="D239:E239"/>
    <mergeCell ref="F239:G239"/>
    <mergeCell ref="H239:I239"/>
    <mergeCell ref="J239:K239"/>
    <mergeCell ref="L239:M239"/>
    <mergeCell ref="D243:E243"/>
    <mergeCell ref="F243:G243"/>
    <mergeCell ref="H243:I243"/>
    <mergeCell ref="J243:K243"/>
    <mergeCell ref="L243:M243"/>
    <mergeCell ref="A247:M247"/>
    <mergeCell ref="A249:M249"/>
    <mergeCell ref="D250:E250"/>
    <mergeCell ref="F250:G250"/>
    <mergeCell ref="H250:I250"/>
    <mergeCell ref="J250:K250"/>
    <mergeCell ref="L250:M250"/>
    <mergeCell ref="D254:E254"/>
    <mergeCell ref="F254:G254"/>
    <mergeCell ref="H254:I254"/>
    <mergeCell ref="J254:K254"/>
    <mergeCell ref="L254:M254"/>
    <mergeCell ref="D258:E258"/>
    <mergeCell ref="F258:G258"/>
    <mergeCell ref="H258:I258"/>
    <mergeCell ref="J258:K258"/>
    <mergeCell ref="L258:M258"/>
    <mergeCell ref="D261:E261"/>
    <mergeCell ref="F261:G261"/>
    <mergeCell ref="H261:I261"/>
    <mergeCell ref="J261:K261"/>
    <mergeCell ref="L261:M261"/>
    <mergeCell ref="D265:E265"/>
    <mergeCell ref="F265:G265"/>
    <mergeCell ref="H265:I265"/>
    <mergeCell ref="J265:K265"/>
    <mergeCell ref="L265:M265"/>
    <mergeCell ref="A269:M269"/>
    <mergeCell ref="A271:M271"/>
    <mergeCell ref="D272:E272"/>
    <mergeCell ref="F272:G272"/>
    <mergeCell ref="H272:I272"/>
    <mergeCell ref="J272:K272"/>
    <mergeCell ref="L272:M272"/>
    <mergeCell ref="D276:E276"/>
    <mergeCell ref="F276:G276"/>
    <mergeCell ref="H276:I276"/>
    <mergeCell ref="J276:K276"/>
    <mergeCell ref="L276:M276"/>
    <mergeCell ref="D280:E280"/>
    <mergeCell ref="F280:G280"/>
    <mergeCell ref="H280:I280"/>
    <mergeCell ref="J280:K280"/>
    <mergeCell ref="L280:M280"/>
    <mergeCell ref="D283:E283"/>
    <mergeCell ref="F283:G283"/>
    <mergeCell ref="H283:I283"/>
    <mergeCell ref="J283:K283"/>
    <mergeCell ref="L283:M283"/>
    <mergeCell ref="D287:E287"/>
    <mergeCell ref="F287:G287"/>
    <mergeCell ref="H287:I287"/>
    <mergeCell ref="J287:K287"/>
    <mergeCell ref="L287:M287"/>
    <mergeCell ref="A291:M291"/>
    <mergeCell ref="A293:M293"/>
    <mergeCell ref="D294:E294"/>
    <mergeCell ref="F294:G294"/>
    <mergeCell ref="H294:I294"/>
    <mergeCell ref="J294:K294"/>
    <mergeCell ref="L294:M294"/>
    <mergeCell ref="D298:E298"/>
    <mergeCell ref="F298:G298"/>
    <mergeCell ref="H298:I298"/>
    <mergeCell ref="J298:K298"/>
    <mergeCell ref="L298:M298"/>
    <mergeCell ref="D302:E302"/>
    <mergeCell ref="F302:G302"/>
    <mergeCell ref="H302:I302"/>
    <mergeCell ref="J302:K302"/>
    <mergeCell ref="L302:M302"/>
    <mergeCell ref="D305:E305"/>
    <mergeCell ref="F305:G305"/>
    <mergeCell ref="H305:I305"/>
    <mergeCell ref="J305:K305"/>
    <mergeCell ref="L305:M305"/>
    <mergeCell ref="D309:E309"/>
    <mergeCell ref="F309:G309"/>
    <mergeCell ref="H309:I309"/>
    <mergeCell ref="J309:K309"/>
    <mergeCell ref="L309:M309"/>
    <mergeCell ref="A313:M313"/>
    <mergeCell ref="A315:M315"/>
    <mergeCell ref="D316:E316"/>
    <mergeCell ref="F316:G316"/>
    <mergeCell ref="H316:I316"/>
    <mergeCell ref="J316:K316"/>
    <mergeCell ref="L316:M316"/>
    <mergeCell ref="D320:E320"/>
    <mergeCell ref="F320:G320"/>
    <mergeCell ref="H320:I320"/>
    <mergeCell ref="J320:K320"/>
    <mergeCell ref="L320:M320"/>
    <mergeCell ref="D324:E324"/>
    <mergeCell ref="F324:G324"/>
    <mergeCell ref="H324:I324"/>
    <mergeCell ref="J324:K324"/>
    <mergeCell ref="L324:M324"/>
    <mergeCell ref="D327:E327"/>
    <mergeCell ref="F327:G327"/>
    <mergeCell ref="H327:I327"/>
    <mergeCell ref="J327:K327"/>
    <mergeCell ref="L327:M327"/>
    <mergeCell ref="D331:E331"/>
    <mergeCell ref="F331:G331"/>
    <mergeCell ref="H331:I331"/>
    <mergeCell ref="J331:K331"/>
    <mergeCell ref="L331:M331"/>
    <mergeCell ref="A335:M335"/>
    <mergeCell ref="A337:M337"/>
    <mergeCell ref="D338:E338"/>
    <mergeCell ref="F338:G338"/>
    <mergeCell ref="H338:I338"/>
    <mergeCell ref="J338:K338"/>
    <mergeCell ref="L338:M338"/>
    <mergeCell ref="D342:E342"/>
    <mergeCell ref="F342:G342"/>
    <mergeCell ref="H342:I342"/>
    <mergeCell ref="J342:K342"/>
    <mergeCell ref="L342:M342"/>
    <mergeCell ref="D346:E346"/>
    <mergeCell ref="F346:G346"/>
    <mergeCell ref="H346:I346"/>
    <mergeCell ref="J346:K346"/>
    <mergeCell ref="L346:M346"/>
    <mergeCell ref="D349:E349"/>
    <mergeCell ref="F349:G349"/>
    <mergeCell ref="H349:I349"/>
    <mergeCell ref="J349:K349"/>
    <mergeCell ref="L349:M349"/>
    <mergeCell ref="D353:E353"/>
    <mergeCell ref="F353:G353"/>
    <mergeCell ref="H353:I353"/>
    <mergeCell ref="J353:K353"/>
    <mergeCell ref="L353:M353"/>
    <mergeCell ref="A357:M357"/>
    <mergeCell ref="A8:A9"/>
    <mergeCell ref="A11:A13"/>
    <mergeCell ref="A15:A16"/>
    <mergeCell ref="A18:A20"/>
    <mergeCell ref="A22:A24"/>
    <mergeCell ref="A31:A32"/>
    <mergeCell ref="A34:A36"/>
    <mergeCell ref="A38:A39"/>
    <mergeCell ref="A41:A43"/>
    <mergeCell ref="A45:A47"/>
    <mergeCell ref="A53:A54"/>
    <mergeCell ref="A56:A58"/>
    <mergeCell ref="A60:A61"/>
    <mergeCell ref="A63:A65"/>
    <mergeCell ref="A67:A69"/>
    <mergeCell ref="A75:A76"/>
    <mergeCell ref="A78:A80"/>
    <mergeCell ref="A82:A83"/>
    <mergeCell ref="A85:A87"/>
    <mergeCell ref="A89:A91"/>
    <mergeCell ref="A97:A98"/>
    <mergeCell ref="A100:A102"/>
    <mergeCell ref="A104:A105"/>
    <mergeCell ref="A107:A109"/>
    <mergeCell ref="A111:A113"/>
    <mergeCell ref="A120:A121"/>
    <mergeCell ref="A123:A125"/>
    <mergeCell ref="A127:A128"/>
    <mergeCell ref="A130:A132"/>
    <mergeCell ref="A134:A136"/>
    <mergeCell ref="A142:A143"/>
    <mergeCell ref="A145:A147"/>
    <mergeCell ref="A149:A150"/>
    <mergeCell ref="A152:A154"/>
    <mergeCell ref="A156:A158"/>
    <mergeCell ref="A164:A165"/>
    <mergeCell ref="A167:A169"/>
    <mergeCell ref="A171:A172"/>
    <mergeCell ref="A174:A176"/>
    <mergeCell ref="A178:A180"/>
    <mergeCell ref="A186:A187"/>
    <mergeCell ref="A189:A191"/>
    <mergeCell ref="A193:A194"/>
    <mergeCell ref="A196:A198"/>
    <mergeCell ref="A200:A202"/>
    <mergeCell ref="A208:A209"/>
    <mergeCell ref="A211:A213"/>
    <mergeCell ref="A215:A216"/>
    <mergeCell ref="A218:A220"/>
    <mergeCell ref="A222:A224"/>
    <mergeCell ref="A230:A231"/>
    <mergeCell ref="A233:A235"/>
    <mergeCell ref="A237:A238"/>
    <mergeCell ref="A240:A242"/>
    <mergeCell ref="A244:A246"/>
    <mergeCell ref="A252:A253"/>
    <mergeCell ref="A255:A257"/>
    <mergeCell ref="A259:A260"/>
    <mergeCell ref="A262:A264"/>
    <mergeCell ref="A266:A268"/>
    <mergeCell ref="A274:A275"/>
    <mergeCell ref="A277:A279"/>
    <mergeCell ref="A281:A282"/>
    <mergeCell ref="A284:A286"/>
    <mergeCell ref="A288:A290"/>
    <mergeCell ref="A296:A297"/>
    <mergeCell ref="A299:A301"/>
    <mergeCell ref="A303:A304"/>
    <mergeCell ref="A306:A308"/>
    <mergeCell ref="A310:A312"/>
    <mergeCell ref="A318:A319"/>
    <mergeCell ref="A321:A323"/>
    <mergeCell ref="A325:A326"/>
    <mergeCell ref="A328:A330"/>
    <mergeCell ref="A332:A334"/>
    <mergeCell ref="A340:A341"/>
    <mergeCell ref="A343:A345"/>
    <mergeCell ref="A347:A348"/>
    <mergeCell ref="A350:A352"/>
    <mergeCell ref="A354:A356"/>
    <mergeCell ref="D8:D9"/>
    <mergeCell ref="D11:D12"/>
    <mergeCell ref="D15:D16"/>
    <mergeCell ref="D31:D32"/>
    <mergeCell ref="D34:D35"/>
    <mergeCell ref="D38:D39"/>
    <mergeCell ref="D53:D54"/>
    <mergeCell ref="D56:D57"/>
    <mergeCell ref="D60:D61"/>
    <mergeCell ref="D75:D76"/>
    <mergeCell ref="D78:D79"/>
    <mergeCell ref="D82:D83"/>
    <mergeCell ref="D85:D86"/>
    <mergeCell ref="D97:D98"/>
    <mergeCell ref="D100:D101"/>
    <mergeCell ref="D104:D105"/>
    <mergeCell ref="D107:D108"/>
    <mergeCell ref="D120:D121"/>
    <mergeCell ref="D123:D125"/>
    <mergeCell ref="D127:D128"/>
    <mergeCell ref="D130:D132"/>
    <mergeCell ref="D142:D143"/>
    <mergeCell ref="D145:D147"/>
    <mergeCell ref="D149:D150"/>
    <mergeCell ref="D152:D154"/>
    <mergeCell ref="D156:D158"/>
    <mergeCell ref="D164:D165"/>
    <mergeCell ref="D167:D168"/>
    <mergeCell ref="D171:D172"/>
    <mergeCell ref="D186:D187"/>
    <mergeCell ref="D189:D190"/>
    <mergeCell ref="D193:D194"/>
    <mergeCell ref="D196:D198"/>
    <mergeCell ref="D208:D209"/>
    <mergeCell ref="D211:D213"/>
    <mergeCell ref="D215:D216"/>
    <mergeCell ref="D218:D219"/>
    <mergeCell ref="D230:D231"/>
    <mergeCell ref="D233:D234"/>
    <mergeCell ref="D237:D238"/>
    <mergeCell ref="D240:D242"/>
    <mergeCell ref="D244:D246"/>
    <mergeCell ref="D252:D253"/>
    <mergeCell ref="D255:D257"/>
    <mergeCell ref="D343:D345"/>
    <mergeCell ref="D347:D348"/>
    <mergeCell ref="E8:E9"/>
    <mergeCell ref="E11:E12"/>
    <mergeCell ref="E15:E16"/>
    <mergeCell ref="E31:E32"/>
    <mergeCell ref="E34:E35"/>
    <mergeCell ref="E38:E39"/>
    <mergeCell ref="E53:E54"/>
    <mergeCell ref="E56:E57"/>
    <mergeCell ref="E60:E61"/>
    <mergeCell ref="E75:E76"/>
    <mergeCell ref="E78:E79"/>
    <mergeCell ref="E82:E83"/>
    <mergeCell ref="E85:E86"/>
    <mergeCell ref="E97:E98"/>
    <mergeCell ref="E100:E101"/>
    <mergeCell ref="E104:E105"/>
    <mergeCell ref="E107:E108"/>
    <mergeCell ref="E120:E121"/>
    <mergeCell ref="E123:E124"/>
    <mergeCell ref="E127:E128"/>
    <mergeCell ref="E130:E132"/>
    <mergeCell ref="E142:E143"/>
    <mergeCell ref="E145:E146"/>
    <mergeCell ref="E149:E150"/>
    <mergeCell ref="E152:E154"/>
    <mergeCell ref="E156:E158"/>
    <mergeCell ref="E164:E165"/>
    <mergeCell ref="E167:E168"/>
    <mergeCell ref="E171:E172"/>
    <mergeCell ref="E186:E187"/>
    <mergeCell ref="E189:E190"/>
    <mergeCell ref="E193:E194"/>
    <mergeCell ref="E196:E198"/>
    <mergeCell ref="E208:E209"/>
    <mergeCell ref="E211:E212"/>
    <mergeCell ref="E215:E216"/>
    <mergeCell ref="E218:E220"/>
    <mergeCell ref="E230:E231"/>
    <mergeCell ref="E233:E234"/>
    <mergeCell ref="E237:E238"/>
    <mergeCell ref="E240:E242"/>
    <mergeCell ref="E244:E246"/>
    <mergeCell ref="E252:E253"/>
    <mergeCell ref="E255:E257"/>
    <mergeCell ref="E343:E345"/>
    <mergeCell ref="E347:E348"/>
    <mergeCell ref="F8:F9"/>
    <mergeCell ref="F11:F13"/>
    <mergeCell ref="F15:F16"/>
    <mergeCell ref="F18:F20"/>
    <mergeCell ref="F31:F32"/>
    <mergeCell ref="F34:F36"/>
    <mergeCell ref="F38:F39"/>
    <mergeCell ref="F41:F43"/>
    <mergeCell ref="F53:F54"/>
    <mergeCell ref="F56:F58"/>
    <mergeCell ref="F60:F61"/>
    <mergeCell ref="F75:F76"/>
    <mergeCell ref="F78:F80"/>
    <mergeCell ref="F82:F83"/>
    <mergeCell ref="F97:F98"/>
    <mergeCell ref="F100:F101"/>
    <mergeCell ref="F104:F105"/>
    <mergeCell ref="F107:F109"/>
    <mergeCell ref="F120:F121"/>
    <mergeCell ref="F123:F124"/>
    <mergeCell ref="F127:F128"/>
    <mergeCell ref="F130:F132"/>
    <mergeCell ref="F142:F143"/>
    <mergeCell ref="F145:F147"/>
    <mergeCell ref="F149:F150"/>
    <mergeCell ref="F152:F154"/>
    <mergeCell ref="F156:F157"/>
    <mergeCell ref="F164:F165"/>
    <mergeCell ref="F167:F169"/>
    <mergeCell ref="F171:F172"/>
    <mergeCell ref="F174:F176"/>
    <mergeCell ref="F186:F187"/>
    <mergeCell ref="F189:F191"/>
    <mergeCell ref="F193:F194"/>
    <mergeCell ref="F196:F198"/>
    <mergeCell ref="F208:F209"/>
    <mergeCell ref="F211:F212"/>
    <mergeCell ref="F215:F216"/>
    <mergeCell ref="F218:F220"/>
    <mergeCell ref="F230:F231"/>
    <mergeCell ref="F233:F235"/>
    <mergeCell ref="F237:F238"/>
    <mergeCell ref="F240:F241"/>
    <mergeCell ref="F252:F253"/>
    <mergeCell ref="F255:F257"/>
    <mergeCell ref="F259:F260"/>
    <mergeCell ref="F262:F264"/>
    <mergeCell ref="F277:F279"/>
    <mergeCell ref="F281:F282"/>
    <mergeCell ref="F299:F301"/>
    <mergeCell ref="F303:F304"/>
    <mergeCell ref="F321:F323"/>
    <mergeCell ref="F325:F326"/>
    <mergeCell ref="F343:F345"/>
    <mergeCell ref="F347:F348"/>
    <mergeCell ref="G8:G9"/>
    <mergeCell ref="G11:G12"/>
    <mergeCell ref="G15:G16"/>
    <mergeCell ref="G18:G20"/>
    <mergeCell ref="G31:G32"/>
    <mergeCell ref="G34:G35"/>
    <mergeCell ref="G38:G39"/>
    <mergeCell ref="G41:G43"/>
    <mergeCell ref="G53:G54"/>
    <mergeCell ref="G56:G57"/>
    <mergeCell ref="G60:G61"/>
    <mergeCell ref="G75:G76"/>
    <mergeCell ref="G78:G79"/>
    <mergeCell ref="G82:G83"/>
    <mergeCell ref="G97:G98"/>
    <mergeCell ref="G100:G101"/>
    <mergeCell ref="G104:G105"/>
    <mergeCell ref="G107:G108"/>
    <mergeCell ref="G120:G121"/>
    <mergeCell ref="G123:G124"/>
    <mergeCell ref="G127:G128"/>
    <mergeCell ref="G130:G132"/>
    <mergeCell ref="G145:G146"/>
    <mergeCell ref="G149:G150"/>
    <mergeCell ref="G152:G154"/>
    <mergeCell ref="G156:G158"/>
    <mergeCell ref="G164:G165"/>
    <mergeCell ref="G167:G168"/>
    <mergeCell ref="G171:G172"/>
    <mergeCell ref="G174:G176"/>
    <mergeCell ref="G186:G187"/>
    <mergeCell ref="G189:G190"/>
    <mergeCell ref="G193:G194"/>
    <mergeCell ref="G196:G198"/>
    <mergeCell ref="G208:G209"/>
    <mergeCell ref="G211:G212"/>
    <mergeCell ref="G215:G216"/>
    <mergeCell ref="G218:G220"/>
    <mergeCell ref="G230:G231"/>
    <mergeCell ref="G233:G234"/>
    <mergeCell ref="G237:G238"/>
    <mergeCell ref="G240:G242"/>
    <mergeCell ref="G252:G253"/>
    <mergeCell ref="G255:G256"/>
    <mergeCell ref="G259:G260"/>
    <mergeCell ref="G262:G264"/>
    <mergeCell ref="G277:G278"/>
    <mergeCell ref="G281:G282"/>
    <mergeCell ref="G299:G300"/>
    <mergeCell ref="G303:G304"/>
    <mergeCell ref="G321:G322"/>
    <mergeCell ref="G325:G326"/>
    <mergeCell ref="G343:G344"/>
    <mergeCell ref="G347:G348"/>
    <mergeCell ref="H8:H9"/>
    <mergeCell ref="H11:H13"/>
    <mergeCell ref="H15:H16"/>
    <mergeCell ref="H18:H20"/>
    <mergeCell ref="H22:H24"/>
    <mergeCell ref="H31:H32"/>
    <mergeCell ref="H34:H36"/>
    <mergeCell ref="H38:H39"/>
    <mergeCell ref="H41:H43"/>
    <mergeCell ref="H45:H47"/>
    <mergeCell ref="H53:H54"/>
    <mergeCell ref="H56:H58"/>
    <mergeCell ref="H60:H61"/>
    <mergeCell ref="H63:H65"/>
    <mergeCell ref="H67:H69"/>
    <mergeCell ref="H75:H76"/>
    <mergeCell ref="H78:H80"/>
    <mergeCell ref="H82:H83"/>
    <mergeCell ref="H85:H87"/>
    <mergeCell ref="H89:H91"/>
    <mergeCell ref="H97:H98"/>
    <mergeCell ref="H100:H102"/>
    <mergeCell ref="H104:H105"/>
    <mergeCell ref="H107:H108"/>
    <mergeCell ref="H111:H113"/>
    <mergeCell ref="H120:H121"/>
    <mergeCell ref="H123:H125"/>
    <mergeCell ref="H127:H128"/>
    <mergeCell ref="H130:H132"/>
    <mergeCell ref="H134:H136"/>
    <mergeCell ref="H145:H147"/>
    <mergeCell ref="H149:H150"/>
    <mergeCell ref="H152:H153"/>
    <mergeCell ref="H156:H157"/>
    <mergeCell ref="H164:H165"/>
    <mergeCell ref="H167:H169"/>
    <mergeCell ref="H171:H172"/>
    <mergeCell ref="H174:H176"/>
    <mergeCell ref="H178:H180"/>
    <mergeCell ref="H186:H187"/>
    <mergeCell ref="H189:H191"/>
    <mergeCell ref="H193:H194"/>
    <mergeCell ref="H196:H198"/>
    <mergeCell ref="H208:H209"/>
    <mergeCell ref="H230:H231"/>
    <mergeCell ref="H233:H234"/>
    <mergeCell ref="H240:H242"/>
    <mergeCell ref="H244:H246"/>
    <mergeCell ref="H252:H253"/>
    <mergeCell ref="I8:I9"/>
    <mergeCell ref="I11:I13"/>
    <mergeCell ref="I15:I16"/>
    <mergeCell ref="I18:I20"/>
    <mergeCell ref="I22:I24"/>
    <mergeCell ref="I31:I32"/>
    <mergeCell ref="I34:I36"/>
    <mergeCell ref="I38:I39"/>
    <mergeCell ref="I41:I43"/>
    <mergeCell ref="I45:I47"/>
    <mergeCell ref="I53:I54"/>
    <mergeCell ref="I56:I58"/>
    <mergeCell ref="I60:I61"/>
    <mergeCell ref="I63:I65"/>
    <mergeCell ref="I67:I69"/>
    <mergeCell ref="I75:I76"/>
    <mergeCell ref="I78:I80"/>
    <mergeCell ref="I82:I83"/>
    <mergeCell ref="I85:I87"/>
    <mergeCell ref="I89:I91"/>
    <mergeCell ref="I97:I98"/>
    <mergeCell ref="I100:I101"/>
    <mergeCell ref="I104:I105"/>
    <mergeCell ref="I107:I109"/>
    <mergeCell ref="I111:I113"/>
    <mergeCell ref="I120:I121"/>
    <mergeCell ref="I123:I124"/>
    <mergeCell ref="I127:I128"/>
    <mergeCell ref="I130:I132"/>
    <mergeCell ref="I134:I136"/>
    <mergeCell ref="I142:I143"/>
    <mergeCell ref="I145:I146"/>
    <mergeCell ref="I149:I150"/>
    <mergeCell ref="I152:I154"/>
    <mergeCell ref="I156:I158"/>
    <mergeCell ref="I164:I165"/>
    <mergeCell ref="I167:I169"/>
    <mergeCell ref="I171:I172"/>
    <mergeCell ref="I174:I176"/>
    <mergeCell ref="I178:I180"/>
    <mergeCell ref="I186:I187"/>
    <mergeCell ref="I189:I191"/>
    <mergeCell ref="I193:I194"/>
    <mergeCell ref="I196:I198"/>
    <mergeCell ref="I208:I209"/>
    <mergeCell ref="I230:I231"/>
    <mergeCell ref="I233:I235"/>
    <mergeCell ref="I240:I241"/>
    <mergeCell ref="I244:I246"/>
    <mergeCell ref="I252:I253"/>
    <mergeCell ref="J8:J9"/>
    <mergeCell ref="J31:J32"/>
    <mergeCell ref="J53:J54"/>
    <mergeCell ref="J75:J76"/>
    <mergeCell ref="J97:J98"/>
    <mergeCell ref="J120:J121"/>
    <mergeCell ref="J127:J128"/>
    <mergeCell ref="J142:J143"/>
    <mergeCell ref="J149:J150"/>
    <mergeCell ref="J152:J153"/>
    <mergeCell ref="J164:J165"/>
    <mergeCell ref="J186:J187"/>
    <mergeCell ref="J208:J209"/>
    <mergeCell ref="J218:J220"/>
    <mergeCell ref="J222:J224"/>
    <mergeCell ref="J230:J231"/>
    <mergeCell ref="J237:J238"/>
    <mergeCell ref="J252:J253"/>
    <mergeCell ref="K8:K9"/>
    <mergeCell ref="K31:K32"/>
    <mergeCell ref="K53:K54"/>
    <mergeCell ref="K75:K76"/>
    <mergeCell ref="K97:K98"/>
    <mergeCell ref="K120:K121"/>
    <mergeCell ref="K127:K128"/>
    <mergeCell ref="K142:K143"/>
    <mergeCell ref="K149:K150"/>
    <mergeCell ref="K164:K165"/>
    <mergeCell ref="K186:K187"/>
    <mergeCell ref="K208:K209"/>
    <mergeCell ref="K218:K220"/>
    <mergeCell ref="K222:K224"/>
    <mergeCell ref="K230:K231"/>
    <mergeCell ref="K237:K238"/>
    <mergeCell ref="K252:K253"/>
    <mergeCell ref="L8:L9"/>
    <mergeCell ref="L15:L16"/>
    <mergeCell ref="L31:L32"/>
    <mergeCell ref="L34:L36"/>
    <mergeCell ref="L38:L39"/>
    <mergeCell ref="L41:L43"/>
    <mergeCell ref="L53:L54"/>
    <mergeCell ref="L56:L58"/>
    <mergeCell ref="L60:L61"/>
    <mergeCell ref="L63:L65"/>
    <mergeCell ref="L75:L76"/>
    <mergeCell ref="L78:L80"/>
    <mergeCell ref="L82:L83"/>
    <mergeCell ref="L85:L87"/>
    <mergeCell ref="L97:L98"/>
    <mergeCell ref="L104:L105"/>
    <mergeCell ref="L107:L108"/>
    <mergeCell ref="L145:L146"/>
    <mergeCell ref="L164:L165"/>
    <mergeCell ref="L171:L172"/>
    <mergeCell ref="L186:L187"/>
    <mergeCell ref="L189:L191"/>
    <mergeCell ref="L193:L194"/>
    <mergeCell ref="L208:L209"/>
    <mergeCell ref="L215:L216"/>
    <mergeCell ref="L230:L231"/>
    <mergeCell ref="L233:L235"/>
    <mergeCell ref="L240:L242"/>
    <mergeCell ref="L252:L253"/>
    <mergeCell ref="L255:L257"/>
    <mergeCell ref="L262:L264"/>
    <mergeCell ref="L321:L323"/>
    <mergeCell ref="M8:M9"/>
    <mergeCell ref="M15:M16"/>
    <mergeCell ref="M31:M32"/>
    <mergeCell ref="M34:M36"/>
    <mergeCell ref="M38:M39"/>
    <mergeCell ref="M41:M43"/>
    <mergeCell ref="M53:M54"/>
    <mergeCell ref="M56:M58"/>
    <mergeCell ref="M60:M61"/>
    <mergeCell ref="M63:M65"/>
    <mergeCell ref="M75:M76"/>
    <mergeCell ref="M78:M80"/>
    <mergeCell ref="M82:M83"/>
    <mergeCell ref="M85:M87"/>
    <mergeCell ref="M97:M98"/>
    <mergeCell ref="M104:M105"/>
    <mergeCell ref="M107:M109"/>
    <mergeCell ref="M142:M143"/>
    <mergeCell ref="M145:M147"/>
    <mergeCell ref="M149:M150"/>
    <mergeCell ref="M152:M154"/>
    <mergeCell ref="M164:M165"/>
    <mergeCell ref="M171:M172"/>
    <mergeCell ref="M186:M187"/>
    <mergeCell ref="M189:M191"/>
    <mergeCell ref="M193:M194"/>
    <mergeCell ref="M208:M209"/>
    <mergeCell ref="M215:M216"/>
    <mergeCell ref="M230:M231"/>
    <mergeCell ref="M233:M235"/>
    <mergeCell ref="M240:M242"/>
    <mergeCell ref="M252:M253"/>
    <mergeCell ref="M255:M257"/>
    <mergeCell ref="M262:M264"/>
    <mergeCell ref="M321:M323"/>
    <mergeCell ref="N186:N187"/>
    <mergeCell ref="N196:N198"/>
    <mergeCell ref="N200:N202"/>
    <mergeCell ref="N208:N209"/>
    <mergeCell ref="N215:N216"/>
    <mergeCell ref="O186:O187"/>
    <mergeCell ref="O196:O198"/>
    <mergeCell ref="O200:O202"/>
    <mergeCell ref="O208:O209"/>
    <mergeCell ref="O215:O216"/>
    <mergeCell ref="J11:K13"/>
    <mergeCell ref="L11:M13"/>
    <mergeCell ref="D22:E24"/>
    <mergeCell ref="F22:G24"/>
    <mergeCell ref="J22:K24"/>
    <mergeCell ref="L22:M24"/>
    <mergeCell ref="D18:E20"/>
    <mergeCell ref="J18:K20"/>
    <mergeCell ref="L18:M20"/>
    <mergeCell ref="D41:E43"/>
    <mergeCell ref="J41:K43"/>
    <mergeCell ref="J34:K36"/>
    <mergeCell ref="J38:K39"/>
    <mergeCell ref="J60:K61"/>
    <mergeCell ref="D67:E69"/>
    <mergeCell ref="F67:G69"/>
    <mergeCell ref="J67:K69"/>
    <mergeCell ref="L67:M69"/>
    <mergeCell ref="D63:E65"/>
    <mergeCell ref="F63:G65"/>
    <mergeCell ref="J63:K65"/>
    <mergeCell ref="F85:G87"/>
    <mergeCell ref="J85:K87"/>
    <mergeCell ref="D89:E91"/>
    <mergeCell ref="F89:G91"/>
    <mergeCell ref="J89:K91"/>
    <mergeCell ref="L89:M91"/>
    <mergeCell ref="J233:K235"/>
    <mergeCell ref="F244:G246"/>
    <mergeCell ref="J244:K246"/>
    <mergeCell ref="L244:M246"/>
    <mergeCell ref="J240:K242"/>
    <mergeCell ref="D274:E275"/>
    <mergeCell ref="F274:G275"/>
    <mergeCell ref="H274:I275"/>
    <mergeCell ref="J274:K275"/>
    <mergeCell ref="L274:M275"/>
    <mergeCell ref="D288:E290"/>
    <mergeCell ref="F288:G290"/>
    <mergeCell ref="H288:I290"/>
    <mergeCell ref="J288:K290"/>
    <mergeCell ref="L288:M290"/>
    <mergeCell ref="D332:E334"/>
    <mergeCell ref="F332:G334"/>
    <mergeCell ref="H332:I334"/>
    <mergeCell ref="J332:K334"/>
    <mergeCell ref="L332:M334"/>
    <mergeCell ref="D321:E323"/>
    <mergeCell ref="H321:I323"/>
    <mergeCell ref="J321:K323"/>
    <mergeCell ref="D318:E319"/>
    <mergeCell ref="F318:G319"/>
    <mergeCell ref="H318:I319"/>
    <mergeCell ref="J318:K319"/>
    <mergeCell ref="L318:M319"/>
    <mergeCell ref="H211:I213"/>
    <mergeCell ref="J211:K213"/>
    <mergeCell ref="L211:M213"/>
    <mergeCell ref="N211:O213"/>
    <mergeCell ref="D111:E113"/>
    <mergeCell ref="F111:G113"/>
    <mergeCell ref="J111:K113"/>
    <mergeCell ref="L111:M113"/>
    <mergeCell ref="D134:E136"/>
    <mergeCell ref="F134:G136"/>
    <mergeCell ref="J134:K136"/>
    <mergeCell ref="L134:M136"/>
    <mergeCell ref="D178:E180"/>
    <mergeCell ref="F178:G180"/>
    <mergeCell ref="J178:K180"/>
    <mergeCell ref="L178:M180"/>
    <mergeCell ref="D222:E224"/>
    <mergeCell ref="F222:G224"/>
    <mergeCell ref="H222:I224"/>
    <mergeCell ref="L222:M224"/>
    <mergeCell ref="N222:O224"/>
    <mergeCell ref="D200:E202"/>
    <mergeCell ref="F200:G202"/>
    <mergeCell ref="H200:I202"/>
    <mergeCell ref="J200:K202"/>
    <mergeCell ref="L200:M202"/>
    <mergeCell ref="H218:I220"/>
    <mergeCell ref="L218:M220"/>
    <mergeCell ref="N218:O220"/>
    <mergeCell ref="J130:K132"/>
    <mergeCell ref="L130:M132"/>
    <mergeCell ref="J78:K80"/>
    <mergeCell ref="J107:K109"/>
    <mergeCell ref="J100:K102"/>
    <mergeCell ref="L100:M102"/>
    <mergeCell ref="J193:K194"/>
    <mergeCell ref="N193:O194"/>
    <mergeCell ref="J123:K125"/>
    <mergeCell ref="L123:M125"/>
    <mergeCell ref="D45:E47"/>
    <mergeCell ref="F45:G47"/>
    <mergeCell ref="J45:K47"/>
    <mergeCell ref="L45:M47"/>
    <mergeCell ref="J82:K83"/>
    <mergeCell ref="J56:K58"/>
    <mergeCell ref="J196:K198"/>
    <mergeCell ref="L196:M198"/>
    <mergeCell ref="D259:E260"/>
    <mergeCell ref="H259:I260"/>
    <mergeCell ref="J259:K260"/>
    <mergeCell ref="L259:M260"/>
    <mergeCell ref="L120:M121"/>
    <mergeCell ref="J104:K105"/>
    <mergeCell ref="L127:M128"/>
    <mergeCell ref="D310:E312"/>
    <mergeCell ref="F310:G312"/>
    <mergeCell ref="H310:I312"/>
    <mergeCell ref="J310:K312"/>
    <mergeCell ref="L310:M312"/>
    <mergeCell ref="D306:E308"/>
    <mergeCell ref="F306:G308"/>
    <mergeCell ref="H306:I308"/>
    <mergeCell ref="J306:K308"/>
    <mergeCell ref="L306:M308"/>
    <mergeCell ref="J145:K147"/>
    <mergeCell ref="D284:E286"/>
    <mergeCell ref="F284:G286"/>
    <mergeCell ref="H284:I286"/>
    <mergeCell ref="J284:K286"/>
    <mergeCell ref="L284:M286"/>
    <mergeCell ref="D262:E264"/>
    <mergeCell ref="H262:I264"/>
    <mergeCell ref="J262:K264"/>
    <mergeCell ref="L156:M158"/>
    <mergeCell ref="D281:E282"/>
    <mergeCell ref="H281:I282"/>
    <mergeCell ref="J281:K282"/>
    <mergeCell ref="L281:M282"/>
    <mergeCell ref="D303:E304"/>
    <mergeCell ref="H303:I304"/>
    <mergeCell ref="J303:K304"/>
    <mergeCell ref="L303:M304"/>
    <mergeCell ref="J174:K176"/>
    <mergeCell ref="L174:M176"/>
    <mergeCell ref="J189:K191"/>
    <mergeCell ref="N189:O191"/>
    <mergeCell ref="D354:E356"/>
    <mergeCell ref="F354:G356"/>
    <mergeCell ref="H354:I356"/>
    <mergeCell ref="J354:K356"/>
    <mergeCell ref="L354:M356"/>
    <mergeCell ref="H347:I348"/>
    <mergeCell ref="J347:K348"/>
    <mergeCell ref="L347:M348"/>
    <mergeCell ref="D350:E352"/>
    <mergeCell ref="F350:G352"/>
    <mergeCell ref="H350:I352"/>
    <mergeCell ref="J350:K352"/>
    <mergeCell ref="L350:M352"/>
    <mergeCell ref="D328:E330"/>
    <mergeCell ref="F328:G330"/>
    <mergeCell ref="H328:I330"/>
    <mergeCell ref="J328:K330"/>
    <mergeCell ref="L328:M330"/>
    <mergeCell ref="H343:I345"/>
    <mergeCell ref="J343:K345"/>
    <mergeCell ref="L343:M345"/>
    <mergeCell ref="H255:I257"/>
    <mergeCell ref="J255:K257"/>
    <mergeCell ref="D277:E279"/>
    <mergeCell ref="H277:I279"/>
    <mergeCell ref="J277:K279"/>
    <mergeCell ref="L277:M279"/>
    <mergeCell ref="D325:E326"/>
    <mergeCell ref="H325:I326"/>
    <mergeCell ref="J325:K326"/>
    <mergeCell ref="L325:M326"/>
    <mergeCell ref="D340:E341"/>
    <mergeCell ref="F340:G341"/>
    <mergeCell ref="H340:I341"/>
    <mergeCell ref="J340:K341"/>
    <mergeCell ref="L340:M341"/>
    <mergeCell ref="J167:K169"/>
    <mergeCell ref="L167:M169"/>
    <mergeCell ref="J171:K172"/>
    <mergeCell ref="D299:E301"/>
    <mergeCell ref="H299:I301"/>
    <mergeCell ref="J299:K301"/>
    <mergeCell ref="L299:M301"/>
    <mergeCell ref="D296:E297"/>
    <mergeCell ref="F296:G297"/>
    <mergeCell ref="H296:I297"/>
    <mergeCell ref="J296:K297"/>
    <mergeCell ref="L296:M297"/>
    <mergeCell ref="H237:I238"/>
    <mergeCell ref="L237:M238"/>
    <mergeCell ref="H215:I216"/>
    <mergeCell ref="J215:K216"/>
    <mergeCell ref="D266:E268"/>
    <mergeCell ref="F266:G268"/>
    <mergeCell ref="H266:I268"/>
    <mergeCell ref="J266:K268"/>
    <mergeCell ref="L266:M268"/>
  </mergeCells>
  <pageMargins left="0.235416666666667" right="0.235416666666667" top="0.747916666666667" bottom="0.94375" header="0.313888888888889" footer="0.313888888888889"/>
  <pageSetup paperSize="8" scale="75" orientation="landscape"/>
  <headerFooter/>
  <rowBreaks count="15" manualBreakCount="15">
    <brk id="27" max="16383" man="1"/>
    <brk id="49" max="16383" man="1"/>
    <brk id="71" max="16383" man="1"/>
    <brk id="93" max="16383" man="1"/>
    <brk id="116" max="16383" man="1"/>
    <brk id="137" max="16383" man="1"/>
    <brk id="160" max="16383" man="1"/>
    <brk id="182" max="16383" man="1"/>
    <brk id="204" max="16383" man="1"/>
    <brk id="226" max="16383" man="1"/>
    <brk id="248" max="16383" man="1"/>
    <brk id="270" max="16383" man="1"/>
    <brk id="292" max="16383" man="1"/>
    <brk id="314" max="16383" man="1"/>
    <brk id="336" max="16383" man="1"/>
  </rowBreaks>
</worksheet>
</file>

<file path=docProps/app.xml><?xml version="1.0" encoding="utf-8"?>
<Properties xmlns="http://schemas.openxmlformats.org/officeDocument/2006/extended-properties" xmlns:vt="http://schemas.openxmlformats.org/officeDocument/2006/docPropsVTypes">
  <Company>University of Auckland</Company>
  <Application>Microsoft Excel</Application>
  <HeadingPairs>
    <vt:vector size="2" baseType="variant">
      <vt:variant>
        <vt:lpstr>工作表</vt:lpstr>
      </vt:variant>
      <vt:variant>
        <vt:i4>4</vt:i4>
      </vt:variant>
    </vt:vector>
  </HeadingPairs>
  <TitlesOfParts>
    <vt:vector size="4" baseType="lpstr">
      <vt:lpstr>Readme</vt:lpstr>
      <vt:lpstr>Summary (SWJTU)</vt:lpstr>
      <vt:lpstr>Summary(Course WK)</vt:lpstr>
      <vt:lpstr>Sem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 Kemp;A.H.Kemp@leeds.ac.uk</dc:creator>
  <cp:lastModifiedBy>大耳朵图图</cp:lastModifiedBy>
  <dcterms:created xsi:type="dcterms:W3CDTF">2016-11-29T19:07:00Z</dcterms:created>
  <cp:lastPrinted>2018-12-19T04:10:00Z</cp:lastPrinted>
  <dcterms:modified xsi:type="dcterms:W3CDTF">2019-04-19T08:31:05Z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2052-11.1.0.8573</vt:lpwstr>
  </property>
</Properties>
</file>