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28800" windowHeight="13755"/>
  </bookViews>
  <sheets>
    <sheet name="预算表" sheetId="8" r:id="rId1"/>
    <sheet name="详表" sheetId="26" r:id="rId2"/>
    <sheet name="主卧" sheetId="16" r:id="rId3"/>
    <sheet name="淡淡的预算" sheetId="11" r:id="rId4"/>
    <sheet name="淡淡的淘宝链接" sheetId="12" r:id="rId5"/>
    <sheet name="新风系统" sheetId="27" r:id="rId6"/>
  </sheets>
  <definedNames>
    <definedName name="_xlnm.Print_Titles" localSheetId="0">预算表!$1:$1</definedName>
  </definedNames>
  <calcPr calcId="125725"/>
</workbook>
</file>

<file path=xl/calcChain.xml><?xml version="1.0" encoding="utf-8"?>
<calcChain xmlns="http://schemas.openxmlformats.org/spreadsheetml/2006/main">
  <c r="E15" i="26"/>
  <c r="E19" l="1"/>
  <c r="E20"/>
  <c r="E16"/>
  <c r="E17"/>
  <c r="E18"/>
  <c r="F22" i="8" l="1"/>
  <c r="N153" l="1"/>
  <c r="N152"/>
  <c r="L142"/>
  <c r="J142"/>
  <c r="N141"/>
  <c r="M141"/>
  <c r="M140"/>
  <c r="O140" s="1"/>
  <c r="N139"/>
  <c r="M139"/>
  <c r="M138"/>
  <c r="O138" s="1"/>
  <c r="N137"/>
  <c r="M137"/>
  <c r="N136"/>
  <c r="M136"/>
  <c r="O137" l="1"/>
  <c r="M142"/>
  <c r="O142" s="1"/>
  <c r="O136"/>
  <c r="O139"/>
  <c r="O141"/>
  <c r="O145" s="1"/>
  <c r="F114"/>
  <c r="F113"/>
  <c r="F112"/>
  <c r="F111"/>
  <c r="F110"/>
  <c r="F107"/>
  <c r="F108"/>
  <c r="F106"/>
  <c r="F95"/>
  <c r="F96"/>
  <c r="F97"/>
  <c r="F98"/>
  <c r="F99"/>
  <c r="F100"/>
  <c r="F101"/>
  <c r="F102"/>
  <c r="F103"/>
  <c r="F94"/>
  <c r="F92"/>
  <c r="F91"/>
  <c r="F90"/>
  <c r="F89"/>
  <c r="F88"/>
  <c r="F84"/>
  <c r="F87"/>
  <c r="F86"/>
  <c r="F85"/>
  <c r="F80"/>
  <c r="F82"/>
  <c r="F81"/>
  <c r="F79"/>
  <c r="F71"/>
  <c r="F29"/>
  <c r="F54"/>
  <c r="F55"/>
  <c r="F56"/>
  <c r="F57"/>
  <c r="F66"/>
  <c r="F65"/>
  <c r="F67"/>
  <c r="F64"/>
  <c r="F76"/>
  <c r="F69"/>
  <c r="F68"/>
  <c r="F62"/>
  <c r="F63"/>
  <c r="F61"/>
  <c r="F77"/>
  <c r="F60"/>
  <c r="F74"/>
  <c r="F70"/>
  <c r="F73"/>
  <c r="F72"/>
  <c r="F75"/>
  <c r="K108" l="1"/>
  <c r="J131" s="1"/>
  <c r="O144"/>
  <c r="N149" s="1"/>
  <c r="N146"/>
  <c r="K114"/>
  <c r="J132" s="1"/>
  <c r="K104"/>
  <c r="J130" s="1"/>
  <c r="K92"/>
  <c r="J129" s="1"/>
  <c r="K82"/>
  <c r="J128" s="1"/>
  <c r="K77"/>
  <c r="J127" s="1"/>
  <c r="F53"/>
  <c r="F40"/>
  <c r="F41"/>
  <c r="F39"/>
  <c r="K37"/>
  <c r="J123" s="1"/>
  <c r="F20"/>
  <c r="F19"/>
  <c r="F18"/>
  <c r="F25"/>
  <c r="F26"/>
  <c r="F23"/>
  <c r="F27"/>
  <c r="F30"/>
  <c r="F31"/>
  <c r="F32"/>
  <c r="F24"/>
  <c r="F9"/>
  <c r="F8"/>
  <c r="K41" l="1"/>
  <c r="J124" s="1"/>
  <c r="K20"/>
  <c r="J121" s="1"/>
  <c r="F44"/>
  <c r="F45"/>
  <c r="F46"/>
  <c r="F48"/>
  <c r="F49"/>
  <c r="F47"/>
  <c r="F50"/>
  <c r="F51"/>
  <c r="F43"/>
  <c r="K51" l="1"/>
  <c r="J125" s="1"/>
  <c r="F28"/>
  <c r="K32" s="1"/>
  <c r="J122" s="1"/>
  <c r="F12"/>
  <c r="F7"/>
  <c r="K10" s="1"/>
  <c r="J119" s="1"/>
  <c r="F16"/>
  <c r="F15"/>
  <c r="F14"/>
  <c r="F13"/>
  <c r="F5"/>
  <c r="F4"/>
  <c r="F3"/>
  <c r="K57" l="1"/>
  <c r="J126" s="1"/>
  <c r="K5"/>
  <c r="J118" s="1"/>
  <c r="K16"/>
  <c r="J120" s="1"/>
  <c r="J133" l="1"/>
  <c r="L92"/>
</calcChain>
</file>

<file path=xl/comments1.xml><?xml version="1.0" encoding="utf-8"?>
<comments xmlns="http://schemas.openxmlformats.org/spreadsheetml/2006/main">
  <authors>
    <author>Xudong Liu (JF)</author>
  </authors>
  <commentList>
    <comment ref="N135" authorId="0">
      <text>
        <r>
          <rPr>
            <sz val="9"/>
            <rFont val="宋体"/>
            <family val="3"/>
            <charset val="134"/>
          </rPr>
          <t xml:space="preserve">
窗户、门等</t>
        </r>
      </text>
    </comment>
  </commentList>
</comments>
</file>

<file path=xl/sharedStrings.xml><?xml version="1.0" encoding="utf-8"?>
<sst xmlns="http://schemas.openxmlformats.org/spreadsheetml/2006/main" count="828" uniqueCount="711">
  <si>
    <t>项目</t>
  </si>
  <si>
    <t>数量</t>
  </si>
  <si>
    <t>单价</t>
  </si>
  <si>
    <t>备注</t>
  </si>
  <si>
    <t>单位</t>
    <phoneticPr fontId="2" type="noConversion"/>
  </si>
  <si>
    <t>石膏线</t>
    <phoneticPr fontId="2" type="noConversion"/>
  </si>
  <si>
    <t>家具</t>
    <phoneticPr fontId="2" type="noConversion"/>
  </si>
  <si>
    <t>空调</t>
    <phoneticPr fontId="2" type="noConversion"/>
  </si>
  <si>
    <t>软装</t>
    <phoneticPr fontId="2" type="noConversion"/>
  </si>
  <si>
    <t>冰箱</t>
    <phoneticPr fontId="2" type="noConversion"/>
  </si>
  <si>
    <t>热水器</t>
    <phoneticPr fontId="2" type="noConversion"/>
  </si>
  <si>
    <t>洗衣机</t>
    <phoneticPr fontId="2" type="noConversion"/>
  </si>
  <si>
    <t>设计费</t>
    <phoneticPr fontId="2" type="noConversion"/>
  </si>
  <si>
    <t>个</t>
    <phoneticPr fontId="2" type="noConversion"/>
  </si>
  <si>
    <t>米</t>
    <phoneticPr fontId="2" type="noConversion"/>
  </si>
  <si>
    <t>批</t>
    <phoneticPr fontId="2" type="noConversion"/>
  </si>
  <si>
    <t>平米</t>
    <phoneticPr fontId="2" type="noConversion"/>
  </si>
  <si>
    <t>每个房间一张立面造型方案设计，吊顶造型方案设计；</t>
    <phoneticPr fontId="2" type="noConversion"/>
  </si>
  <si>
    <t>全套施工图初稿</t>
    <phoneticPr fontId="2" type="noConversion"/>
  </si>
  <si>
    <t>全套施工图</t>
    <phoneticPr fontId="2" type="noConversion"/>
  </si>
  <si>
    <t>联系人</t>
    <phoneticPr fontId="2" type="noConversion"/>
  </si>
  <si>
    <t>电线</t>
    <phoneticPr fontId="2" type="noConversion"/>
  </si>
  <si>
    <t>拆墙、墙体改造</t>
    <phoneticPr fontId="2" type="noConversion"/>
  </si>
  <si>
    <t>新风系统</t>
    <phoneticPr fontId="2" type="noConversion"/>
  </si>
  <si>
    <t>㎡</t>
  </si>
  <si>
    <t>套</t>
  </si>
  <si>
    <t>窗帘</t>
  </si>
  <si>
    <t>预算</t>
  </si>
  <si>
    <t>合计</t>
  </si>
  <si>
    <t>打孔</t>
  </si>
  <si>
    <t>拆墙记得出垃圾</t>
    <phoneticPr fontId="2" type="noConversion"/>
  </si>
  <si>
    <t>可以外包专业包管</t>
    <phoneticPr fontId="2" type="noConversion"/>
  </si>
  <si>
    <t>防水</t>
  </si>
  <si>
    <t>可以外包给专业防水、也可由泥工施工</t>
    <phoneticPr fontId="2" type="noConversion"/>
  </si>
  <si>
    <t>五金</t>
  </si>
  <si>
    <t>石膏线</t>
  </si>
  <si>
    <t>新风系统</t>
  </si>
  <si>
    <t>封阳台</t>
  </si>
  <si>
    <t>热水器</t>
  </si>
  <si>
    <t>净水器</t>
  </si>
  <si>
    <t>柜门</t>
  </si>
  <si>
    <t>筒灯</t>
  </si>
  <si>
    <t>茶几</t>
  </si>
  <si>
    <t>冰箱</t>
  </si>
  <si>
    <t>空调</t>
  </si>
  <si>
    <t>水电35块钱一平米</t>
    <phoneticPr fontId="2" type="noConversion"/>
  </si>
  <si>
    <t>设计费</t>
    <phoneticPr fontId="2" type="noConversion"/>
  </si>
  <si>
    <t>泥工人工</t>
    <phoneticPr fontId="2" type="noConversion"/>
  </si>
  <si>
    <t>木工人工</t>
    <phoneticPr fontId="2" type="noConversion"/>
  </si>
  <si>
    <t>油漆人工</t>
    <phoneticPr fontId="2" type="noConversion"/>
  </si>
  <si>
    <t>铲墙</t>
    <phoneticPr fontId="2" type="noConversion"/>
  </si>
  <si>
    <t>包管</t>
    <phoneticPr fontId="2" type="noConversion"/>
  </si>
  <si>
    <t>防水</t>
    <phoneticPr fontId="2" type="noConversion"/>
  </si>
  <si>
    <t>开关面板等</t>
    <phoneticPr fontId="2" type="noConversion"/>
  </si>
  <si>
    <t>施工方可直接使用的全套施工图（最终确认的平面布置图、家具尺寸图，立面图，吊顶布置图、吊顶尺寸图，墙体拆改图，地面铺装图，房屋面积图，重难点设计处的大样图、剖面图，开关线路图，插座布置图，冷热水管布置图）</t>
    <phoneticPr fontId="2" type="noConversion"/>
  </si>
  <si>
    <t>水电改造人工</t>
    <phoneticPr fontId="2" type="noConversion"/>
  </si>
  <si>
    <t>水管</t>
    <phoneticPr fontId="2" type="noConversion"/>
  </si>
  <si>
    <t>平面布置方案设计</t>
    <phoneticPr fontId="2" type="noConversion"/>
  </si>
  <si>
    <t>铲墙6元一平米，根据墙面情况决定</t>
  </si>
  <si>
    <t>轻质砖和红砖</t>
    <phoneticPr fontId="2" type="noConversion"/>
  </si>
  <si>
    <t>卫生间型材门（含锁）</t>
    <phoneticPr fontId="2" type="noConversion"/>
  </si>
  <si>
    <t>凤铝</t>
  </si>
  <si>
    <t>封露台</t>
    <phoneticPr fontId="2" type="noConversion"/>
  </si>
  <si>
    <t>平米</t>
    <phoneticPr fontId="2" type="noConversion"/>
  </si>
  <si>
    <t>框架结构</t>
    <phoneticPr fontId="2" type="noConversion"/>
  </si>
  <si>
    <t>米</t>
    <phoneticPr fontId="2" type="noConversion"/>
  </si>
  <si>
    <t>金属屋面自粘免火烤防水卷材（SBS防水卷材），1.2mm厚11元每平米，1.5mm厚12元每平米，2.0mm厚13.5元每平米，3.0mm厚18.6元每平米。</t>
    <phoneticPr fontId="2" type="noConversion"/>
  </si>
  <si>
    <t>包工包料，含砖、涂料、人工</t>
    <phoneticPr fontId="2" type="noConversion"/>
  </si>
  <si>
    <t>石膏板吊顶（轻钢龙骨：丝杆焊接在钢结构主梁上；木方：螺丝和铁丝固定在主梁上，但木方易变形）约40-50元每平米。包工包料，含人工</t>
    <phoneticPr fontId="2" type="noConversion"/>
  </si>
  <si>
    <t>彩钢瓦垄板顶，950型100厚，或950型150厚岩棉板，上灰下白，铁板上0.5下0.4mm或双面0.5mm，岩棉100厚密度容重120kg/m3，平板铁板密度容重同顶板。尽量采用暗扣隐藏式屋面施工，免六角自钻螺丝。材料30-50元每平米
10cm厚180元/平米（2家180元/平米另1家160元/平米）；15cm厚260元/平米（两家均这个价）；封边20元/米，按950型100厚岩棉板做方案</t>
    <phoneticPr fontId="2" type="noConversion"/>
  </si>
  <si>
    <t>辅助防水系统，考虑舍去</t>
    <phoneticPr fontId="2" type="noConversion"/>
  </si>
  <si>
    <t>备注1</t>
    <phoneticPr fontId="2" type="noConversion"/>
  </si>
  <si>
    <t>备注2</t>
    <phoneticPr fontId="2" type="noConversion"/>
  </si>
  <si>
    <t>1.5*12+2.9*2+20.7*3+50=164.9</t>
    <phoneticPr fontId="2" type="noConversion"/>
  </si>
  <si>
    <t>(6.8+5.3)*4/2=24.2
5.5*1=5.5
总计29.7平方米，向外延伸多增加一点，按32平米计算</t>
    <phoneticPr fontId="2" type="noConversion"/>
  </si>
  <si>
    <t>1+1.5+6+5.3+6.9=20.7</t>
    <phoneticPr fontId="2" type="noConversion"/>
  </si>
  <si>
    <t>墙高1.2米，玻璃高1.5米</t>
    <phoneticPr fontId="2" type="noConversion"/>
  </si>
  <si>
    <t>砌墙</t>
    <phoneticPr fontId="2" type="noConversion"/>
  </si>
  <si>
    <t>顶面彩钢板</t>
    <phoneticPr fontId="2" type="noConversion"/>
  </si>
  <si>
    <t>顶面水槽</t>
    <phoneticPr fontId="2" type="noConversion"/>
  </si>
  <si>
    <t>顶面下水槽</t>
    <phoneticPr fontId="2" type="noConversion"/>
  </si>
  <si>
    <t>顶面彩钢板防水覆盖</t>
    <phoneticPr fontId="2" type="noConversion"/>
  </si>
  <si>
    <t>顶面石膏内吊顶</t>
    <phoneticPr fontId="2" type="noConversion"/>
  </si>
  <si>
    <t>立面断桥铝门窗</t>
    <phoneticPr fontId="2" type="noConversion"/>
  </si>
  <si>
    <t>辅助防水系统，排水PVC欧式皇家排水系列、仿皇家排水系列，白、灰、咖啡色PVC方形塑料。水槽也可用不锈钢压制而成，与方形、圆形PVC制排水管相搭配而用。考虑舍去</t>
    <phoneticPr fontId="2" type="noConversion"/>
  </si>
  <si>
    <t>顶面彩钢板封边防水</t>
    <phoneticPr fontId="2" type="noConversion"/>
  </si>
  <si>
    <t xml:space="preserve">彩钢包边处理，15-20元每米，防水以结构胶为主。需使用有效期30年以上的结构幕墙胶（禁止使用中性玻璃胶或者防水玻璃胶和酸性玻璃胶），可选广东产美城牌黑色软包装、广东产白云牌黑色软包装。
顶与墙体必要时用不锈钢压S型反水板墙体开槽插进，再打结构胶做到防水效果。
</t>
    <phoneticPr fontId="2" type="noConversion"/>
  </si>
  <si>
    <t>封露台总计3.15万，约1100元每平方，也有开价620至750元每平方</t>
    <phoneticPr fontId="2" type="noConversion"/>
  </si>
  <si>
    <t>基础施工-水电</t>
    <phoneticPr fontId="2" type="noConversion"/>
  </si>
  <si>
    <t>基础施工-泥工</t>
    <phoneticPr fontId="2" type="noConversion"/>
  </si>
  <si>
    <t>油漆材料</t>
    <phoneticPr fontId="2" type="noConversion"/>
  </si>
  <si>
    <t>物料项目</t>
  </si>
  <si>
    <t>品牌及型号</t>
  </si>
  <si>
    <t>实际花费（元）</t>
  </si>
  <si>
    <t>使用感受</t>
  </si>
  <si>
    <t>厨卫</t>
  </si>
  <si>
    <t>地漏（厨房及洗衣机）</t>
  </si>
  <si>
    <t>潜水艇</t>
  </si>
  <si>
    <t>95+6</t>
  </si>
  <si>
    <t>小五金推荐凯达，诚信实惠</t>
  </si>
  <si>
    <t>厨卫吊顶</t>
  </si>
  <si>
    <t>还不错，电器一般，可以考虑自己配电器</t>
  </si>
  <si>
    <t>16L 能率1680EF</t>
  </si>
  <si>
    <t>08团，购机2934元，70元配件</t>
  </si>
  <si>
    <t>挺好用的，价格也实惠</t>
  </si>
  <si>
    <t>烟机、灶具</t>
  </si>
  <si>
    <t>帅康T777+108-K</t>
  </si>
  <si>
    <t>08团，已付全款</t>
  </si>
  <si>
    <t>效果不错，火力也很猛</t>
  </si>
  <si>
    <t>蹲便器</t>
  </si>
  <si>
    <t>恒洁</t>
  </si>
  <si>
    <t>08团，已付全款，浴室柜换80cm加720</t>
  </si>
  <si>
    <t>质量不错，性价比OK</t>
  </si>
  <si>
    <t>花洒套装</t>
  </si>
  <si>
    <t>浴室柜</t>
  </si>
  <si>
    <t>水槽（套装）</t>
  </si>
  <si>
    <t>摩恩</t>
  </si>
  <si>
    <t>质量不错，貌似淘宝可以买到更便宜的。。。</t>
  </si>
  <si>
    <t>还未考虑好买什么</t>
  </si>
  <si>
    <t>面盆（阳台全套）</t>
  </si>
  <si>
    <t>据说是箭牌</t>
  </si>
  <si>
    <t>购于淘宝，含洗衣机龙头（未用）</t>
  </si>
  <si>
    <t>质量蛮好，价格还可以</t>
  </si>
  <si>
    <t>瓷砖橱柜</t>
  </si>
  <si>
    <t>石英石台面</t>
  </si>
  <si>
    <t>不错的说</t>
  </si>
  <si>
    <t>柜体</t>
  </si>
  <si>
    <t>——</t>
  </si>
  <si>
    <t>见泥工项</t>
  </si>
  <si>
    <t>师傅手艺不错。专门做瓷砖橱柜的，设计应该更合理</t>
  </si>
  <si>
    <t>吊柜</t>
  </si>
  <si>
    <t>300元/㎡</t>
  </si>
  <si>
    <t>模压板，效果不错</t>
  </si>
  <si>
    <t>水电施工</t>
  </si>
  <si>
    <t>材料</t>
  </si>
  <si>
    <t>材料2630，人工2700，拆墙费用370</t>
  </si>
  <si>
    <t>满意</t>
  </si>
  <si>
    <t>人工</t>
  </si>
  <si>
    <t>吴、周师傅</t>
  </si>
  <si>
    <t>开工面板</t>
  </si>
  <si>
    <t>西蒙</t>
  </si>
  <si>
    <t>08团</t>
  </si>
  <si>
    <t>性价比高</t>
  </si>
  <si>
    <t>主机</t>
  </si>
  <si>
    <t>松下全热交换</t>
  </si>
  <si>
    <t>入住到现在没有完全关窗过，改善空气质量可以有，而且现在型号有改进，除PM2.5很有必要</t>
  </si>
  <si>
    <t>装机+打孔（120mm）</t>
  </si>
  <si>
    <t>1200+500</t>
  </si>
  <si>
    <t>辅材</t>
  </si>
  <si>
    <t>联塑110mmPVC管、软管、管箍</t>
  </si>
  <si>
    <t>580+187.5</t>
  </si>
  <si>
    <t>泥工项</t>
  </si>
  <si>
    <t>水泥（3T）</t>
  </si>
  <si>
    <t>坪塘自购</t>
  </si>
  <si>
    <t>师傅说水泥很真，结果多了很多</t>
  </si>
  <si>
    <t>沙子、泥木油漆辅材</t>
  </si>
  <si>
    <t>小区建材店（已付1000）</t>
  </si>
  <si>
    <t>云石胶、大禹GS防水</t>
  </si>
  <si>
    <t>凯达五金</t>
  </si>
  <si>
    <t>凯达的，不错</t>
  </si>
  <si>
    <t>客餐厅地砖450mm 角花80mm</t>
  </si>
  <si>
    <t>120元/㎡</t>
  </si>
  <si>
    <t>不显脏，很好搞卫生，在这个灰多的地方，很明智。质量也不错，价格比起淘宝也有优势</t>
  </si>
  <si>
    <t>厨卫阳台地砖、卫生间墙砖165*330cm</t>
  </si>
  <si>
    <t>88元/㎡</t>
  </si>
  <si>
    <t>厨房墙砖 165*165cm</t>
  </si>
  <si>
    <t>废砖</t>
  </si>
  <si>
    <t>300*600 4元/片 800cm 16元/片</t>
  </si>
  <si>
    <t>泥工是看08推荐的，但是貌似后面看到投诉？师傅手艺是不错的，所有有点傲娇，总体还是挺靠谱的，清包任何事情事先谈清楚，避免后续麻烦就好，出现问题尽量友好协商。</t>
  </si>
  <si>
    <t>贴砖</t>
  </si>
  <si>
    <t>打灶180元/㎡</t>
  </si>
  <si>
    <t>砌墙</t>
  </si>
  <si>
    <t>找平</t>
  </si>
  <si>
    <t>门槛石</t>
  </si>
  <si>
    <t>补门洞</t>
  </si>
  <si>
    <t>木工项</t>
  </si>
  <si>
    <t>雪岭板材</t>
  </si>
  <si>
    <t>李师傅还是很靠谱的，熟人嘛，还是蛮可靠的</t>
  </si>
  <si>
    <t>李师傅组合</t>
  </si>
  <si>
    <t>合页、滑轨</t>
  </si>
  <si>
    <t>893+236.5</t>
  </si>
  <si>
    <t>油漆涂料</t>
  </si>
  <si>
    <t>老爸搞油漆，从来么去监工过，效果不错</t>
  </si>
  <si>
    <t>还可以的说</t>
  </si>
  <si>
    <t>各种门</t>
  </si>
  <si>
    <t>厨房推拉门</t>
  </si>
  <si>
    <t>都不错，花色什么的喜欢，质量OK</t>
  </si>
  <si>
    <t>卫生间隔断</t>
  </si>
  <si>
    <t>衣柜推拉门</t>
  </si>
  <si>
    <t>卧室门</t>
  </si>
  <si>
    <t>实木门</t>
  </si>
  <si>
    <t>门的性价比挺高的，喜欢</t>
  </si>
  <si>
    <t>复合地板</t>
  </si>
  <si>
    <t>地板</t>
  </si>
  <si>
    <t>爱格 栗色古橡149元/㎡</t>
  </si>
  <si>
    <t>08团，已付全款，裸板价139，安装费10元/㎡</t>
  </si>
  <si>
    <t>很喜欢的花色，质量也蛮好</t>
  </si>
  <si>
    <t>踢脚线 10元/㎡ 安装费共200元</t>
  </si>
  <si>
    <t>含客餐厅踢脚线，临时买金属踢脚线80元</t>
  </si>
  <si>
    <t>其他石材</t>
  </si>
  <si>
    <t>飘窗石、阳台台面</t>
  </si>
  <si>
    <t>180元/㎡</t>
  </si>
  <si>
    <t>台下盆加工费100元</t>
  </si>
  <si>
    <t>便宜但是效果不错</t>
  </si>
  <si>
    <t>据说有10元/米的，应该都一样的东西</t>
  </si>
  <si>
    <t>五金配件</t>
  </si>
  <si>
    <t>入户门锁</t>
  </si>
  <si>
    <t>汇泰龙指纹锁</t>
  </si>
  <si>
    <t>买两把（送人1）返券折现400</t>
  </si>
  <si>
    <t>改善生活好东西，从此不用带钥匙，再也不用担心婆婆忘记带钥匙了！</t>
  </si>
  <si>
    <t>柜门拉手</t>
  </si>
  <si>
    <t>福美乐黑白配、凌世纯黑</t>
  </si>
  <si>
    <t>淘宝网购</t>
  </si>
  <si>
    <t>质量好，也好看</t>
  </si>
  <si>
    <t>厨卫挂件</t>
  </si>
  <si>
    <t>淘宝各种</t>
  </si>
  <si>
    <t>根据自家特点选择，表示都挺好的</t>
  </si>
  <si>
    <t>家电</t>
  </si>
  <si>
    <t>格力一柜两挂</t>
  </si>
  <si>
    <t>08团，已付全款，安装加240</t>
  </si>
  <si>
    <t>电视机</t>
  </si>
  <si>
    <t>索尼</t>
  </si>
  <si>
    <t>原价为5999元，使用商务卡省200</t>
  </si>
  <si>
    <t>美菱 两门</t>
  </si>
  <si>
    <t>洗衣机</t>
  </si>
  <si>
    <t>西门子滚筒</t>
  </si>
  <si>
    <t>洗衣机3374，买专用龙头30</t>
  </si>
  <si>
    <t>家具</t>
  </si>
  <si>
    <t>主卧床</t>
  </si>
  <si>
    <t>淘宝，慕尚居，白色定制</t>
  </si>
  <si>
    <t>次卧子母床</t>
  </si>
  <si>
    <t>淘宝，下铺1.5米，象白牙定制</t>
  </si>
  <si>
    <t>床垫</t>
  </si>
  <si>
    <t>蒙哥+1.2米无名品牌</t>
  </si>
  <si>
    <t>08团，子母床上铺1.2米床垫购自淘宝</t>
  </si>
  <si>
    <t>客厅沙发</t>
  </si>
  <si>
    <t>仿HH款（3+1）+百伦沙功能沙发</t>
  </si>
  <si>
    <t>功能沙发买价1080，淘宝客返16</t>
  </si>
  <si>
    <t>客厅茶几</t>
  </si>
  <si>
    <t>橡木+红橡贴皮</t>
  </si>
  <si>
    <t>淘宝，宜室宜家</t>
  </si>
  <si>
    <t>餐桌椅</t>
  </si>
  <si>
    <t>餐桌1820、餐椅1600</t>
  </si>
  <si>
    <t>淘宝，汇家家私</t>
  </si>
  <si>
    <t>床头柜*2、边几1</t>
  </si>
  <si>
    <t>床头柜宽40cm</t>
  </si>
  <si>
    <t>淘宝</t>
  </si>
  <si>
    <t>灯饰</t>
  </si>
  <si>
    <t>客厅8头吊顶</t>
  </si>
  <si>
    <t>匠泽</t>
  </si>
  <si>
    <t>淘宝面价9折减198</t>
  </si>
  <si>
    <t>质量都还不错，挺满意的</t>
  </si>
  <si>
    <t>餐厅4头吊灯</t>
  </si>
  <si>
    <t>主卧室吸顶灯</t>
  </si>
  <si>
    <t>次卧吸顶灯</t>
  </si>
  <si>
    <t>阳台吸顶灯</t>
  </si>
  <si>
    <t>光源1</t>
  </si>
  <si>
    <t>匠泽LED</t>
  </si>
  <si>
    <t>光源2</t>
  </si>
  <si>
    <t>佛山E27+E14 LED</t>
  </si>
  <si>
    <t>99+74.85</t>
  </si>
  <si>
    <t>所有灯饰淘宝客返现约253（从匠泽家总价中扣除）</t>
  </si>
  <si>
    <t>洗漱台射灯</t>
  </si>
  <si>
    <t>90（含光源）</t>
  </si>
  <si>
    <t>客厅落地灯</t>
  </si>
  <si>
    <t>拉拉灯具</t>
  </si>
  <si>
    <t>主卧壁灯、玄关吊灯</t>
  </si>
  <si>
    <t>240（含光源）</t>
  </si>
  <si>
    <t>雷士</t>
  </si>
  <si>
    <t>软装</t>
  </si>
  <si>
    <t>淘宝窗帘+纱</t>
  </si>
  <si>
    <t>控制预算必备！</t>
  </si>
  <si>
    <t>实体罗马杆</t>
  </si>
  <si>
    <t>卫生间柔帘、洗手台半帘</t>
  </si>
  <si>
    <t>柔帘123，半帘40，伸缩杆25</t>
  </si>
  <si>
    <t>很好</t>
  </si>
  <si>
    <t>客厅装饰画</t>
  </si>
  <si>
    <t>爱范儿家居</t>
  </si>
  <si>
    <t>2幅，淘宝面价617，返利后约600</t>
  </si>
  <si>
    <t>不撞款，质量不错</t>
  </si>
  <si>
    <t>家居日用杂物</t>
  </si>
  <si>
    <t>全房</t>
  </si>
  <si>
    <t>锅碗瓢盆、清洁用品、拖鞋、收纳用品、透明桌垫等杂物</t>
  </si>
  <si>
    <t>划算、实用</t>
  </si>
  <si>
    <t>沙发垫、凉席</t>
  </si>
  <si>
    <t>3+1沙发的坐面与靠背，1.2、1.5凉席、1.8碳化麻将席</t>
  </si>
  <si>
    <t>205+176+215</t>
  </si>
  <si>
    <t>必备品，比实体店划算</t>
  </si>
  <si>
    <t>各类摆饰</t>
  </si>
  <si>
    <t>阿里巴巴 博西</t>
  </si>
  <si>
    <t>买饰品不花冤枉钱</t>
  </si>
  <si>
    <t>铁艺花架、单面钟</t>
  </si>
  <si>
    <t>淘宝84+138</t>
  </si>
  <si>
    <t>床品</t>
  </si>
  <si>
    <t>春秋被*2，夏被*2，床笠*2，四件套*2</t>
  </si>
  <si>
    <t>如果有喜欢的花色，绝对划算</t>
  </si>
  <si>
    <t>绿植类</t>
  </si>
  <si>
    <t>400+100</t>
  </si>
  <si>
    <t>500+</t>
  </si>
  <si>
    <t>空调孔+卫生间排风口</t>
  </si>
  <si>
    <t>其他杂项</t>
  </si>
  <si>
    <t>精白沙一条、张兴发一袋</t>
  </si>
  <si>
    <t>入住准备</t>
  </si>
  <si>
    <t>新奥燃气开通</t>
  </si>
  <si>
    <t>晾衣杆+玻璃胶</t>
  </si>
  <si>
    <t>112+24</t>
  </si>
  <si>
    <t>有线电视及网络开通</t>
  </si>
  <si>
    <t>湖南有线高清全开两年+广达网络8M</t>
  </si>
  <si>
    <t>对网速有追求的不推荐，电视效果不错，高清给力</t>
  </si>
  <si>
    <t>14.67282万元</t>
  </si>
  <si>
    <t>主材类</t>
  </si>
  <si>
    <t>http://shop72161718.taobao.com/index.htm?spm=a1z10.5.w5002-1102141668.31.dMpEfm</t>
  </si>
  <si>
    <t>我买的那个型号好像木有了，现在都是过滤PM2.5等各种净化系列，改善空气质量可以考虑</t>
  </si>
  <si>
    <t>客餐厅吊灯、吸顶灯</t>
  </si>
  <si>
    <t>http://detail.tmall.com/item.htm?id=36675828900&amp;spm=a1z09.2.9.58.ebgehb&amp;_u=n28i7nuc1eb</t>
  </si>
  <si>
    <t>吊灯、吸顶灯匠泽家买的，表示还不错，8头吊顶应该比莹莹灯饰家质量更好，而且价格是其9.5折。。。还有淘宝客返现，还买了他家尖头LED灯泡，质量也蛮不错的，跟佛山照明的质量差不多</t>
  </si>
  <si>
    <t>灯泡</t>
  </si>
  <si>
    <t>http://item.taobao.com/item.htm?spm=a1z09.2.9.61.7hPV5W&amp;id=35436499143&amp;_u=n28i7nub625</t>
  </si>
  <si>
    <t>75元/5个</t>
  </si>
  <si>
    <t>佛山的性价比挺高的，还有圆球形的，淘宝搜价格低的就差不多了</t>
  </si>
  <si>
    <t>过道灯、卧室壁灯（含LED灯泡）</t>
  </si>
  <si>
    <t>http://item.taobao.com/item.htm?spm=a1z09.2.9.41.ebgehb&amp;id=35846005228&amp;_u=n28i7nuedbb</t>
  </si>
  <si>
    <t>240元</t>
  </si>
  <si>
    <t>造型尚可，质量还可以</t>
  </si>
  <si>
    <t>镜前灯（含LED灯泡）</t>
  </si>
  <si>
    <t>http://item.taobao.com/item.htm?spm=a1z09.2.9.125.7hPV5W&amp;id=37233699236&amp;_u=n28i7nu7b8e</t>
  </si>
  <si>
    <t>造型质量都不错，也还百搭</t>
  </si>
  <si>
    <t>五金类</t>
  </si>
  <si>
    <t>洗衣机龙头</t>
  </si>
  <si>
    <t>http://item.taobao.com/item.htm?spm=a1z09.2.9.58.OoR7jI&amp;id=18611394223&amp;_u=928i7nuf687</t>
  </si>
  <si>
    <t>29.6元</t>
  </si>
  <si>
    <t>西门子、博世专用，安装师傅说是正品</t>
  </si>
  <si>
    <t>小面盆、龙头</t>
  </si>
  <si>
    <t>http://item.taobao.com/item.htm?spm=a1z09.2.9.122.3G7Atz&amp;id=36231677915&amp;_u=n28i7nucebe</t>
  </si>
  <si>
    <t>203元</t>
  </si>
  <si>
    <t>阳台的小面盆、龙头及下水一套，说是箭牌，谁知道呢？不过质量还真不错，比买的九牧什么的好些。还有洗衣机龙头一个，质量不错，可惜没用上。。。</t>
  </si>
  <si>
    <t>电钻</t>
  </si>
  <si>
    <t>http://detail.tmall.com/item.htm?id=13535306893&amp;spm=a1z09.2.9.103.7hPV5W&amp;_u=n28i7nu9bcc</t>
  </si>
  <si>
    <t>家有理工男，可以买一买。。。尤其是安装阶段，很多地方用得到</t>
  </si>
  <si>
    <t>http://detail.tmall.com/item.htm?id=18327522759&amp;spm=a1z09.2.9.177.hbLLgv&amp;_u=n28i7nuafaf</t>
  </si>
  <si>
    <t>家具类</t>
  </si>
  <si>
    <t>1.8米床</t>
  </si>
  <si>
    <t>http://item.taobao.com/item.htm?spm=2013.1.20141001.1.5VShnF&amp;id=37632565962&amp;scm=1007.10115.1595.0&amp;pvid=26c79e64-6505-4e1f-967d-b6c9944620d8</t>
  </si>
  <si>
    <t>2800元</t>
  </si>
  <si>
    <t>定制白色，用料不错，做工较糙，态度挺好</t>
  </si>
  <si>
    <t>高低床</t>
  </si>
  <si>
    <t>http://item.taobao.com/item.htm?spm=a1z09.2.9.197.OoR7jI&amp;id=25541584538&amp;_u=928i7nu18c6</t>
  </si>
  <si>
    <t>2700元</t>
  </si>
  <si>
    <t>定制白色，油漆一般，组装简单，目测不错</t>
  </si>
  <si>
    <t>餐桌</t>
  </si>
  <si>
    <t>http://item.taobao.com/item.htm?spm=a1z09.2.9.179.je2aIa&amp;id=22038332795&amp;_u=928i7nud0ee</t>
  </si>
  <si>
    <t>1820元</t>
  </si>
  <si>
    <t>92cm直径款，根据茶几色板定制，满意</t>
  </si>
  <si>
    <t>餐椅</t>
  </si>
  <si>
    <t>http://item.taobao.com/item.htm?spm=a1z09.2.9.312.OT8dm9&amp;id=37869105799&amp;_u=928i7nub2c9</t>
  </si>
  <si>
    <t>质量不错，植物油粗犷风，但是确实无气味</t>
  </si>
  <si>
    <t>http://item.taobao.com/item.htm?spm=a1z09.2.9.162.je2aIa&amp;id=37596493043&amp;_u=928i7nu9d0b</t>
  </si>
  <si>
    <t>1560元</t>
  </si>
  <si>
    <t>油漆很软，软玻璃会贴上去，抽屉竟然是复合板，除此整体还是不错</t>
  </si>
  <si>
    <t>3+1沙发</t>
  </si>
  <si>
    <t>http://item.taobao.com/item.htm?spm=a1z09.2.9.28.OoR7jI&amp;id=24681468274&amp;_u=928i7nue6e1</t>
  </si>
  <si>
    <t>4880元</t>
  </si>
  <si>
    <t>亚麻原色，不耐脏，质感不错，质量有待验证</t>
  </si>
  <si>
    <t>功能沙发</t>
  </si>
  <si>
    <t>http://item.taobao.com/item.htm?spm=a1z09.2.9.133.OT8dm9&amp;id=16620501691&amp;_u=928i7nu1083</t>
  </si>
  <si>
    <t>1080元</t>
  </si>
  <si>
    <t>手动可要转，很舒服，性价比很高</t>
  </si>
  <si>
    <t>床头柜</t>
  </si>
  <si>
    <t>http://item.taobao.com/item.htm?spm=a1z09.2.9.328.x0DGQu&amp;id=38624397118&amp;_u=928i7nu4554</t>
  </si>
  <si>
    <t>200元/个</t>
  </si>
  <si>
    <t>主体改为松木，还可以，小尺寸比较适合我家</t>
  </si>
  <si>
    <t>纯白浮雕碗</t>
  </si>
  <si>
    <t>http://item.taobao.com/item.htm?spm=a1z09.2.9.329.feRAg4&amp;id=36509821194&amp;_u=b28i7nudfd4</t>
  </si>
  <si>
    <t>推荐给喜欢极致简约风格的，质量不错，优点是可以拆分、自由组合，个人经验4寸饭碗，6寸做面碗，7寸盘适合三口之家，人很多则可以选择8寸盘，8寸碗适合做汤碗</t>
  </si>
  <si>
    <t>调料架</t>
  </si>
  <si>
    <t>http://item.taobao.com/item.htm?spm=a1z09.2.9.28.ck6LCr&amp;id=2825144488&amp;_u=928i7nuec7e</t>
  </si>
  <si>
    <t>40元</t>
  </si>
  <si>
    <t>可移动搞卫生方便些，斜侧式更好拿取</t>
  </si>
  <si>
    <t>米桶</t>
  </si>
  <si>
    <t>http://item.taobao.com/item.htm?spm=a1z09.2.9.280.8Dsc06&amp;id=39200251610&amp;_u=b28i7nu142d</t>
  </si>
  <si>
    <t>49.4元</t>
  </si>
  <si>
    <t>很方便，无异味，性价比不错</t>
  </si>
  <si>
    <t>日用品</t>
  </si>
  <si>
    <t>卫生间纸筒</t>
  </si>
  <si>
    <t>http://item.taobao.com/item.htm?spm=a1z09.2.9.243.Bvaelz&amp;id=38460979928&amp;_u=928i7nue66f</t>
  </si>
  <si>
    <t>28.8元</t>
  </si>
  <si>
    <t>卫生间不分区很适合，全封闭纸不会淋湿，缺点是直接扯出来有难度，我一般都直接拿出来</t>
  </si>
  <si>
    <t>浴室挂件</t>
  </si>
  <si>
    <t>http://item.taobao.com/item.htm?spm=a1z09.2.9.53.ck6LCr&amp;id=8344805118&amp;_u=928i7nu13a3</t>
  </si>
  <si>
    <t>各种挂件，还不错，就是容易挂污，时常要清洗</t>
  </si>
  <si>
    <t>垃圾桶各种日用品</t>
  </si>
  <si>
    <t>http://item.taobao.com/item.htm?spm=a1z09.2.9.240.myFINA&amp;id=19485499823&amp;_u=b28i7nuda62</t>
  </si>
  <si>
    <t>这种可以一站式买齐，不用出门还便宜</t>
  </si>
  <si>
    <t>日用品（阿里巴巴）</t>
  </si>
  <si>
    <t>http://zjywbyb.1688.com/?tracelog=contact_company</t>
  </si>
  <si>
    <t>选一家可以一站式买齐的最好，很多东西表示真心质量不错，同样的东西在淘宝见过，确实要贵三分之一以上</t>
  </si>
  <si>
    <t>铁木砧板</t>
  </si>
  <si>
    <t>http://item.taobao.com/item.htm?spm=a1z09.2.9.47.OT8dm9&amp;id=24263724675&amp;_u=928i7nu2d63</t>
  </si>
  <si>
    <t>215元</t>
  </si>
  <si>
    <t>厚、重，目前用得不错，就是要一直保湿，否则会开裂，不过裂了滋润下又可以复原。。。</t>
  </si>
  <si>
    <t>透明/磨砂软玻璃桌垫</t>
  </si>
  <si>
    <t>http://item.taobao.com/item.htm?spm=a1z09.2.9.13.sK4G2J&amp;id=40246058612&amp;_u=928i7nu5211</t>
  </si>
  <si>
    <t>挺实用的</t>
  </si>
  <si>
    <t>门铃</t>
  </si>
  <si>
    <t>http://detail.tmall.com/item.htm?id=19751187948&amp;spm=a1z09.2.9.325.sK4G2J&amp;_u=928i7nu56b8</t>
  </si>
  <si>
    <t>49.5元</t>
  </si>
  <si>
    <t>声音挺大的，非常方便</t>
  </si>
  <si>
    <t>防尘罩</t>
  </si>
  <si>
    <t>http://item.taobao.com/item.htm?spm=a1z09.2.9.218.d5NXHI&amp;id=5533698953&amp;_u=b28i7nud5e5</t>
  </si>
  <si>
    <t>宜家的，很多地方有，捡便宜的买没错</t>
  </si>
  <si>
    <t>衣架</t>
  </si>
  <si>
    <t>http://item.taobao.com/item.htm?spm=a1z09.2.9.132.feRAg4&amp;id=16444960883&amp;_u=b28i7nu1baf</t>
  </si>
  <si>
    <t>2.58元</t>
  </si>
  <si>
    <t>比较实用，半圆形也不会让衣服变形，这种够用了，挂冬天湿外套可以买更厚点的，夏天1块钱那种挺好用的</t>
  </si>
  <si>
    <t>擦玻璃神器</t>
  </si>
  <si>
    <t>http://item.taobao.com/item.htm?spm=a1z09.2.9.271.BwtCry&amp;id=19925319122&amp;_u=b28i7nu2597</t>
  </si>
  <si>
    <t>85元</t>
  </si>
  <si>
    <t>打算自己开荒的童鞋必备，平时居家搞卫生也能用得上</t>
  </si>
  <si>
    <t>拖把</t>
  </si>
  <si>
    <t>http://item.taobao.com/item.htm?spm=a1z09.2.9.193.o34srI&amp;id=37836873201&amp;_u=b28i7nuf0ec</t>
  </si>
  <si>
    <t>送一个替换头，棉胶拖把可以吸附毛絮、头发等，灰色不显脏。。。这东西并无显著功能性，坏了就换，太贵划不来</t>
  </si>
  <si>
    <t>http://item.taobao.com/item.htm?spm=a1z09.2.9.81.PemYsO&amp;id=20842035648&amp;_u=b28i7nuc984</t>
  </si>
  <si>
    <t>这种可旋转的用来拖床底下、沙发底下等地方，配合棉胶拖把使用我觉得不错</t>
  </si>
  <si>
    <t>客用凉拖</t>
  </si>
  <si>
    <t>http://item.taobao.com/item.htm?spm=a1z09.2.9.180.myFINA&amp;id=15797900223&amp;_u=b28i7nu2c1f</t>
  </si>
  <si>
    <t>3.8-4.5</t>
  </si>
  <si>
    <t>其实质量还可以，看起来也不很廉价</t>
  </si>
  <si>
    <t>棉拖鞋</t>
  </si>
  <si>
    <t>http://item.taobao.com/item.htm?spm=a1z09.2.9.425.o34srI&amp;id=41521943177&amp;_u=b28i7nub8ae</t>
  </si>
  <si>
    <t>此处实际为推荐品牌，旺家小Q，看中的款式搜最低价即可，一般没假货。</t>
  </si>
  <si>
    <t>拖鞋收纳</t>
  </si>
  <si>
    <t>http://item.taobao.com/item.htm?spm=a1z09.2.9.119.8Dsc06&amp;id=39262797882&amp;_u=b28i7nub834</t>
  </si>
  <si>
    <t>入户鞋柜不够大，拖鞋占空间，这个拖鞋收纳不错的说。。。这家的收纳被子的也不错，买了好几个，挺方便的。</t>
  </si>
  <si>
    <t>收纳</t>
  </si>
  <si>
    <t>http://item.taobao.com/item.htm?spm=a1z09.2.9.91.myFINA&amp;id=35386618516&amp;_u=b28i7nu08d6</t>
  </si>
  <si>
    <t>这种盒子适合放证书、资料各种，放衣柜里面，大小组合合理分类更实用</t>
  </si>
  <si>
    <t>壁钟</t>
  </si>
  <si>
    <t>http://item.taobao.com/item.htm?spm=a1z09.2.9.344.sK4G2J&amp;id=37683614419&amp;_u=928i7nub41f</t>
  </si>
  <si>
    <t>138元</t>
  </si>
  <si>
    <t>做工不错，静音，有质感，阿里巴巴便宜点</t>
  </si>
  <si>
    <t>落地灯</t>
  </si>
  <si>
    <t>http://item.taobao.com/item.htm?spm=a1z09.2.9.13.jU8E1k&amp;id=14081129922&amp;_u=928i7nu7afb</t>
  </si>
  <si>
    <t>245元</t>
  </si>
  <si>
    <t>挺好的，凹造型很好用</t>
  </si>
  <si>
    <t>壁画</t>
  </si>
  <si>
    <t>http://item.taobao.com/item.htm?spm=a1z09.2.9.118.jU8E1k&amp;id=37656537801&amp;_u=928i7nud2c9</t>
  </si>
  <si>
    <t>617.7元</t>
  </si>
  <si>
    <t>做工不错，画面比较独特，推荐哑光玻璃，更有感觉</t>
  </si>
  <si>
    <t>饰品</t>
  </si>
  <si>
    <t>http://boxichina.1688.com/?tracelog=contact_company</t>
  </si>
  <si>
    <t>有的可以满额混批，有的需要一款两件以上的可以跟网友拼单，在阿里巴巴买比淘宝划得来！</t>
  </si>
  <si>
    <t>拖鞋</t>
  </si>
  <si>
    <t>http://item.taobao.com/item.htm?spm=a1z09.2.9.289.jU8E1k&amp;id=15797900223&amp;_u=928i7nu830d</t>
  </si>
  <si>
    <t>便宜，多买更划算，质量比起价格还不错</t>
  </si>
  <si>
    <t>碗</t>
  </si>
  <si>
    <t>http://item.taobao.com/item.htm?spm=a1z09.2.9.360.jU8E1k&amp;id=36509821194&amp;_u=928i7nuab8d</t>
  </si>
  <si>
    <t>套餐可以拆单，再根据自家情况补各种碗，比较实用</t>
  </si>
  <si>
    <t>卷帘</t>
  </si>
  <si>
    <t>http://item.taobao.com/item.htm?spm=a1z09.2.9.454.jU8E1k&amp;id=22211175602&amp;_u=928i7nu1ab2</t>
  </si>
  <si>
    <t>123.7元</t>
  </si>
  <si>
    <t>比较实用，不足一米不是很划算</t>
  </si>
  <si>
    <t>罗马杆</t>
  </si>
  <si>
    <t>http://item.taobao.com/item.htm?spm=a1z09.2.9.46.Yr61t9&amp;id=38433175708&amp;_u=928i7nu053b</t>
  </si>
  <si>
    <t>鸭子铺的窗帘杆仓库，价格比起窗帘店有优势</t>
  </si>
  <si>
    <t>卧室、客厅窗帘</t>
  </si>
  <si>
    <t>http://item.taobao.com/item.htm?spm=a1z09.2.9.208.OT8dm9&amp;id=38066579579&amp;_u=928i7nu9ac1</t>
  </si>
  <si>
    <t>主要是棉麻面料的，风格在于个人</t>
  </si>
  <si>
    <t>阳台窗帘</t>
  </si>
  <si>
    <t>http://item.taobao.com/item.htm?spm=a1z09.2.9.150.OT8dm9&amp;id=23998280809&amp;_u=928i7nu2a0e</t>
  </si>
  <si>
    <t>36元/米</t>
  </si>
  <si>
    <t>阳台窗帘，个人喜好</t>
  </si>
  <si>
    <t>卧室纱</t>
  </si>
  <si>
    <t>http://item.taobao.com/item.htm?spm=a1z09.2.9.277.OT8dm9&amp;id=39081791144&amp;_u=928i7nu199b</t>
  </si>
  <si>
    <t>18元/米</t>
  </si>
  <si>
    <t>亚麻白纱，有性价比</t>
  </si>
  <si>
    <t>沙发垫</t>
  </si>
  <si>
    <t>比较素，表面是凹凸的，如果不喜欢凉席垫，可以试试这个</t>
  </si>
  <si>
    <t>床笠</t>
  </si>
  <si>
    <t>http://item.taobao.com/item.htm?spm=a1z09.2.9.168.Yr61t9&amp;id=37943528624&amp;_u=928i7nu2570</t>
  </si>
  <si>
    <t>50元</t>
  </si>
  <si>
    <t>这家有空调被、各种床笠等一些小杂物，合适的可以入</t>
  </si>
  <si>
    <t>凉席</t>
  </si>
  <si>
    <t>http://item.taobao.com/item.htm?spm=a1z09.2.9.13.tZjMnB&amp;id=38131625337&amp;_u=b28i7nu5dc5</t>
  </si>
  <si>
    <t>质量不错，无异味无毛刺</t>
  </si>
  <si>
    <t>http://item.taobao.com/item.htm?spm=a1z09.2.9.30.tZjMnB&amp;id=17379777656&amp;_u=b28i7nu2add</t>
  </si>
  <si>
    <t>有些味道，稍褪色，在甲醛检测中，疑似超标</t>
  </si>
  <si>
    <t>蚊帐</t>
  </si>
  <si>
    <t>http://detail.tmall.com/item.htm?id=23132420990&amp;spm=a1z09.2.9.263.7hPV5W&amp;_u=n28i7nu8df3</t>
  </si>
  <si>
    <t>168元</t>
  </si>
  <si>
    <t>家有小宝宝必备，绝对是防蚊利器，而且不会空间小不会塌，质量还不错，安装简单，推荐！</t>
  </si>
  <si>
    <t>春秋被</t>
  </si>
  <si>
    <t>http://item.taobao.com/item.htm?spm=a1z09.2.9.70.OT8dm9&amp;id=38669709054&amp;_u=928i7nuc751</t>
  </si>
  <si>
    <t>99元</t>
  </si>
  <si>
    <t>表面有点掉粉，不介意的可以入，性价比很高，这家整体不错</t>
  </si>
  <si>
    <t>http://item.taobao.com/item.htm?spm=a1z09.2.9.221.o34srI&amp;id=41192245788&amp;_u=b28i7nua8e2</t>
  </si>
  <si>
    <t>挺蓬松的，性价比高</t>
  </si>
  <si>
    <t>http://item.taobao.com/item.htm?spm=a1z09.2.9.225.8Dsc06&amp;id=37816796314&amp;_u=b28i7nu19a4</t>
  </si>
  <si>
    <t>故园作为本土品牌，性价比还是挺高的</t>
  </si>
  <si>
    <t>四件套</t>
  </si>
  <si>
    <t>http://item.taobao.com/item.htm?spm=a1z09.2.9.173.o34srI&amp;id=41811661723&amp;_u=b28i7nuc6ba</t>
  </si>
  <si>
    <t>美式的这家挺多的，同款有更低价，质量什么的看不到实体不好说，这家来说不错</t>
  </si>
  <si>
    <t>http://item.taobao.com/item.htm?spm=a1z09.2.9.227.o34srI&amp;id=19492384909&amp;_u=b28i7nu9538</t>
  </si>
  <si>
    <t>冬天必备的磨毛四件套，性价比挺高的</t>
  </si>
  <si>
    <t>天力热水管、金杯线</t>
    <phoneticPr fontId="2" type="noConversion"/>
  </si>
  <si>
    <t>PVC管材，天力热水管</t>
    <phoneticPr fontId="2" type="noConversion"/>
  </si>
  <si>
    <t>总价</t>
    <phoneticPr fontId="2" type="noConversion"/>
  </si>
  <si>
    <t>贴砖,打灶180元/㎡，砌墙，找平，防水，门槛石，补门洞</t>
    <phoneticPr fontId="2" type="noConversion"/>
  </si>
  <si>
    <t>水泥（3T）</t>
    <phoneticPr fontId="2" type="noConversion"/>
  </si>
  <si>
    <t>沙子、泥木油漆辅材</t>
    <phoneticPr fontId="2" type="noConversion"/>
  </si>
  <si>
    <t>云石胶、大禹GS防水</t>
    <phoneticPr fontId="2" type="noConversion"/>
  </si>
  <si>
    <t>坪塘自购</t>
    <phoneticPr fontId="2" type="noConversion"/>
  </si>
  <si>
    <t>凯达五金</t>
    <phoneticPr fontId="2" type="noConversion"/>
  </si>
  <si>
    <t>小区建材店</t>
    <phoneticPr fontId="2" type="noConversion"/>
  </si>
  <si>
    <t>废砖</t>
    <phoneticPr fontId="2" type="noConversion"/>
  </si>
  <si>
    <t>客餐厅地砖角花</t>
    <phoneticPr fontId="2" type="noConversion"/>
  </si>
  <si>
    <t>厨卫阳台地砖、卫生间墙砖</t>
    <phoneticPr fontId="2" type="noConversion"/>
  </si>
  <si>
    <t xml:space="preserve">厨房墙砖 </t>
    <phoneticPr fontId="2" type="noConversion"/>
  </si>
  <si>
    <t>165*165cm</t>
    <phoneticPr fontId="2" type="noConversion"/>
  </si>
  <si>
    <t>08团，欧罗马仿古砖（500+8736+416+200-1037-55）</t>
    <phoneticPr fontId="2" type="noConversion"/>
  </si>
  <si>
    <t>165*330cm</t>
    <phoneticPr fontId="2" type="noConversion"/>
  </si>
  <si>
    <t>巧手匠美缝</t>
    <phoneticPr fontId="2" type="noConversion"/>
  </si>
  <si>
    <t>新风系统</t>
    <phoneticPr fontId="2" type="noConversion"/>
  </si>
  <si>
    <t>装机+打孔（120mm）</t>
    <phoneticPr fontId="2" type="noConversion"/>
  </si>
  <si>
    <t>联塑110mmPVC管、软管、管箍</t>
    <phoneticPr fontId="2" type="noConversion"/>
  </si>
  <si>
    <t>购于淘宝，含风口、面板</t>
    <phoneticPr fontId="2" type="noConversion"/>
  </si>
  <si>
    <t>松下全热交换</t>
    <phoneticPr fontId="2" type="noConversion"/>
  </si>
  <si>
    <t>设计费总计2125元</t>
    <phoneticPr fontId="2" type="noConversion"/>
  </si>
  <si>
    <t>6900+1900+150</t>
    <phoneticPr fontId="2" type="noConversion"/>
  </si>
  <si>
    <t>板材</t>
    <phoneticPr fontId="2" type="noConversion"/>
  </si>
  <si>
    <t>木方、石膏板以及相关辅助材料</t>
    <phoneticPr fontId="2" type="noConversion"/>
  </si>
  <si>
    <t>雪岭板材，6900+1900+150</t>
    <phoneticPr fontId="2" type="noConversion"/>
  </si>
  <si>
    <t>木工辅材</t>
    <phoneticPr fontId="2" type="noConversion"/>
  </si>
  <si>
    <t>五金件</t>
    <phoneticPr fontId="2" type="noConversion"/>
  </si>
  <si>
    <t>美涂士、立邦、华润等</t>
    <phoneticPr fontId="2" type="noConversion"/>
  </si>
  <si>
    <t>打腻子、刷漆</t>
    <phoneticPr fontId="2" type="noConversion"/>
  </si>
  <si>
    <t>美涂士、立邦、华润等,含腻子、胶、木器漆、墙漆以及相关辅料材料</t>
    <phoneticPr fontId="2" type="noConversion"/>
  </si>
  <si>
    <t>其他辅材</t>
    <phoneticPr fontId="2" type="noConversion"/>
  </si>
  <si>
    <t>1200+500,找物业落实、观察邻居家的打孔位置，切忌打到钢筋</t>
    <phoneticPr fontId="2" type="noConversion"/>
  </si>
  <si>
    <t>面积未详细计算</t>
    <phoneticPr fontId="2" type="noConversion"/>
  </si>
  <si>
    <t>门窗</t>
    <phoneticPr fontId="2" type="noConversion"/>
  </si>
  <si>
    <t>封儿童房窗户</t>
    <phoneticPr fontId="2" type="noConversion"/>
  </si>
  <si>
    <t>墙高1.2米，玻璃高1.5米，按照3平方米计算</t>
    <phoneticPr fontId="2" type="noConversion"/>
  </si>
  <si>
    <t>实木门</t>
    <phoneticPr fontId="2" type="noConversion"/>
  </si>
  <si>
    <t>地漏（厨房及洗衣机）</t>
    <phoneticPr fontId="2" type="noConversion"/>
  </si>
  <si>
    <t>烟机、灶具</t>
    <phoneticPr fontId="2" type="noConversion"/>
  </si>
  <si>
    <t>08团，凯达五金网购，洗衣机地漏专用接头6元</t>
    <phoneticPr fontId="2" type="noConversion"/>
  </si>
  <si>
    <t>08团，凯达五金网购，洗衣机地漏专用接头6元</t>
    <phoneticPr fontId="2" type="noConversion"/>
  </si>
  <si>
    <t>ABB德静系列或者施耐德开关，含开关底盒等相关辅助材料</t>
    <phoneticPr fontId="2" type="noConversion"/>
  </si>
  <si>
    <t>580+187.5，需要布管设计图跟材料清单</t>
    <phoneticPr fontId="2" type="noConversion"/>
  </si>
  <si>
    <t>厨房1.56*3.89=6.068
主卫1.76*2.20=3.872
次卫约1
总计11平方米</t>
    <phoneticPr fontId="2" type="noConversion"/>
  </si>
  <si>
    <t>浴霸</t>
    <phoneticPr fontId="2" type="noConversion"/>
  </si>
  <si>
    <t>恒温浴霸带灯，带控制器，淘宝购买</t>
    <phoneticPr fontId="2" type="noConversion"/>
  </si>
  <si>
    <t>TOTO分体马桶</t>
    <phoneticPr fontId="2" type="noConversion"/>
  </si>
  <si>
    <t>含角阀软管等，淘宝购买，需要确定坑距是305还是400，马桶盖另配</t>
    <phoneticPr fontId="2" type="noConversion"/>
  </si>
  <si>
    <t>普通蹲便器</t>
    <phoneticPr fontId="2" type="noConversion"/>
  </si>
  <si>
    <t>含水箱角阀等，建材城购买，若要TOTO的则预算700</t>
    <phoneticPr fontId="2" type="noConversion"/>
  </si>
  <si>
    <t>洗面盆套装</t>
    <phoneticPr fontId="2" type="noConversion"/>
  </si>
  <si>
    <t>木工打瓷砖柜，龙头用TOTO DK307A，主卫，客卫各1个，含下水龙头角阀</t>
    <phoneticPr fontId="2" type="noConversion"/>
  </si>
  <si>
    <t>淋浴龙头</t>
    <phoneticPr fontId="2" type="noConversion"/>
  </si>
  <si>
    <t>主卫，客卫各1个</t>
    <phoneticPr fontId="2" type="noConversion"/>
  </si>
  <si>
    <t>厨卫吊顶</t>
    <phoneticPr fontId="2" type="noConversion"/>
  </si>
  <si>
    <t>顶旺</t>
    <phoneticPr fontId="2" type="noConversion"/>
  </si>
  <si>
    <t>08团。淘宝自购LED灯100</t>
    <phoneticPr fontId="2" type="noConversion"/>
  </si>
  <si>
    <t>铝扣板含轻钢龙骨与辅材，鸿牌吊顶浮雕白珊瑚，自备轻钢龙骨，120元/平包安装，送胶，阳极氧化边角线15元/米，如果安装另算，则约20元/平安装费。（巴本豪森的名爵庄园，含配件12.9元/块），雅巢集成吊顶,也可考虑08团顶旺，淘宝自购LED灯100</t>
    <phoneticPr fontId="2" type="noConversion"/>
  </si>
  <si>
    <t>米</t>
    <phoneticPr fontId="2" type="noConversion"/>
  </si>
  <si>
    <t>橱柜台面</t>
    <phoneticPr fontId="2" type="noConversion"/>
  </si>
  <si>
    <t>橱柜柜体</t>
    <phoneticPr fontId="2" type="noConversion"/>
  </si>
  <si>
    <t>不锈钢</t>
    <phoneticPr fontId="2" type="noConversion"/>
  </si>
  <si>
    <t>浴室柜柜体</t>
    <phoneticPr fontId="2" type="noConversion"/>
  </si>
  <si>
    <t>浴室柜柜门</t>
    <phoneticPr fontId="2" type="noConversion"/>
  </si>
  <si>
    <t>浴室柜台面</t>
    <phoneticPr fontId="2" type="noConversion"/>
  </si>
  <si>
    <t>计入木工项，含阳台洗手台</t>
    <phoneticPr fontId="2" type="noConversion"/>
  </si>
  <si>
    <t>木工做瓷砖橱柜，需要另做柜门，不锈钢台面，首先要确定我们冰箱的型号.厨房水槽的地柜最好做到950高，这样方便洗碗不弯腰。抽油机地柜最好做800，这样炒菜不累。但是放油烟机罩的地柜吊柜之间高度不能超过800，以750最为佳。这样抽烟机效果最好。然后考虑厨房吊顶，计算地柜吊柜尺寸。计入木工项</t>
    <phoneticPr fontId="2" type="noConversion"/>
  </si>
  <si>
    <t>厨卫</t>
    <phoneticPr fontId="2" type="noConversion"/>
  </si>
  <si>
    <t>亚马逊（Z实惠）</t>
    <phoneticPr fontId="2" type="noConversion"/>
  </si>
  <si>
    <t>水槽套装</t>
    <phoneticPr fontId="2" type="noConversion"/>
  </si>
  <si>
    <t>摩恩，亚马逊（Z实惠）</t>
    <phoneticPr fontId="2" type="noConversion"/>
  </si>
  <si>
    <t>衣柜门</t>
    <phoneticPr fontId="2" type="noConversion"/>
  </si>
  <si>
    <t>卫生间*2，厨房*1</t>
    <phoneticPr fontId="2" type="noConversion"/>
  </si>
  <si>
    <t>卧室门</t>
    <phoneticPr fontId="2" type="noConversion"/>
  </si>
  <si>
    <t>卧室门五金锁具</t>
    <phoneticPr fontId="2" type="noConversion"/>
  </si>
  <si>
    <t>180元/㎡，台下盆加工费100元</t>
    <phoneticPr fontId="2" type="noConversion"/>
  </si>
  <si>
    <t>穗华 包安装14元/米</t>
    <phoneticPr fontId="2" type="noConversion"/>
  </si>
  <si>
    <t>穗华 包安装14元/米</t>
    <phoneticPr fontId="2" type="noConversion"/>
  </si>
  <si>
    <t>柜门拉手</t>
    <phoneticPr fontId="2" type="noConversion"/>
  </si>
  <si>
    <t>厨卫挂件</t>
    <phoneticPr fontId="2" type="noConversion"/>
  </si>
  <si>
    <t>各种五金件</t>
    <phoneticPr fontId="2" type="noConversion"/>
  </si>
  <si>
    <t>电视机</t>
    <phoneticPr fontId="2" type="noConversion"/>
  </si>
  <si>
    <t>其他不可预计项</t>
    <phoneticPr fontId="2" type="noConversion"/>
  </si>
  <si>
    <t>电器</t>
    <phoneticPr fontId="2" type="noConversion"/>
  </si>
  <si>
    <t>曾瀚扬买房抽奖中奖</t>
    <phoneticPr fontId="2" type="noConversion"/>
  </si>
  <si>
    <t>客厅2匹、主卧、儿童房、客房1匹，先只装主卧</t>
    <phoneticPr fontId="2" type="noConversion"/>
  </si>
  <si>
    <t>暂不买</t>
    <phoneticPr fontId="2" type="noConversion"/>
  </si>
  <si>
    <t>床垫</t>
    <phoneticPr fontId="2" type="noConversion"/>
  </si>
  <si>
    <t>客厅沙发</t>
    <phoneticPr fontId="2" type="noConversion"/>
  </si>
  <si>
    <t>客厅茶几</t>
    <phoneticPr fontId="2" type="noConversion"/>
  </si>
  <si>
    <t>餐桌椅</t>
    <phoneticPr fontId="2" type="noConversion"/>
  </si>
  <si>
    <t>家具</t>
    <phoneticPr fontId="2" type="noConversion"/>
  </si>
  <si>
    <t>电视机柜</t>
    <phoneticPr fontId="2" type="noConversion"/>
  </si>
  <si>
    <t>主卧床</t>
    <phoneticPr fontId="2" type="noConversion"/>
  </si>
  <si>
    <t>床头柜</t>
    <phoneticPr fontId="2" type="noConversion"/>
  </si>
  <si>
    <t>边几</t>
    <phoneticPr fontId="2" type="noConversion"/>
  </si>
  <si>
    <t>书桌椅</t>
    <phoneticPr fontId="2" type="noConversion"/>
  </si>
  <si>
    <t>客厅8头吊顶</t>
    <phoneticPr fontId="2" type="noConversion"/>
  </si>
  <si>
    <t>餐厅4头吊灯</t>
    <phoneticPr fontId="2" type="noConversion"/>
  </si>
  <si>
    <t>主卧室吸顶灯</t>
    <phoneticPr fontId="2" type="noConversion"/>
  </si>
  <si>
    <t>次卧吸顶灯</t>
    <phoneticPr fontId="2" type="noConversion"/>
  </si>
  <si>
    <t>阳台吸顶灯</t>
    <phoneticPr fontId="2" type="noConversion"/>
  </si>
  <si>
    <t>光源1</t>
    <phoneticPr fontId="2" type="noConversion"/>
  </si>
  <si>
    <t>光源2</t>
    <phoneticPr fontId="2" type="noConversion"/>
  </si>
  <si>
    <t>洗漱台射灯</t>
    <phoneticPr fontId="2" type="noConversion"/>
  </si>
  <si>
    <t>客厅落地灯</t>
    <phoneticPr fontId="2" type="noConversion"/>
  </si>
  <si>
    <t>主卧壁灯、玄关吊灯</t>
    <phoneticPr fontId="2" type="noConversion"/>
  </si>
  <si>
    <t>灯饰</t>
    <phoneticPr fontId="2" type="noConversion"/>
  </si>
  <si>
    <t>其他不可预见支出</t>
    <phoneticPr fontId="2" type="noConversion"/>
  </si>
  <si>
    <t>淘宝，三联三纱。窗帘剩布做靠枕，运费15，罗马杆补配件运费5</t>
    <phoneticPr fontId="2" type="noConversion"/>
  </si>
  <si>
    <t>淘宝，三联三纱。窗帘剩布做靠枕，运费15，罗马杆补配件运费5</t>
    <phoneticPr fontId="2" type="noConversion"/>
  </si>
  <si>
    <t>软装</t>
    <phoneticPr fontId="2" type="noConversion"/>
  </si>
  <si>
    <t>淘宝窗帘+纱</t>
    <phoneticPr fontId="2" type="noConversion"/>
  </si>
  <si>
    <t>实体罗马杆</t>
    <phoneticPr fontId="2" type="noConversion"/>
  </si>
  <si>
    <t>柔帘123，半帘40，伸缩杆25</t>
    <phoneticPr fontId="2" type="noConversion"/>
  </si>
  <si>
    <t>入住准备</t>
    <phoneticPr fontId="2" type="noConversion"/>
  </si>
  <si>
    <t>开通燃气</t>
    <phoneticPr fontId="2" type="noConversion"/>
  </si>
  <si>
    <t>晾衣杆</t>
    <phoneticPr fontId="2" type="noConversion"/>
  </si>
  <si>
    <t>有线电视和宽带</t>
    <phoneticPr fontId="2" type="noConversion"/>
  </si>
  <si>
    <t>物业装修押金</t>
    <phoneticPr fontId="2" type="noConversion"/>
  </si>
  <si>
    <t>垃圾费</t>
    <phoneticPr fontId="2" type="noConversion"/>
  </si>
  <si>
    <t>基础施工-木工</t>
    <phoneticPr fontId="2" type="noConversion"/>
  </si>
  <si>
    <t>基础施工-油漆工</t>
    <phoneticPr fontId="2" type="noConversion"/>
  </si>
  <si>
    <t>汇总</t>
    <phoneticPr fontId="2" type="noConversion"/>
  </si>
  <si>
    <t>名称</t>
    <phoneticPr fontId="2" type="noConversion"/>
  </si>
  <si>
    <t>费用</t>
    <phoneticPr fontId="2" type="noConversion"/>
  </si>
  <si>
    <t>主体拆改</t>
    <phoneticPr fontId="2" type="noConversion"/>
  </si>
  <si>
    <t>网线</t>
    <phoneticPr fontId="2" type="noConversion"/>
  </si>
  <si>
    <t>墙体</t>
  </si>
  <si>
    <t>长</t>
  </si>
  <si>
    <t>高</t>
  </si>
  <si>
    <t>宽</t>
  </si>
  <si>
    <t>总面积</t>
  </si>
  <si>
    <t>扣除面积</t>
  </si>
  <si>
    <t>净面积</t>
  </si>
  <si>
    <t>东</t>
  </si>
  <si>
    <t>立面1</t>
  </si>
  <si>
    <t>南</t>
  </si>
  <si>
    <t>立面2</t>
  </si>
  <si>
    <t>西</t>
  </si>
  <si>
    <t>立面3</t>
  </si>
  <si>
    <t>北</t>
  </si>
  <si>
    <t>立面4</t>
  </si>
  <si>
    <t>顶面</t>
  </si>
  <si>
    <t>地面</t>
  </si>
  <si>
    <t>找平体积</t>
  </si>
  <si>
    <t>油漆面积</t>
  </si>
  <si>
    <t>墙砖面积</t>
  </si>
  <si>
    <t>地砖面积</t>
  </si>
  <si>
    <t>水泥</t>
  </si>
  <si>
    <t>地砖</t>
  </si>
  <si>
    <t>kg/m2</t>
  </si>
  <si>
    <t>墙砖</t>
  </si>
  <si>
    <t>kg/m3</t>
  </si>
  <si>
    <t>砂浆</t>
  </si>
  <si>
    <t>m3/m2</t>
  </si>
  <si>
    <t>m3/m3</t>
  </si>
  <si>
    <t>腻子</t>
  </si>
  <si>
    <t>乳胶漆</t>
  </si>
  <si>
    <t>L/m2</t>
  </si>
  <si>
    <t>含线管等，金杯线，宝胜、熊猫、远东</t>
    <phoneticPr fontId="2" type="noConversion"/>
  </si>
  <si>
    <t>先付25%,再付60%，最后20%，建筑面积共计85平米</t>
    <phoneticPr fontId="2" type="noConversion"/>
  </si>
  <si>
    <t>最佳：60*60*3、80*80*3、50*100*3、100*100*3烤漆方钢，焊接。
其次：95*45*1.65或75*45*1.65或100*100*1.65的202不锈钢，焊接。
其次：100*100*2.00或者100*44*2.00铝合金，不锈钢对敲螺丝连接。
报价6*6方钢60元/米；4*8方钢60元/米；8*8方钢80元/米；10*10方钢100元/米，按照80*80*3方钢做方案，焊接后需要打磨补漆。</t>
    <phoneticPr fontId="2" type="noConversion"/>
  </si>
  <si>
    <t>蓝光铝合金
王厂长18973149088</t>
    <phoneticPr fontId="2" type="noConversion"/>
  </si>
  <si>
    <t>淘宝水木装修
赵工13974970903</t>
    <phoneticPr fontId="2" type="noConversion"/>
  </si>
  <si>
    <t>蓝光铝合金</t>
    <phoneticPr fontId="2" type="noConversion"/>
  </si>
  <si>
    <t>橱柜柜门</t>
    <phoneticPr fontId="2" type="noConversion"/>
  </si>
  <si>
    <t>工具箱</t>
    <phoneticPr fontId="2" type="noConversion"/>
  </si>
  <si>
    <t>49元</t>
    <phoneticPr fontId="2" type="noConversion"/>
  </si>
  <si>
    <t>家有理工男必备吧，各种工具收起来，就不会乱糟糟的，找起来也容易</t>
    <phoneticPr fontId="2" type="noConversion"/>
  </si>
  <si>
    <t>卧室、儿童房、客房衣柜推拉门
主卧柜门：4.8平方*235=1128元
次卧柜门：3.23平方*235=760元
厨房推拉门：4.8平方*300=1920元，拉手：100元
卫生间平开门：1.85平方*288=533元</t>
    <phoneticPr fontId="2" type="noConversion"/>
  </si>
  <si>
    <t>含吊柜,也可考虑08团德瑞陶瓷橱柜</t>
    <phoneticPr fontId="2" type="noConversion"/>
  </si>
  <si>
    <t>采购状态</t>
    <phoneticPr fontId="2" type="noConversion"/>
  </si>
  <si>
    <t>已定</t>
    <phoneticPr fontId="2" type="noConversion"/>
  </si>
  <si>
    <t>已预定</t>
    <phoneticPr fontId="2" type="noConversion"/>
  </si>
  <si>
    <t>在联系</t>
    <phoneticPr fontId="2" type="noConversion"/>
  </si>
  <si>
    <t>现场买</t>
    <phoneticPr fontId="2" type="noConversion"/>
  </si>
  <si>
    <t>需寻找</t>
    <phoneticPr fontId="2" type="noConversion"/>
  </si>
  <si>
    <t>其他</t>
    <phoneticPr fontId="2" type="noConversion"/>
  </si>
  <si>
    <t>可暂缓</t>
    <phoneticPr fontId="2" type="noConversion"/>
  </si>
  <si>
    <t>摩恩2291淋浴杆</t>
    <phoneticPr fontId="31" type="noConversion"/>
  </si>
  <si>
    <t>https://2.taobao.com/item.htm?spm=2007.1000337.16.4.7YlOun&amp;id=524075641378</t>
    <phoneticPr fontId="31" type="noConversion"/>
  </si>
  <si>
    <t>https://2.taobao.com/item.htm?spm=2007.1000337.0.0.XjAjo5&amp;id=525088037020&amp;from=list&amp;similarUrl=</t>
    <phoneticPr fontId="31" type="noConversion"/>
  </si>
  <si>
    <t>https://2.taobao.com/item.htm?spm=2007.1000337.16.4.pjLbfx&amp;id=42625473637</t>
  </si>
  <si>
    <t>摩恩2261淋浴杆带顶喷</t>
    <phoneticPr fontId="31" type="noConversion"/>
  </si>
  <si>
    <t>https://2.taobao.com/item.htm?spm=2007.1000337.16.4.VzvZgx&amp;id=524620210260</t>
  </si>
  <si>
    <t>摩恩毛巾环ACC1304</t>
    <phoneticPr fontId="31" type="noConversion"/>
  </si>
  <si>
    <t>摩恩折臂镜ACC0415</t>
    <phoneticPr fontId="31" type="noConversion"/>
  </si>
  <si>
    <t>摩恩厨房龙头85210</t>
    <phoneticPr fontId="31" type="noConversion"/>
  </si>
  <si>
    <r>
      <t>摩恩浴室龙头1</t>
    </r>
    <r>
      <rPr>
        <sz val="12"/>
        <rFont val="宋体"/>
        <family val="3"/>
        <charset val="134"/>
      </rPr>
      <t>1234</t>
    </r>
    <phoneticPr fontId="31" type="noConversion"/>
  </si>
  <si>
    <t xml:space="preserve">摩恩面盆龙头11111EC </t>
    <phoneticPr fontId="31" type="noConversion"/>
  </si>
  <si>
    <t>纸巾架ACC80088</t>
    <phoneticPr fontId="31" type="noConversion"/>
  </si>
  <si>
    <t>毛巾架ACC80081</t>
    <phoneticPr fontId="31" type="noConversion"/>
  </si>
  <si>
    <t>60系列329元,80系列450元(玻璃5+12A+5)，可选108窗纱一体断桥（玻璃5+20A+5）。也可考虑987型材380元(玻璃5+15A+5)，其他地方787铝型材在235-245之间，868钢化双玻595一般是260左右。
按照双层钢化，蓝光铝合金83系列380元平方(玻璃5+12A+5)（双层钢化玻璃）386元，双层钢化玻璃每平398减5块再打97折，折后381元每平。窗纱100元一扇，满6000元送一扇，蓝光铝合金王厂长18973149088。框架在7天内安装完，玻璃约需要15天。
3月12日更新：5-12-5的推拉窗380元，5-16-5的推拉窗420元</t>
    <phoneticPr fontId="2" type="noConversion"/>
  </si>
  <si>
    <t>黄孝宇的爸爸，黄忠汲，金城陶瓷，13467571818</t>
    <phoneticPr fontId="2" type="noConversion"/>
  </si>
  <si>
    <t>ICC木纹瓷砖150元每平米，08团欧罗马仿古砖，地砖450mm 角花80mm,懋（mào）隆专业木纹砖，刘店长（座机84784118） 15211131858，万家丽一楼懋隆陶瓷旗舰店（南门观光电梯旁），团价59一平方，切三角板2.5元/块，包切包磨3元/m，磨圆边、导角、抽缝4元/m。200*1000最大规格木纹砖贴客厅，158元一平米，有各种价位59-69-99-119-139-158元，问+G46罗臭臭（电话13348618222，QQ150241)</t>
    <phoneticPr fontId="2" type="noConversion"/>
  </si>
  <si>
    <t>拟购于淘宝，含风口、面板，FV-25LD3C/F  6866元，FV-25LD3C 5970元。也可考虑环都300风量 型号XHBQ-D3TH，1400元，主机用150风量的就可以 型号是FY-E15PMA（L） 液晶开关一块  外墙管罩两个 室内风口六个  这些是配件,总价6270</t>
    <phoneticPr fontId="2" type="noConversion"/>
  </si>
  <si>
    <t>已定</t>
    <phoneticPr fontId="2" type="noConversion"/>
  </si>
  <si>
    <t>已定</t>
    <phoneticPr fontId="2" type="noConversion"/>
  </si>
  <si>
    <t>需寻找</t>
    <phoneticPr fontId="2" type="noConversion"/>
  </si>
  <si>
    <t>客厅3.86*6.3+1.2*1.5,餐厅,主卧,儿童房1.58*2.55,工作间</t>
    <phoneticPr fontId="2" type="noConversion"/>
  </si>
  <si>
    <t>3月12日更新：木纹砖70平方米，扫脚62米，总计660片，每片6.2元。厨房st068,23平方米，253片，每片3.5元。卫生间地st067，20平方米，220片，3.5元每片。墙st068，22平方米，242片，3.5元每片。腰线15平方米，50片，10元每片。露台砖6736#12平方米+外面未定，12.5元每片。门槛板9625号，打灶砖未定，角线未定。</t>
    <phoneticPr fontId="2" type="noConversion"/>
  </si>
  <si>
    <t>350元/米</t>
    <phoneticPr fontId="2" type="noConversion"/>
  </si>
  <si>
    <t>总体比起网购来说可能优势不那么明显，但是大家电还是义无返顾选择了实体店</t>
    <phoneticPr fontId="2" type="noConversion"/>
  </si>
  <si>
    <t>整体还算满意，如果两个床是买毛胚再回来做漆就完美了！所以网购家具的小伙伴们，如果你家油漆师傅靠谱，真心可以考虑这样操作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</si>
</sst>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34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name val="宋体"/>
      <family val="3"/>
      <charset val="134"/>
    </font>
    <font>
      <sz val="12"/>
      <name val="黑体"/>
      <family val="3"/>
      <charset val="134"/>
    </font>
    <font>
      <b/>
      <sz val="12"/>
      <color indexed="9"/>
      <name val="楷体"/>
      <family val="3"/>
      <charset val="134"/>
    </font>
    <font>
      <sz val="12"/>
      <color indexed="9"/>
      <name val="楷体"/>
      <family val="3"/>
      <charset val="134"/>
    </font>
    <font>
      <b/>
      <sz val="12"/>
      <name val="楷体"/>
      <family val="3"/>
      <charset val="134"/>
    </font>
    <font>
      <sz val="12"/>
      <color indexed="10"/>
      <name val="微软雅黑"/>
      <family val="2"/>
      <charset val="134"/>
    </font>
    <font>
      <b/>
      <sz val="12"/>
      <color indexed="9"/>
      <name val="黑体"/>
      <family val="3"/>
      <charset val="134"/>
    </font>
    <font>
      <b/>
      <sz val="11"/>
      <color rgb="FF3F3F3F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11"/>
      <color indexed="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13" fillId="24" borderId="11" applyNumberFormat="0" applyAlignment="0" applyProtection="0">
      <alignment vertical="center"/>
    </xf>
    <xf numFmtId="0" fontId="14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4" borderId="16" applyNumberFormat="0" applyAlignment="0" applyProtection="0">
      <alignment vertical="center"/>
    </xf>
    <xf numFmtId="0" fontId="24" fillId="31" borderId="1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4" borderId="19" applyNumberFormat="0" applyAlignment="0" applyProtection="0">
      <alignment vertical="center"/>
    </xf>
    <xf numFmtId="0" fontId="30" fillId="11" borderId="16" applyNumberFormat="0" applyAlignment="0" applyProtection="0">
      <alignment vertical="center"/>
    </xf>
    <xf numFmtId="0" fontId="14" fillId="34" borderId="20" applyNumberFormat="0" applyFont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15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5" fillId="2" borderId="0" xfId="1" applyFont="1" applyFill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1" fillId="2" borderId="0" xfId="1" applyFill="1" applyAlignment="1" applyProtection="1">
      <alignment vertical="center"/>
    </xf>
    <xf numFmtId="0" fontId="1" fillId="2" borderId="0" xfId="1" applyFont="1" applyFill="1" applyAlignment="1" applyProtection="1">
      <alignment vertical="center"/>
    </xf>
    <xf numFmtId="0" fontId="9" fillId="1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1" fillId="0" borderId="0" xfId="1" applyAlignment="1" applyProtection="1"/>
    <xf numFmtId="0" fontId="6" fillId="9" borderId="0" xfId="0" applyFont="1" applyFill="1"/>
    <xf numFmtId="0" fontId="0" fillId="9" borderId="0" xfId="0" applyFill="1"/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176" fontId="4" fillId="23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76" fontId="3" fillId="0" borderId="2" xfId="0" applyNumberFormat="1" applyFont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176" fontId="3" fillId="9" borderId="2" xfId="0" applyNumberFormat="1" applyFont="1" applyFill="1" applyBorder="1" applyAlignment="1">
      <alignment horizontal="left" vertical="top" wrapText="1"/>
    </xf>
    <xf numFmtId="0" fontId="4" fillId="9" borderId="0" xfId="0" applyFont="1" applyFill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76" fontId="4" fillId="0" borderId="2" xfId="0" applyNumberFormat="1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 wrapText="1"/>
    </xf>
    <xf numFmtId="176" fontId="4" fillId="0" borderId="0" xfId="0" applyNumberFormat="1" applyFont="1" applyAlignment="1">
      <alignment horizontal="left" vertical="top" wrapText="1"/>
    </xf>
    <xf numFmtId="0" fontId="4" fillId="35" borderId="1" xfId="0" applyFont="1" applyFill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top" wrapText="1"/>
    </xf>
    <xf numFmtId="0" fontId="4" fillId="35" borderId="2" xfId="0" applyFont="1" applyFill="1" applyBorder="1" applyAlignment="1">
      <alignment horizontal="left" vertical="top" wrapText="1"/>
    </xf>
    <xf numFmtId="176" fontId="4" fillId="0" borderId="2" xfId="0" applyNumberFormat="1" applyFont="1" applyFill="1" applyBorder="1" applyAlignment="1">
      <alignment horizontal="left" vertical="top" wrapText="1"/>
    </xf>
    <xf numFmtId="176" fontId="4" fillId="0" borderId="1" xfId="0" applyNumberFormat="1" applyFont="1" applyFill="1" applyBorder="1" applyAlignment="1">
      <alignment horizontal="left" vertical="top" wrapText="1"/>
    </xf>
    <xf numFmtId="176" fontId="4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25" borderId="1" xfId="0" applyFont="1" applyFill="1" applyBorder="1" applyAlignment="1">
      <alignment horizontal="left" vertical="top" wrapText="1"/>
    </xf>
    <xf numFmtId="176" fontId="4" fillId="25" borderId="2" xfId="0" applyNumberFormat="1" applyFont="1" applyFill="1" applyBorder="1" applyAlignment="1">
      <alignment horizontal="left" vertical="top" wrapText="1"/>
    </xf>
    <xf numFmtId="176" fontId="4" fillId="25" borderId="1" xfId="0" applyNumberFormat="1" applyFont="1" applyFill="1" applyBorder="1" applyAlignment="1">
      <alignment horizontal="left" vertical="top" wrapText="1"/>
    </xf>
    <xf numFmtId="0" fontId="4" fillId="25" borderId="0" xfId="0" applyFont="1" applyFill="1" applyAlignment="1">
      <alignment horizontal="left" vertical="top" wrapText="1"/>
    </xf>
    <xf numFmtId="0" fontId="6" fillId="0" borderId="0" xfId="2" applyAlignment="1">
      <alignment horizontal="left" vertical="top"/>
    </xf>
    <xf numFmtId="0" fontId="13" fillId="24" borderId="11" xfId="4" applyAlignment="1">
      <alignment horizontal="left" vertical="top"/>
    </xf>
    <xf numFmtId="0" fontId="13" fillId="0" borderId="11" xfId="4" applyFill="1" applyAlignment="1">
      <alignment horizontal="left" vertical="top"/>
    </xf>
    <xf numFmtId="0" fontId="6" fillId="0" borderId="0" xfId="2" applyFill="1" applyAlignment="1">
      <alignment horizontal="left" vertical="top"/>
    </xf>
    <xf numFmtId="0" fontId="13" fillId="24" borderId="11" xfId="4" applyAlignment="1">
      <alignment horizontal="left" vertical="top" wrapText="1"/>
    </xf>
    <xf numFmtId="176" fontId="13" fillId="0" borderId="11" xfId="4" applyNumberFormat="1" applyFill="1" applyAlignment="1">
      <alignment horizontal="left" vertical="top" wrapText="1"/>
    </xf>
    <xf numFmtId="0" fontId="13" fillId="0" borderId="11" xfId="4" applyFill="1" applyAlignment="1">
      <alignment horizontal="left" vertical="top" wrapText="1"/>
    </xf>
    <xf numFmtId="176" fontId="13" fillId="24" borderId="11" xfId="4" applyNumberForma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0" fillId="22" borderId="1" xfId="0" applyFont="1" applyFill="1" applyBorder="1" applyAlignment="1">
      <alignment horizontal="center" vertical="center"/>
    </xf>
    <xf numFmtId="0" fontId="10" fillId="20" borderId="4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2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</cellXfs>
  <cellStyles count="47">
    <cellStyle name="20% - 强调文字颜色 1" xfId="6"/>
    <cellStyle name="20% - 强调文字颜色 2" xfId="7"/>
    <cellStyle name="20% - 强调文字颜色 3" xfId="8"/>
    <cellStyle name="20% - 强调文字颜色 4" xfId="9"/>
    <cellStyle name="20% - 强调文字颜色 5" xfId="10"/>
    <cellStyle name="20% - 强调文字颜色 6" xfId="11"/>
    <cellStyle name="40% - 强调文字颜色 1" xfId="12"/>
    <cellStyle name="40% - 强调文字颜色 2" xfId="13"/>
    <cellStyle name="40% - 强调文字颜色 3" xfId="14"/>
    <cellStyle name="40% - 强调文字颜色 4" xfId="15"/>
    <cellStyle name="40% - 强调文字颜色 5" xfId="16"/>
    <cellStyle name="40% - 强调文字颜色 6" xfId="17"/>
    <cellStyle name="60% - 强调文字颜色 1" xfId="18"/>
    <cellStyle name="60% - 强调文字颜色 2" xfId="19"/>
    <cellStyle name="60% - 强调文字颜色 3" xfId="20"/>
    <cellStyle name="60% - 强调文字颜色 4" xfId="21"/>
    <cellStyle name="60% - 强调文字颜色 5" xfId="22"/>
    <cellStyle name="60% - 强调文字颜色 6" xfId="23"/>
    <cellStyle name="标题 1 2" xfId="25"/>
    <cellStyle name="标题 2 2" xfId="26"/>
    <cellStyle name="标题 3 2" xfId="27"/>
    <cellStyle name="标题 4 2" xfId="28"/>
    <cellStyle name="标题 5" xfId="24"/>
    <cellStyle name="差 2" xfId="29"/>
    <cellStyle name="常规" xfId="0" builtinId="0"/>
    <cellStyle name="常规 2" xfId="2"/>
    <cellStyle name="常规 3" xfId="3"/>
    <cellStyle name="常规 4" xfId="5"/>
    <cellStyle name="超链接" xfId="1" builtinId="8"/>
    <cellStyle name="好 2" xfId="30"/>
    <cellStyle name="汇总 2" xfId="31"/>
    <cellStyle name="计算 2" xfId="32"/>
    <cellStyle name="检查单元格 2" xfId="33"/>
    <cellStyle name="解释性文本 2" xfId="34"/>
    <cellStyle name="警告文本 2" xfId="35"/>
    <cellStyle name="链接单元格 2" xfId="36"/>
    <cellStyle name="强调文字颜色 1" xfId="37"/>
    <cellStyle name="强调文字颜色 2" xfId="38"/>
    <cellStyle name="强调文字颜色 3" xfId="39"/>
    <cellStyle name="强调文字颜色 4" xfId="40"/>
    <cellStyle name="强调文字颜色 5" xfId="41"/>
    <cellStyle name="强调文字颜色 6" xfId="42"/>
    <cellStyle name="适中 2" xfId="43"/>
    <cellStyle name="输出" xfId="4" builtinId="21"/>
    <cellStyle name="输出 2" xfId="44"/>
    <cellStyle name="输入 2" xfId="45"/>
    <cellStyle name="注释 2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585108</xdr:colOff>
      <xdr:row>0</xdr:row>
      <xdr:rowOff>136071</xdr:rowOff>
    </xdr:from>
    <xdr:to>
      <xdr:col>20</xdr:col>
      <xdr:colOff>438150</xdr:colOff>
      <xdr:row>56</xdr:row>
      <xdr:rowOff>63953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388679" y="136071"/>
          <a:ext cx="6656614" cy="9833882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367392</xdr:colOff>
      <xdr:row>0</xdr:row>
      <xdr:rowOff>136071</xdr:rowOff>
    </xdr:from>
    <xdr:to>
      <xdr:col>10</xdr:col>
      <xdr:colOff>269421</xdr:colOff>
      <xdr:row>57</xdr:row>
      <xdr:rowOff>111578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67392" y="136071"/>
          <a:ext cx="6705600" cy="100584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340178</xdr:colOff>
      <xdr:row>1</xdr:row>
      <xdr:rowOff>108856</xdr:rowOff>
    </xdr:from>
    <xdr:to>
      <xdr:col>35</xdr:col>
      <xdr:colOff>503463</xdr:colOff>
      <xdr:row>35</xdr:row>
      <xdr:rowOff>103688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627678" y="285749"/>
          <a:ext cx="9688285" cy="6009189"/>
        </a:xfrm>
        <a:prstGeom prst="rect">
          <a:avLst/>
        </a:prstGeom>
      </xdr:spPr>
    </xdr:pic>
    <xdr:clientData/>
  </xdr:twoCellAnchor>
  <xdr:twoCellAnchor editAs="oneCell">
    <xdr:from>
      <xdr:col>21</xdr:col>
      <xdr:colOff>489857</xdr:colOff>
      <xdr:row>37</xdr:row>
      <xdr:rowOff>149678</xdr:rowOff>
    </xdr:from>
    <xdr:to>
      <xdr:col>32</xdr:col>
      <xdr:colOff>624976</xdr:colOff>
      <xdr:row>67</xdr:row>
      <xdr:rowOff>52417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777357" y="6694714"/>
          <a:ext cx="7619048" cy="5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385694</xdr:colOff>
      <xdr:row>37</xdr:row>
      <xdr:rowOff>19049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730094" cy="6715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2.taobao.com/item.htm?spm=2007.1000337.0.0.XjAjo5&amp;id=525088037020&amp;from=list&amp;similarUrl=" TargetMode="External"/><Relationship Id="rId1" Type="http://schemas.openxmlformats.org/officeDocument/2006/relationships/hyperlink" Target="https://2.taobao.com/item.htm?spm=2007.1000337.16.4.7YlOun&amp;id=52407564137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70.OT8dm9&amp;id=38669709054&amp;_u=928i7nuc751" TargetMode="External"/><Relationship Id="rId18" Type="http://schemas.openxmlformats.org/officeDocument/2006/relationships/hyperlink" Target="http://item.taobao.com/item.htm?spm=a1z09.2.9.312.OT8dm9&amp;id=37869105799&amp;_u=928i7nub2c9" TargetMode="External"/><Relationship Id="rId26" Type="http://schemas.openxmlformats.org/officeDocument/2006/relationships/hyperlink" Target="http://item.taobao.com/item.htm?spm=a1z09.2.9.28.ck6LCr&amp;id=2825144488&amp;_u=928i7nuec7e" TargetMode="External"/><Relationship Id="rId39" Type="http://schemas.openxmlformats.org/officeDocument/2006/relationships/hyperlink" Target="http://item.taobao.com/item.htm?spm=a1z09.2.9.218.d5NXHI&amp;id=5533698953&amp;_u=b28i7nud5e5" TargetMode="External"/><Relationship Id="rId21" Type="http://schemas.openxmlformats.org/officeDocument/2006/relationships/hyperlink" Target="http://item.taobao.com/item.htm?spm=2013.1.20141001.1.5VShnF&amp;id=37632565962&amp;scm=1007.10115.1595.0&amp;pvid=26c79e64-6505-4e1f-967d-b6c9944620d8" TargetMode="External"/><Relationship Id="rId34" Type="http://schemas.openxmlformats.org/officeDocument/2006/relationships/hyperlink" Target="http://item.taobao.com/item.htm?spm=a1z09.2.9.119.8Dsc06&amp;id=39262797882&amp;_u=b28i7nub834" TargetMode="External"/><Relationship Id="rId42" Type="http://schemas.openxmlformats.org/officeDocument/2006/relationships/hyperlink" Target="http://item.taobao.com/item.htm?spm=a1z09.2.9.240.myFINA&amp;id=19485499823&amp;_u=b28i7nuda62" TargetMode="External"/><Relationship Id="rId47" Type="http://schemas.openxmlformats.org/officeDocument/2006/relationships/hyperlink" Target="http://detail.tmall.com/item.htm?id=36675828900&amp;spm=a1z09.2.9.58.ebgehb&amp;_u=n28i7nuc1eb" TargetMode="External"/><Relationship Id="rId50" Type="http://schemas.openxmlformats.org/officeDocument/2006/relationships/hyperlink" Target="http://item.taobao.com/item.htm?spm=a1z09.2.9.125.7hPV5W&amp;id=37233699236&amp;_u=n28i7nu7b8e" TargetMode="External"/><Relationship Id="rId55" Type="http://schemas.openxmlformats.org/officeDocument/2006/relationships/hyperlink" Target="http://zjywbyb.1688.com/?tracelog=contact_company" TargetMode="External"/><Relationship Id="rId7" Type="http://schemas.openxmlformats.org/officeDocument/2006/relationships/hyperlink" Target="http://item.taobao.com/item.htm?spm=a1z09.2.9.360.jU8E1k&amp;id=36509821194&amp;_u=928i7nuab8d" TargetMode="External"/><Relationship Id="rId12" Type="http://schemas.openxmlformats.org/officeDocument/2006/relationships/hyperlink" Target="http://item.taobao.com/item.htm?spm=a1z09.2.9.47.OT8dm9&amp;id=24263724675&amp;_u=928i7nu2d63" TargetMode="External"/><Relationship Id="rId17" Type="http://schemas.openxmlformats.org/officeDocument/2006/relationships/hyperlink" Target="http://item.taobao.com/item.htm?spm=a1z09.2.9.277.OT8dm9&amp;id=39081791144&amp;_u=928i7nu199b" TargetMode="External"/><Relationship Id="rId25" Type="http://schemas.openxmlformats.org/officeDocument/2006/relationships/hyperlink" Target="http://item.taobao.com/item.htm?spm=a1z09.2.9.243.Bvaelz&amp;id=38460979928&amp;_u=928i7nue66f" TargetMode="External"/><Relationship Id="rId33" Type="http://schemas.openxmlformats.org/officeDocument/2006/relationships/hyperlink" Target="http://item.taobao.com/item.htm?spm=a1z09.2.9.81.PemYsO&amp;id=20842035648&amp;_u=b28i7nuc984" TargetMode="External"/><Relationship Id="rId38" Type="http://schemas.openxmlformats.org/officeDocument/2006/relationships/hyperlink" Target="http://item.taobao.com/item.htm?spm=a1z09.2.9.329.feRAg4&amp;id=36509821194&amp;_u=b28i7nudfd4" TargetMode="External"/><Relationship Id="rId46" Type="http://schemas.openxmlformats.org/officeDocument/2006/relationships/hyperlink" Target="http://shop72161718.taobao.com/index.htm?spm=a1z10.5.w5002-1102141668.31.dMpEfm" TargetMode="External"/><Relationship Id="rId2" Type="http://schemas.openxmlformats.org/officeDocument/2006/relationships/hyperlink" Target="http://item.taobao.com/item.htm?spm=a1z09.2.9.13.sK4G2J&amp;id=40246058612&amp;_u=928i7nu5211" TargetMode="External"/><Relationship Id="rId16" Type="http://schemas.openxmlformats.org/officeDocument/2006/relationships/hyperlink" Target="http://item.taobao.com/item.htm?spm=a1z09.2.9.208.OT8dm9&amp;id=38066579579&amp;_u=928i7nu9ac1" TargetMode="External"/><Relationship Id="rId20" Type="http://schemas.openxmlformats.org/officeDocument/2006/relationships/hyperlink" Target="http://item.taobao.com/item.htm?spm=a1z09.2.9.179.je2aIa&amp;id=22038332795&amp;_u=928i7nud0ee" TargetMode="External"/><Relationship Id="rId29" Type="http://schemas.openxmlformats.org/officeDocument/2006/relationships/hyperlink" Target="http://item.taobao.com/item.htm?spm=a1z09.2.9.227.o34srI&amp;id=19492384909&amp;_u=b28i7nu9538" TargetMode="External"/><Relationship Id="rId41" Type="http://schemas.openxmlformats.org/officeDocument/2006/relationships/hyperlink" Target="http://item.taobao.com/item.htm?spm=a1z09.2.9.180.myFINA&amp;id=15797900223&amp;_u=b28i7nu2c1f" TargetMode="External"/><Relationship Id="rId54" Type="http://schemas.openxmlformats.org/officeDocument/2006/relationships/hyperlink" Target="http://item.taobao.com/item.htm?spm=a1z09.2.9.122.3G7Atz&amp;id=36231677915&amp;_u=n28i7nucebe" TargetMode="External"/><Relationship Id="rId1" Type="http://schemas.openxmlformats.org/officeDocument/2006/relationships/hyperlink" Target="http://item.taobao.com/item.htm?spm=a1z09.2.9.328.x0DGQu&amp;id=38624397118&amp;_u=928i7nu4554" TargetMode="External"/><Relationship Id="rId6" Type="http://schemas.openxmlformats.org/officeDocument/2006/relationships/hyperlink" Target="http://item.taobao.com/item.htm?spm=a1z09.2.9.289.jU8E1k&amp;id=15797900223&amp;_u=928i7nu830d" TargetMode="External"/><Relationship Id="rId11" Type="http://schemas.openxmlformats.org/officeDocument/2006/relationships/hyperlink" Target="http://item.taobao.com/item.htm?spm=a1z09.2.9.168.Yr61t9&amp;id=37943528624&amp;_u=928i7nu2570" TargetMode="External"/><Relationship Id="rId24" Type="http://schemas.openxmlformats.org/officeDocument/2006/relationships/hyperlink" Target="http://item.taobao.com/item.htm?spm=a1z09.2.9.197.OoR7jI&amp;id=25541584538&amp;_u=928i7nu18c6" TargetMode="External"/><Relationship Id="rId32" Type="http://schemas.openxmlformats.org/officeDocument/2006/relationships/hyperlink" Target="http://item.taobao.com/item.htm?spm=a1z09.2.9.425.o34srI&amp;id=41521943177&amp;_u=b28i7nub8ae" TargetMode="External"/><Relationship Id="rId37" Type="http://schemas.openxmlformats.org/officeDocument/2006/relationships/hyperlink" Target="http://item.taobao.com/item.htm?spm=a1z09.2.9.132.feRAg4&amp;id=16444960883&amp;_u=b28i7nu1baf" TargetMode="External"/><Relationship Id="rId40" Type="http://schemas.openxmlformats.org/officeDocument/2006/relationships/hyperlink" Target="http://item.taobao.com/item.htm?spm=a1z09.2.9.91.myFINA&amp;id=35386618516&amp;_u=b28i7nu08d6" TargetMode="External"/><Relationship Id="rId45" Type="http://schemas.openxmlformats.org/officeDocument/2006/relationships/hyperlink" Target="http://item.taobao.com/item.htm?spm=a1z09.2.9.271.BwtCry&amp;id=19925319122&amp;_u=b28i7nu2597" TargetMode="External"/><Relationship Id="rId53" Type="http://schemas.openxmlformats.org/officeDocument/2006/relationships/hyperlink" Target="http://detail.tmall.com/item.htm?id=23132420990&amp;spm=a1z09.2.9.263.7hPV5W&amp;_u=n28i7nu8df3" TargetMode="External"/><Relationship Id="rId5" Type="http://schemas.openxmlformats.org/officeDocument/2006/relationships/hyperlink" Target="http://item.taobao.com/item.htm?spm=a1z09.2.9.118.jU8E1k&amp;id=37656537801&amp;_u=928i7nud2c9" TargetMode="External"/><Relationship Id="rId15" Type="http://schemas.openxmlformats.org/officeDocument/2006/relationships/hyperlink" Target="http://item.taobao.com/item.htm?spm=a1z09.2.9.133.OT8dm9&amp;id=16620501691&amp;_u=928i7nu1083" TargetMode="External"/><Relationship Id="rId23" Type="http://schemas.openxmlformats.org/officeDocument/2006/relationships/hyperlink" Target="http://item.taobao.com/item.htm?spm=a1z09.2.9.58.OoR7jI&amp;id=18611394223&amp;_u=928i7nuf687" TargetMode="External"/><Relationship Id="rId28" Type="http://schemas.openxmlformats.org/officeDocument/2006/relationships/hyperlink" Target="http://item.taobao.com/item.htm?spm=a1z09.2.9.173.o34srI&amp;id=41811661723&amp;_u=b28i7nuc6ba" TargetMode="External"/><Relationship Id="rId36" Type="http://schemas.openxmlformats.org/officeDocument/2006/relationships/hyperlink" Target="http://item.taobao.com/item.htm?spm=a1z09.2.9.280.8Dsc06&amp;id=39200251610&amp;_u=b28i7nu142d" TargetMode="External"/><Relationship Id="rId49" Type="http://schemas.openxmlformats.org/officeDocument/2006/relationships/hyperlink" Target="http://detail.tmall.com/item.htm?id=18327522759&amp;spm=a1z09.2.9.177.hbLLgv&amp;_u=n28i7nuafaf" TargetMode="External"/><Relationship Id="rId57" Type="http://schemas.openxmlformats.org/officeDocument/2006/relationships/hyperlink" Target="http://boxichina.1688.com/?tracelog=contact_company" TargetMode="External"/><Relationship Id="rId10" Type="http://schemas.openxmlformats.org/officeDocument/2006/relationships/hyperlink" Target="http://item.taobao.com/item.htm?spm=a1z09.2.9.46.Yr61t9&amp;id=38433175708&amp;_u=928i7nu053b" TargetMode="External"/><Relationship Id="rId19" Type="http://schemas.openxmlformats.org/officeDocument/2006/relationships/hyperlink" Target="http://item.taobao.com/item.htm?spm=a1z09.2.9.162.je2aIa&amp;id=37596493043&amp;_u=928i7nu9d0b" TargetMode="External"/><Relationship Id="rId31" Type="http://schemas.openxmlformats.org/officeDocument/2006/relationships/hyperlink" Target="http://item.taobao.com/item.htm?spm=a1z09.2.9.193.o34srI&amp;id=37836873201&amp;_u=b28i7nuf0ec" TargetMode="External"/><Relationship Id="rId44" Type="http://schemas.openxmlformats.org/officeDocument/2006/relationships/hyperlink" Target="http://item.taobao.com/item.htm?spm=a1z09.2.9.30.tZjMnB&amp;id=17379777656&amp;_u=b28i7nu2add" TargetMode="External"/><Relationship Id="rId52" Type="http://schemas.openxmlformats.org/officeDocument/2006/relationships/hyperlink" Target="http://item.taobao.com/item.htm?spm=a1z09.2.9.61.7hPV5W&amp;id=35436499143&amp;_u=n28i7nub625" TargetMode="External"/><Relationship Id="rId4" Type="http://schemas.openxmlformats.org/officeDocument/2006/relationships/hyperlink" Target="http://item.taobao.com/item.htm?spm=a1z09.2.9.13.jU8E1k&amp;id=14081129922&amp;_u=928i7nu7afb" TargetMode="External"/><Relationship Id="rId9" Type="http://schemas.openxmlformats.org/officeDocument/2006/relationships/hyperlink" Target="http://item.taobao.com/item.htm?spm=a1z09.2.9.46.Yr61t9&amp;id=38433175708&amp;_u=928i7nu053b" TargetMode="External"/><Relationship Id="rId14" Type="http://schemas.openxmlformats.org/officeDocument/2006/relationships/hyperlink" Target="http://item.taobao.com/item.htm?spm=a1z09.2.9.150.OT8dm9&amp;id=23998280809&amp;_u=928i7nu2a0e" TargetMode="External"/><Relationship Id="rId22" Type="http://schemas.openxmlformats.org/officeDocument/2006/relationships/hyperlink" Target="http://item.taobao.com/item.htm?spm=a1z09.2.9.28.OoR7jI&amp;id=24681468274&amp;_u=928i7nue6e1" TargetMode="External"/><Relationship Id="rId27" Type="http://schemas.openxmlformats.org/officeDocument/2006/relationships/hyperlink" Target="http://item.taobao.com/item.htm?spm=a1z09.2.9.53.ck6LCr&amp;id=8344805118&amp;_u=928i7nu13a3" TargetMode="External"/><Relationship Id="rId30" Type="http://schemas.openxmlformats.org/officeDocument/2006/relationships/hyperlink" Target="http://item.taobao.com/item.htm?spm=a1z09.2.9.221.o34srI&amp;id=41192245788&amp;_u=b28i7nua8e2" TargetMode="External"/><Relationship Id="rId35" Type="http://schemas.openxmlformats.org/officeDocument/2006/relationships/hyperlink" Target="http://item.taobao.com/item.htm?spm=a1z09.2.9.225.8Dsc06&amp;id=37816796314&amp;_u=b28i7nu19a4" TargetMode="External"/><Relationship Id="rId43" Type="http://schemas.openxmlformats.org/officeDocument/2006/relationships/hyperlink" Target="http://item.taobao.com/item.htm?spm=a1z09.2.9.13.tZjMnB&amp;id=38131625337&amp;_u=b28i7nu5dc5" TargetMode="External"/><Relationship Id="rId48" Type="http://schemas.openxmlformats.org/officeDocument/2006/relationships/hyperlink" Target="http://item.taobao.com/item.htm?spm=a1z09.2.9.41.ebgehb&amp;id=35846005228&amp;_u=n28i7nuedbb" TargetMode="External"/><Relationship Id="rId56" Type="http://schemas.openxmlformats.org/officeDocument/2006/relationships/hyperlink" Target="http://detail.tmall.com/item.htm?id=19751187948&amp;spm=a1z09.2.9.325.sK4G2J&amp;_u=928i7nu56b8" TargetMode="External"/><Relationship Id="rId8" Type="http://schemas.openxmlformats.org/officeDocument/2006/relationships/hyperlink" Target="http://item.taobao.com/item.htm?spm=a1z09.2.9.454.jU8E1k&amp;id=22211175602&amp;_u=928i7nu1ab2" TargetMode="External"/><Relationship Id="rId51" Type="http://schemas.openxmlformats.org/officeDocument/2006/relationships/hyperlink" Target="http://detail.tmall.com/item.htm?id=13535306893&amp;spm=a1z09.2.9.103.7hPV5W&amp;_u=n28i7nu9bcc" TargetMode="External"/><Relationship Id="rId3" Type="http://schemas.openxmlformats.org/officeDocument/2006/relationships/hyperlink" Target="http://item.taobao.com/item.htm?spm=a1z09.2.9.344.sK4G2J&amp;id=37683614419&amp;_u=928i7nub41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9"/>
  </sheetPr>
  <dimension ref="A1:P154"/>
  <sheetViews>
    <sheetView tabSelected="1" zoomScale="130" zoomScaleNormal="130" workbookViewId="0">
      <pane xSplit="1" ySplit="1" topLeftCell="B140" activePane="bottomRight" state="frozen"/>
      <selection pane="topRight" activeCell="E1" sqref="E1"/>
      <selection pane="bottomLeft" activeCell="A2" sqref="A2"/>
      <selection pane="bottomRight" activeCell="A61" sqref="A61:XFD61"/>
    </sheetView>
  </sheetViews>
  <sheetFormatPr defaultRowHeight="13.5"/>
  <cols>
    <col min="1" max="1" width="19.25" style="43" customWidth="1"/>
    <col min="2" max="2" width="8.25" style="43" customWidth="1"/>
    <col min="3" max="3" width="9.125" style="43" customWidth="1"/>
    <col min="4" max="4" width="8.375" style="57" customWidth="1"/>
    <col min="5" max="5" width="5.125" style="43" customWidth="1"/>
    <col min="6" max="6" width="6.875" style="57" customWidth="1"/>
    <col min="7" max="7" width="12.25" style="43" customWidth="1"/>
    <col min="8" max="8" width="41.125" style="43" customWidth="1"/>
    <col min="9" max="9" width="34.75" style="43" hidden="1" customWidth="1"/>
    <col min="10" max="10" width="12" style="43" customWidth="1"/>
    <col min="11" max="11" width="7.5" style="43" customWidth="1"/>
    <col min="12" max="247" width="9" style="43" bestFit="1" customWidth="1"/>
    <col min="248" max="16384" width="9" style="43"/>
  </cols>
  <sheetData>
    <row r="1" spans="1:11" ht="30" customHeight="1">
      <c r="A1" s="47" t="s">
        <v>0</v>
      </c>
      <c r="B1" s="48" t="s">
        <v>678</v>
      </c>
      <c r="C1" s="48" t="s">
        <v>4</v>
      </c>
      <c r="D1" s="49" t="s">
        <v>2</v>
      </c>
      <c r="E1" s="48" t="s">
        <v>1</v>
      </c>
      <c r="F1" s="49" t="s">
        <v>505</v>
      </c>
      <c r="G1" s="47" t="s">
        <v>20</v>
      </c>
      <c r="H1" s="47" t="s">
        <v>71</v>
      </c>
      <c r="I1" s="47"/>
      <c r="J1" s="47" t="s">
        <v>72</v>
      </c>
    </row>
    <row r="2" spans="1:11" s="53" customFormat="1">
      <c r="A2" s="50" t="s">
        <v>46</v>
      </c>
      <c r="B2" s="51"/>
      <c r="C2" s="51"/>
      <c r="D2" s="52"/>
      <c r="E2" s="51"/>
      <c r="F2" s="52"/>
      <c r="G2" s="50"/>
      <c r="H2" s="50"/>
      <c r="I2" s="50"/>
      <c r="J2" s="50"/>
    </row>
    <row r="3" spans="1:11" ht="18.75" customHeight="1">
      <c r="A3" s="40" t="s">
        <v>57</v>
      </c>
      <c r="B3" s="54" t="s">
        <v>679</v>
      </c>
      <c r="C3" s="54" t="s">
        <v>16</v>
      </c>
      <c r="D3" s="55">
        <v>25</v>
      </c>
      <c r="E3" s="40">
        <v>17</v>
      </c>
      <c r="F3" s="56">
        <f>E3*D3</f>
        <v>425</v>
      </c>
      <c r="G3" s="40"/>
      <c r="H3" s="40" t="s">
        <v>667</v>
      </c>
      <c r="I3" s="40"/>
      <c r="J3" s="40"/>
    </row>
    <row r="4" spans="1:11" ht="27">
      <c r="A4" s="40" t="s">
        <v>18</v>
      </c>
      <c r="B4" s="54" t="s">
        <v>679</v>
      </c>
      <c r="C4" s="54" t="s">
        <v>16</v>
      </c>
      <c r="D4" s="55">
        <v>25</v>
      </c>
      <c r="E4" s="40">
        <v>51</v>
      </c>
      <c r="F4" s="56">
        <f>E4*D4</f>
        <v>1275</v>
      </c>
      <c r="G4" s="47"/>
      <c r="H4" s="40" t="s">
        <v>17</v>
      </c>
      <c r="I4" s="40"/>
      <c r="J4" s="40"/>
    </row>
    <row r="5" spans="1:11" ht="67.5">
      <c r="A5" s="40" t="s">
        <v>19</v>
      </c>
      <c r="B5" s="54" t="s">
        <v>680</v>
      </c>
      <c r="C5" s="54" t="s">
        <v>16</v>
      </c>
      <c r="D5" s="55">
        <v>25</v>
      </c>
      <c r="E5" s="40">
        <v>17</v>
      </c>
      <c r="F5" s="56">
        <f>E5*D5</f>
        <v>425</v>
      </c>
      <c r="G5" s="40" t="s">
        <v>670</v>
      </c>
      <c r="H5" s="40" t="s">
        <v>54</v>
      </c>
      <c r="I5" s="40"/>
      <c r="J5" s="40" t="s">
        <v>526</v>
      </c>
      <c r="K5" s="57">
        <f>SUM(F3:F5)</f>
        <v>2125</v>
      </c>
    </row>
    <row r="6" spans="1:11" s="53" customFormat="1">
      <c r="A6" s="50" t="s">
        <v>632</v>
      </c>
      <c r="B6" s="51"/>
      <c r="C6" s="51"/>
      <c r="D6" s="52"/>
      <c r="E6" s="51"/>
      <c r="F6" s="52"/>
      <c r="G6" s="50"/>
      <c r="H6" s="50"/>
      <c r="I6" s="50"/>
      <c r="J6" s="50"/>
    </row>
    <row r="7" spans="1:11">
      <c r="A7" s="40" t="s">
        <v>22</v>
      </c>
      <c r="B7" s="54" t="s">
        <v>681</v>
      </c>
      <c r="C7" s="54" t="s">
        <v>16</v>
      </c>
      <c r="D7" s="56">
        <v>25</v>
      </c>
      <c r="E7" s="40">
        <v>15</v>
      </c>
      <c r="F7" s="56">
        <f>E7*D7</f>
        <v>375</v>
      </c>
      <c r="G7" s="40"/>
      <c r="H7" s="40" t="s">
        <v>30</v>
      </c>
      <c r="I7" s="40"/>
      <c r="J7" s="40"/>
    </row>
    <row r="8" spans="1:11">
      <c r="A8" s="40" t="s">
        <v>50</v>
      </c>
      <c r="B8" s="54" t="s">
        <v>681</v>
      </c>
      <c r="C8" s="54" t="s">
        <v>16</v>
      </c>
      <c r="D8" s="55">
        <v>6</v>
      </c>
      <c r="E8" s="40">
        <v>10</v>
      </c>
      <c r="F8" s="56">
        <f>E8*D8</f>
        <v>60</v>
      </c>
      <c r="G8" s="40"/>
      <c r="H8" s="41" t="s">
        <v>58</v>
      </c>
      <c r="I8" s="41"/>
      <c r="J8" s="41"/>
    </row>
    <row r="9" spans="1:11">
      <c r="A9" s="40" t="s">
        <v>51</v>
      </c>
      <c r="B9" s="54" t="s">
        <v>681</v>
      </c>
      <c r="C9" s="54"/>
      <c r="D9" s="55">
        <v>50</v>
      </c>
      <c r="E9" s="40">
        <v>1</v>
      </c>
      <c r="F9" s="56">
        <f>E9*D9</f>
        <v>50</v>
      </c>
      <c r="G9" s="40"/>
      <c r="H9" s="41" t="s">
        <v>31</v>
      </c>
      <c r="I9" s="41"/>
      <c r="J9" s="41"/>
    </row>
    <row r="10" spans="1:11">
      <c r="A10" s="40" t="s">
        <v>52</v>
      </c>
      <c r="B10" s="54" t="s">
        <v>681</v>
      </c>
      <c r="C10" s="54"/>
      <c r="D10" s="55"/>
      <c r="E10" s="40"/>
      <c r="F10" s="56"/>
      <c r="G10" s="40"/>
      <c r="H10" s="41" t="s">
        <v>33</v>
      </c>
      <c r="I10" s="41"/>
      <c r="J10" s="41"/>
      <c r="K10" s="57">
        <f>SUM(F7:F10)</f>
        <v>485</v>
      </c>
    </row>
    <row r="11" spans="1:11" s="53" customFormat="1">
      <c r="A11" s="50" t="s">
        <v>88</v>
      </c>
      <c r="B11" s="51"/>
      <c r="C11" s="51"/>
      <c r="D11" s="52"/>
      <c r="E11" s="51"/>
      <c r="F11" s="52"/>
      <c r="G11" s="50"/>
      <c r="H11" s="50"/>
      <c r="I11" s="50"/>
      <c r="J11" s="50"/>
    </row>
    <row r="12" spans="1:11">
      <c r="A12" s="40" t="s">
        <v>55</v>
      </c>
      <c r="B12" s="54" t="s">
        <v>680</v>
      </c>
      <c r="C12" s="54" t="s">
        <v>16</v>
      </c>
      <c r="D12" s="56">
        <v>35</v>
      </c>
      <c r="E12" s="40">
        <v>100</v>
      </c>
      <c r="F12" s="56">
        <f>E12*D12</f>
        <v>3500</v>
      </c>
      <c r="G12" s="40"/>
      <c r="H12" s="40" t="s">
        <v>45</v>
      </c>
      <c r="I12" s="40"/>
      <c r="J12" s="40"/>
    </row>
    <row r="13" spans="1:11">
      <c r="A13" s="40" t="s">
        <v>21</v>
      </c>
      <c r="B13" s="40" t="s">
        <v>682</v>
      </c>
      <c r="C13" s="40"/>
      <c r="D13" s="56">
        <v>300</v>
      </c>
      <c r="E13" s="40">
        <v>2</v>
      </c>
      <c r="F13" s="56">
        <f>E13*D13</f>
        <v>600</v>
      </c>
      <c r="G13" s="40"/>
      <c r="H13" s="40" t="s">
        <v>666</v>
      </c>
      <c r="I13" s="40"/>
      <c r="J13" s="40"/>
    </row>
    <row r="14" spans="1:11">
      <c r="A14" s="40" t="s">
        <v>56</v>
      </c>
      <c r="B14" s="40" t="s">
        <v>682</v>
      </c>
      <c r="C14" s="40"/>
      <c r="D14" s="56">
        <v>200</v>
      </c>
      <c r="E14" s="40">
        <v>2</v>
      </c>
      <c r="F14" s="56">
        <f>E14*D14</f>
        <v>400</v>
      </c>
      <c r="G14" s="40"/>
      <c r="H14" s="40" t="s">
        <v>504</v>
      </c>
      <c r="I14" s="40"/>
      <c r="J14" s="40"/>
    </row>
    <row r="15" spans="1:11">
      <c r="A15" s="40" t="s">
        <v>633</v>
      </c>
      <c r="B15" s="40" t="s">
        <v>683</v>
      </c>
      <c r="C15" s="40"/>
      <c r="D15" s="56">
        <v>150</v>
      </c>
      <c r="E15" s="40">
        <v>1</v>
      </c>
      <c r="F15" s="56">
        <f>E15*D15</f>
        <v>150</v>
      </c>
      <c r="G15" s="40"/>
      <c r="H15" s="40"/>
      <c r="I15" s="40"/>
      <c r="J15" s="40"/>
    </row>
    <row r="16" spans="1:11" ht="27">
      <c r="A16" s="40" t="s">
        <v>53</v>
      </c>
      <c r="B16" s="40" t="s">
        <v>705</v>
      </c>
      <c r="C16" s="40" t="s">
        <v>13</v>
      </c>
      <c r="D16" s="56">
        <v>20</v>
      </c>
      <c r="E16" s="40">
        <v>50</v>
      </c>
      <c r="F16" s="56">
        <f>E16*D16</f>
        <v>1000</v>
      </c>
      <c r="G16" s="40"/>
      <c r="H16" s="40" t="s">
        <v>547</v>
      </c>
      <c r="I16" s="40"/>
      <c r="J16" s="40"/>
      <c r="K16" s="57">
        <f>SUM(F12:F16)</f>
        <v>5650</v>
      </c>
    </row>
    <row r="17" spans="1:11" s="53" customFormat="1">
      <c r="A17" s="50" t="s">
        <v>521</v>
      </c>
      <c r="B17" s="51"/>
      <c r="C17" s="51"/>
      <c r="D17" s="52"/>
      <c r="E17" s="51"/>
      <c r="F17" s="52"/>
      <c r="G17" s="50"/>
      <c r="H17" s="50"/>
      <c r="I17" s="50"/>
      <c r="J17" s="50"/>
    </row>
    <row r="18" spans="1:11" ht="81">
      <c r="A18" s="40" t="s">
        <v>525</v>
      </c>
      <c r="B18" s="58" t="s">
        <v>683</v>
      </c>
      <c r="C18" s="59"/>
      <c r="D18" s="56">
        <v>4490</v>
      </c>
      <c r="E18" s="40">
        <v>1</v>
      </c>
      <c r="F18" s="56">
        <f>E18*D18</f>
        <v>4490</v>
      </c>
      <c r="G18" s="40"/>
      <c r="H18" s="40" t="s">
        <v>702</v>
      </c>
      <c r="I18" s="40"/>
      <c r="J18" s="40"/>
    </row>
    <row r="19" spans="1:11" ht="27">
      <c r="A19" s="40" t="s">
        <v>522</v>
      </c>
      <c r="B19" s="54" t="s">
        <v>681</v>
      </c>
      <c r="C19" s="59"/>
      <c r="D19" s="56">
        <v>1700</v>
      </c>
      <c r="E19" s="40">
        <v>1</v>
      </c>
      <c r="F19" s="56">
        <f>E19*D19</f>
        <v>1700</v>
      </c>
      <c r="G19" s="40"/>
      <c r="H19" s="40" t="s">
        <v>537</v>
      </c>
      <c r="I19" s="40"/>
      <c r="J19" s="40"/>
    </row>
    <row r="20" spans="1:11" ht="27">
      <c r="A20" s="40" t="s">
        <v>523</v>
      </c>
      <c r="B20" s="54" t="s">
        <v>681</v>
      </c>
      <c r="C20" s="59"/>
      <c r="D20" s="56">
        <v>767.5</v>
      </c>
      <c r="E20" s="40">
        <v>1</v>
      </c>
      <c r="F20" s="56">
        <f>E20*D20</f>
        <v>767.5</v>
      </c>
      <c r="G20" s="40"/>
      <c r="H20" s="40" t="s">
        <v>548</v>
      </c>
      <c r="I20" s="40"/>
      <c r="J20" s="40"/>
      <c r="K20" s="57">
        <f>SUM(F18:F20)</f>
        <v>6957.5</v>
      </c>
    </row>
    <row r="21" spans="1:11" s="53" customFormat="1">
      <c r="A21" s="50" t="s">
        <v>89</v>
      </c>
      <c r="B21" s="51"/>
      <c r="C21" s="51"/>
      <c r="D21" s="52"/>
      <c r="E21" s="51"/>
      <c r="F21" s="52"/>
      <c r="G21" s="50"/>
      <c r="H21" s="50"/>
      <c r="I21" s="50"/>
      <c r="J21" s="50"/>
    </row>
    <row r="22" spans="1:11" ht="27">
      <c r="A22" s="40" t="s">
        <v>47</v>
      </c>
      <c r="B22" s="54" t="s">
        <v>681</v>
      </c>
      <c r="C22" s="54"/>
      <c r="D22" s="55">
        <v>12000</v>
      </c>
      <c r="E22" s="40">
        <v>1</v>
      </c>
      <c r="F22" s="56">
        <f>D22*E22</f>
        <v>12000</v>
      </c>
      <c r="G22" s="40"/>
      <c r="H22" s="39" t="s">
        <v>506</v>
      </c>
      <c r="I22" s="39"/>
      <c r="J22" s="41"/>
    </row>
    <row r="23" spans="1:11">
      <c r="A23" s="40" t="s">
        <v>507</v>
      </c>
      <c r="B23" s="40" t="s">
        <v>682</v>
      </c>
      <c r="C23" s="54"/>
      <c r="D23" s="55">
        <v>1250</v>
      </c>
      <c r="E23" s="40">
        <v>1</v>
      </c>
      <c r="F23" s="56">
        <f t="shared" ref="F23:F32" si="0">D23*E23</f>
        <v>1250</v>
      </c>
      <c r="G23" s="39"/>
      <c r="H23" s="39" t="s">
        <v>510</v>
      </c>
      <c r="I23" s="42"/>
    </row>
    <row r="24" spans="1:11">
      <c r="A24" s="40" t="s">
        <v>59</v>
      </c>
      <c r="B24" s="40" t="s">
        <v>682</v>
      </c>
      <c r="C24" s="40"/>
      <c r="D24" s="56">
        <v>100</v>
      </c>
      <c r="E24" s="40">
        <v>2</v>
      </c>
      <c r="F24" s="56">
        <f>D24*E24</f>
        <v>200</v>
      </c>
      <c r="G24" s="40"/>
      <c r="H24" s="40"/>
      <c r="I24" s="40"/>
      <c r="J24" s="40"/>
    </row>
    <row r="25" spans="1:11">
      <c r="A25" s="40" t="s">
        <v>508</v>
      </c>
      <c r="B25" s="40" t="s">
        <v>682</v>
      </c>
      <c r="C25" s="54"/>
      <c r="D25" s="55">
        <v>3250</v>
      </c>
      <c r="E25" s="40">
        <v>1</v>
      </c>
      <c r="F25" s="56">
        <f t="shared" si="0"/>
        <v>3250</v>
      </c>
      <c r="G25" s="39"/>
      <c r="H25" s="39" t="s">
        <v>512</v>
      </c>
      <c r="I25" s="39"/>
      <c r="J25" s="40"/>
    </row>
    <row r="26" spans="1:11">
      <c r="A26" s="40" t="s">
        <v>509</v>
      </c>
      <c r="B26" s="40" t="s">
        <v>682</v>
      </c>
      <c r="C26" s="54"/>
      <c r="D26" s="55">
        <v>530</v>
      </c>
      <c r="E26" s="40">
        <v>1</v>
      </c>
      <c r="F26" s="56">
        <f t="shared" si="0"/>
        <v>530</v>
      </c>
      <c r="G26" s="39"/>
      <c r="H26" s="39" t="s">
        <v>511</v>
      </c>
      <c r="I26" s="39"/>
      <c r="J26" s="40"/>
    </row>
    <row r="27" spans="1:11" ht="97.5" customHeight="1">
      <c r="A27" s="40" t="s">
        <v>514</v>
      </c>
      <c r="B27" s="54" t="s">
        <v>703</v>
      </c>
      <c r="C27" s="54" t="s">
        <v>16</v>
      </c>
      <c r="D27" s="55">
        <v>80</v>
      </c>
      <c r="E27" s="40">
        <v>80</v>
      </c>
      <c r="F27" s="56">
        <f t="shared" si="0"/>
        <v>6400</v>
      </c>
      <c r="G27" s="40" t="s">
        <v>700</v>
      </c>
      <c r="H27" s="40" t="s">
        <v>707</v>
      </c>
      <c r="I27" s="40" t="s">
        <v>701</v>
      </c>
      <c r="J27" s="39" t="s">
        <v>706</v>
      </c>
    </row>
    <row r="28" spans="1:11">
      <c r="A28" s="40" t="s">
        <v>5</v>
      </c>
      <c r="B28" s="40" t="s">
        <v>682</v>
      </c>
      <c r="C28" s="40" t="s">
        <v>14</v>
      </c>
      <c r="D28" s="55">
        <v>14</v>
      </c>
      <c r="E28" s="40">
        <v>30</v>
      </c>
      <c r="F28" s="56">
        <f>E28*D28</f>
        <v>420</v>
      </c>
      <c r="G28" s="40"/>
      <c r="H28" s="40" t="s">
        <v>583</v>
      </c>
      <c r="I28" s="40"/>
      <c r="J28" s="40"/>
    </row>
    <row r="29" spans="1:11" ht="27">
      <c r="A29" s="40" t="s">
        <v>515</v>
      </c>
      <c r="B29" s="58" t="s">
        <v>679</v>
      </c>
      <c r="C29" s="54" t="s">
        <v>16</v>
      </c>
      <c r="D29" s="55">
        <v>88</v>
      </c>
      <c r="E29" s="40">
        <v>20</v>
      </c>
      <c r="F29" s="56">
        <f t="shared" si="0"/>
        <v>1760</v>
      </c>
      <c r="G29" s="40"/>
      <c r="H29" s="39" t="s">
        <v>519</v>
      </c>
      <c r="I29" s="39"/>
      <c r="J29" s="39" t="s">
        <v>538</v>
      </c>
    </row>
    <row r="30" spans="1:11">
      <c r="A30" s="40" t="s">
        <v>516</v>
      </c>
      <c r="B30" s="58" t="s">
        <v>704</v>
      </c>
      <c r="C30" s="54" t="s">
        <v>16</v>
      </c>
      <c r="D30" s="55">
        <v>88</v>
      </c>
      <c r="E30" s="40">
        <v>1</v>
      </c>
      <c r="F30" s="56">
        <f t="shared" si="0"/>
        <v>88</v>
      </c>
      <c r="G30" s="40"/>
      <c r="H30" s="39" t="s">
        <v>517</v>
      </c>
      <c r="I30" s="39"/>
      <c r="J30" s="39"/>
    </row>
    <row r="31" spans="1:11">
      <c r="A31" s="40" t="s">
        <v>513</v>
      </c>
      <c r="B31" s="40" t="s">
        <v>682</v>
      </c>
      <c r="C31" s="54" t="s">
        <v>16</v>
      </c>
      <c r="D31" s="55">
        <v>100</v>
      </c>
      <c r="E31" s="40">
        <v>1</v>
      </c>
      <c r="F31" s="56">
        <f t="shared" si="0"/>
        <v>100</v>
      </c>
      <c r="G31" s="40"/>
      <c r="H31" s="39"/>
      <c r="I31" s="39"/>
      <c r="J31" s="39"/>
    </row>
    <row r="32" spans="1:11">
      <c r="A32" s="40" t="s">
        <v>684</v>
      </c>
      <c r="B32" s="40" t="s">
        <v>682</v>
      </c>
      <c r="C32" s="54"/>
      <c r="D32" s="55"/>
      <c r="E32" s="40">
        <v>1</v>
      </c>
      <c r="F32" s="56">
        <f t="shared" si="0"/>
        <v>0</v>
      </c>
      <c r="G32" s="40"/>
      <c r="H32" s="39" t="s">
        <v>520</v>
      </c>
      <c r="I32" s="39"/>
      <c r="J32" s="39"/>
      <c r="K32" s="57">
        <f>SUM(F22:F32)</f>
        <v>25998</v>
      </c>
    </row>
    <row r="33" spans="1:11" s="53" customFormat="1">
      <c r="A33" s="50" t="s">
        <v>627</v>
      </c>
      <c r="B33" s="51"/>
      <c r="C33" s="51"/>
      <c r="D33" s="52"/>
      <c r="E33" s="51"/>
      <c r="F33" s="52"/>
      <c r="G33" s="50"/>
      <c r="H33" s="50"/>
      <c r="I33" s="50"/>
      <c r="J33" s="50"/>
    </row>
    <row r="34" spans="1:11">
      <c r="A34" s="40" t="s">
        <v>48</v>
      </c>
      <c r="B34" s="54" t="s">
        <v>680</v>
      </c>
      <c r="C34" s="54"/>
      <c r="D34" s="55"/>
      <c r="E34" s="40"/>
      <c r="F34" s="56">
        <v>8000</v>
      </c>
      <c r="G34" s="40"/>
      <c r="H34" s="41"/>
      <c r="I34" s="41"/>
      <c r="J34" s="41"/>
    </row>
    <row r="35" spans="1:11">
      <c r="A35" s="40" t="s">
        <v>528</v>
      </c>
      <c r="B35" s="58" t="s">
        <v>683</v>
      </c>
      <c r="C35" s="54"/>
      <c r="D35" s="55"/>
      <c r="E35" s="40"/>
      <c r="F35" s="56">
        <v>8000</v>
      </c>
      <c r="G35" s="40"/>
      <c r="H35" s="41" t="s">
        <v>530</v>
      </c>
      <c r="I35" s="41"/>
      <c r="J35" s="41"/>
    </row>
    <row r="36" spans="1:11">
      <c r="A36" s="40" t="s">
        <v>531</v>
      </c>
      <c r="B36" s="58" t="s">
        <v>683</v>
      </c>
      <c r="C36" s="54"/>
      <c r="D36" s="55"/>
      <c r="E36" s="40"/>
      <c r="F36" s="56">
        <v>1000</v>
      </c>
      <c r="G36" s="40"/>
      <c r="H36" s="40" t="s">
        <v>529</v>
      </c>
      <c r="I36" s="40"/>
      <c r="J36" s="40"/>
    </row>
    <row r="37" spans="1:11">
      <c r="A37" s="40" t="s">
        <v>532</v>
      </c>
      <c r="B37" s="58" t="s">
        <v>683</v>
      </c>
      <c r="C37" s="54"/>
      <c r="D37" s="55"/>
      <c r="E37" s="40"/>
      <c r="F37" s="56">
        <v>1200</v>
      </c>
      <c r="G37" s="40"/>
      <c r="H37" s="40"/>
      <c r="I37" s="44"/>
      <c r="J37" s="60"/>
      <c r="K37" s="57">
        <f>SUM(F34:G37)</f>
        <v>18200</v>
      </c>
    </row>
    <row r="38" spans="1:11" s="53" customFormat="1">
      <c r="A38" s="50" t="s">
        <v>628</v>
      </c>
      <c r="B38" s="51"/>
      <c r="C38" s="51"/>
      <c r="D38" s="52"/>
      <c r="E38" s="51"/>
      <c r="F38" s="52"/>
      <c r="G38" s="50"/>
      <c r="H38" s="50"/>
      <c r="I38" s="50"/>
      <c r="J38" s="50"/>
    </row>
    <row r="39" spans="1:11">
      <c r="A39" s="40" t="s">
        <v>49</v>
      </c>
      <c r="B39" s="40" t="s">
        <v>685</v>
      </c>
      <c r="C39" s="40" t="s">
        <v>15</v>
      </c>
      <c r="D39" s="56">
        <v>3000</v>
      </c>
      <c r="E39" s="40">
        <v>1</v>
      </c>
      <c r="F39" s="56">
        <f>D39*E39</f>
        <v>3000</v>
      </c>
      <c r="G39" s="40"/>
      <c r="H39" s="41" t="s">
        <v>534</v>
      </c>
      <c r="I39" s="41"/>
      <c r="J39" s="41"/>
    </row>
    <row r="40" spans="1:11" ht="27">
      <c r="A40" s="40" t="s">
        <v>90</v>
      </c>
      <c r="B40" s="40" t="s">
        <v>685</v>
      </c>
      <c r="C40" s="40" t="s">
        <v>15</v>
      </c>
      <c r="D40" s="55">
        <v>1000</v>
      </c>
      <c r="E40" s="40">
        <v>1</v>
      </c>
      <c r="F40" s="56">
        <f t="shared" ref="F40:F41" si="1">D40*E40</f>
        <v>1000</v>
      </c>
      <c r="G40" s="40"/>
      <c r="H40" s="40" t="s">
        <v>535</v>
      </c>
      <c r="I40" s="40"/>
      <c r="J40" s="40"/>
    </row>
    <row r="41" spans="1:11">
      <c r="A41" s="40" t="s">
        <v>536</v>
      </c>
      <c r="B41" s="40" t="s">
        <v>685</v>
      </c>
      <c r="C41" s="54"/>
      <c r="D41" s="55"/>
      <c r="E41" s="40"/>
      <c r="F41" s="56">
        <f t="shared" si="1"/>
        <v>0</v>
      </c>
      <c r="G41" s="40"/>
      <c r="H41" s="40"/>
      <c r="I41" s="40"/>
      <c r="J41" s="40"/>
      <c r="K41" s="57">
        <f>SUM(F39:F41)</f>
        <v>4000</v>
      </c>
    </row>
    <row r="42" spans="1:11" s="53" customFormat="1">
      <c r="A42" s="50" t="s">
        <v>62</v>
      </c>
      <c r="B42" s="51"/>
      <c r="C42" s="51"/>
      <c r="D42" s="52"/>
      <c r="E42" s="51"/>
      <c r="F42" s="52"/>
      <c r="G42" s="50"/>
      <c r="H42" s="50"/>
      <c r="I42" s="50"/>
      <c r="J42" s="50"/>
    </row>
    <row r="43" spans="1:11" ht="27">
      <c r="A43" s="40" t="s">
        <v>77</v>
      </c>
      <c r="B43" s="54" t="s">
        <v>681</v>
      </c>
      <c r="C43" s="40" t="s">
        <v>63</v>
      </c>
      <c r="D43" s="55">
        <v>55</v>
      </c>
      <c r="E43" s="40">
        <v>20</v>
      </c>
      <c r="F43" s="56">
        <f>D43*E43</f>
        <v>1100</v>
      </c>
      <c r="G43" s="40"/>
      <c r="H43" s="40" t="s">
        <v>67</v>
      </c>
      <c r="I43" s="40"/>
      <c r="J43" s="40" t="s">
        <v>76</v>
      </c>
    </row>
    <row r="44" spans="1:11" ht="135" customHeight="1">
      <c r="A44" s="40" t="s">
        <v>64</v>
      </c>
      <c r="B44" s="61" t="s">
        <v>681</v>
      </c>
      <c r="C44" s="54" t="s">
        <v>65</v>
      </c>
      <c r="D44" s="55">
        <v>80</v>
      </c>
      <c r="E44" s="40">
        <v>100</v>
      </c>
      <c r="F44" s="56">
        <f t="shared" ref="F44:F51" si="2">D44*E44</f>
        <v>8000</v>
      </c>
      <c r="G44" s="40" t="s">
        <v>669</v>
      </c>
      <c r="H44" s="40" t="s">
        <v>668</v>
      </c>
      <c r="I44" s="40"/>
      <c r="J44" s="40" t="s">
        <v>73</v>
      </c>
    </row>
    <row r="45" spans="1:11" ht="108">
      <c r="A45" s="40" t="s">
        <v>78</v>
      </c>
      <c r="B45" s="61" t="s">
        <v>681</v>
      </c>
      <c r="C45" s="40"/>
      <c r="D45" s="55">
        <v>160</v>
      </c>
      <c r="E45" s="40">
        <v>32</v>
      </c>
      <c r="F45" s="56">
        <f t="shared" si="2"/>
        <v>5120</v>
      </c>
      <c r="G45" s="40"/>
      <c r="H45" s="40" t="s">
        <v>69</v>
      </c>
      <c r="I45" s="40"/>
      <c r="J45" s="40" t="s">
        <v>74</v>
      </c>
    </row>
    <row r="46" spans="1:11" ht="108">
      <c r="A46" s="40" t="s">
        <v>85</v>
      </c>
      <c r="B46" s="61" t="s">
        <v>681</v>
      </c>
      <c r="C46" s="54" t="s">
        <v>65</v>
      </c>
      <c r="D46" s="55">
        <v>15</v>
      </c>
      <c r="E46" s="40">
        <v>20.7</v>
      </c>
      <c r="F46" s="56">
        <f t="shared" si="2"/>
        <v>310.5</v>
      </c>
      <c r="G46" s="40"/>
      <c r="H46" s="40" t="s">
        <v>86</v>
      </c>
      <c r="I46" s="40"/>
      <c r="J46" s="40" t="s">
        <v>75</v>
      </c>
    </row>
    <row r="47" spans="1:11" ht="40.5">
      <c r="A47" s="40" t="s">
        <v>81</v>
      </c>
      <c r="B47" s="61" t="s">
        <v>681</v>
      </c>
      <c r="C47" s="40" t="s">
        <v>63</v>
      </c>
      <c r="D47" s="55">
        <v>20</v>
      </c>
      <c r="E47" s="40">
        <v>29.7</v>
      </c>
      <c r="F47" s="56">
        <f>D47*E47</f>
        <v>594</v>
      </c>
      <c r="G47" s="40"/>
      <c r="H47" s="40" t="s">
        <v>66</v>
      </c>
      <c r="I47" s="40"/>
      <c r="J47" s="40"/>
    </row>
    <row r="48" spans="1:11" ht="54">
      <c r="A48" s="40" t="s">
        <v>79</v>
      </c>
      <c r="B48" s="61" t="s">
        <v>681</v>
      </c>
      <c r="C48" s="54" t="s">
        <v>65</v>
      </c>
      <c r="D48" s="55">
        <v>100</v>
      </c>
      <c r="E48" s="40">
        <v>20.7</v>
      </c>
      <c r="F48" s="56">
        <f t="shared" si="2"/>
        <v>2070</v>
      </c>
      <c r="G48" s="40"/>
      <c r="H48" s="40" t="s">
        <v>84</v>
      </c>
      <c r="I48" s="40"/>
      <c r="J48" s="40"/>
    </row>
    <row r="49" spans="1:11">
      <c r="A49" s="40" t="s">
        <v>80</v>
      </c>
      <c r="B49" s="61" t="s">
        <v>681</v>
      </c>
      <c r="C49" s="54" t="s">
        <v>65</v>
      </c>
      <c r="D49" s="55">
        <v>50</v>
      </c>
      <c r="E49" s="40">
        <v>20.7</v>
      </c>
      <c r="F49" s="56">
        <f t="shared" si="2"/>
        <v>1035</v>
      </c>
      <c r="G49" s="40"/>
      <c r="H49" s="40" t="s">
        <v>70</v>
      </c>
      <c r="I49" s="40"/>
      <c r="J49" s="40"/>
    </row>
    <row r="50" spans="1:11" ht="40.5">
      <c r="A50" s="40" t="s">
        <v>82</v>
      </c>
      <c r="B50" s="61" t="s">
        <v>681</v>
      </c>
      <c r="C50" s="40" t="s">
        <v>63</v>
      </c>
      <c r="D50" s="55">
        <v>50</v>
      </c>
      <c r="E50" s="40">
        <v>29.7</v>
      </c>
      <c r="F50" s="56">
        <f t="shared" si="2"/>
        <v>1485</v>
      </c>
      <c r="G50" s="40"/>
      <c r="H50" s="40" t="s">
        <v>68</v>
      </c>
      <c r="I50" s="40"/>
      <c r="J50" s="40"/>
    </row>
    <row r="51" spans="1:11" ht="175.5">
      <c r="A51" s="40" t="s">
        <v>83</v>
      </c>
      <c r="B51" s="61" t="s">
        <v>681</v>
      </c>
      <c r="C51" s="40" t="s">
        <v>63</v>
      </c>
      <c r="D51" s="55">
        <v>380</v>
      </c>
      <c r="E51" s="40">
        <v>31.05</v>
      </c>
      <c r="F51" s="56">
        <f t="shared" si="2"/>
        <v>11799</v>
      </c>
      <c r="G51" s="40"/>
      <c r="H51" s="40" t="s">
        <v>699</v>
      </c>
      <c r="I51" s="40"/>
      <c r="J51" s="45" t="s">
        <v>87</v>
      </c>
      <c r="K51" s="57">
        <f>SUM(F43:F51)</f>
        <v>31513.5</v>
      </c>
    </row>
    <row r="52" spans="1:11" s="53" customFormat="1">
      <c r="A52" s="50" t="s">
        <v>539</v>
      </c>
      <c r="B52" s="51"/>
      <c r="C52" s="51"/>
      <c r="D52" s="52"/>
      <c r="E52" s="51"/>
      <c r="F52" s="52"/>
      <c r="G52" s="50"/>
      <c r="H52" s="50"/>
      <c r="I52" s="50"/>
      <c r="J52" s="50"/>
    </row>
    <row r="53" spans="1:11">
      <c r="A53" s="40" t="s">
        <v>540</v>
      </c>
      <c r="B53" s="40"/>
      <c r="C53" s="40" t="s">
        <v>15</v>
      </c>
      <c r="D53" s="55">
        <v>380</v>
      </c>
      <c r="E53" s="40">
        <v>3</v>
      </c>
      <c r="F53" s="56">
        <f>D53*E53</f>
        <v>1140</v>
      </c>
      <c r="G53" s="40" t="s">
        <v>671</v>
      </c>
      <c r="H53" s="39" t="s">
        <v>541</v>
      </c>
      <c r="I53" s="42"/>
    </row>
    <row r="54" spans="1:11">
      <c r="A54" s="40" t="s">
        <v>579</v>
      </c>
      <c r="B54" s="54"/>
      <c r="C54" s="54" t="s">
        <v>25</v>
      </c>
      <c r="D54" s="55">
        <v>1000</v>
      </c>
      <c r="E54" s="40">
        <v>3</v>
      </c>
      <c r="F54" s="56">
        <f t="shared" ref="F54:F57" si="3">D54*E54</f>
        <v>3000</v>
      </c>
      <c r="G54" s="40"/>
      <c r="H54" s="40" t="s">
        <v>542</v>
      </c>
      <c r="I54" s="40"/>
      <c r="J54" s="40"/>
    </row>
    <row r="55" spans="1:11">
      <c r="A55" s="40" t="s">
        <v>580</v>
      </c>
      <c r="B55" s="54"/>
      <c r="C55" s="54" t="s">
        <v>25</v>
      </c>
      <c r="D55" s="55">
        <v>200</v>
      </c>
      <c r="E55" s="40">
        <v>3</v>
      </c>
      <c r="F55" s="56">
        <f t="shared" si="3"/>
        <v>600</v>
      </c>
      <c r="G55" s="40"/>
      <c r="H55" s="41"/>
      <c r="I55" s="41"/>
      <c r="J55" s="41"/>
    </row>
    <row r="56" spans="1:11" ht="27">
      <c r="A56" s="40" t="s">
        <v>60</v>
      </c>
      <c r="B56" s="54"/>
      <c r="C56" s="54" t="s">
        <v>24</v>
      </c>
      <c r="D56" s="55">
        <v>500</v>
      </c>
      <c r="E56" s="40">
        <v>3</v>
      </c>
      <c r="F56" s="56">
        <f t="shared" si="3"/>
        <v>1500</v>
      </c>
      <c r="G56" s="40"/>
      <c r="H56" s="41" t="s">
        <v>578</v>
      </c>
      <c r="I56" s="41"/>
      <c r="J56" s="41"/>
    </row>
    <row r="57" spans="1:11" s="65" customFormat="1" ht="81">
      <c r="A57" s="46" t="s">
        <v>577</v>
      </c>
      <c r="B57" s="46"/>
      <c r="C57" s="46" t="s">
        <v>15</v>
      </c>
      <c r="D57" s="62">
        <v>500</v>
      </c>
      <c r="E57" s="46">
        <v>3</v>
      </c>
      <c r="F57" s="63">
        <f t="shared" si="3"/>
        <v>1500</v>
      </c>
      <c r="G57" s="46"/>
      <c r="H57" s="46" t="s">
        <v>676</v>
      </c>
      <c r="I57" s="46"/>
      <c r="J57" s="46"/>
      <c r="K57" s="64">
        <f>SUM(F53:F57)</f>
        <v>7740</v>
      </c>
    </row>
    <row r="58" spans="1:11" s="53" customFormat="1">
      <c r="A58" s="50" t="s">
        <v>573</v>
      </c>
      <c r="B58" s="51"/>
      <c r="C58" s="51"/>
      <c r="D58" s="52"/>
      <c r="E58" s="51"/>
      <c r="F58" s="52"/>
      <c r="G58" s="50"/>
      <c r="H58" s="50"/>
      <c r="I58" s="50"/>
      <c r="J58" s="50"/>
    </row>
    <row r="59" spans="1:11" ht="27">
      <c r="A59" s="40" t="s">
        <v>543</v>
      </c>
      <c r="B59" s="54"/>
      <c r="C59" s="54"/>
      <c r="D59" s="55">
        <v>101</v>
      </c>
      <c r="E59" s="40">
        <v>1</v>
      </c>
      <c r="F59" s="55">
        <v>101</v>
      </c>
      <c r="G59" s="40"/>
      <c r="H59" s="43" t="s">
        <v>546</v>
      </c>
    </row>
    <row r="60" spans="1:11" ht="108">
      <c r="A60" s="40" t="s">
        <v>560</v>
      </c>
      <c r="B60" s="40"/>
      <c r="C60" s="40" t="s">
        <v>16</v>
      </c>
      <c r="D60" s="55">
        <v>120</v>
      </c>
      <c r="E60" s="40">
        <v>11</v>
      </c>
      <c r="F60" s="56">
        <f>D60*E60</f>
        <v>1320</v>
      </c>
      <c r="G60" s="40"/>
      <c r="H60" s="39" t="s">
        <v>563</v>
      </c>
      <c r="I60" s="39"/>
      <c r="J60" s="39" t="s">
        <v>549</v>
      </c>
    </row>
    <row r="61" spans="1:11" ht="94.5">
      <c r="A61" s="40" t="s">
        <v>566</v>
      </c>
      <c r="B61" s="54"/>
      <c r="C61" s="54" t="s">
        <v>25</v>
      </c>
      <c r="D61" s="55">
        <v>0</v>
      </c>
      <c r="E61" s="40">
        <v>0</v>
      </c>
      <c r="F61" s="56">
        <f t="shared" ref="F61:F77" si="4">D61*E61</f>
        <v>0</v>
      </c>
      <c r="G61" s="40"/>
      <c r="H61" s="40" t="s">
        <v>572</v>
      </c>
      <c r="I61" s="40"/>
      <c r="J61" s="40"/>
    </row>
    <row r="62" spans="1:11">
      <c r="A62" s="40" t="s">
        <v>672</v>
      </c>
      <c r="B62" s="40"/>
      <c r="C62" s="40" t="s">
        <v>16</v>
      </c>
      <c r="D62" s="55">
        <v>300</v>
      </c>
      <c r="E62" s="40">
        <v>5</v>
      </c>
      <c r="F62" s="56">
        <f t="shared" ref="F62" si="5">D62*E62</f>
        <v>1500</v>
      </c>
      <c r="G62" s="40"/>
      <c r="H62" s="40" t="s">
        <v>677</v>
      </c>
      <c r="I62" s="40"/>
      <c r="J62" s="40"/>
    </row>
    <row r="63" spans="1:11">
      <c r="A63" s="40" t="s">
        <v>565</v>
      </c>
      <c r="B63" s="54"/>
      <c r="C63" s="54" t="s">
        <v>564</v>
      </c>
      <c r="D63" s="55">
        <v>350</v>
      </c>
      <c r="E63" s="40">
        <v>4</v>
      </c>
      <c r="F63" s="56">
        <f>D63*E63</f>
        <v>1400</v>
      </c>
      <c r="G63" s="40"/>
      <c r="H63" s="40" t="s">
        <v>567</v>
      </c>
      <c r="I63" s="40"/>
      <c r="J63" s="40"/>
    </row>
    <row r="64" spans="1:11">
      <c r="A64" s="40" t="s">
        <v>575</v>
      </c>
      <c r="B64" s="54"/>
      <c r="C64" s="54" t="s">
        <v>25</v>
      </c>
      <c r="D64" s="55">
        <v>700</v>
      </c>
      <c r="E64" s="40">
        <v>1</v>
      </c>
      <c r="F64" s="56">
        <f>D64*E64</f>
        <v>700</v>
      </c>
      <c r="G64" s="40"/>
      <c r="H64" s="41" t="s">
        <v>576</v>
      </c>
      <c r="I64" s="41"/>
      <c r="J64" s="41"/>
    </row>
    <row r="65" spans="1:11">
      <c r="A65" s="40" t="s">
        <v>544</v>
      </c>
      <c r="B65" s="54"/>
      <c r="C65" s="54" t="s">
        <v>25</v>
      </c>
      <c r="D65" s="55">
        <v>3999</v>
      </c>
      <c r="E65" s="40">
        <v>1</v>
      </c>
      <c r="F65" s="56">
        <f>D65*E65</f>
        <v>3999</v>
      </c>
      <c r="G65" s="40"/>
      <c r="H65" s="41" t="s">
        <v>106</v>
      </c>
      <c r="I65" s="41"/>
      <c r="J65" s="41"/>
    </row>
    <row r="66" spans="1:11">
      <c r="A66" s="40" t="s">
        <v>10</v>
      </c>
      <c r="B66" s="54"/>
      <c r="C66" s="54" t="s">
        <v>25</v>
      </c>
      <c r="D66" s="55">
        <v>3000</v>
      </c>
      <c r="E66" s="40">
        <v>1</v>
      </c>
      <c r="F66" s="56">
        <f>D66*E66</f>
        <v>3000</v>
      </c>
      <c r="G66" s="40"/>
      <c r="H66" s="41" t="s">
        <v>102</v>
      </c>
      <c r="I66" s="41"/>
      <c r="J66" s="41"/>
    </row>
    <row r="67" spans="1:11">
      <c r="A67" s="40" t="s">
        <v>568</v>
      </c>
      <c r="B67" s="54"/>
      <c r="C67" s="54" t="s">
        <v>25</v>
      </c>
      <c r="D67" s="55">
        <v>0</v>
      </c>
      <c r="E67" s="40">
        <v>2</v>
      </c>
      <c r="F67" s="56">
        <f t="shared" ref="F67:F68" si="6">D67*E67</f>
        <v>0</v>
      </c>
      <c r="G67" s="40"/>
      <c r="H67" s="40" t="s">
        <v>571</v>
      </c>
      <c r="I67" s="40"/>
      <c r="J67" s="40"/>
    </row>
    <row r="68" spans="1:11">
      <c r="A68" s="40" t="s">
        <v>569</v>
      </c>
      <c r="B68" s="40"/>
      <c r="C68" s="40" t="s">
        <v>16</v>
      </c>
      <c r="D68" s="55">
        <v>300</v>
      </c>
      <c r="E68" s="40">
        <v>2</v>
      </c>
      <c r="F68" s="56">
        <f t="shared" si="6"/>
        <v>600</v>
      </c>
      <c r="G68" s="40"/>
      <c r="H68" s="40"/>
      <c r="I68" s="40"/>
      <c r="J68" s="40"/>
    </row>
    <row r="69" spans="1:11">
      <c r="A69" s="40" t="s">
        <v>570</v>
      </c>
      <c r="B69" s="54"/>
      <c r="C69" s="54" t="s">
        <v>564</v>
      </c>
      <c r="D69" s="55">
        <v>180</v>
      </c>
      <c r="E69" s="40">
        <v>3</v>
      </c>
      <c r="F69" s="56">
        <f>D69*E69</f>
        <v>540</v>
      </c>
      <c r="G69" s="40"/>
      <c r="H69" s="40" t="s">
        <v>581</v>
      </c>
      <c r="I69" s="40"/>
      <c r="J69" s="40"/>
    </row>
    <row r="70" spans="1:11">
      <c r="A70" s="40" t="s">
        <v>556</v>
      </c>
      <c r="B70" s="54"/>
      <c r="C70" s="54" t="s">
        <v>25</v>
      </c>
      <c r="D70" s="55">
        <v>500</v>
      </c>
      <c r="E70" s="40">
        <v>2</v>
      </c>
      <c r="F70" s="56">
        <f>D70*E70</f>
        <v>1000</v>
      </c>
      <c r="G70" s="40"/>
      <c r="H70" s="41" t="s">
        <v>557</v>
      </c>
      <c r="I70" s="41"/>
      <c r="J70" s="41"/>
    </row>
    <row r="71" spans="1:11">
      <c r="A71" s="40" t="s">
        <v>584</v>
      </c>
      <c r="B71" s="54"/>
      <c r="C71" s="54"/>
      <c r="D71" s="55">
        <v>350</v>
      </c>
      <c r="E71" s="40">
        <v>1</v>
      </c>
      <c r="F71" s="56">
        <f>D71*E71</f>
        <v>350</v>
      </c>
      <c r="G71" s="40"/>
      <c r="H71" s="41"/>
      <c r="I71" s="41"/>
      <c r="J71" s="41"/>
    </row>
    <row r="72" spans="1:11">
      <c r="A72" s="40" t="s">
        <v>552</v>
      </c>
      <c r="B72" s="54"/>
      <c r="C72" s="54" t="s">
        <v>25</v>
      </c>
      <c r="D72" s="55">
        <v>1400</v>
      </c>
      <c r="E72" s="40">
        <v>1</v>
      </c>
      <c r="F72" s="56">
        <f t="shared" ref="F72:F74" si="7">D72*E72</f>
        <v>1400</v>
      </c>
      <c r="G72" s="40"/>
      <c r="H72" s="41" t="s">
        <v>553</v>
      </c>
      <c r="I72" s="41"/>
      <c r="J72" s="41"/>
    </row>
    <row r="73" spans="1:11">
      <c r="A73" s="40" t="s">
        <v>554</v>
      </c>
      <c r="B73" s="54"/>
      <c r="C73" s="54" t="s">
        <v>25</v>
      </c>
      <c r="D73" s="55">
        <v>350</v>
      </c>
      <c r="E73" s="40">
        <v>1</v>
      </c>
      <c r="F73" s="56">
        <f t="shared" si="7"/>
        <v>350</v>
      </c>
      <c r="G73" s="40"/>
      <c r="H73" s="41" t="s">
        <v>555</v>
      </c>
      <c r="I73" s="41"/>
      <c r="J73" s="41"/>
    </row>
    <row r="74" spans="1:11">
      <c r="A74" s="40" t="s">
        <v>558</v>
      </c>
      <c r="B74" s="54"/>
      <c r="C74" s="54" t="s">
        <v>13</v>
      </c>
      <c r="D74" s="55">
        <v>300</v>
      </c>
      <c r="E74" s="40">
        <v>2</v>
      </c>
      <c r="F74" s="56">
        <f t="shared" si="7"/>
        <v>600</v>
      </c>
      <c r="G74" s="40"/>
      <c r="H74" s="41" t="s">
        <v>559</v>
      </c>
      <c r="I74" s="41"/>
      <c r="J74" s="41"/>
    </row>
    <row r="75" spans="1:11">
      <c r="A75" s="40" t="s">
        <v>550</v>
      </c>
      <c r="B75" s="54"/>
      <c r="C75" s="54" t="s">
        <v>25</v>
      </c>
      <c r="D75" s="55">
        <v>500</v>
      </c>
      <c r="E75" s="40">
        <v>2</v>
      </c>
      <c r="F75" s="56">
        <f>D75*E75</f>
        <v>1000</v>
      </c>
      <c r="G75" s="40"/>
      <c r="H75" s="41" t="s">
        <v>551</v>
      </c>
      <c r="I75" s="41"/>
      <c r="J75" s="41"/>
    </row>
    <row r="76" spans="1:11" ht="13.5" customHeight="1">
      <c r="A76" s="40" t="s">
        <v>585</v>
      </c>
      <c r="B76" s="54"/>
      <c r="C76" s="54"/>
      <c r="D76" s="55">
        <v>300</v>
      </c>
      <c r="E76" s="40">
        <v>1</v>
      </c>
      <c r="F76" s="56">
        <f t="shared" si="4"/>
        <v>300</v>
      </c>
      <c r="G76" s="40"/>
      <c r="H76" s="40" t="s">
        <v>586</v>
      </c>
      <c r="I76" s="40"/>
      <c r="J76" s="40"/>
    </row>
    <row r="77" spans="1:11" ht="13.5" customHeight="1">
      <c r="A77" s="40" t="s">
        <v>588</v>
      </c>
      <c r="B77" s="54"/>
      <c r="C77" s="54"/>
      <c r="D77" s="55"/>
      <c r="E77" s="40"/>
      <c r="F77" s="56">
        <f t="shared" si="4"/>
        <v>0</v>
      </c>
      <c r="G77" s="40"/>
      <c r="H77" s="40"/>
      <c r="I77" s="40"/>
      <c r="J77" s="40"/>
      <c r="K77" s="57">
        <f>SUM(F59:F77)</f>
        <v>18160</v>
      </c>
    </row>
    <row r="78" spans="1:11" s="53" customFormat="1">
      <c r="A78" s="50" t="s">
        <v>589</v>
      </c>
      <c r="B78" s="51"/>
      <c r="C78" s="51"/>
      <c r="D78" s="52"/>
      <c r="E78" s="51"/>
      <c r="F78" s="52"/>
      <c r="G78" s="50"/>
      <c r="H78" s="50"/>
      <c r="I78" s="50"/>
      <c r="J78" s="50"/>
    </row>
    <row r="79" spans="1:11">
      <c r="A79" s="40" t="s">
        <v>7</v>
      </c>
      <c r="B79" s="54"/>
      <c r="C79" s="54" t="s">
        <v>13</v>
      </c>
      <c r="D79" s="56">
        <v>2000</v>
      </c>
      <c r="E79" s="40">
        <v>1</v>
      </c>
      <c r="F79" s="56">
        <f>D79*E79</f>
        <v>2000</v>
      </c>
      <c r="G79" s="40"/>
      <c r="H79" s="41" t="s">
        <v>591</v>
      </c>
      <c r="I79" s="41"/>
      <c r="J79" s="41"/>
    </row>
    <row r="80" spans="1:11">
      <c r="A80" s="40" t="s">
        <v>587</v>
      </c>
      <c r="B80" s="54"/>
      <c r="C80" s="54" t="s">
        <v>13</v>
      </c>
      <c r="D80" s="55">
        <v>4000</v>
      </c>
      <c r="E80" s="40">
        <v>1</v>
      </c>
      <c r="F80" s="56">
        <f>D80*E80</f>
        <v>4000</v>
      </c>
      <c r="G80" s="40"/>
      <c r="H80" s="41" t="s">
        <v>592</v>
      </c>
      <c r="I80" s="41"/>
      <c r="J80" s="41"/>
    </row>
    <row r="81" spans="1:12">
      <c r="A81" s="40" t="s">
        <v>9</v>
      </c>
      <c r="B81" s="54"/>
      <c r="C81" s="54" t="s">
        <v>13</v>
      </c>
      <c r="D81" s="55">
        <v>0</v>
      </c>
      <c r="E81" s="40">
        <v>1</v>
      </c>
      <c r="F81" s="56">
        <f t="shared" ref="F81:F82" si="8">D81*E81</f>
        <v>0</v>
      </c>
      <c r="G81" s="40"/>
      <c r="H81" s="40" t="s">
        <v>590</v>
      </c>
      <c r="I81" s="40"/>
      <c r="J81" s="40"/>
    </row>
    <row r="82" spans="1:12">
      <c r="A82" s="40" t="s">
        <v>11</v>
      </c>
      <c r="B82" s="54"/>
      <c r="C82" s="54"/>
      <c r="D82" s="55">
        <v>2500</v>
      </c>
      <c r="E82" s="40">
        <v>1</v>
      </c>
      <c r="F82" s="56">
        <f t="shared" si="8"/>
        <v>2500</v>
      </c>
      <c r="G82" s="40"/>
      <c r="H82" s="40"/>
      <c r="I82" s="40"/>
      <c r="J82" s="40"/>
      <c r="K82" s="57">
        <f>SUM(F79:F82)</f>
        <v>8500</v>
      </c>
    </row>
    <row r="83" spans="1:12" s="53" customFormat="1">
      <c r="A83" s="50" t="s">
        <v>597</v>
      </c>
      <c r="B83" s="51"/>
      <c r="C83" s="51"/>
      <c r="D83" s="52"/>
      <c r="E83" s="51"/>
      <c r="F83" s="52"/>
      <c r="G83" s="50"/>
      <c r="H83" s="50"/>
      <c r="I83" s="50"/>
      <c r="J83" s="50"/>
    </row>
    <row r="84" spans="1:12">
      <c r="A84" s="40" t="s">
        <v>599</v>
      </c>
      <c r="B84" s="54"/>
      <c r="C84" s="54" t="s">
        <v>13</v>
      </c>
      <c r="D84" s="55">
        <v>4000</v>
      </c>
      <c r="E84" s="40">
        <v>1</v>
      </c>
      <c r="F84" s="56">
        <f t="shared" ref="F84:F92" si="9">D84*E84</f>
        <v>4000</v>
      </c>
      <c r="G84" s="40"/>
      <c r="H84" s="40"/>
      <c r="I84" s="40"/>
      <c r="J84" s="40"/>
    </row>
    <row r="85" spans="1:12">
      <c r="A85" s="40" t="s">
        <v>593</v>
      </c>
      <c r="B85" s="54"/>
      <c r="C85" s="54" t="s">
        <v>13</v>
      </c>
      <c r="D85" s="55">
        <v>1500</v>
      </c>
      <c r="E85" s="40">
        <v>1</v>
      </c>
      <c r="F85" s="56">
        <f t="shared" si="9"/>
        <v>1500</v>
      </c>
      <c r="G85" s="40"/>
      <c r="H85" s="41"/>
      <c r="I85" s="41"/>
      <c r="J85" s="41"/>
    </row>
    <row r="86" spans="1:12">
      <c r="A86" s="40" t="s">
        <v>594</v>
      </c>
      <c r="B86" s="54"/>
      <c r="C86" s="54" t="s">
        <v>13</v>
      </c>
      <c r="D86" s="55">
        <v>3000</v>
      </c>
      <c r="E86" s="40">
        <v>1</v>
      </c>
      <c r="F86" s="56">
        <f t="shared" si="9"/>
        <v>3000</v>
      </c>
      <c r="G86" s="40"/>
      <c r="H86" s="41"/>
      <c r="I86" s="41"/>
      <c r="J86" s="41"/>
    </row>
    <row r="87" spans="1:12">
      <c r="A87" s="40" t="s">
        <v>595</v>
      </c>
      <c r="B87" s="54"/>
      <c r="C87" s="54" t="s">
        <v>13</v>
      </c>
      <c r="D87" s="55">
        <v>1500</v>
      </c>
      <c r="E87" s="40">
        <v>1</v>
      </c>
      <c r="F87" s="56">
        <f t="shared" si="9"/>
        <v>1500</v>
      </c>
      <c r="G87" s="40"/>
      <c r="H87" s="41"/>
      <c r="I87" s="41"/>
      <c r="J87" s="41"/>
    </row>
    <row r="88" spans="1:12" ht="13.5" customHeight="1">
      <c r="A88" s="40" t="s">
        <v>598</v>
      </c>
      <c r="B88" s="54"/>
      <c r="C88" s="54" t="s">
        <v>13</v>
      </c>
      <c r="D88" s="55">
        <v>1500</v>
      </c>
      <c r="E88" s="40">
        <v>1</v>
      </c>
      <c r="F88" s="56">
        <f t="shared" si="9"/>
        <v>1500</v>
      </c>
      <c r="G88" s="40"/>
      <c r="H88" s="40"/>
      <c r="I88" s="40"/>
      <c r="J88" s="40"/>
    </row>
    <row r="89" spans="1:12">
      <c r="A89" s="40" t="s">
        <v>600</v>
      </c>
      <c r="B89" s="54"/>
      <c r="C89" s="54" t="s">
        <v>13</v>
      </c>
      <c r="D89" s="55">
        <v>1000</v>
      </c>
      <c r="E89" s="40">
        <v>2</v>
      </c>
      <c r="F89" s="56">
        <f t="shared" si="9"/>
        <v>2000</v>
      </c>
      <c r="G89" s="40"/>
      <c r="H89" s="40"/>
      <c r="I89" s="40"/>
      <c r="J89" s="40"/>
    </row>
    <row r="90" spans="1:12">
      <c r="A90" s="40" t="s">
        <v>601</v>
      </c>
      <c r="B90" s="54"/>
      <c r="C90" s="54" t="s">
        <v>13</v>
      </c>
      <c r="D90" s="55">
        <v>500</v>
      </c>
      <c r="E90" s="40">
        <v>1</v>
      </c>
      <c r="F90" s="56">
        <f t="shared" si="9"/>
        <v>500</v>
      </c>
      <c r="G90" s="40"/>
      <c r="H90" s="40"/>
      <c r="I90" s="40"/>
      <c r="J90" s="40"/>
    </row>
    <row r="91" spans="1:12">
      <c r="A91" s="40" t="s">
        <v>596</v>
      </c>
      <c r="B91" s="54"/>
      <c r="C91" s="54" t="s">
        <v>13</v>
      </c>
      <c r="D91" s="55">
        <v>3000</v>
      </c>
      <c r="E91" s="40">
        <v>1</v>
      </c>
      <c r="F91" s="56">
        <f t="shared" si="9"/>
        <v>3000</v>
      </c>
      <c r="G91" s="40"/>
    </row>
    <row r="92" spans="1:12">
      <c r="A92" s="40" t="s">
        <v>602</v>
      </c>
      <c r="B92" s="54"/>
      <c r="C92" s="54" t="s">
        <v>13</v>
      </c>
      <c r="D92" s="55">
        <v>4000</v>
      </c>
      <c r="E92" s="40">
        <v>1</v>
      </c>
      <c r="F92" s="56">
        <f t="shared" si="9"/>
        <v>4000</v>
      </c>
      <c r="G92" s="40"/>
      <c r="H92" s="41"/>
      <c r="I92" s="41"/>
      <c r="J92" s="41"/>
      <c r="K92" s="57">
        <f>SUM(F84:F92)</f>
        <v>21000</v>
      </c>
      <c r="L92" s="57">
        <f>SUM(K5+K10,K16,K20,K32,K37,K41,K51,K57,K77,K82,K92)</f>
        <v>150329</v>
      </c>
    </row>
    <row r="93" spans="1:12" s="53" customFormat="1">
      <c r="A93" s="50" t="s">
        <v>613</v>
      </c>
      <c r="B93" s="51"/>
      <c r="C93" s="51"/>
      <c r="D93" s="52"/>
      <c r="E93" s="51"/>
      <c r="F93" s="52"/>
      <c r="G93" s="50"/>
      <c r="H93" s="50"/>
      <c r="I93" s="50"/>
      <c r="J93" s="50"/>
    </row>
    <row r="94" spans="1:12">
      <c r="A94" s="40" t="s">
        <v>603</v>
      </c>
      <c r="B94" s="54"/>
      <c r="C94" s="54"/>
      <c r="D94" s="55">
        <v>799</v>
      </c>
      <c r="E94" s="40">
        <v>1</v>
      </c>
      <c r="F94" s="56">
        <f>D94*E94</f>
        <v>799</v>
      </c>
      <c r="G94" s="40"/>
      <c r="H94" s="40"/>
      <c r="I94" s="40"/>
      <c r="J94" s="40"/>
    </row>
    <row r="95" spans="1:12">
      <c r="A95" s="40" t="s">
        <v>604</v>
      </c>
      <c r="B95" s="54"/>
      <c r="C95" s="54"/>
      <c r="D95" s="55">
        <v>499</v>
      </c>
      <c r="E95" s="40">
        <v>1</v>
      </c>
      <c r="F95" s="56">
        <f t="shared" ref="F95:F103" si="10">D95*E95</f>
        <v>499</v>
      </c>
      <c r="G95" s="40"/>
      <c r="H95" s="40"/>
      <c r="I95" s="40"/>
      <c r="J95" s="40"/>
    </row>
    <row r="96" spans="1:12">
      <c r="A96" s="40" t="s">
        <v>605</v>
      </c>
      <c r="B96" s="40"/>
      <c r="C96" s="40"/>
      <c r="D96" s="55">
        <v>218</v>
      </c>
      <c r="E96" s="40">
        <v>1</v>
      </c>
      <c r="F96" s="56">
        <f t="shared" si="10"/>
        <v>218</v>
      </c>
      <c r="G96" s="40"/>
      <c r="H96" s="40"/>
      <c r="I96" s="40"/>
      <c r="J96" s="40"/>
    </row>
    <row r="97" spans="1:11">
      <c r="A97" s="40" t="s">
        <v>606</v>
      </c>
      <c r="B97" s="40"/>
      <c r="C97" s="40"/>
      <c r="D97" s="55">
        <v>158</v>
      </c>
      <c r="E97" s="40">
        <v>1</v>
      </c>
      <c r="F97" s="56">
        <f t="shared" si="10"/>
        <v>158</v>
      </c>
      <c r="G97" s="40"/>
      <c r="H97" s="40"/>
      <c r="I97" s="40"/>
      <c r="J97" s="40"/>
    </row>
    <row r="98" spans="1:11">
      <c r="A98" s="40" t="s">
        <v>607</v>
      </c>
      <c r="B98" s="40"/>
      <c r="C98" s="40"/>
      <c r="D98" s="55">
        <v>98</v>
      </c>
      <c r="E98" s="40">
        <v>1</v>
      </c>
      <c r="F98" s="56">
        <f t="shared" si="10"/>
        <v>98</v>
      </c>
      <c r="G98" s="40"/>
      <c r="H98" s="40"/>
      <c r="I98" s="40"/>
      <c r="J98" s="40"/>
    </row>
    <row r="99" spans="1:11">
      <c r="A99" s="40" t="s">
        <v>608</v>
      </c>
      <c r="B99" s="40"/>
      <c r="C99" s="40"/>
      <c r="D99" s="55">
        <v>206</v>
      </c>
      <c r="E99" s="40">
        <v>1</v>
      </c>
      <c r="F99" s="56">
        <f t="shared" si="10"/>
        <v>206</v>
      </c>
      <c r="G99" s="40"/>
      <c r="H99" s="40"/>
      <c r="I99" s="40"/>
      <c r="J99" s="40"/>
    </row>
    <row r="100" spans="1:11">
      <c r="A100" s="40" t="s">
        <v>609</v>
      </c>
      <c r="B100" s="40"/>
      <c r="C100" s="40"/>
      <c r="D100" s="55">
        <v>180</v>
      </c>
      <c r="E100" s="40">
        <v>1</v>
      </c>
      <c r="F100" s="56">
        <f t="shared" si="10"/>
        <v>180</v>
      </c>
      <c r="G100" s="40"/>
      <c r="H100" s="40"/>
      <c r="I100" s="40"/>
      <c r="J100" s="40"/>
    </row>
    <row r="101" spans="1:11">
      <c r="A101" s="40" t="s">
        <v>610</v>
      </c>
      <c r="B101" s="40"/>
      <c r="C101" s="40"/>
      <c r="D101" s="55">
        <v>90</v>
      </c>
      <c r="E101" s="40">
        <v>1</v>
      </c>
      <c r="F101" s="56">
        <f t="shared" si="10"/>
        <v>90</v>
      </c>
      <c r="G101" s="40"/>
      <c r="H101" s="40"/>
      <c r="I101" s="40"/>
      <c r="J101" s="40"/>
    </row>
    <row r="102" spans="1:11">
      <c r="A102" s="40" t="s">
        <v>611</v>
      </c>
      <c r="B102" s="40"/>
      <c r="C102" s="40"/>
      <c r="D102" s="55">
        <v>300</v>
      </c>
      <c r="E102" s="40">
        <v>1</v>
      </c>
      <c r="F102" s="56">
        <f t="shared" si="10"/>
        <v>300</v>
      </c>
      <c r="G102" s="40"/>
      <c r="H102" s="40"/>
      <c r="I102" s="40"/>
      <c r="J102" s="40"/>
    </row>
    <row r="103" spans="1:11">
      <c r="A103" s="40" t="s">
        <v>612</v>
      </c>
      <c r="B103" s="40"/>
      <c r="C103" s="40"/>
      <c r="D103" s="55">
        <v>240</v>
      </c>
      <c r="E103" s="40">
        <v>1</v>
      </c>
      <c r="F103" s="56">
        <f t="shared" si="10"/>
        <v>240</v>
      </c>
      <c r="G103" s="40"/>
      <c r="H103" s="40"/>
      <c r="I103" s="40"/>
      <c r="J103" s="40"/>
    </row>
    <row r="104" spans="1:11">
      <c r="A104" s="40" t="s">
        <v>614</v>
      </c>
      <c r="B104" s="40"/>
      <c r="C104" s="40"/>
      <c r="D104" s="55"/>
      <c r="E104" s="40"/>
      <c r="F104" s="56"/>
      <c r="G104" s="40"/>
      <c r="H104" s="40"/>
      <c r="I104" s="40"/>
      <c r="J104" s="40"/>
      <c r="K104" s="57">
        <f>SUM(F94:F104)</f>
        <v>2788</v>
      </c>
    </row>
    <row r="105" spans="1:11" s="53" customFormat="1">
      <c r="A105" s="50" t="s">
        <v>617</v>
      </c>
      <c r="B105" s="51"/>
      <c r="C105" s="51"/>
      <c r="D105" s="52"/>
      <c r="E105" s="51"/>
      <c r="F105" s="52"/>
      <c r="G105" s="50"/>
      <c r="H105" s="50"/>
      <c r="I105" s="50"/>
      <c r="J105" s="50"/>
    </row>
    <row r="106" spans="1:11" ht="27">
      <c r="A106" s="40" t="s">
        <v>618</v>
      </c>
      <c r="B106" s="40"/>
      <c r="C106" s="40"/>
      <c r="D106" s="55">
        <v>1600</v>
      </c>
      <c r="E106" s="40">
        <v>1</v>
      </c>
      <c r="F106" s="56">
        <f>D106*E106</f>
        <v>1600</v>
      </c>
      <c r="G106" s="40"/>
      <c r="H106" s="40" t="s">
        <v>616</v>
      </c>
      <c r="I106" s="40"/>
      <c r="J106" s="40"/>
    </row>
    <row r="107" spans="1:11">
      <c r="A107" s="40" t="s">
        <v>619</v>
      </c>
      <c r="B107" s="40"/>
      <c r="C107" s="40"/>
      <c r="D107" s="55">
        <v>600</v>
      </c>
      <c r="E107" s="40">
        <v>1</v>
      </c>
      <c r="F107" s="56">
        <f t="shared" ref="F107:F108" si="11">D107*E107</f>
        <v>600</v>
      </c>
      <c r="G107" s="40"/>
      <c r="H107" s="40"/>
      <c r="I107" s="40"/>
      <c r="J107" s="40"/>
    </row>
    <row r="108" spans="1:11" ht="27">
      <c r="A108" s="40" t="s">
        <v>620</v>
      </c>
      <c r="B108" s="40"/>
      <c r="C108" s="40"/>
      <c r="D108" s="55">
        <v>200</v>
      </c>
      <c r="E108" s="40">
        <v>1</v>
      </c>
      <c r="F108" s="56">
        <f t="shared" si="11"/>
        <v>200</v>
      </c>
      <c r="G108" s="40"/>
      <c r="H108" s="40"/>
      <c r="I108" s="40"/>
      <c r="J108" s="40"/>
      <c r="K108" s="57">
        <f>SUM(F106:F108)</f>
        <v>2400</v>
      </c>
    </row>
    <row r="109" spans="1:11" s="53" customFormat="1">
      <c r="A109" s="50" t="s">
        <v>621</v>
      </c>
      <c r="B109" s="51"/>
      <c r="C109" s="51"/>
      <c r="D109" s="52"/>
      <c r="E109" s="51"/>
      <c r="F109" s="52"/>
      <c r="G109" s="50"/>
      <c r="H109" s="50"/>
      <c r="I109" s="50"/>
      <c r="J109" s="50"/>
    </row>
    <row r="110" spans="1:11">
      <c r="A110" s="40" t="s">
        <v>622</v>
      </c>
      <c r="B110" s="40"/>
      <c r="C110" s="40" t="s">
        <v>15</v>
      </c>
      <c r="D110" s="56">
        <v>208</v>
      </c>
      <c r="E110" s="40">
        <v>1</v>
      </c>
      <c r="F110" s="56">
        <f>D110*E110</f>
        <v>208</v>
      </c>
      <c r="G110" s="40"/>
      <c r="H110" s="41"/>
      <c r="I110" s="41"/>
      <c r="J110" s="41"/>
    </row>
    <row r="111" spans="1:11">
      <c r="A111" s="40" t="s">
        <v>623</v>
      </c>
      <c r="B111" s="40"/>
      <c r="C111" s="40" t="s">
        <v>15</v>
      </c>
      <c r="D111" s="55">
        <v>200</v>
      </c>
      <c r="E111" s="40">
        <v>1</v>
      </c>
      <c r="F111" s="56">
        <f t="shared" ref="F111:F114" si="12">D111*E111</f>
        <v>200</v>
      </c>
      <c r="G111" s="40"/>
      <c r="H111" s="40"/>
      <c r="I111" s="40"/>
      <c r="J111" s="40"/>
    </row>
    <row r="112" spans="1:11">
      <c r="A112" s="40" t="s">
        <v>624</v>
      </c>
      <c r="B112" s="54"/>
      <c r="C112" s="54"/>
      <c r="D112" s="55">
        <v>1500</v>
      </c>
      <c r="E112" s="40">
        <v>1</v>
      </c>
      <c r="F112" s="56">
        <f t="shared" si="12"/>
        <v>1500</v>
      </c>
      <c r="G112" s="40"/>
      <c r="H112" s="40"/>
      <c r="I112" s="40"/>
      <c r="J112" s="40"/>
      <c r="K112" s="57"/>
    </row>
    <row r="113" spans="1:11">
      <c r="A113" s="40" t="s">
        <v>626</v>
      </c>
      <c r="B113" s="54"/>
      <c r="C113" s="54"/>
      <c r="D113" s="55">
        <v>500</v>
      </c>
      <c r="E113" s="40">
        <v>1</v>
      </c>
      <c r="F113" s="56">
        <f t="shared" si="12"/>
        <v>500</v>
      </c>
      <c r="G113" s="40"/>
      <c r="H113" s="40"/>
      <c r="I113" s="40"/>
      <c r="J113" s="40"/>
      <c r="K113" s="57"/>
    </row>
    <row r="114" spans="1:11">
      <c r="A114" s="40" t="s">
        <v>625</v>
      </c>
      <c r="B114" s="40"/>
      <c r="C114" s="40"/>
      <c r="D114" s="55">
        <v>2000</v>
      </c>
      <c r="E114" s="40">
        <v>1</v>
      </c>
      <c r="F114" s="56">
        <f t="shared" si="12"/>
        <v>2000</v>
      </c>
      <c r="G114" s="40"/>
      <c r="H114" s="40"/>
      <c r="I114" s="40"/>
      <c r="J114" s="40"/>
      <c r="K114" s="57">
        <f>SUM(F110:F114)</f>
        <v>4408</v>
      </c>
    </row>
    <row r="115" spans="1:11" s="69" customFormat="1">
      <c r="A115" s="66"/>
      <c r="B115" s="66"/>
      <c r="C115" s="66"/>
      <c r="D115" s="67"/>
      <c r="E115" s="66"/>
      <c r="F115" s="68"/>
      <c r="G115" s="66"/>
      <c r="H115" s="66"/>
      <c r="I115" s="66"/>
      <c r="J115" s="66"/>
    </row>
    <row r="116" spans="1:11" s="70" customFormat="1" ht="14.25"/>
    <row r="117" spans="1:11" s="70" customFormat="1" ht="14.25">
      <c r="A117" s="71" t="s">
        <v>630</v>
      </c>
      <c r="B117" s="71"/>
      <c r="C117" s="72"/>
      <c r="D117" s="73"/>
      <c r="E117" s="73"/>
      <c r="F117" s="73"/>
      <c r="G117" s="72"/>
      <c r="H117" s="72"/>
      <c r="I117" s="72"/>
      <c r="J117" s="71" t="s">
        <v>631</v>
      </c>
    </row>
    <row r="118" spans="1:11" ht="14.25">
      <c r="A118" s="74" t="s">
        <v>12</v>
      </c>
      <c r="B118" s="74"/>
      <c r="C118" s="75"/>
      <c r="D118" s="73"/>
      <c r="E118" s="73"/>
      <c r="F118" s="64"/>
      <c r="G118" s="72"/>
      <c r="H118" s="76"/>
      <c r="I118" s="76"/>
      <c r="J118" s="77">
        <f>K5</f>
        <v>2125</v>
      </c>
    </row>
    <row r="119" spans="1:11" ht="14.25">
      <c r="A119" s="74" t="s">
        <v>632</v>
      </c>
      <c r="B119" s="74"/>
      <c r="C119" s="75"/>
      <c r="D119" s="73"/>
      <c r="E119" s="73"/>
      <c r="F119" s="64"/>
      <c r="G119" s="72"/>
      <c r="H119" s="76"/>
      <c r="I119" s="76"/>
      <c r="J119" s="77">
        <f>K10</f>
        <v>485</v>
      </c>
    </row>
    <row r="120" spans="1:11" ht="14.25">
      <c r="A120" s="74" t="s">
        <v>88</v>
      </c>
      <c r="B120" s="74"/>
      <c r="C120" s="75"/>
      <c r="D120" s="73"/>
      <c r="E120" s="73"/>
      <c r="F120" s="64"/>
      <c r="G120" s="72"/>
      <c r="H120" s="76"/>
      <c r="I120" s="76"/>
      <c r="J120" s="77">
        <f>K16</f>
        <v>5650</v>
      </c>
    </row>
    <row r="121" spans="1:11" ht="14.25">
      <c r="A121" s="74" t="s">
        <v>23</v>
      </c>
      <c r="B121" s="74"/>
      <c r="C121" s="75"/>
      <c r="D121" s="73"/>
      <c r="E121" s="73"/>
      <c r="F121" s="64"/>
      <c r="G121" s="72"/>
      <c r="H121" s="76"/>
      <c r="I121" s="76"/>
      <c r="J121" s="77">
        <f>K20</f>
        <v>6957.5</v>
      </c>
    </row>
    <row r="122" spans="1:11" ht="14.25">
      <c r="A122" s="74" t="s">
        <v>89</v>
      </c>
      <c r="B122" s="74"/>
      <c r="C122" s="75"/>
      <c r="D122" s="73"/>
      <c r="E122" s="73"/>
      <c r="F122" s="64"/>
      <c r="G122" s="72"/>
      <c r="H122" s="76"/>
      <c r="I122" s="76"/>
      <c r="J122" s="77">
        <f>K32</f>
        <v>25998</v>
      </c>
    </row>
    <row r="123" spans="1:11" ht="14.25">
      <c r="A123" s="74" t="s">
        <v>627</v>
      </c>
      <c r="B123" s="74"/>
      <c r="C123" s="75"/>
      <c r="D123" s="73"/>
      <c r="E123" s="73"/>
      <c r="F123" s="64"/>
      <c r="G123" s="72"/>
      <c r="H123" s="76"/>
      <c r="I123" s="76"/>
      <c r="J123" s="77">
        <f>K37</f>
        <v>18200</v>
      </c>
    </row>
    <row r="124" spans="1:11" ht="14.25">
      <c r="A124" s="74" t="s">
        <v>628</v>
      </c>
      <c r="B124" s="74"/>
      <c r="C124" s="75"/>
      <c r="D124" s="73"/>
      <c r="E124" s="73"/>
      <c r="F124" s="64"/>
      <c r="G124" s="72"/>
      <c r="H124" s="76"/>
      <c r="I124" s="76"/>
      <c r="J124" s="77">
        <f>K41</f>
        <v>4000</v>
      </c>
    </row>
    <row r="125" spans="1:11" ht="14.25">
      <c r="A125" s="74" t="s">
        <v>62</v>
      </c>
      <c r="B125" s="74"/>
      <c r="C125" s="75"/>
      <c r="D125" s="73"/>
      <c r="E125" s="73"/>
      <c r="F125" s="64"/>
      <c r="G125" s="72"/>
      <c r="H125" s="76"/>
      <c r="I125" s="76"/>
      <c r="J125" s="77">
        <f>K51</f>
        <v>31513.5</v>
      </c>
    </row>
    <row r="126" spans="1:11" ht="14.25">
      <c r="A126" s="74" t="s">
        <v>539</v>
      </c>
      <c r="B126" s="74"/>
      <c r="C126" s="75"/>
      <c r="D126" s="73"/>
      <c r="E126" s="73"/>
      <c r="F126" s="64"/>
      <c r="G126" s="72"/>
      <c r="H126" s="76"/>
      <c r="I126" s="76"/>
      <c r="J126" s="77">
        <f>K57</f>
        <v>7740</v>
      </c>
    </row>
    <row r="127" spans="1:11" ht="14.25">
      <c r="A127" s="74" t="s">
        <v>573</v>
      </c>
      <c r="B127" s="74"/>
      <c r="C127" s="75"/>
      <c r="D127" s="73"/>
      <c r="E127" s="73"/>
      <c r="F127" s="64"/>
      <c r="G127" s="72"/>
      <c r="H127" s="76"/>
      <c r="I127" s="76"/>
      <c r="J127" s="77">
        <f>K77</f>
        <v>18160</v>
      </c>
    </row>
    <row r="128" spans="1:11" ht="14.25">
      <c r="A128" s="74" t="s">
        <v>589</v>
      </c>
      <c r="B128" s="74"/>
      <c r="C128" s="75"/>
      <c r="D128" s="73"/>
      <c r="E128" s="73"/>
      <c r="F128" s="64"/>
      <c r="G128" s="72"/>
      <c r="H128" s="76"/>
      <c r="I128" s="76"/>
      <c r="J128" s="77">
        <f>K82</f>
        <v>8500</v>
      </c>
    </row>
    <row r="129" spans="1:16" ht="14.25">
      <c r="A129" s="74" t="s">
        <v>6</v>
      </c>
      <c r="B129" s="74"/>
      <c r="C129" s="75"/>
      <c r="D129" s="73"/>
      <c r="E129" s="73"/>
      <c r="F129" s="64"/>
      <c r="G129" s="72"/>
      <c r="H129" s="76"/>
      <c r="I129" s="76"/>
      <c r="J129" s="77">
        <f>K92</f>
        <v>21000</v>
      </c>
    </row>
    <row r="130" spans="1:16" ht="14.25">
      <c r="A130" s="74" t="s">
        <v>613</v>
      </c>
      <c r="B130" s="74"/>
      <c r="C130" s="75"/>
      <c r="D130" s="73"/>
      <c r="E130" s="73"/>
      <c r="F130" s="64"/>
      <c r="G130" s="72"/>
      <c r="H130" s="76"/>
      <c r="I130" s="76"/>
      <c r="J130" s="77">
        <f>K104</f>
        <v>2788</v>
      </c>
    </row>
    <row r="131" spans="1:16" ht="14.25">
      <c r="A131" s="74" t="s">
        <v>8</v>
      </c>
      <c r="B131" s="74"/>
      <c r="C131" s="75"/>
      <c r="D131" s="73"/>
      <c r="E131" s="73"/>
      <c r="F131" s="64"/>
      <c r="G131" s="72"/>
      <c r="H131" s="76"/>
      <c r="I131" s="76"/>
      <c r="J131" s="77">
        <f>K108</f>
        <v>2400</v>
      </c>
    </row>
    <row r="132" spans="1:16" ht="14.25">
      <c r="A132" s="74" t="s">
        <v>621</v>
      </c>
      <c r="B132" s="74"/>
      <c r="C132" s="75"/>
      <c r="D132" s="73"/>
      <c r="E132" s="73"/>
      <c r="F132" s="64"/>
      <c r="G132" s="72"/>
      <c r="H132" s="76"/>
      <c r="I132" s="76"/>
      <c r="J132" s="77">
        <f>K114</f>
        <v>4408</v>
      </c>
    </row>
    <row r="133" spans="1:16">
      <c r="A133" s="74" t="s">
        <v>629</v>
      </c>
      <c r="B133" s="74"/>
      <c r="C133" s="75"/>
      <c r="D133" s="64"/>
      <c r="E133" s="65"/>
      <c r="F133" s="64"/>
      <c r="G133" s="72"/>
      <c r="H133" s="76"/>
      <c r="I133" s="76"/>
      <c r="J133" s="77">
        <f>SUM(J118:J132)</f>
        <v>159925</v>
      </c>
    </row>
    <row r="135" spans="1:16">
      <c r="G135" s="78"/>
      <c r="H135" s="78" t="s">
        <v>634</v>
      </c>
      <c r="I135" s="78"/>
      <c r="J135" s="78" t="s">
        <v>635</v>
      </c>
      <c r="K135" s="78" t="s">
        <v>636</v>
      </c>
      <c r="L135" s="78" t="s">
        <v>637</v>
      </c>
      <c r="M135" s="78" t="s">
        <v>638</v>
      </c>
      <c r="N135" s="78" t="s">
        <v>639</v>
      </c>
      <c r="O135" s="78" t="s">
        <v>640</v>
      </c>
    </row>
    <row r="136" spans="1:16" s="79" customFormat="1">
      <c r="A136" s="43"/>
      <c r="B136" s="43"/>
      <c r="C136" s="43"/>
      <c r="D136" s="57"/>
      <c r="E136" s="43"/>
      <c r="F136" s="57"/>
      <c r="G136" s="78" t="s">
        <v>641</v>
      </c>
      <c r="H136" s="78" t="s">
        <v>642</v>
      </c>
      <c r="I136" s="78"/>
      <c r="J136" s="78">
        <v>3.5</v>
      </c>
      <c r="K136" s="78">
        <v>2.9</v>
      </c>
      <c r="L136" s="78">
        <v>2.6</v>
      </c>
      <c r="M136" s="78">
        <f>K136*L136</f>
        <v>7.54</v>
      </c>
      <c r="N136" s="78">
        <f>1.45*0.64+1.85*0.76</f>
        <v>2.3340000000000001</v>
      </c>
      <c r="O136" s="78">
        <f t="shared" ref="O136:O141" si="13">M136-N136</f>
        <v>5.2059999999999995</v>
      </c>
      <c r="P136" s="43"/>
    </row>
    <row r="137" spans="1:16" s="79" customFormat="1">
      <c r="A137" s="43"/>
      <c r="B137" s="43"/>
      <c r="C137" s="43"/>
      <c r="D137" s="57"/>
      <c r="E137" s="43"/>
      <c r="F137" s="57"/>
      <c r="G137" s="78" t="s">
        <v>643</v>
      </c>
      <c r="H137" s="78" t="s">
        <v>644</v>
      </c>
      <c r="I137" s="78"/>
      <c r="J137" s="78">
        <v>2.88</v>
      </c>
      <c r="K137" s="78">
        <v>2.9</v>
      </c>
      <c r="L137" s="78">
        <v>2.6</v>
      </c>
      <c r="M137" s="78">
        <f>K137*J137</f>
        <v>8.3520000000000003</v>
      </c>
      <c r="N137" s="78">
        <f>1.3*2</f>
        <v>2.6</v>
      </c>
      <c r="O137" s="78">
        <f t="shared" si="13"/>
        <v>5.7520000000000007</v>
      </c>
      <c r="P137" s="43"/>
    </row>
    <row r="138" spans="1:16" s="79" customFormat="1">
      <c r="A138" s="43"/>
      <c r="B138" s="43"/>
      <c r="C138" s="43"/>
      <c r="D138" s="57"/>
      <c r="E138" s="43"/>
      <c r="F138" s="57"/>
      <c r="G138" s="78" t="s">
        <v>645</v>
      </c>
      <c r="H138" s="78" t="s">
        <v>646</v>
      </c>
      <c r="I138" s="78"/>
      <c r="J138" s="78">
        <v>3.5</v>
      </c>
      <c r="K138" s="78">
        <v>2.9</v>
      </c>
      <c r="L138" s="78">
        <v>2.6</v>
      </c>
      <c r="M138" s="78">
        <f>K138*L138</f>
        <v>7.54</v>
      </c>
      <c r="N138" s="78">
        <v>5.3650000000000002</v>
      </c>
      <c r="O138" s="78">
        <f t="shared" si="13"/>
        <v>2.1749999999999998</v>
      </c>
      <c r="P138" s="43"/>
    </row>
    <row r="139" spans="1:16" s="79" customFormat="1">
      <c r="A139" s="43"/>
      <c r="B139" s="43"/>
      <c r="C139" s="43"/>
      <c r="D139" s="57"/>
      <c r="E139" s="43"/>
      <c r="F139" s="57"/>
      <c r="G139" s="78" t="s">
        <v>647</v>
      </c>
      <c r="H139" s="78" t="s">
        <v>648</v>
      </c>
      <c r="I139" s="78"/>
      <c r="J139" s="78">
        <v>2.88</v>
      </c>
      <c r="K139" s="78">
        <v>2.9</v>
      </c>
      <c r="L139" s="78">
        <v>2.6</v>
      </c>
      <c r="M139" s="78">
        <f>K139*J139</f>
        <v>8.3520000000000003</v>
      </c>
      <c r="N139" s="78">
        <f>2*0.76</f>
        <v>1.52</v>
      </c>
      <c r="O139" s="78">
        <f t="shared" si="13"/>
        <v>6.8320000000000007</v>
      </c>
      <c r="P139" s="43"/>
    </row>
    <row r="140" spans="1:16" s="79" customFormat="1">
      <c r="A140" s="43"/>
      <c r="B140" s="43"/>
      <c r="C140" s="43"/>
      <c r="D140" s="57"/>
      <c r="E140" s="43"/>
      <c r="F140" s="57"/>
      <c r="G140" s="78"/>
      <c r="H140" s="78" t="s">
        <v>649</v>
      </c>
      <c r="I140" s="78"/>
      <c r="J140" s="78">
        <v>2.88</v>
      </c>
      <c r="K140" s="78">
        <v>2.9</v>
      </c>
      <c r="L140" s="78">
        <v>2.6</v>
      </c>
      <c r="M140" s="78">
        <f>L140*J140</f>
        <v>7.4879999999999995</v>
      </c>
      <c r="N140" s="78">
        <v>0</v>
      </c>
      <c r="O140" s="78">
        <f t="shared" si="13"/>
        <v>7.4879999999999995</v>
      </c>
      <c r="P140" s="43"/>
    </row>
    <row r="141" spans="1:16" s="79" customFormat="1">
      <c r="A141" s="43"/>
      <c r="B141" s="43"/>
      <c r="C141" s="43"/>
      <c r="D141" s="57"/>
      <c r="E141" s="43"/>
      <c r="F141" s="57"/>
      <c r="G141" s="78"/>
      <c r="H141" s="78" t="s">
        <v>650</v>
      </c>
      <c r="I141" s="78"/>
      <c r="J141" s="78">
        <v>2.88</v>
      </c>
      <c r="K141" s="78">
        <v>2.9</v>
      </c>
      <c r="L141" s="78">
        <v>2.6</v>
      </c>
      <c r="M141" s="78">
        <f>L141*J141</f>
        <v>7.4879999999999995</v>
      </c>
      <c r="N141" s="78">
        <f>3.57*0.55</f>
        <v>1.9635</v>
      </c>
      <c r="O141" s="78">
        <f t="shared" si="13"/>
        <v>5.5244999999999997</v>
      </c>
      <c r="P141" s="43"/>
    </row>
    <row r="142" spans="1:16" s="79" customFormat="1">
      <c r="A142" s="43"/>
      <c r="B142" s="43"/>
      <c r="C142" s="43"/>
      <c r="D142" s="57"/>
      <c r="E142" s="43"/>
      <c r="F142" s="57"/>
      <c r="G142" s="78"/>
      <c r="H142" s="78" t="s">
        <v>651</v>
      </c>
      <c r="I142" s="78"/>
      <c r="J142" s="78">
        <f>J141</f>
        <v>2.88</v>
      </c>
      <c r="K142" s="78">
        <v>0.05</v>
      </c>
      <c r="L142" s="78">
        <f>L141</f>
        <v>2.6</v>
      </c>
      <c r="M142" s="78">
        <f>L142*K142*J142</f>
        <v>0.37440000000000001</v>
      </c>
      <c r="N142" s="78">
        <v>0</v>
      </c>
      <c r="O142" s="78">
        <f>M142</f>
        <v>0.37440000000000001</v>
      </c>
      <c r="P142" s="43"/>
    </row>
    <row r="143" spans="1:16" s="79" customFormat="1">
      <c r="A143" s="43"/>
      <c r="B143" s="43"/>
      <c r="C143" s="43"/>
      <c r="D143" s="57"/>
      <c r="E143" s="43"/>
      <c r="F143" s="57"/>
      <c r="G143" s="78"/>
      <c r="H143" s="78" t="s">
        <v>652</v>
      </c>
      <c r="I143" s="78"/>
      <c r="J143" s="78"/>
      <c r="K143" s="78"/>
      <c r="L143" s="78"/>
      <c r="M143" s="78"/>
      <c r="N143" s="78"/>
      <c r="O143" s="78">
        <v>0</v>
      </c>
      <c r="P143" s="43"/>
    </row>
    <row r="144" spans="1:16" s="79" customFormat="1">
      <c r="A144" s="43"/>
      <c r="B144" s="43"/>
      <c r="C144" s="43"/>
      <c r="D144" s="57"/>
      <c r="E144" s="43"/>
      <c r="F144" s="57"/>
      <c r="G144" s="78"/>
      <c r="H144" s="78" t="s">
        <v>653</v>
      </c>
      <c r="I144" s="78"/>
      <c r="J144" s="78"/>
      <c r="K144" s="78"/>
      <c r="L144" s="78"/>
      <c r="M144" s="78"/>
      <c r="N144" s="78"/>
      <c r="O144" s="78">
        <f>(O136+O137+O138+O139)</f>
        <v>19.965</v>
      </c>
      <c r="P144" s="43"/>
    </row>
    <row r="145" spans="1:16" s="79" customFormat="1">
      <c r="A145" s="43"/>
      <c r="B145" s="43"/>
      <c r="C145" s="43"/>
      <c r="D145" s="57"/>
      <c r="E145" s="43"/>
      <c r="F145" s="57"/>
      <c r="G145" s="78"/>
      <c r="H145" s="78" t="s">
        <v>654</v>
      </c>
      <c r="I145" s="78"/>
      <c r="J145" s="78"/>
      <c r="K145" s="78"/>
      <c r="L145" s="78"/>
      <c r="M145" s="78"/>
      <c r="N145" s="78"/>
      <c r="O145" s="78">
        <f>O141</f>
        <v>5.5244999999999997</v>
      </c>
      <c r="P145" s="43"/>
    </row>
    <row r="146" spans="1:16" s="79" customFormat="1">
      <c r="A146" s="43"/>
      <c r="B146" s="43"/>
      <c r="C146" s="43"/>
      <c r="D146" s="57"/>
      <c r="E146" s="43"/>
      <c r="F146" s="57"/>
      <c r="G146" s="78"/>
      <c r="H146" s="84" t="s">
        <v>655</v>
      </c>
      <c r="I146" s="85"/>
      <c r="J146" s="86"/>
      <c r="K146" s="78" t="s">
        <v>656</v>
      </c>
      <c r="L146" s="78">
        <v>15</v>
      </c>
      <c r="M146" s="78" t="s">
        <v>657</v>
      </c>
      <c r="N146" s="84">
        <f>L146*O145+L147*O144+L148*O142</f>
        <v>432.27749999999997</v>
      </c>
      <c r="O146" s="86"/>
      <c r="P146" s="43"/>
    </row>
    <row r="147" spans="1:16" s="79" customFormat="1">
      <c r="A147" s="43"/>
      <c r="B147" s="43"/>
      <c r="C147" s="43"/>
      <c r="D147" s="57"/>
      <c r="E147" s="43"/>
      <c r="F147" s="57"/>
      <c r="G147" s="78"/>
      <c r="H147" s="87"/>
      <c r="I147" s="88"/>
      <c r="J147" s="89"/>
      <c r="K147" s="78" t="s">
        <v>658</v>
      </c>
      <c r="L147" s="78">
        <v>10</v>
      </c>
      <c r="M147" s="78" t="s">
        <v>657</v>
      </c>
      <c r="N147" s="87"/>
      <c r="O147" s="89"/>
      <c r="P147" s="43"/>
    </row>
    <row r="148" spans="1:16" s="79" customFormat="1">
      <c r="A148" s="43"/>
      <c r="B148" s="43"/>
      <c r="C148" s="43"/>
      <c r="D148" s="57"/>
      <c r="E148" s="43"/>
      <c r="F148" s="57"/>
      <c r="G148" s="78"/>
      <c r="H148" s="90"/>
      <c r="I148" s="91"/>
      <c r="J148" s="92"/>
      <c r="K148" s="78" t="s">
        <v>172</v>
      </c>
      <c r="L148" s="78">
        <v>400</v>
      </c>
      <c r="M148" s="78" t="s">
        <v>659</v>
      </c>
      <c r="N148" s="90"/>
      <c r="O148" s="92"/>
      <c r="P148" s="43"/>
    </row>
    <row r="149" spans="1:16" s="79" customFormat="1">
      <c r="A149" s="43"/>
      <c r="B149" s="43"/>
      <c r="C149" s="43"/>
      <c r="D149" s="57"/>
      <c r="E149" s="43"/>
      <c r="F149" s="57"/>
      <c r="G149" s="78"/>
      <c r="H149" s="84" t="s">
        <v>660</v>
      </c>
      <c r="I149" s="85"/>
      <c r="J149" s="86"/>
      <c r="K149" s="78" t="s">
        <v>656</v>
      </c>
      <c r="L149" s="78">
        <v>0.03</v>
      </c>
      <c r="M149" s="78" t="s">
        <v>661</v>
      </c>
      <c r="N149" s="84">
        <f>O144*L150+O145*L149+L151*O142</f>
        <v>0.93943500000000002</v>
      </c>
      <c r="O149" s="86"/>
      <c r="P149" s="43"/>
    </row>
    <row r="150" spans="1:16" s="79" customFormat="1">
      <c r="A150" s="43"/>
      <c r="B150" s="43"/>
      <c r="C150" s="43"/>
      <c r="D150" s="57"/>
      <c r="E150" s="43"/>
      <c r="F150" s="57"/>
      <c r="G150" s="78"/>
      <c r="H150" s="87"/>
      <c r="I150" s="88"/>
      <c r="J150" s="89"/>
      <c r="K150" s="78" t="s">
        <v>658</v>
      </c>
      <c r="L150" s="78">
        <v>0.02</v>
      </c>
      <c r="M150" s="78" t="s">
        <v>661</v>
      </c>
      <c r="N150" s="87"/>
      <c r="O150" s="89"/>
      <c r="P150" s="43"/>
    </row>
    <row r="151" spans="1:16" s="79" customFormat="1">
      <c r="A151" s="43"/>
      <c r="B151" s="43"/>
      <c r="C151" s="43"/>
      <c r="D151" s="57"/>
      <c r="E151" s="43"/>
      <c r="F151" s="57"/>
      <c r="G151" s="78"/>
      <c r="H151" s="90"/>
      <c r="I151" s="91"/>
      <c r="J151" s="92"/>
      <c r="K151" s="78" t="s">
        <v>172</v>
      </c>
      <c r="L151" s="78">
        <v>1</v>
      </c>
      <c r="M151" s="78" t="s">
        <v>662</v>
      </c>
      <c r="N151" s="90"/>
      <c r="O151" s="92"/>
      <c r="P151" s="43"/>
    </row>
    <row r="152" spans="1:16" s="79" customFormat="1">
      <c r="A152" s="43"/>
      <c r="B152" s="43"/>
      <c r="C152" s="43"/>
      <c r="D152" s="57"/>
      <c r="E152" s="43"/>
      <c r="F152" s="57"/>
      <c r="G152" s="78"/>
      <c r="H152" s="81" t="s">
        <v>663</v>
      </c>
      <c r="I152" s="82"/>
      <c r="J152" s="83"/>
      <c r="K152" s="78"/>
      <c r="L152" s="78">
        <v>1.5</v>
      </c>
      <c r="M152" s="78" t="s">
        <v>657</v>
      </c>
      <c r="N152" s="81">
        <f>O143*L152</f>
        <v>0</v>
      </c>
      <c r="O152" s="83"/>
      <c r="P152" s="43"/>
    </row>
    <row r="153" spans="1:16" s="79" customFormat="1">
      <c r="A153" s="43"/>
      <c r="B153" s="43"/>
      <c r="C153" s="43"/>
      <c r="D153" s="57"/>
      <c r="E153" s="43"/>
      <c r="F153" s="57"/>
      <c r="G153" s="78"/>
      <c r="H153" s="81" t="s">
        <v>664</v>
      </c>
      <c r="I153" s="82"/>
      <c r="J153" s="83"/>
      <c r="K153" s="78"/>
      <c r="L153" s="78">
        <v>0.2</v>
      </c>
      <c r="M153" s="78" t="s">
        <v>665</v>
      </c>
      <c r="N153" s="81">
        <f>O143*L153</f>
        <v>0</v>
      </c>
      <c r="O153" s="83"/>
      <c r="P153" s="43"/>
    </row>
    <row r="154" spans="1:16" s="79" customFormat="1">
      <c r="A154" s="43"/>
      <c r="B154" s="43"/>
      <c r="C154" s="43"/>
      <c r="D154" s="57"/>
      <c r="E154" s="43"/>
      <c r="F154" s="57"/>
      <c r="G154" s="43"/>
    </row>
  </sheetData>
  <mergeCells count="8">
    <mergeCell ref="H153:J153"/>
    <mergeCell ref="N153:O153"/>
    <mergeCell ref="H146:J148"/>
    <mergeCell ref="N146:O148"/>
    <mergeCell ref="H149:J151"/>
    <mergeCell ref="N149:O151"/>
    <mergeCell ref="H152:J152"/>
    <mergeCell ref="N152:O152"/>
  </mergeCells>
  <phoneticPr fontId="2" type="noConversion"/>
  <pageMargins left="0.4375" right="0.52986111111111112" top="0.65" bottom="1" header="0.5" footer="0.5"/>
  <pageSetup paperSize="9" orientation="landscape" useFirstPageNumber="1" horizontalDpi="360" verticalDpi="36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9"/>
  </sheetPr>
  <dimension ref="B2:G20"/>
  <sheetViews>
    <sheetView zoomScale="145" zoomScaleNormal="145" workbookViewId="0">
      <selection activeCell="B20" sqref="B20"/>
    </sheetView>
  </sheetViews>
  <sheetFormatPr defaultRowHeight="14.25"/>
  <cols>
    <col min="2" max="2" width="24.625" customWidth="1"/>
  </cols>
  <sheetData>
    <row r="2" spans="2:6">
      <c r="B2" t="s">
        <v>686</v>
      </c>
      <c r="C2">
        <v>300</v>
      </c>
      <c r="E2" s="36" t="s">
        <v>688</v>
      </c>
    </row>
    <row r="3" spans="2:6">
      <c r="B3" t="s">
        <v>690</v>
      </c>
      <c r="E3" t="s">
        <v>689</v>
      </c>
    </row>
    <row r="5" spans="2:6">
      <c r="B5" s="35" t="s">
        <v>693</v>
      </c>
      <c r="C5">
        <v>255</v>
      </c>
      <c r="E5" s="36" t="s">
        <v>687</v>
      </c>
    </row>
    <row r="6" spans="2:6">
      <c r="B6" t="s">
        <v>692</v>
      </c>
      <c r="E6" t="s">
        <v>691</v>
      </c>
    </row>
    <row r="15" spans="2:6">
      <c r="B15" s="35" t="s">
        <v>694</v>
      </c>
      <c r="C15">
        <v>320</v>
      </c>
      <c r="D15">
        <v>200</v>
      </c>
      <c r="E15">
        <f>D15/C15</f>
        <v>0.625</v>
      </c>
      <c r="F15" s="93">
        <v>450</v>
      </c>
    </row>
    <row r="16" spans="2:6">
      <c r="B16" s="37" t="s">
        <v>695</v>
      </c>
      <c r="C16" s="38">
        <v>430</v>
      </c>
      <c r="D16" s="38">
        <v>120</v>
      </c>
      <c r="E16" s="38">
        <f t="shared" ref="E16:E17" si="0">D16/C16</f>
        <v>0.27906976744186046</v>
      </c>
      <c r="F16" s="93"/>
    </row>
    <row r="17" spans="2:7">
      <c r="B17" s="35" t="s">
        <v>696</v>
      </c>
      <c r="C17">
        <v>250</v>
      </c>
      <c r="D17">
        <v>180</v>
      </c>
      <c r="E17">
        <f t="shared" si="0"/>
        <v>0.72</v>
      </c>
      <c r="F17" s="93"/>
      <c r="G17">
        <v>0.45</v>
      </c>
    </row>
    <row r="18" spans="2:7">
      <c r="B18" s="35" t="s">
        <v>693</v>
      </c>
      <c r="C18">
        <v>255</v>
      </c>
      <c r="D18">
        <v>120</v>
      </c>
      <c r="E18">
        <f>D18/C18</f>
        <v>0.47058823529411764</v>
      </c>
    </row>
    <row r="19" spans="2:7">
      <c r="B19" s="35" t="s">
        <v>697</v>
      </c>
      <c r="C19">
        <v>156</v>
      </c>
      <c r="E19">
        <f t="shared" ref="E19:E20" si="1">D19/C19</f>
        <v>0</v>
      </c>
    </row>
    <row r="20" spans="2:7">
      <c r="B20" s="35" t="s">
        <v>698</v>
      </c>
      <c r="C20">
        <v>289</v>
      </c>
      <c r="D20">
        <v>230</v>
      </c>
      <c r="E20">
        <f t="shared" si="1"/>
        <v>0.79584775086505188</v>
      </c>
    </row>
  </sheetData>
  <mergeCells count="1">
    <mergeCell ref="F15:F17"/>
  </mergeCells>
  <phoneticPr fontId="31" type="noConversion"/>
  <hyperlinks>
    <hyperlink ref="E5" r:id="rId1"/>
    <hyperlink ref="E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9"/>
  </sheetPr>
  <dimension ref="A1"/>
  <sheetViews>
    <sheetView topLeftCell="A28" zoomScale="70" zoomScaleNormal="70" workbookViewId="0">
      <selection activeCell="J67" sqref="J67"/>
    </sheetView>
  </sheetViews>
  <sheetFormatPr defaultRowHeight="14.25"/>
  <sheetData/>
  <phoneticPr fontId="3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9"/>
  </sheetPr>
  <dimension ref="A1:G91"/>
  <sheetViews>
    <sheetView topLeftCell="A34" workbookViewId="0">
      <selection activeCell="F50" sqref="C50:F50"/>
    </sheetView>
  </sheetViews>
  <sheetFormatPr defaultRowHeight="14.25"/>
  <cols>
    <col min="1" max="1" width="10.25" bestFit="1" customWidth="1"/>
    <col min="2" max="2" width="23" customWidth="1"/>
    <col min="3" max="3" width="32.625" customWidth="1"/>
    <col min="4" max="4" width="15" bestFit="1" customWidth="1"/>
    <col min="5" max="5" width="14.75" customWidth="1"/>
    <col min="6" max="6" width="48.5" customWidth="1"/>
    <col min="7" max="7" width="47.875" style="34" customWidth="1"/>
  </cols>
  <sheetData>
    <row r="1" spans="1:7">
      <c r="A1" s="2"/>
      <c r="B1" s="3" t="s">
        <v>91</v>
      </c>
      <c r="C1" s="3" t="s">
        <v>92</v>
      </c>
      <c r="D1" s="3" t="s">
        <v>27</v>
      </c>
      <c r="E1" s="3" t="s">
        <v>93</v>
      </c>
      <c r="F1" s="4" t="s">
        <v>3</v>
      </c>
      <c r="G1" s="31" t="s">
        <v>94</v>
      </c>
    </row>
    <row r="2" spans="1:7" ht="17.25">
      <c r="A2" s="121" t="s">
        <v>95</v>
      </c>
      <c r="B2" s="5" t="s">
        <v>96</v>
      </c>
      <c r="C2" s="5" t="s">
        <v>97</v>
      </c>
      <c r="D2" s="5" t="s">
        <v>98</v>
      </c>
      <c r="E2" s="6">
        <v>101</v>
      </c>
      <c r="F2" s="7" t="s">
        <v>545</v>
      </c>
      <c r="G2" s="32" t="s">
        <v>99</v>
      </c>
    </row>
    <row r="3" spans="1:7" ht="17.25">
      <c r="A3" s="121"/>
      <c r="B3" s="5" t="s">
        <v>100</v>
      </c>
      <c r="C3" s="5" t="s">
        <v>561</v>
      </c>
      <c r="D3" s="5">
        <v>2000</v>
      </c>
      <c r="E3" s="6">
        <v>2150</v>
      </c>
      <c r="F3" s="7" t="s">
        <v>562</v>
      </c>
      <c r="G3" s="32" t="s">
        <v>101</v>
      </c>
    </row>
    <row r="4" spans="1:7" ht="17.25">
      <c r="A4" s="121"/>
      <c r="B4" s="5" t="s">
        <v>38</v>
      </c>
      <c r="C4" s="5" t="s">
        <v>102</v>
      </c>
      <c r="D4" s="5">
        <v>3000</v>
      </c>
      <c r="E4" s="6">
        <v>3004</v>
      </c>
      <c r="F4" s="7" t="s">
        <v>103</v>
      </c>
      <c r="G4" s="32" t="s">
        <v>104</v>
      </c>
    </row>
    <row r="5" spans="1:7" ht="17.25">
      <c r="A5" s="121"/>
      <c r="B5" s="5" t="s">
        <v>105</v>
      </c>
      <c r="C5" s="5" t="s">
        <v>106</v>
      </c>
      <c r="D5" s="5">
        <v>3999</v>
      </c>
      <c r="E5" s="6">
        <v>3999</v>
      </c>
      <c r="F5" s="8" t="s">
        <v>107</v>
      </c>
      <c r="G5" s="32" t="s">
        <v>108</v>
      </c>
    </row>
    <row r="6" spans="1:7">
      <c r="A6" s="121"/>
      <c r="B6" s="5" t="s">
        <v>109</v>
      </c>
      <c r="C6" s="94" t="s">
        <v>110</v>
      </c>
      <c r="D6" s="94">
        <v>2421</v>
      </c>
      <c r="E6" s="122">
        <v>3141</v>
      </c>
      <c r="F6" s="110" t="s">
        <v>111</v>
      </c>
      <c r="G6" s="101" t="s">
        <v>112</v>
      </c>
    </row>
    <row r="7" spans="1:7">
      <c r="A7" s="121"/>
      <c r="B7" s="5" t="s">
        <v>113</v>
      </c>
      <c r="C7" s="94"/>
      <c r="D7" s="94"/>
      <c r="E7" s="122"/>
      <c r="F7" s="110"/>
      <c r="G7" s="101"/>
    </row>
    <row r="8" spans="1:7">
      <c r="A8" s="121"/>
      <c r="B8" s="5" t="s">
        <v>114</v>
      </c>
      <c r="C8" s="94"/>
      <c r="D8" s="94"/>
      <c r="E8" s="122"/>
      <c r="F8" s="110"/>
      <c r="G8" s="101"/>
    </row>
    <row r="9" spans="1:7" ht="17.25">
      <c r="A9" s="121"/>
      <c r="B9" s="5" t="s">
        <v>115</v>
      </c>
      <c r="C9" s="5" t="s">
        <v>116</v>
      </c>
      <c r="D9" s="5">
        <v>800</v>
      </c>
      <c r="E9" s="6">
        <v>762</v>
      </c>
      <c r="F9" s="9" t="s">
        <v>574</v>
      </c>
      <c r="G9" s="32" t="s">
        <v>117</v>
      </c>
    </row>
    <row r="10" spans="1:7" ht="17.25">
      <c r="A10" s="121"/>
      <c r="B10" s="5" t="s">
        <v>39</v>
      </c>
      <c r="C10" s="5"/>
      <c r="D10" s="5"/>
      <c r="E10" s="6"/>
      <c r="F10" s="7"/>
      <c r="G10" s="32" t="s">
        <v>118</v>
      </c>
    </row>
    <row r="11" spans="1:7" ht="17.25">
      <c r="A11" s="121"/>
      <c r="B11" s="5" t="s">
        <v>119</v>
      </c>
      <c r="C11" s="5" t="s">
        <v>120</v>
      </c>
      <c r="D11" s="5"/>
      <c r="E11" s="6">
        <v>303</v>
      </c>
      <c r="F11" s="7" t="s">
        <v>121</v>
      </c>
      <c r="G11" s="32" t="s">
        <v>122</v>
      </c>
    </row>
    <row r="12" spans="1:7" ht="17.25">
      <c r="A12" s="121"/>
      <c r="B12" s="94" t="s">
        <v>123</v>
      </c>
      <c r="C12" s="5" t="s">
        <v>124</v>
      </c>
      <c r="D12" s="5">
        <v>1750</v>
      </c>
      <c r="E12" s="108">
        <v>3120</v>
      </c>
      <c r="F12" s="80" t="s">
        <v>708</v>
      </c>
      <c r="G12" s="32" t="s">
        <v>125</v>
      </c>
    </row>
    <row r="13" spans="1:7" ht="17.25">
      <c r="A13" s="121"/>
      <c r="B13" s="94"/>
      <c r="C13" s="5" t="s">
        <v>126</v>
      </c>
      <c r="D13" s="5" t="s">
        <v>127</v>
      </c>
      <c r="E13" s="108"/>
      <c r="F13" s="7" t="s">
        <v>128</v>
      </c>
      <c r="G13" s="32" t="s">
        <v>129</v>
      </c>
    </row>
    <row r="14" spans="1:7">
      <c r="A14" s="121"/>
      <c r="B14" s="94"/>
      <c r="C14" s="5" t="s">
        <v>130</v>
      </c>
      <c r="D14" s="5"/>
      <c r="E14" s="108"/>
      <c r="F14" s="7" t="s">
        <v>131</v>
      </c>
      <c r="G14" s="101" t="s">
        <v>132</v>
      </c>
    </row>
    <row r="15" spans="1:7">
      <c r="A15" s="121"/>
      <c r="B15" s="94"/>
      <c r="C15" s="5" t="s">
        <v>40</v>
      </c>
      <c r="D15" s="5">
        <v>1500</v>
      </c>
      <c r="E15" s="108"/>
      <c r="F15" s="7" t="s">
        <v>131</v>
      </c>
      <c r="G15" s="101"/>
    </row>
    <row r="16" spans="1:7">
      <c r="A16" s="112" t="s">
        <v>133</v>
      </c>
      <c r="B16" s="10" t="s">
        <v>134</v>
      </c>
      <c r="C16" s="10" t="s">
        <v>503</v>
      </c>
      <c r="D16" s="94">
        <v>6000</v>
      </c>
      <c r="E16" s="108">
        <v>5700</v>
      </c>
      <c r="F16" s="110" t="s">
        <v>135</v>
      </c>
      <c r="G16" s="101" t="s">
        <v>136</v>
      </c>
    </row>
    <row r="17" spans="1:7">
      <c r="A17" s="112"/>
      <c r="B17" s="10" t="s">
        <v>137</v>
      </c>
      <c r="C17" s="10" t="s">
        <v>138</v>
      </c>
      <c r="D17" s="94"/>
      <c r="E17" s="108"/>
      <c r="F17" s="110"/>
      <c r="G17" s="101"/>
    </row>
    <row r="18" spans="1:7" ht="17.25">
      <c r="A18" s="112"/>
      <c r="B18" s="5" t="s">
        <v>139</v>
      </c>
      <c r="C18" s="5" t="s">
        <v>140</v>
      </c>
      <c r="D18" s="5">
        <v>1000</v>
      </c>
      <c r="E18" s="6">
        <v>767</v>
      </c>
      <c r="F18" s="7" t="s">
        <v>141</v>
      </c>
      <c r="G18" s="32" t="s">
        <v>142</v>
      </c>
    </row>
    <row r="19" spans="1:7">
      <c r="A19" s="119" t="s">
        <v>36</v>
      </c>
      <c r="B19" s="5" t="s">
        <v>143</v>
      </c>
      <c r="C19" s="5" t="s">
        <v>144</v>
      </c>
      <c r="D19" s="5">
        <v>5000</v>
      </c>
      <c r="E19" s="6">
        <v>4490</v>
      </c>
      <c r="F19" s="110" t="s">
        <v>524</v>
      </c>
      <c r="G19" s="101" t="s">
        <v>145</v>
      </c>
    </row>
    <row r="20" spans="1:7">
      <c r="A20" s="119"/>
      <c r="B20" s="5" t="s">
        <v>137</v>
      </c>
      <c r="C20" s="5" t="s">
        <v>146</v>
      </c>
      <c r="D20" s="5" t="s">
        <v>147</v>
      </c>
      <c r="E20" s="6">
        <v>1700</v>
      </c>
      <c r="F20" s="110"/>
      <c r="G20" s="101"/>
    </row>
    <row r="21" spans="1:7">
      <c r="A21" s="119"/>
      <c r="B21" s="5" t="s">
        <v>148</v>
      </c>
      <c r="C21" s="5" t="s">
        <v>149</v>
      </c>
      <c r="D21" s="5" t="s">
        <v>150</v>
      </c>
      <c r="E21" s="6">
        <v>767.5</v>
      </c>
      <c r="F21" s="110"/>
      <c r="G21" s="101"/>
    </row>
    <row r="22" spans="1:7" ht="17.25">
      <c r="A22" s="120" t="s">
        <v>151</v>
      </c>
      <c r="B22" s="94" t="s">
        <v>148</v>
      </c>
      <c r="C22" s="5" t="s">
        <v>152</v>
      </c>
      <c r="D22" s="5"/>
      <c r="E22" s="6">
        <v>1250</v>
      </c>
      <c r="F22" s="7" t="s">
        <v>153</v>
      </c>
      <c r="G22" s="32" t="s">
        <v>154</v>
      </c>
    </row>
    <row r="23" spans="1:7" ht="17.25">
      <c r="A23" s="120"/>
      <c r="B23" s="94"/>
      <c r="C23" s="5" t="s">
        <v>155</v>
      </c>
      <c r="D23" s="5"/>
      <c r="E23" s="6">
        <v>3250</v>
      </c>
      <c r="F23" s="7" t="s">
        <v>156</v>
      </c>
      <c r="G23" s="32"/>
    </row>
    <row r="24" spans="1:7" ht="17.25">
      <c r="A24" s="120"/>
      <c r="B24" s="94"/>
      <c r="C24" s="5" t="s">
        <v>157</v>
      </c>
      <c r="D24" s="5"/>
      <c r="E24" s="6">
        <v>530</v>
      </c>
      <c r="F24" s="7" t="s">
        <v>158</v>
      </c>
      <c r="G24" s="32" t="s">
        <v>159</v>
      </c>
    </row>
    <row r="25" spans="1:7">
      <c r="A25" s="120"/>
      <c r="B25" s="10" t="s">
        <v>160</v>
      </c>
      <c r="C25" s="10" t="s">
        <v>161</v>
      </c>
      <c r="D25" s="94">
        <v>8000</v>
      </c>
      <c r="E25" s="108">
        <v>8760</v>
      </c>
      <c r="F25" s="110" t="s">
        <v>518</v>
      </c>
      <c r="G25" s="101" t="s">
        <v>162</v>
      </c>
    </row>
    <row r="26" spans="1:7">
      <c r="A26" s="120"/>
      <c r="B26" s="10" t="s">
        <v>163</v>
      </c>
      <c r="C26" s="10" t="s">
        <v>164</v>
      </c>
      <c r="D26" s="94"/>
      <c r="E26" s="108"/>
      <c r="F26" s="110"/>
      <c r="G26" s="101"/>
    </row>
    <row r="27" spans="1:7">
      <c r="A27" s="120"/>
      <c r="B27" s="10" t="s">
        <v>165</v>
      </c>
      <c r="C27" s="10" t="s">
        <v>164</v>
      </c>
      <c r="D27" s="94"/>
      <c r="E27" s="108"/>
      <c r="F27" s="110"/>
      <c r="G27" s="101"/>
    </row>
    <row r="28" spans="1:7">
      <c r="A28" s="120"/>
      <c r="B28" s="10" t="s">
        <v>166</v>
      </c>
      <c r="C28" s="10" t="s">
        <v>167</v>
      </c>
      <c r="D28" s="10"/>
      <c r="E28" s="108">
        <v>8800</v>
      </c>
      <c r="F28" s="11"/>
      <c r="G28" s="101" t="s">
        <v>168</v>
      </c>
    </row>
    <row r="29" spans="1:7">
      <c r="A29" s="120"/>
      <c r="B29" s="94" t="s">
        <v>137</v>
      </c>
      <c r="C29" s="10" t="s">
        <v>169</v>
      </c>
      <c r="D29" s="10"/>
      <c r="E29" s="108"/>
      <c r="F29" s="11"/>
      <c r="G29" s="101"/>
    </row>
    <row r="30" spans="1:7">
      <c r="A30" s="120"/>
      <c r="B30" s="94"/>
      <c r="C30" s="10" t="s">
        <v>170</v>
      </c>
      <c r="D30" s="10"/>
      <c r="E30" s="108"/>
      <c r="F30" s="11"/>
      <c r="G30" s="101"/>
    </row>
    <row r="31" spans="1:7">
      <c r="A31" s="120"/>
      <c r="B31" s="94"/>
      <c r="C31" s="10" t="s">
        <v>171</v>
      </c>
      <c r="D31" s="10"/>
      <c r="E31" s="108"/>
      <c r="F31" s="11"/>
      <c r="G31" s="101"/>
    </row>
    <row r="32" spans="1:7">
      <c r="A32" s="120"/>
      <c r="B32" s="94"/>
      <c r="C32" s="10" t="s">
        <v>172</v>
      </c>
      <c r="D32" s="10"/>
      <c r="E32" s="108"/>
      <c r="F32" s="11"/>
      <c r="G32" s="101"/>
    </row>
    <row r="33" spans="1:7">
      <c r="A33" s="120"/>
      <c r="B33" s="94"/>
      <c r="C33" s="10" t="s">
        <v>32</v>
      </c>
      <c r="D33" s="10"/>
      <c r="E33" s="108"/>
      <c r="F33" s="11"/>
      <c r="G33" s="101"/>
    </row>
    <row r="34" spans="1:7">
      <c r="A34" s="120"/>
      <c r="B34" s="94"/>
      <c r="C34" s="10" t="s">
        <v>173</v>
      </c>
      <c r="D34" s="10"/>
      <c r="E34" s="108"/>
      <c r="F34" s="11"/>
      <c r="G34" s="101"/>
    </row>
    <row r="35" spans="1:7">
      <c r="A35" s="120"/>
      <c r="B35" s="94"/>
      <c r="C35" s="10" t="s">
        <v>174</v>
      </c>
      <c r="D35" s="10"/>
      <c r="E35" s="108"/>
      <c r="F35" s="11"/>
      <c r="G35" s="101"/>
    </row>
    <row r="36" spans="1:7">
      <c r="A36" s="116" t="s">
        <v>175</v>
      </c>
      <c r="B36" s="10" t="s">
        <v>134</v>
      </c>
      <c r="C36" s="10" t="s">
        <v>176</v>
      </c>
      <c r="D36" s="10" t="s">
        <v>527</v>
      </c>
      <c r="E36" s="108">
        <v>16500</v>
      </c>
      <c r="F36" s="11"/>
      <c r="G36" s="101" t="s">
        <v>177</v>
      </c>
    </row>
    <row r="37" spans="1:7">
      <c r="A37" s="116"/>
      <c r="B37" s="10" t="s">
        <v>137</v>
      </c>
      <c r="C37" s="10" t="s">
        <v>178</v>
      </c>
      <c r="D37" s="10">
        <v>6500</v>
      </c>
      <c r="E37" s="108"/>
      <c r="F37" s="11"/>
      <c r="G37" s="101"/>
    </row>
    <row r="38" spans="1:7">
      <c r="A38" s="116"/>
      <c r="B38" s="10" t="s">
        <v>34</v>
      </c>
      <c r="C38" s="10" t="s">
        <v>179</v>
      </c>
      <c r="D38" s="10" t="s">
        <v>180</v>
      </c>
      <c r="E38" s="6">
        <v>1129.5</v>
      </c>
      <c r="F38" s="11" t="s">
        <v>158</v>
      </c>
      <c r="G38" s="101"/>
    </row>
    <row r="39" spans="1:7">
      <c r="A39" s="117" t="s">
        <v>181</v>
      </c>
      <c r="B39" s="5" t="s">
        <v>134</v>
      </c>
      <c r="C39" s="5" t="s">
        <v>533</v>
      </c>
      <c r="D39" s="5" t="s">
        <v>127</v>
      </c>
      <c r="E39" s="108">
        <v>4000</v>
      </c>
      <c r="F39" s="7"/>
      <c r="G39" s="101" t="s">
        <v>182</v>
      </c>
    </row>
    <row r="40" spans="1:7">
      <c r="A40" s="117"/>
      <c r="B40" s="5" t="s">
        <v>137</v>
      </c>
      <c r="C40" s="5"/>
      <c r="D40" s="5">
        <v>3000</v>
      </c>
      <c r="E40" s="108"/>
      <c r="F40" s="7"/>
      <c r="G40" s="101"/>
    </row>
    <row r="41" spans="1:7" ht="17.25">
      <c r="A41" s="12" t="s">
        <v>37</v>
      </c>
      <c r="B41" s="5"/>
      <c r="C41" s="5" t="s">
        <v>61</v>
      </c>
      <c r="D41" s="5"/>
      <c r="E41" s="6">
        <v>4650</v>
      </c>
      <c r="F41" s="7"/>
      <c r="G41" s="32" t="s">
        <v>183</v>
      </c>
    </row>
    <row r="42" spans="1:7">
      <c r="A42" s="118" t="s">
        <v>184</v>
      </c>
      <c r="B42" s="5" t="s">
        <v>185</v>
      </c>
      <c r="C42" s="94"/>
      <c r="D42" s="94">
        <v>4000</v>
      </c>
      <c r="E42" s="108">
        <v>3700</v>
      </c>
      <c r="F42" s="7"/>
      <c r="G42" s="101" t="s">
        <v>186</v>
      </c>
    </row>
    <row r="43" spans="1:7">
      <c r="A43" s="118"/>
      <c r="B43" s="5" t="s">
        <v>187</v>
      </c>
      <c r="C43" s="94"/>
      <c r="D43" s="94"/>
      <c r="E43" s="108"/>
      <c r="F43" s="7"/>
      <c r="G43" s="101"/>
    </row>
    <row r="44" spans="1:7">
      <c r="A44" s="118"/>
      <c r="B44" s="5" t="s">
        <v>188</v>
      </c>
      <c r="C44" s="94"/>
      <c r="D44" s="94"/>
      <c r="E44" s="108"/>
      <c r="F44" s="7"/>
      <c r="G44" s="101"/>
    </row>
    <row r="45" spans="1:7" ht="17.25">
      <c r="A45" s="118"/>
      <c r="B45" s="5" t="s">
        <v>189</v>
      </c>
      <c r="C45" s="5" t="s">
        <v>190</v>
      </c>
      <c r="D45" s="5">
        <v>2000</v>
      </c>
      <c r="E45" s="6">
        <v>2500</v>
      </c>
      <c r="F45" s="7"/>
      <c r="G45" s="32" t="s">
        <v>191</v>
      </c>
    </row>
    <row r="46" spans="1:7">
      <c r="A46" s="115" t="s">
        <v>192</v>
      </c>
      <c r="B46" s="5" t="s">
        <v>193</v>
      </c>
      <c r="C46" s="5" t="s">
        <v>194</v>
      </c>
      <c r="D46" s="5"/>
      <c r="E46" s="6">
        <v>3070</v>
      </c>
      <c r="F46" s="7" t="s">
        <v>195</v>
      </c>
      <c r="G46" s="101" t="s">
        <v>196</v>
      </c>
    </row>
    <row r="47" spans="1:7">
      <c r="A47" s="115"/>
      <c r="B47" s="5" t="s">
        <v>148</v>
      </c>
      <c r="C47" s="5" t="s">
        <v>197</v>
      </c>
      <c r="D47" s="5">
        <v>1000</v>
      </c>
      <c r="E47" s="6">
        <v>666</v>
      </c>
      <c r="F47" s="7" t="s">
        <v>198</v>
      </c>
      <c r="G47" s="101"/>
    </row>
    <row r="48" spans="1:7" ht="17.25">
      <c r="A48" s="111" t="s">
        <v>199</v>
      </c>
      <c r="B48" s="5" t="s">
        <v>200</v>
      </c>
      <c r="C48" s="5" t="s">
        <v>201</v>
      </c>
      <c r="D48" s="5">
        <v>640</v>
      </c>
      <c r="E48" s="6">
        <v>640</v>
      </c>
      <c r="F48" s="7" t="s">
        <v>202</v>
      </c>
      <c r="G48" s="32" t="s">
        <v>203</v>
      </c>
    </row>
    <row r="49" spans="1:7" ht="17.25">
      <c r="A49" s="111"/>
      <c r="B49" s="5" t="s">
        <v>35</v>
      </c>
      <c r="C49" s="5" t="s">
        <v>582</v>
      </c>
      <c r="D49" s="5"/>
      <c r="E49" s="6">
        <v>420</v>
      </c>
      <c r="F49" s="7"/>
      <c r="G49" s="32" t="s">
        <v>204</v>
      </c>
    </row>
    <row r="50" spans="1:7" ht="34.5">
      <c r="A50" s="112" t="s">
        <v>205</v>
      </c>
      <c r="B50" s="5" t="s">
        <v>206</v>
      </c>
      <c r="C50" s="5" t="s">
        <v>207</v>
      </c>
      <c r="D50" s="5"/>
      <c r="E50" s="6">
        <v>1600</v>
      </c>
      <c r="F50" s="7" t="s">
        <v>208</v>
      </c>
      <c r="G50" s="32" t="s">
        <v>209</v>
      </c>
    </row>
    <row r="51" spans="1:7" ht="17.25">
      <c r="A51" s="112"/>
      <c r="B51" s="5" t="s">
        <v>210</v>
      </c>
      <c r="C51" s="5" t="s">
        <v>211</v>
      </c>
      <c r="D51" s="5"/>
      <c r="E51" s="6">
        <v>356</v>
      </c>
      <c r="F51" s="7" t="s">
        <v>212</v>
      </c>
      <c r="G51" s="32" t="s">
        <v>213</v>
      </c>
    </row>
    <row r="52" spans="1:7" ht="17.25">
      <c r="A52" s="112"/>
      <c r="B52" s="5" t="s">
        <v>214</v>
      </c>
      <c r="C52" s="5" t="s">
        <v>215</v>
      </c>
      <c r="D52" s="5"/>
      <c r="E52" s="6">
        <v>269.5</v>
      </c>
      <c r="F52" s="7"/>
      <c r="G52" s="32" t="s">
        <v>216</v>
      </c>
    </row>
    <row r="53" spans="1:7">
      <c r="A53" s="113" t="s">
        <v>217</v>
      </c>
      <c r="B53" s="5" t="s">
        <v>44</v>
      </c>
      <c r="C53" s="5" t="s">
        <v>218</v>
      </c>
      <c r="D53" s="5">
        <v>12000</v>
      </c>
      <c r="E53" s="6">
        <v>11564</v>
      </c>
      <c r="F53" s="7" t="s">
        <v>219</v>
      </c>
      <c r="G53" s="101" t="s">
        <v>709</v>
      </c>
    </row>
    <row r="54" spans="1:7">
      <c r="A54" s="113"/>
      <c r="B54" s="5" t="s">
        <v>220</v>
      </c>
      <c r="C54" s="5" t="s">
        <v>221</v>
      </c>
      <c r="D54" s="5"/>
      <c r="E54" s="6">
        <v>5799</v>
      </c>
      <c r="F54" s="7" t="s">
        <v>222</v>
      </c>
      <c r="G54" s="101"/>
    </row>
    <row r="55" spans="1:7">
      <c r="A55" s="113"/>
      <c r="B55" s="5" t="s">
        <v>43</v>
      </c>
      <c r="C55" s="5" t="s">
        <v>223</v>
      </c>
      <c r="D55" s="5">
        <v>1500</v>
      </c>
      <c r="E55" s="6">
        <v>2239</v>
      </c>
      <c r="F55" s="7"/>
      <c r="G55" s="101"/>
    </row>
    <row r="56" spans="1:7">
      <c r="A56" s="114"/>
      <c r="B56" s="5" t="s">
        <v>224</v>
      </c>
      <c r="C56" s="5" t="s">
        <v>225</v>
      </c>
      <c r="D56" s="5">
        <v>1800</v>
      </c>
      <c r="E56" s="6">
        <v>3404</v>
      </c>
      <c r="F56" s="7" t="s">
        <v>226</v>
      </c>
      <c r="G56" s="101"/>
    </row>
    <row r="57" spans="1:7">
      <c r="A57" s="100" t="s">
        <v>227</v>
      </c>
      <c r="B57" s="13" t="s">
        <v>228</v>
      </c>
      <c r="C57" s="5"/>
      <c r="D57" s="5"/>
      <c r="E57" s="6">
        <v>2800</v>
      </c>
      <c r="F57" s="7" t="s">
        <v>229</v>
      </c>
      <c r="G57" s="101" t="s">
        <v>710</v>
      </c>
    </row>
    <row r="58" spans="1:7">
      <c r="A58" s="100"/>
      <c r="B58" s="13" t="s">
        <v>230</v>
      </c>
      <c r="C58" s="5"/>
      <c r="D58" s="5">
        <v>2500</v>
      </c>
      <c r="E58" s="6">
        <v>2700</v>
      </c>
      <c r="F58" s="7" t="s">
        <v>231</v>
      </c>
      <c r="G58" s="101"/>
    </row>
    <row r="59" spans="1:7">
      <c r="A59" s="100"/>
      <c r="B59" s="13" t="s">
        <v>232</v>
      </c>
      <c r="C59" s="5" t="s">
        <v>233</v>
      </c>
      <c r="D59" s="5">
        <v>3000</v>
      </c>
      <c r="E59" s="6">
        <v>3188</v>
      </c>
      <c r="F59" s="7" t="s">
        <v>234</v>
      </c>
      <c r="G59" s="101"/>
    </row>
    <row r="60" spans="1:7">
      <c r="A60" s="100"/>
      <c r="B60" s="13" t="s">
        <v>235</v>
      </c>
      <c r="C60" s="5" t="s">
        <v>236</v>
      </c>
      <c r="D60" s="5">
        <v>6000</v>
      </c>
      <c r="E60" s="6">
        <v>6144</v>
      </c>
      <c r="F60" s="7" t="s">
        <v>237</v>
      </c>
      <c r="G60" s="101"/>
    </row>
    <row r="61" spans="1:7">
      <c r="A61" s="100"/>
      <c r="B61" s="13" t="s">
        <v>238</v>
      </c>
      <c r="C61" s="5" t="s">
        <v>239</v>
      </c>
      <c r="D61" s="5">
        <v>1500</v>
      </c>
      <c r="E61" s="6">
        <v>1360</v>
      </c>
      <c r="F61" s="7" t="s">
        <v>240</v>
      </c>
      <c r="G61" s="101"/>
    </row>
    <row r="62" spans="1:7">
      <c r="A62" s="100"/>
      <c r="B62" s="14" t="s">
        <v>241</v>
      </c>
      <c r="C62" s="15" t="s">
        <v>242</v>
      </c>
      <c r="D62" s="15"/>
      <c r="E62" s="6">
        <v>3420</v>
      </c>
      <c r="F62" s="8" t="s">
        <v>243</v>
      </c>
      <c r="G62" s="101"/>
    </row>
    <row r="63" spans="1:7">
      <c r="A63" s="100"/>
      <c r="B63" s="16" t="s">
        <v>244</v>
      </c>
      <c r="C63" s="16" t="s">
        <v>245</v>
      </c>
      <c r="D63" s="16"/>
      <c r="E63" s="17">
        <v>750</v>
      </c>
      <c r="F63" s="7" t="s">
        <v>246</v>
      </c>
      <c r="G63" s="101"/>
    </row>
    <row r="64" spans="1:7">
      <c r="A64" s="104" t="s">
        <v>247</v>
      </c>
      <c r="B64" s="18" t="s">
        <v>248</v>
      </c>
      <c r="C64" s="107" t="s">
        <v>249</v>
      </c>
      <c r="D64" s="18">
        <v>799</v>
      </c>
      <c r="E64" s="108">
        <v>1527</v>
      </c>
      <c r="F64" s="109" t="s">
        <v>250</v>
      </c>
      <c r="G64" s="102" t="s">
        <v>251</v>
      </c>
    </row>
    <row r="65" spans="1:7">
      <c r="A65" s="105"/>
      <c r="B65" s="5" t="s">
        <v>252</v>
      </c>
      <c r="C65" s="94"/>
      <c r="D65" s="5">
        <v>499</v>
      </c>
      <c r="E65" s="108"/>
      <c r="F65" s="110"/>
      <c r="G65" s="102"/>
    </row>
    <row r="66" spans="1:7">
      <c r="A66" s="105"/>
      <c r="B66" s="5" t="s">
        <v>253</v>
      </c>
      <c r="C66" s="94"/>
      <c r="D66" s="5">
        <v>218</v>
      </c>
      <c r="E66" s="108"/>
      <c r="F66" s="110"/>
      <c r="G66" s="102"/>
    </row>
    <row r="67" spans="1:7">
      <c r="A67" s="105"/>
      <c r="B67" s="5" t="s">
        <v>254</v>
      </c>
      <c r="C67" s="94"/>
      <c r="D67" s="5">
        <v>158</v>
      </c>
      <c r="E67" s="108"/>
      <c r="F67" s="110"/>
      <c r="G67" s="102"/>
    </row>
    <row r="68" spans="1:7">
      <c r="A68" s="105"/>
      <c r="B68" s="5" t="s">
        <v>255</v>
      </c>
      <c r="C68" s="94"/>
      <c r="D68" s="5">
        <v>98</v>
      </c>
      <c r="E68" s="108"/>
      <c r="F68" s="110"/>
      <c r="G68" s="102"/>
    </row>
    <row r="69" spans="1:7">
      <c r="A69" s="105"/>
      <c r="B69" s="15" t="s">
        <v>256</v>
      </c>
      <c r="C69" s="5" t="s">
        <v>257</v>
      </c>
      <c r="D69" s="5">
        <v>206</v>
      </c>
      <c r="E69" s="108"/>
      <c r="F69" s="110"/>
      <c r="G69" s="102"/>
    </row>
    <row r="70" spans="1:7">
      <c r="A70" s="106"/>
      <c r="B70" s="15" t="s">
        <v>258</v>
      </c>
      <c r="C70" s="16" t="s">
        <v>259</v>
      </c>
      <c r="D70" s="5" t="s">
        <v>260</v>
      </c>
      <c r="E70" s="19">
        <v>173.85</v>
      </c>
      <c r="F70" s="110" t="s">
        <v>261</v>
      </c>
      <c r="G70" s="102"/>
    </row>
    <row r="71" spans="1:7">
      <c r="A71" s="106"/>
      <c r="B71" s="5" t="s">
        <v>262</v>
      </c>
      <c r="C71" s="20"/>
      <c r="D71" s="5" t="s">
        <v>263</v>
      </c>
      <c r="E71" s="6">
        <v>90</v>
      </c>
      <c r="F71" s="110"/>
      <c r="G71" s="102"/>
    </row>
    <row r="72" spans="1:7">
      <c r="A72" s="105"/>
      <c r="B72" s="20" t="s">
        <v>264</v>
      </c>
      <c r="C72" s="5" t="s">
        <v>265</v>
      </c>
      <c r="D72" s="5"/>
      <c r="E72" s="6">
        <v>247</v>
      </c>
      <c r="F72" s="110"/>
      <c r="G72" s="102"/>
    </row>
    <row r="73" spans="1:7">
      <c r="A73" s="105"/>
      <c r="B73" s="5" t="s">
        <v>266</v>
      </c>
      <c r="C73" s="5"/>
      <c r="D73" s="5" t="s">
        <v>267</v>
      </c>
      <c r="E73" s="6">
        <v>240</v>
      </c>
      <c r="F73" s="110"/>
      <c r="G73" s="102"/>
    </row>
    <row r="74" spans="1:7">
      <c r="A74" s="105"/>
      <c r="B74" s="5" t="s">
        <v>41</v>
      </c>
      <c r="C74" s="5" t="s">
        <v>268</v>
      </c>
      <c r="D74" s="5">
        <v>50</v>
      </c>
      <c r="E74" s="6">
        <v>50</v>
      </c>
      <c r="F74" s="7"/>
      <c r="G74" s="102"/>
    </row>
    <row r="75" spans="1:7">
      <c r="A75" s="95" t="s">
        <v>269</v>
      </c>
      <c r="B75" s="94" t="s">
        <v>26</v>
      </c>
      <c r="C75" s="5" t="s">
        <v>270</v>
      </c>
      <c r="D75" s="94">
        <v>2500</v>
      </c>
      <c r="E75" s="21">
        <v>1545</v>
      </c>
      <c r="F75" s="96" t="s">
        <v>615</v>
      </c>
      <c r="G75" s="102" t="s">
        <v>271</v>
      </c>
    </row>
    <row r="76" spans="1:7">
      <c r="A76" s="95"/>
      <c r="B76" s="94"/>
      <c r="C76" s="5" t="s">
        <v>272</v>
      </c>
      <c r="D76" s="94"/>
      <c r="E76" s="21">
        <v>569</v>
      </c>
      <c r="F76" s="97"/>
      <c r="G76" s="102"/>
    </row>
    <row r="77" spans="1:7" ht="17.25">
      <c r="A77" s="95"/>
      <c r="B77" s="5" t="s">
        <v>273</v>
      </c>
      <c r="C77" s="20" t="s">
        <v>274</v>
      </c>
      <c r="D77" s="5"/>
      <c r="E77" s="6">
        <v>188</v>
      </c>
      <c r="F77" s="7"/>
      <c r="G77" s="32" t="s">
        <v>275</v>
      </c>
    </row>
    <row r="78" spans="1:7" ht="17.25">
      <c r="A78" s="95"/>
      <c r="B78" s="5" t="s">
        <v>276</v>
      </c>
      <c r="C78" s="20" t="s">
        <v>277</v>
      </c>
      <c r="D78" s="5"/>
      <c r="E78" s="6">
        <v>600</v>
      </c>
      <c r="F78" s="7" t="s">
        <v>278</v>
      </c>
      <c r="G78" s="32" t="s">
        <v>279</v>
      </c>
    </row>
    <row r="79" spans="1:7" ht="17.25">
      <c r="A79" s="95"/>
      <c r="B79" s="5" t="s">
        <v>280</v>
      </c>
      <c r="C79" s="5" t="s">
        <v>281</v>
      </c>
      <c r="D79" s="5"/>
      <c r="E79" s="6">
        <v>1190</v>
      </c>
      <c r="F79" s="7" t="s">
        <v>282</v>
      </c>
      <c r="G79" s="32" t="s">
        <v>283</v>
      </c>
    </row>
    <row r="80" spans="1:7" ht="17.25">
      <c r="A80" s="95"/>
      <c r="B80" s="5" t="s">
        <v>284</v>
      </c>
      <c r="C80" s="5" t="s">
        <v>285</v>
      </c>
      <c r="D80" s="5" t="s">
        <v>286</v>
      </c>
      <c r="E80" s="6">
        <v>596</v>
      </c>
      <c r="F80" s="7"/>
      <c r="G80" s="32" t="s">
        <v>287</v>
      </c>
    </row>
    <row r="81" spans="1:7" ht="17.25">
      <c r="A81" s="95"/>
      <c r="B81" s="5" t="s">
        <v>288</v>
      </c>
      <c r="C81" s="5" t="s">
        <v>289</v>
      </c>
      <c r="D81" s="5"/>
      <c r="E81" s="6">
        <v>580</v>
      </c>
      <c r="F81" s="7"/>
      <c r="G81" s="32" t="s">
        <v>290</v>
      </c>
    </row>
    <row r="82" spans="1:7" ht="17.25">
      <c r="A82" s="95"/>
      <c r="B82" s="5" t="s">
        <v>291</v>
      </c>
      <c r="C82" s="5" t="s">
        <v>292</v>
      </c>
      <c r="D82" s="5"/>
      <c r="E82" s="6">
        <v>222</v>
      </c>
      <c r="F82" s="7" t="s">
        <v>246</v>
      </c>
      <c r="G82" s="32"/>
    </row>
    <row r="83" spans="1:7" ht="17.25">
      <c r="A83" s="95"/>
      <c r="B83" s="5" t="s">
        <v>293</v>
      </c>
      <c r="C83" s="5" t="s">
        <v>294</v>
      </c>
      <c r="D83" s="5"/>
      <c r="E83" s="6">
        <v>660</v>
      </c>
      <c r="F83" s="7"/>
      <c r="G83" s="32" t="s">
        <v>295</v>
      </c>
    </row>
    <row r="84" spans="1:7" ht="17.25">
      <c r="A84" s="95"/>
      <c r="B84" s="5" t="s">
        <v>296</v>
      </c>
      <c r="C84" s="5" t="s">
        <v>297</v>
      </c>
      <c r="D84" s="5"/>
      <c r="E84" s="6" t="s">
        <v>298</v>
      </c>
      <c r="F84" s="7"/>
      <c r="G84" s="32"/>
    </row>
    <row r="85" spans="1:7" ht="17.25">
      <c r="A85" s="22" t="s">
        <v>29</v>
      </c>
      <c r="B85" s="5" t="s">
        <v>299</v>
      </c>
      <c r="C85" s="5"/>
      <c r="D85" s="5"/>
      <c r="E85" s="6">
        <v>80</v>
      </c>
      <c r="F85" s="7"/>
      <c r="G85" s="32"/>
    </row>
    <row r="86" spans="1:7" ht="17.25">
      <c r="A86" s="23" t="s">
        <v>300</v>
      </c>
      <c r="B86" s="5" t="s">
        <v>301</v>
      </c>
      <c r="C86" s="5"/>
      <c r="D86" s="5"/>
      <c r="E86" s="6">
        <v>175</v>
      </c>
      <c r="F86" s="7"/>
      <c r="G86" s="32"/>
    </row>
    <row r="87" spans="1:7" ht="17.25">
      <c r="A87" s="103" t="s">
        <v>302</v>
      </c>
      <c r="B87" s="5" t="s">
        <v>303</v>
      </c>
      <c r="C87" s="5"/>
      <c r="D87" s="5"/>
      <c r="E87" s="6">
        <v>208</v>
      </c>
      <c r="F87" s="7"/>
      <c r="G87" s="32"/>
    </row>
    <row r="88" spans="1:7" ht="17.25">
      <c r="A88" s="103"/>
      <c r="B88" s="5" t="s">
        <v>304</v>
      </c>
      <c r="C88" s="5"/>
      <c r="D88" s="5" t="s">
        <v>305</v>
      </c>
      <c r="E88" s="6">
        <v>136</v>
      </c>
      <c r="F88" s="7"/>
      <c r="G88" s="32"/>
    </row>
    <row r="89" spans="1:7" ht="17.25">
      <c r="A89" s="103"/>
      <c r="B89" s="5" t="s">
        <v>306</v>
      </c>
      <c r="C89" s="5" t="s">
        <v>307</v>
      </c>
      <c r="D89" s="5"/>
      <c r="E89" s="6">
        <v>2188</v>
      </c>
      <c r="F89" s="7"/>
      <c r="G89" s="32" t="s">
        <v>308</v>
      </c>
    </row>
    <row r="90" spans="1:7">
      <c r="A90" s="98" t="s">
        <v>28</v>
      </c>
      <c r="B90" s="94"/>
      <c r="C90" s="94"/>
      <c r="D90" s="94"/>
      <c r="E90" s="99" t="s">
        <v>309</v>
      </c>
      <c r="F90" s="94"/>
      <c r="G90" s="33"/>
    </row>
    <row r="91" spans="1:7">
      <c r="A91" s="98"/>
      <c r="B91" s="94"/>
      <c r="C91" s="94"/>
      <c r="D91" s="94"/>
      <c r="E91" s="99"/>
      <c r="F91" s="94"/>
      <c r="G91" s="33"/>
    </row>
  </sheetData>
  <mergeCells count="63">
    <mergeCell ref="A2:A15"/>
    <mergeCell ref="C6:C8"/>
    <mergeCell ref="D6:D8"/>
    <mergeCell ref="E6:E8"/>
    <mergeCell ref="F6:F8"/>
    <mergeCell ref="F25:F27"/>
    <mergeCell ref="G25:G27"/>
    <mergeCell ref="G6:G8"/>
    <mergeCell ref="B12:B15"/>
    <mergeCell ref="E12:E15"/>
    <mergeCell ref="G14:G15"/>
    <mergeCell ref="E42:E44"/>
    <mergeCell ref="G42:G44"/>
    <mergeCell ref="G28:G35"/>
    <mergeCell ref="B29:B35"/>
    <mergeCell ref="A16:A18"/>
    <mergeCell ref="D16:D17"/>
    <mergeCell ref="E16:E17"/>
    <mergeCell ref="F16:F17"/>
    <mergeCell ref="G16:G17"/>
    <mergeCell ref="A19:A21"/>
    <mergeCell ref="F19:F21"/>
    <mergeCell ref="G19:G21"/>
    <mergeCell ref="A22:A35"/>
    <mergeCell ref="B22:B24"/>
    <mergeCell ref="D25:D27"/>
    <mergeCell ref="E25:E27"/>
    <mergeCell ref="E28:E35"/>
    <mergeCell ref="A48:A49"/>
    <mergeCell ref="A50:A52"/>
    <mergeCell ref="A53:A56"/>
    <mergeCell ref="G53:G56"/>
    <mergeCell ref="A46:A47"/>
    <mergeCell ref="G46:G47"/>
    <mergeCell ref="A36:A38"/>
    <mergeCell ref="E36:E37"/>
    <mergeCell ref="G36:G38"/>
    <mergeCell ref="A39:A40"/>
    <mergeCell ref="E39:E40"/>
    <mergeCell ref="G39:G40"/>
    <mergeCell ref="A42:A45"/>
    <mergeCell ref="C42:C44"/>
    <mergeCell ref="D42:D44"/>
    <mergeCell ref="A57:A63"/>
    <mergeCell ref="G57:G63"/>
    <mergeCell ref="G75:G76"/>
    <mergeCell ref="A87:A89"/>
    <mergeCell ref="A64:A74"/>
    <mergeCell ref="C64:C68"/>
    <mergeCell ref="E64:E69"/>
    <mergeCell ref="F64:F69"/>
    <mergeCell ref="G64:G74"/>
    <mergeCell ref="F70:F73"/>
    <mergeCell ref="F90:F91"/>
    <mergeCell ref="A75:A84"/>
    <mergeCell ref="B75:B76"/>
    <mergeCell ref="D75:D76"/>
    <mergeCell ref="F75:F76"/>
    <mergeCell ref="A90:A91"/>
    <mergeCell ref="B90:B91"/>
    <mergeCell ref="C90:C91"/>
    <mergeCell ref="D90:D91"/>
    <mergeCell ref="E90:E9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9"/>
  </sheetPr>
  <dimension ref="A1:E62"/>
  <sheetViews>
    <sheetView topLeftCell="A28" workbookViewId="0">
      <selection activeCell="A9" sqref="A9:XFD9"/>
    </sheetView>
  </sheetViews>
  <sheetFormatPr defaultRowHeight="14.25"/>
  <cols>
    <col min="2" max="2" width="22.25" customWidth="1"/>
    <col min="3" max="3" width="42.5" customWidth="1"/>
    <col min="4" max="4" width="53.75" customWidth="1"/>
  </cols>
  <sheetData>
    <row r="1" spans="1:5">
      <c r="A1" s="24" t="s">
        <v>310</v>
      </c>
      <c r="B1" s="24"/>
      <c r="C1" s="24"/>
      <c r="D1" s="24"/>
      <c r="E1" s="24"/>
    </row>
    <row r="2" spans="1:5">
      <c r="A2" s="1"/>
      <c r="B2" s="1" t="s">
        <v>36</v>
      </c>
      <c r="C2" s="25" t="s">
        <v>311</v>
      </c>
      <c r="D2" s="1"/>
      <c r="E2" s="1" t="s">
        <v>312</v>
      </c>
    </row>
    <row r="3" spans="1:5">
      <c r="A3" s="1"/>
      <c r="B3" s="1" t="s">
        <v>313</v>
      </c>
      <c r="C3" s="25" t="s">
        <v>314</v>
      </c>
      <c r="D3" s="1"/>
      <c r="E3" s="1" t="s">
        <v>315</v>
      </c>
    </row>
    <row r="4" spans="1:5">
      <c r="A4" s="1"/>
      <c r="B4" s="1" t="s">
        <v>316</v>
      </c>
      <c r="C4" s="26" t="s">
        <v>317</v>
      </c>
      <c r="D4" s="1" t="s">
        <v>318</v>
      </c>
      <c r="E4" s="1" t="s">
        <v>319</v>
      </c>
    </row>
    <row r="5" spans="1:5">
      <c r="A5" s="1"/>
      <c r="B5" s="1" t="s">
        <v>320</v>
      </c>
      <c r="C5" s="26" t="s">
        <v>321</v>
      </c>
      <c r="D5" s="1" t="s">
        <v>322</v>
      </c>
      <c r="E5" s="1" t="s">
        <v>323</v>
      </c>
    </row>
    <row r="6" spans="1:5">
      <c r="A6" s="1"/>
      <c r="B6" s="1" t="s">
        <v>324</v>
      </c>
      <c r="C6" s="26" t="s">
        <v>325</v>
      </c>
      <c r="D6" s="1">
        <v>90</v>
      </c>
      <c r="E6" s="1" t="s">
        <v>326</v>
      </c>
    </row>
    <row r="7" spans="1:5">
      <c r="A7" s="24" t="s">
        <v>327</v>
      </c>
      <c r="B7" s="24"/>
      <c r="C7" s="27"/>
      <c r="D7" s="24"/>
      <c r="E7" s="24"/>
    </row>
    <row r="8" spans="1:5">
      <c r="A8" s="1"/>
      <c r="B8" s="1" t="s">
        <v>328</v>
      </c>
      <c r="C8" s="25" t="s">
        <v>329</v>
      </c>
      <c r="D8" s="1" t="s">
        <v>330</v>
      </c>
      <c r="E8" s="1" t="s">
        <v>331</v>
      </c>
    </row>
    <row r="9" spans="1:5">
      <c r="A9" s="1"/>
      <c r="B9" s="1" t="s">
        <v>332</v>
      </c>
      <c r="C9" s="25" t="s">
        <v>333</v>
      </c>
      <c r="D9" s="1" t="s">
        <v>334</v>
      </c>
      <c r="E9" s="1" t="s">
        <v>335</v>
      </c>
    </row>
    <row r="10" spans="1:5">
      <c r="A10" s="1"/>
      <c r="B10" s="1" t="s">
        <v>336</v>
      </c>
      <c r="C10" s="25" t="s">
        <v>337</v>
      </c>
      <c r="D10" s="1">
        <v>320</v>
      </c>
      <c r="E10" s="1" t="s">
        <v>338</v>
      </c>
    </row>
    <row r="11" spans="1:5">
      <c r="A11" s="1"/>
      <c r="B11" s="1" t="s">
        <v>673</v>
      </c>
      <c r="C11" s="25" t="s">
        <v>339</v>
      </c>
      <c r="D11" s="1" t="s">
        <v>674</v>
      </c>
      <c r="E11" s="1" t="s">
        <v>675</v>
      </c>
    </row>
    <row r="12" spans="1:5">
      <c r="A12" s="24" t="s">
        <v>340</v>
      </c>
      <c r="B12" s="24"/>
      <c r="C12" s="24"/>
      <c r="D12" s="24"/>
      <c r="E12" s="24"/>
    </row>
    <row r="13" spans="1:5">
      <c r="A13" s="1"/>
      <c r="B13" s="1" t="s">
        <v>341</v>
      </c>
      <c r="C13" s="25" t="s">
        <v>342</v>
      </c>
      <c r="D13" s="1" t="s">
        <v>343</v>
      </c>
      <c r="E13" s="1" t="s">
        <v>344</v>
      </c>
    </row>
    <row r="14" spans="1:5">
      <c r="A14" s="1"/>
      <c r="B14" s="1" t="s">
        <v>345</v>
      </c>
      <c r="C14" s="25" t="s">
        <v>346</v>
      </c>
      <c r="D14" s="1" t="s">
        <v>347</v>
      </c>
      <c r="E14" s="1" t="s">
        <v>348</v>
      </c>
    </row>
    <row r="15" spans="1:5">
      <c r="A15" s="1"/>
      <c r="B15" s="1" t="s">
        <v>349</v>
      </c>
      <c r="C15" s="26" t="s">
        <v>350</v>
      </c>
      <c r="D15" s="1" t="s">
        <v>351</v>
      </c>
      <c r="E15" s="1" t="s">
        <v>352</v>
      </c>
    </row>
    <row r="16" spans="1:5">
      <c r="A16" s="1"/>
      <c r="B16" s="1" t="s">
        <v>353</v>
      </c>
      <c r="C16" s="25" t="s">
        <v>354</v>
      </c>
      <c r="D16" s="1"/>
      <c r="E16" s="1" t="s">
        <v>355</v>
      </c>
    </row>
    <row r="17" spans="1:5">
      <c r="A17" s="1"/>
      <c r="B17" s="1" t="s">
        <v>42</v>
      </c>
      <c r="C17" s="25" t="s">
        <v>356</v>
      </c>
      <c r="D17" s="1" t="s">
        <v>357</v>
      </c>
      <c r="E17" s="1" t="s">
        <v>358</v>
      </c>
    </row>
    <row r="18" spans="1:5">
      <c r="A18" s="1"/>
      <c r="B18" s="1" t="s">
        <v>359</v>
      </c>
      <c r="C18" s="25" t="s">
        <v>360</v>
      </c>
      <c r="D18" s="1" t="s">
        <v>361</v>
      </c>
      <c r="E18" s="1" t="s">
        <v>362</v>
      </c>
    </row>
    <row r="19" spans="1:5">
      <c r="A19" s="1"/>
      <c r="B19" s="1" t="s">
        <v>363</v>
      </c>
      <c r="C19" s="25" t="s">
        <v>364</v>
      </c>
      <c r="D19" s="1" t="s">
        <v>365</v>
      </c>
      <c r="E19" s="1" t="s">
        <v>366</v>
      </c>
    </row>
    <row r="20" spans="1:5">
      <c r="A20" s="1"/>
      <c r="B20" s="1" t="s">
        <v>367</v>
      </c>
      <c r="C20" s="26" t="s">
        <v>368</v>
      </c>
      <c r="D20" s="1" t="s">
        <v>369</v>
      </c>
      <c r="E20" s="1" t="s">
        <v>370</v>
      </c>
    </row>
    <row r="21" spans="1:5">
      <c r="A21" s="1"/>
      <c r="B21" s="1" t="s">
        <v>371</v>
      </c>
      <c r="C21" s="28" t="s">
        <v>372</v>
      </c>
      <c r="D21" s="1"/>
      <c r="E21" s="1" t="s">
        <v>373</v>
      </c>
    </row>
    <row r="22" spans="1:5">
      <c r="A22" s="1"/>
      <c r="B22" s="1" t="s">
        <v>374</v>
      </c>
      <c r="C22" s="26" t="s">
        <v>375</v>
      </c>
      <c r="D22" s="1" t="s">
        <v>376</v>
      </c>
      <c r="E22" s="1" t="s">
        <v>377</v>
      </c>
    </row>
    <row r="23" spans="1:5">
      <c r="A23" s="1"/>
      <c r="B23" s="1" t="s">
        <v>378</v>
      </c>
      <c r="C23" s="25" t="s">
        <v>379</v>
      </c>
      <c r="D23" s="1" t="s">
        <v>380</v>
      </c>
      <c r="E23" s="1" t="s">
        <v>381</v>
      </c>
    </row>
    <row r="24" spans="1:5">
      <c r="A24" s="24" t="s">
        <v>382</v>
      </c>
      <c r="B24" s="24"/>
      <c r="C24" s="29"/>
      <c r="D24" s="24"/>
      <c r="E24" s="24"/>
    </row>
    <row r="25" spans="1:5">
      <c r="A25" s="1"/>
      <c r="B25" s="1" t="s">
        <v>383</v>
      </c>
      <c r="C25" s="25" t="s">
        <v>384</v>
      </c>
      <c r="D25" s="1" t="s">
        <v>385</v>
      </c>
      <c r="E25" s="1" t="s">
        <v>386</v>
      </c>
    </row>
    <row r="26" spans="1:5">
      <c r="A26" s="1"/>
      <c r="B26" s="1" t="s">
        <v>387</v>
      </c>
      <c r="C26" s="25" t="s">
        <v>388</v>
      </c>
      <c r="D26" s="1"/>
      <c r="E26" s="1" t="s">
        <v>389</v>
      </c>
    </row>
    <row r="27" spans="1:5">
      <c r="A27" s="1"/>
      <c r="B27" s="1" t="s">
        <v>390</v>
      </c>
      <c r="C27" s="25" t="s">
        <v>391</v>
      </c>
      <c r="D27" s="1"/>
      <c r="E27" s="1" t="s">
        <v>392</v>
      </c>
    </row>
    <row r="28" spans="1:5">
      <c r="A28" s="1"/>
      <c r="B28" s="1" t="s">
        <v>393</v>
      </c>
      <c r="C28" s="25" t="s">
        <v>394</v>
      </c>
      <c r="D28" s="1"/>
      <c r="E28" s="1" t="s">
        <v>395</v>
      </c>
    </row>
    <row r="29" spans="1:5">
      <c r="A29" s="1"/>
      <c r="B29" s="1" t="s">
        <v>396</v>
      </c>
      <c r="C29" s="25" t="s">
        <v>397</v>
      </c>
      <c r="D29" s="1" t="s">
        <v>398</v>
      </c>
      <c r="E29" s="1" t="s">
        <v>399</v>
      </c>
    </row>
    <row r="30" spans="1:5">
      <c r="A30" s="1"/>
      <c r="B30" s="1" t="s">
        <v>400</v>
      </c>
      <c r="C30" s="25" t="s">
        <v>401</v>
      </c>
      <c r="D30" s="1"/>
      <c r="E30" s="1" t="s">
        <v>402</v>
      </c>
    </row>
    <row r="31" spans="1:5">
      <c r="A31" s="1"/>
      <c r="B31" s="1" t="s">
        <v>403</v>
      </c>
      <c r="C31" s="25" t="s">
        <v>404</v>
      </c>
      <c r="D31" s="1" t="s">
        <v>405</v>
      </c>
      <c r="E31" s="1" t="s">
        <v>406</v>
      </c>
    </row>
    <row r="32" spans="1:5">
      <c r="A32" s="1"/>
      <c r="B32" s="1" t="s">
        <v>407</v>
      </c>
      <c r="C32" s="25" t="s">
        <v>408</v>
      </c>
      <c r="D32" s="1"/>
      <c r="E32" s="1" t="s">
        <v>409</v>
      </c>
    </row>
    <row r="33" spans="1:5">
      <c r="A33" s="1"/>
      <c r="B33" s="1" t="s">
        <v>410</v>
      </c>
      <c r="C33" s="25" t="s">
        <v>411</v>
      </c>
      <c r="D33" s="1" t="s">
        <v>412</v>
      </c>
      <c r="E33" s="1" t="s">
        <v>413</v>
      </c>
    </row>
    <row r="34" spans="1:5">
      <c r="A34" s="1"/>
      <c r="B34" s="1" t="s">
        <v>414</v>
      </c>
      <c r="C34" s="25" t="s">
        <v>415</v>
      </c>
      <c r="D34" s="1" t="s">
        <v>416</v>
      </c>
      <c r="E34" s="1" t="s">
        <v>417</v>
      </c>
    </row>
    <row r="35" spans="1:5">
      <c r="A35" s="1"/>
      <c r="B35" s="1" t="s">
        <v>418</v>
      </c>
      <c r="C35" s="25" t="s">
        <v>419</v>
      </c>
      <c r="D35" s="1">
        <v>23</v>
      </c>
      <c r="E35" s="1" t="s">
        <v>420</v>
      </c>
    </row>
    <row r="36" spans="1:5">
      <c r="A36" s="1"/>
      <c r="B36" s="1"/>
      <c r="C36" s="25" t="s">
        <v>421</v>
      </c>
      <c r="D36" s="1">
        <v>23</v>
      </c>
      <c r="E36" s="1" t="s">
        <v>422</v>
      </c>
    </row>
    <row r="37" spans="1:5">
      <c r="A37" s="1"/>
      <c r="B37" s="1" t="s">
        <v>423</v>
      </c>
      <c r="C37" s="25" t="s">
        <v>424</v>
      </c>
      <c r="D37" s="1" t="s">
        <v>425</v>
      </c>
      <c r="E37" s="1" t="s">
        <v>426</v>
      </c>
    </row>
    <row r="38" spans="1:5">
      <c r="A38" s="1"/>
      <c r="B38" s="1" t="s">
        <v>427</v>
      </c>
      <c r="C38" s="25" t="s">
        <v>428</v>
      </c>
      <c r="D38" s="1"/>
      <c r="E38" s="1" t="s">
        <v>429</v>
      </c>
    </row>
    <row r="39" spans="1:5">
      <c r="A39" s="1"/>
      <c r="B39" s="1" t="s">
        <v>430</v>
      </c>
      <c r="C39" s="26" t="s">
        <v>431</v>
      </c>
      <c r="D39" s="1">
        <v>14.5</v>
      </c>
      <c r="E39" s="1" t="s">
        <v>432</v>
      </c>
    </row>
    <row r="40" spans="1:5">
      <c r="A40" s="1"/>
      <c r="B40" s="1" t="s">
        <v>433</v>
      </c>
      <c r="C40" s="28" t="s">
        <v>434</v>
      </c>
      <c r="D40" s="1">
        <v>18</v>
      </c>
      <c r="E40" s="1" t="s">
        <v>435</v>
      </c>
    </row>
    <row r="41" spans="1:5">
      <c r="A41" s="24" t="s">
        <v>269</v>
      </c>
      <c r="B41" s="24"/>
      <c r="C41" s="30"/>
      <c r="D41" s="24"/>
      <c r="E41" s="24"/>
    </row>
    <row r="42" spans="1:5">
      <c r="A42" s="1"/>
      <c r="B42" s="1" t="s">
        <v>436</v>
      </c>
      <c r="C42" s="25" t="s">
        <v>437</v>
      </c>
      <c r="D42" s="1" t="s">
        <v>438</v>
      </c>
      <c r="E42" s="1" t="s">
        <v>439</v>
      </c>
    </row>
    <row r="43" spans="1:5">
      <c r="A43" s="1"/>
      <c r="B43" s="1" t="s">
        <v>440</v>
      </c>
      <c r="C43" s="25" t="s">
        <v>441</v>
      </c>
      <c r="D43" s="1" t="s">
        <v>442</v>
      </c>
      <c r="E43" s="1" t="s">
        <v>443</v>
      </c>
    </row>
    <row r="44" spans="1:5">
      <c r="A44" s="1"/>
      <c r="B44" s="1" t="s">
        <v>444</v>
      </c>
      <c r="C44" s="25" t="s">
        <v>445</v>
      </c>
      <c r="D44" s="1" t="s">
        <v>446</v>
      </c>
      <c r="E44" s="1" t="s">
        <v>447</v>
      </c>
    </row>
    <row r="45" spans="1:5">
      <c r="A45" s="1"/>
      <c r="B45" s="1" t="s">
        <v>448</v>
      </c>
      <c r="C45" s="25" t="s">
        <v>449</v>
      </c>
      <c r="D45" s="1"/>
      <c r="E45" s="1" t="s">
        <v>450</v>
      </c>
    </row>
    <row r="46" spans="1:5">
      <c r="A46" s="1"/>
      <c r="B46" s="1" t="s">
        <v>451</v>
      </c>
      <c r="C46" s="25" t="s">
        <v>452</v>
      </c>
      <c r="D46" s="1"/>
      <c r="E46" s="1" t="s">
        <v>453</v>
      </c>
    </row>
    <row r="47" spans="1:5">
      <c r="A47" s="1"/>
      <c r="B47" s="1" t="s">
        <v>454</v>
      </c>
      <c r="C47" s="25" t="s">
        <v>455</v>
      </c>
      <c r="D47" s="1"/>
      <c r="E47" s="1" t="s">
        <v>456</v>
      </c>
    </row>
    <row r="48" spans="1:5">
      <c r="A48" s="1"/>
      <c r="B48" s="1" t="s">
        <v>457</v>
      </c>
      <c r="C48" s="25" t="s">
        <v>458</v>
      </c>
      <c r="D48" s="1" t="s">
        <v>459</v>
      </c>
      <c r="E48" s="1" t="s">
        <v>460</v>
      </c>
    </row>
    <row r="49" spans="1:5">
      <c r="A49" s="1"/>
      <c r="B49" s="1" t="s">
        <v>461</v>
      </c>
      <c r="C49" s="25" t="s">
        <v>462</v>
      </c>
      <c r="D49" s="1"/>
      <c r="E49" s="1" t="s">
        <v>463</v>
      </c>
    </row>
    <row r="50" spans="1:5">
      <c r="A50" s="1"/>
      <c r="B50" s="1" t="s">
        <v>464</v>
      </c>
      <c r="C50" s="25" t="s">
        <v>465</v>
      </c>
      <c r="D50" s="1"/>
      <c r="E50" s="1" t="s">
        <v>466</v>
      </c>
    </row>
    <row r="51" spans="1:5">
      <c r="A51" s="1"/>
      <c r="B51" s="1" t="s">
        <v>467</v>
      </c>
      <c r="C51" s="25" t="s">
        <v>468</v>
      </c>
      <c r="D51" s="1" t="s">
        <v>469</v>
      </c>
      <c r="E51" s="1" t="s">
        <v>470</v>
      </c>
    </row>
    <row r="52" spans="1:5">
      <c r="A52" s="1"/>
      <c r="B52" s="1" t="s">
        <v>471</v>
      </c>
      <c r="C52" s="25" t="s">
        <v>472</v>
      </c>
      <c r="D52" s="1" t="s">
        <v>473</v>
      </c>
      <c r="E52" s="1" t="s">
        <v>474</v>
      </c>
    </row>
    <row r="53" spans="1:5">
      <c r="A53" s="1"/>
      <c r="B53" s="1" t="s">
        <v>475</v>
      </c>
      <c r="C53" s="25" t="s">
        <v>462</v>
      </c>
      <c r="D53" s="1"/>
      <c r="E53" s="1" t="s">
        <v>476</v>
      </c>
    </row>
    <row r="54" spans="1:5">
      <c r="A54" s="1"/>
      <c r="B54" s="1" t="s">
        <v>477</v>
      </c>
      <c r="C54" s="25" t="s">
        <v>478</v>
      </c>
      <c r="D54" s="1" t="s">
        <v>479</v>
      </c>
      <c r="E54" s="1" t="s">
        <v>480</v>
      </c>
    </row>
    <row r="55" spans="1:5">
      <c r="A55" s="1"/>
      <c r="B55" s="1" t="s">
        <v>481</v>
      </c>
      <c r="C55" s="25" t="s">
        <v>482</v>
      </c>
      <c r="D55" s="1">
        <v>176</v>
      </c>
      <c r="E55" s="1" t="s">
        <v>483</v>
      </c>
    </row>
    <row r="56" spans="1:5">
      <c r="A56" s="1"/>
      <c r="B56" s="1"/>
      <c r="C56" s="25" t="s">
        <v>484</v>
      </c>
      <c r="D56" s="1">
        <v>215</v>
      </c>
      <c r="E56" s="1" t="s">
        <v>485</v>
      </c>
    </row>
    <row r="57" spans="1:5">
      <c r="A57" s="1"/>
      <c r="B57" s="1" t="s">
        <v>486</v>
      </c>
      <c r="C57" s="25" t="s">
        <v>487</v>
      </c>
      <c r="D57" s="1" t="s">
        <v>488</v>
      </c>
      <c r="E57" s="1" t="s">
        <v>489</v>
      </c>
    </row>
    <row r="58" spans="1:5">
      <c r="A58" s="1"/>
      <c r="B58" s="1" t="s">
        <v>490</v>
      </c>
      <c r="C58" s="26" t="s">
        <v>491</v>
      </c>
      <c r="D58" s="1" t="s">
        <v>492</v>
      </c>
      <c r="E58" s="1" t="s">
        <v>493</v>
      </c>
    </row>
    <row r="59" spans="1:5">
      <c r="A59" s="1"/>
      <c r="B59" s="1"/>
      <c r="C59" s="25" t="s">
        <v>494</v>
      </c>
      <c r="D59" s="1">
        <v>100</v>
      </c>
      <c r="E59" s="1" t="s">
        <v>495</v>
      </c>
    </row>
    <row r="60" spans="1:5">
      <c r="A60" s="1"/>
      <c r="B60" s="1"/>
      <c r="C60" s="25" t="s">
        <v>496</v>
      </c>
      <c r="D60" s="1">
        <v>119</v>
      </c>
      <c r="E60" s="1" t="s">
        <v>497</v>
      </c>
    </row>
    <row r="61" spans="1:5">
      <c r="A61" s="1"/>
      <c r="B61" s="1" t="s">
        <v>498</v>
      </c>
      <c r="C61" s="25" t="s">
        <v>499</v>
      </c>
      <c r="D61" s="1">
        <v>149</v>
      </c>
      <c r="E61" s="1" t="s">
        <v>500</v>
      </c>
    </row>
    <row r="62" spans="1:5">
      <c r="A62" s="1"/>
      <c r="B62" s="1"/>
      <c r="C62" s="25" t="s">
        <v>501</v>
      </c>
      <c r="D62" s="1">
        <v>218</v>
      </c>
      <c r="E62" s="1" t="s">
        <v>502</v>
      </c>
    </row>
  </sheetData>
  <phoneticPr fontId="2" type="noConversion"/>
  <hyperlinks>
    <hyperlink ref="C20" r:id="rId1"/>
    <hyperlink ref="C30" r:id="rId2"/>
    <hyperlink ref="C42" r:id="rId3"/>
    <hyperlink ref="C43" r:id="rId4"/>
    <hyperlink ref="C44" r:id="rId5"/>
    <hyperlink ref="C46" r:id="rId6"/>
    <hyperlink ref="C47" r:id="rId7"/>
    <hyperlink ref="C48" r:id="rId8"/>
    <hyperlink ref="C49" r:id="rId9"/>
    <hyperlink ref="C53" r:id="rId10"/>
    <hyperlink ref="C54" r:id="rId11"/>
    <hyperlink ref="C29" r:id="rId12"/>
    <hyperlink ref="C58" r:id="rId13"/>
    <hyperlink ref="C51" r:id="rId14"/>
    <hyperlink ref="C19" r:id="rId15"/>
    <hyperlink ref="C50" r:id="rId16"/>
    <hyperlink ref="C52" r:id="rId17"/>
    <hyperlink ref="C16" r:id="rId18"/>
    <hyperlink ref="C17" r:id="rId19"/>
    <hyperlink ref="C15" r:id="rId20"/>
    <hyperlink ref="C13" r:id="rId21"/>
    <hyperlink ref="C18" r:id="rId22"/>
    <hyperlink ref="C8" r:id="rId23"/>
    <hyperlink ref="C14" r:id="rId24"/>
    <hyperlink ref="C25" r:id="rId25"/>
    <hyperlink ref="C22" r:id="rId26"/>
    <hyperlink ref="C26" r:id="rId27"/>
    <hyperlink ref="C61" r:id="rId28"/>
    <hyperlink ref="C62" r:id="rId29"/>
    <hyperlink ref="C59" r:id="rId30"/>
    <hyperlink ref="C35" r:id="rId31"/>
    <hyperlink ref="C38" r:id="rId32"/>
    <hyperlink ref="C36" r:id="rId33"/>
    <hyperlink ref="C39" r:id="rId34"/>
    <hyperlink ref="C60" r:id="rId35"/>
    <hyperlink ref="C23" r:id="rId36"/>
    <hyperlink ref="C33" r:id="rId37" tooltip="http://item.taobao.com/item.htm?spm=a1z09.2.9.132.feRAg4&amp;id=16444960883&amp;_u=b28i7nu1baf"/>
    <hyperlink ref="C21" r:id="rId38"/>
    <hyperlink ref="C32" r:id="rId39"/>
    <hyperlink ref="C40" r:id="rId40"/>
    <hyperlink ref="C37" r:id="rId41"/>
    <hyperlink ref="C27" r:id="rId42"/>
    <hyperlink ref="C55" r:id="rId43"/>
    <hyperlink ref="C56" r:id="rId44"/>
    <hyperlink ref="C34" r:id="rId45"/>
    <hyperlink ref="C2" r:id="rId46"/>
    <hyperlink ref="C3" r:id="rId47"/>
    <hyperlink ref="C5" r:id="rId48"/>
    <hyperlink ref="C11" r:id="rId49"/>
    <hyperlink ref="C6" r:id="rId50"/>
    <hyperlink ref="C10" r:id="rId51"/>
    <hyperlink ref="C4" r:id="rId52"/>
    <hyperlink ref="C57" r:id="rId53"/>
    <hyperlink ref="C9" r:id="rId54"/>
    <hyperlink ref="C28" r:id="rId55"/>
    <hyperlink ref="C31" r:id="rId56"/>
    <hyperlink ref="C45" r:id="rId5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U27" sqref="U27"/>
    </sheetView>
  </sheetViews>
  <sheetFormatPr defaultRowHeight="14.2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预算表</vt:lpstr>
      <vt:lpstr>详表</vt:lpstr>
      <vt:lpstr>主卧</vt:lpstr>
      <vt:lpstr>淡淡的预算</vt:lpstr>
      <vt:lpstr>淡淡的淘宝链接</vt:lpstr>
      <vt:lpstr>新风系统</vt:lpstr>
      <vt:lpstr>预算表!Print_Titles</vt:lpstr>
    </vt:vector>
  </TitlesOfParts>
  <Company>安徽江淮汽车股份有限公司轿车营销公司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Administrator</cp:lastModifiedBy>
  <dcterms:created xsi:type="dcterms:W3CDTF">2009-01-05T06:38:18Z</dcterms:created>
  <dcterms:modified xsi:type="dcterms:W3CDTF">2017-04-24T03:56:17Z</dcterms:modified>
</cp:coreProperties>
</file>