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hall\Box Sync\QIBA\BC_SWS\CIRS Phantom SWS v Temperature\"/>
    </mc:Choice>
  </mc:AlternateContent>
  <bookViews>
    <workbookView xWindow="0" yWindow="0" windowWidth="2157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1" l="1"/>
  <c r="E22" i="1"/>
  <c r="D22" i="1"/>
  <c r="E24" i="1"/>
  <c r="D24" i="1"/>
  <c r="S17" i="1"/>
  <c r="S12" i="1"/>
  <c r="P12" i="1"/>
  <c r="P10" i="1"/>
  <c r="P9" i="1"/>
  <c r="P8" i="1"/>
  <c r="P7" i="1"/>
  <c r="P5" i="1"/>
  <c r="P4" i="1"/>
  <c r="P3" i="1"/>
  <c r="P2" i="1"/>
  <c r="P24" i="1" l="1"/>
  <c r="B22" i="1"/>
  <c r="B17" i="1"/>
  <c r="B12" i="1"/>
  <c r="B7" i="1"/>
  <c r="B2" i="1"/>
  <c r="E26" i="1"/>
  <c r="D26" i="1"/>
  <c r="E25" i="1"/>
  <c r="D25" i="1"/>
  <c r="E20" i="1"/>
  <c r="D20" i="1"/>
  <c r="E19" i="1"/>
  <c r="D19" i="1"/>
  <c r="E18" i="1"/>
  <c r="D18" i="1"/>
  <c r="E17" i="1"/>
  <c r="D17" i="1"/>
  <c r="E15" i="1"/>
  <c r="D15" i="1"/>
  <c r="E14" i="1"/>
  <c r="D14" i="1"/>
  <c r="E13" i="1"/>
  <c r="D13" i="1"/>
  <c r="E12" i="1"/>
  <c r="D12" i="1"/>
  <c r="E10" i="1"/>
  <c r="D10" i="1"/>
  <c r="E9" i="1"/>
  <c r="D9" i="1"/>
  <c r="E8" i="1"/>
  <c r="D8" i="1"/>
  <c r="E7" i="1"/>
  <c r="D7" i="1"/>
  <c r="E5" i="1"/>
  <c r="D5" i="1"/>
  <c r="E4" i="1"/>
  <c r="D4" i="1"/>
  <c r="E3" i="1"/>
  <c r="D3" i="1"/>
  <c r="E2" i="1"/>
  <c r="D2" i="1"/>
  <c r="P25" i="1" l="1"/>
  <c r="P22" i="1"/>
  <c r="P20" i="1"/>
  <c r="P19" i="1"/>
  <c r="P18" i="1"/>
  <c r="P17" i="1"/>
  <c r="P15" i="1"/>
  <c r="P14" i="1"/>
  <c r="P13" i="1"/>
  <c r="P26" i="1"/>
</calcChain>
</file>

<file path=xl/sharedStrings.xml><?xml version="1.0" encoding="utf-8"?>
<sst xmlns="http://schemas.openxmlformats.org/spreadsheetml/2006/main" count="29" uniqueCount="13">
  <si>
    <t>Phantom</t>
  </si>
  <si>
    <t>Temperature (deg F)</t>
  </si>
  <si>
    <t>E2348-1</t>
  </si>
  <si>
    <t>E2348-2</t>
  </si>
  <si>
    <t>E2348-3</t>
  </si>
  <si>
    <t>E1786-9</t>
  </si>
  <si>
    <t>Mean SWS</t>
  </si>
  <si>
    <t>StDev SWS</t>
  </si>
  <si>
    <t>Temperature (deg C)</t>
  </si>
  <si>
    <t>fractional std</t>
  </si>
  <si>
    <t>Date</t>
  </si>
  <si>
    <t>Start Time</t>
  </si>
  <si>
    <t>Time at Temp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</si>
</sst>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Fill="1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pane ySplit="1" topLeftCell="A2" activePane="bottomLeft" state="frozen"/>
      <selection activeCell="B1" sqref="B1"/>
      <selection pane="bottomLeft" activeCell="P29" sqref="P29"/>
    </sheetView>
  </sheetViews>
  <sheetFormatPr defaultRowHeight="15" x14ac:dyDescent="0.25"/>
  <cols>
    <col min="1" max="1" width="13" style="2" customWidth="1"/>
    <col min="2" max="2" width="13" style="6" customWidth="1"/>
    <col min="3" max="3" width="9.140625" style="2"/>
    <col min="4" max="5" width="8.28515625" style="2" customWidth="1"/>
    <col min="16" max="16" width="9.140625" style="3"/>
    <col min="17" max="17" width="9.7109375" bestFit="1" customWidth="1"/>
  </cols>
  <sheetData>
    <row r="1" spans="1:19" s="2" customFormat="1" ht="45" x14ac:dyDescent="0.25">
      <c r="A1" s="1" t="s">
        <v>1</v>
      </c>
      <c r="B1" s="5" t="s">
        <v>8</v>
      </c>
      <c r="C1" s="2" t="s">
        <v>0</v>
      </c>
      <c r="D1" s="1" t="s">
        <v>6</v>
      </c>
      <c r="E1" s="1" t="s">
        <v>7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4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s="2">
        <v>65</v>
      </c>
      <c r="B2" s="6">
        <f>CONVERT(A2,"F","C")</f>
        <v>18.333333333333332</v>
      </c>
      <c r="C2" s="2" t="s">
        <v>2</v>
      </c>
      <c r="D2" s="4">
        <f>AVERAGE(F2:O2)</f>
        <v>1.8499999999999996</v>
      </c>
      <c r="E2" s="1">
        <f>STDEV(F2:O2)</f>
        <v>8.2192186706252959E-2</v>
      </c>
      <c r="F2" s="3">
        <v>1.88</v>
      </c>
      <c r="G2" s="3">
        <v>1.9</v>
      </c>
      <c r="H2" s="3">
        <v>1.83</v>
      </c>
      <c r="I2" s="3">
        <v>1.8</v>
      </c>
      <c r="J2" s="3">
        <v>1.69</v>
      </c>
      <c r="K2" s="3">
        <v>1.89</v>
      </c>
      <c r="L2" s="3">
        <v>1.84</v>
      </c>
      <c r="M2" s="3">
        <v>1.85</v>
      </c>
      <c r="N2" s="3">
        <v>2.0099999999999998</v>
      </c>
      <c r="O2" s="3">
        <v>1.81</v>
      </c>
      <c r="P2" s="3">
        <f>E2/D2</f>
        <v>4.4428209030407013E-2</v>
      </c>
      <c r="Q2" s="8">
        <v>42479</v>
      </c>
      <c r="R2" s="9">
        <v>0.64446759259259256</v>
      </c>
      <c r="S2" s="3">
        <v>22</v>
      </c>
    </row>
    <row r="3" spans="1:19" x14ac:dyDescent="0.25">
      <c r="C3" s="2" t="s">
        <v>3</v>
      </c>
      <c r="D3" s="4">
        <f t="shared" ref="D3:D5" si="0">AVERAGE(F3:O3)</f>
        <v>2.4620000000000002</v>
      </c>
      <c r="E3" s="1">
        <f t="shared" ref="E3:E5" si="1">STDEV(F3:O3)</f>
        <v>0.1414056418802149</v>
      </c>
      <c r="F3" s="3">
        <v>2.23</v>
      </c>
      <c r="G3" s="3">
        <v>2.2799999999999998</v>
      </c>
      <c r="H3" s="3">
        <v>2.4700000000000002</v>
      </c>
      <c r="I3" s="3">
        <v>2.62</v>
      </c>
      <c r="J3" s="3">
        <v>2.66</v>
      </c>
      <c r="K3" s="3">
        <v>2.4900000000000002</v>
      </c>
      <c r="L3" s="3">
        <v>2.52</v>
      </c>
      <c r="M3" s="3">
        <v>2.4500000000000002</v>
      </c>
      <c r="N3" s="3">
        <v>2.34</v>
      </c>
      <c r="O3" s="3">
        <v>2.56</v>
      </c>
      <c r="P3" s="3">
        <f t="shared" ref="P3:P26" si="2">E3/D3</f>
        <v>5.7435272900168519E-2</v>
      </c>
      <c r="R3" s="10">
        <v>0.64768518518518514</v>
      </c>
    </row>
    <row r="4" spans="1:19" x14ac:dyDescent="0.25">
      <c r="C4" s="2" t="s">
        <v>4</v>
      </c>
      <c r="D4" s="4">
        <f t="shared" si="0"/>
        <v>2.8379999999999996</v>
      </c>
      <c r="E4" s="1">
        <f t="shared" si="1"/>
        <v>0.28141704915579574</v>
      </c>
      <c r="F4" s="3">
        <v>3.39</v>
      </c>
      <c r="G4" s="3">
        <v>2.74</v>
      </c>
      <c r="H4" s="3">
        <v>2.65</v>
      </c>
      <c r="I4" s="3">
        <v>2.69</v>
      </c>
      <c r="J4" s="3">
        <v>2.86</v>
      </c>
      <c r="K4" s="3">
        <v>2.62</v>
      </c>
      <c r="L4" s="3">
        <v>2.92</v>
      </c>
      <c r="M4" s="3">
        <v>3.07</v>
      </c>
      <c r="N4" s="3">
        <v>2.4</v>
      </c>
      <c r="O4" s="3">
        <v>3.04</v>
      </c>
      <c r="P4" s="3">
        <f t="shared" si="2"/>
        <v>9.9160341492528462E-2</v>
      </c>
      <c r="R4" s="9">
        <v>0.65</v>
      </c>
    </row>
    <row r="5" spans="1:19" x14ac:dyDescent="0.25">
      <c r="C5" s="2" t="s">
        <v>5</v>
      </c>
      <c r="D5" s="4">
        <f t="shared" si="0"/>
        <v>0.82300000000000006</v>
      </c>
      <c r="E5" s="1">
        <f t="shared" si="1"/>
        <v>1.3374935098492552E-2</v>
      </c>
      <c r="F5" s="3">
        <v>0.82</v>
      </c>
      <c r="G5" s="3">
        <v>0.83</v>
      </c>
      <c r="H5" s="3">
        <v>0.83</v>
      </c>
      <c r="I5" s="3">
        <v>0.84</v>
      </c>
      <c r="J5" s="3">
        <v>0.8</v>
      </c>
      <c r="K5" s="3">
        <v>0.82</v>
      </c>
      <c r="L5" s="3">
        <v>0.83</v>
      </c>
      <c r="M5" s="3">
        <v>0.84</v>
      </c>
      <c r="N5" s="3">
        <v>0.81</v>
      </c>
      <c r="O5" s="3">
        <v>0.81</v>
      </c>
      <c r="P5" s="3">
        <f t="shared" si="2"/>
        <v>1.6251439973867011E-2</v>
      </c>
      <c r="R5" s="10">
        <v>0.65214120370370365</v>
      </c>
    </row>
    <row r="6" spans="1:19" x14ac:dyDescent="0.25">
      <c r="F6" s="3"/>
      <c r="G6" s="3"/>
      <c r="H6" s="3"/>
      <c r="I6" s="3"/>
      <c r="J6" s="3"/>
      <c r="K6" s="3"/>
      <c r="L6" s="3"/>
      <c r="M6" s="3"/>
      <c r="N6" s="3"/>
      <c r="O6" s="3"/>
    </row>
    <row r="7" spans="1:19" x14ac:dyDescent="0.25">
      <c r="A7" s="2">
        <v>70</v>
      </c>
      <c r="B7" s="6">
        <f>CONVERT(A7,"F","C")</f>
        <v>21.111111111111111</v>
      </c>
      <c r="C7" s="2" t="s">
        <v>2</v>
      </c>
      <c r="D7" s="4">
        <f>AVERAGE(F7:O7)</f>
        <v>1.796</v>
      </c>
      <c r="E7" s="1">
        <f>STDEV(F7:O7)</f>
        <v>5.7580861017837839E-2</v>
      </c>
      <c r="F7" s="3">
        <v>1.76</v>
      </c>
      <c r="G7" s="3">
        <v>1.85</v>
      </c>
      <c r="H7" s="3">
        <v>1.83</v>
      </c>
      <c r="I7" s="3">
        <v>1.73</v>
      </c>
      <c r="J7" s="3">
        <v>1.82</v>
      </c>
      <c r="K7" s="3">
        <v>1.88</v>
      </c>
      <c r="L7" s="3">
        <v>1.86</v>
      </c>
      <c r="M7" s="3">
        <v>1.74</v>
      </c>
      <c r="N7" s="3">
        <v>1.74</v>
      </c>
      <c r="O7" s="3">
        <v>1.75</v>
      </c>
      <c r="P7" s="3">
        <f t="shared" si="2"/>
        <v>3.2060613038885209E-2</v>
      </c>
      <c r="Q7" s="8">
        <v>42480</v>
      </c>
      <c r="R7" s="10">
        <v>0.34163194444444445</v>
      </c>
      <c r="S7" s="3">
        <v>16.5</v>
      </c>
    </row>
    <row r="8" spans="1:19" x14ac:dyDescent="0.25">
      <c r="C8" s="2" t="s">
        <v>3</v>
      </c>
      <c r="D8" s="4">
        <f t="shared" ref="D8:D10" si="3">AVERAGE(F8:O8)</f>
        <v>2.504</v>
      </c>
      <c r="E8" s="1">
        <f t="shared" ref="E8:E10" si="4">STDEV(F8:O8)</f>
        <v>0.19625380392633301</v>
      </c>
      <c r="F8" s="3">
        <v>2.85</v>
      </c>
      <c r="G8" s="3">
        <v>2.4900000000000002</v>
      </c>
      <c r="H8" s="3">
        <v>2.34</v>
      </c>
      <c r="I8" s="3">
        <v>2.44</v>
      </c>
      <c r="J8" s="3">
        <v>2.17</v>
      </c>
      <c r="K8" s="3">
        <v>2.78</v>
      </c>
      <c r="L8" s="3">
        <v>2.44</v>
      </c>
      <c r="M8" s="3">
        <v>2.5299999999999998</v>
      </c>
      <c r="N8" s="3">
        <v>2.46</v>
      </c>
      <c r="O8" s="3">
        <v>2.54</v>
      </c>
      <c r="P8" s="3">
        <f t="shared" si="2"/>
        <v>7.8376119778886991E-2</v>
      </c>
      <c r="R8" s="10">
        <v>0.34385416666666663</v>
      </c>
    </row>
    <row r="9" spans="1:19" x14ac:dyDescent="0.25">
      <c r="C9" s="2" t="s">
        <v>4</v>
      </c>
      <c r="D9" s="4">
        <f>AVERAGE(F9:N9)</f>
        <v>2.9111111111111105</v>
      </c>
      <c r="E9" s="1">
        <f>STDEV(F9:N9)</f>
        <v>0.22206105266595288</v>
      </c>
      <c r="F9" s="3">
        <v>2.72</v>
      </c>
      <c r="G9" s="3">
        <v>2.86</v>
      </c>
      <c r="H9" s="3">
        <v>2.61</v>
      </c>
      <c r="I9" s="3">
        <v>3</v>
      </c>
      <c r="J9" s="3">
        <v>2.75</v>
      </c>
      <c r="K9" s="3">
        <v>3.32</v>
      </c>
      <c r="L9" s="3">
        <v>2.95</v>
      </c>
      <c r="M9" s="3">
        <v>2.84</v>
      </c>
      <c r="N9" s="3">
        <v>3.15</v>
      </c>
      <c r="O9" s="7">
        <v>3.29</v>
      </c>
      <c r="P9" s="3">
        <f t="shared" si="2"/>
        <v>7.6280514274563976E-2</v>
      </c>
      <c r="R9" s="10">
        <v>0.34616898148148145</v>
      </c>
    </row>
    <row r="10" spans="1:19" x14ac:dyDescent="0.25">
      <c r="C10" s="2" t="s">
        <v>5</v>
      </c>
      <c r="D10" s="4">
        <f t="shared" si="3"/>
        <v>0.82899999999999996</v>
      </c>
      <c r="E10" s="1">
        <f t="shared" si="4"/>
        <v>1.4491376746189426E-2</v>
      </c>
      <c r="F10" s="3">
        <v>0.82</v>
      </c>
      <c r="G10" s="3">
        <v>0.82</v>
      </c>
      <c r="H10" s="3">
        <v>0.84</v>
      </c>
      <c r="I10" s="3">
        <v>0.84</v>
      </c>
      <c r="J10" s="3">
        <v>0.85</v>
      </c>
      <c r="K10" s="3">
        <v>0.84</v>
      </c>
      <c r="L10" s="3">
        <v>0.83</v>
      </c>
      <c r="M10" s="3">
        <v>0.83</v>
      </c>
      <c r="N10" s="3">
        <v>0.8</v>
      </c>
      <c r="O10" s="3">
        <v>0.82</v>
      </c>
      <c r="P10" s="3">
        <f t="shared" si="2"/>
        <v>1.7480550960421504E-2</v>
      </c>
      <c r="R10" s="10">
        <v>0.34840277777777778</v>
      </c>
    </row>
    <row r="11" spans="1:19" x14ac:dyDescent="0.25"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9" x14ac:dyDescent="0.25">
      <c r="A12" s="2">
        <v>74.900000000000006</v>
      </c>
      <c r="B12" s="6">
        <f>CONVERT(A12,"F","C")</f>
        <v>23.833333333333336</v>
      </c>
      <c r="C12" s="2" t="s">
        <v>2</v>
      </c>
      <c r="D12" s="4">
        <f>AVERAGE(F12:O12)</f>
        <v>1.7740000000000002</v>
      </c>
      <c r="E12" s="1">
        <f>STDEV(F12:O12)</f>
        <v>9.640193635676271E-2</v>
      </c>
      <c r="F12" s="3">
        <v>1.83</v>
      </c>
      <c r="G12" s="3">
        <v>1.84</v>
      </c>
      <c r="H12" s="3">
        <v>1.88</v>
      </c>
      <c r="I12" s="3">
        <v>1.7</v>
      </c>
      <c r="J12" s="3">
        <v>1.59</v>
      </c>
      <c r="K12" s="3">
        <v>1.76</v>
      </c>
      <c r="L12" s="3">
        <v>1.73</v>
      </c>
      <c r="M12" s="3">
        <v>1.92</v>
      </c>
      <c r="N12" s="3">
        <v>1.73</v>
      </c>
      <c r="O12" s="3">
        <v>1.76</v>
      </c>
      <c r="P12" s="3">
        <f t="shared" si="2"/>
        <v>5.4341565026360034E-2</v>
      </c>
      <c r="R12" s="10">
        <v>0.46828703703703706</v>
      </c>
      <c r="S12" s="10">
        <f>R12-R10</f>
        <v>0.11988425925925927</v>
      </c>
    </row>
    <row r="13" spans="1:19" x14ac:dyDescent="0.25">
      <c r="C13" s="2" t="s">
        <v>3</v>
      </c>
      <c r="D13" s="4">
        <f t="shared" ref="D13:D15" si="5">AVERAGE(F13:O13)</f>
        <v>2.3290000000000002</v>
      </c>
      <c r="E13" s="1">
        <f t="shared" ref="E13:E15" si="6">STDEV(F13:O13)</f>
        <v>0.19547378340841515</v>
      </c>
      <c r="F13" s="3">
        <v>2.15</v>
      </c>
      <c r="G13" s="3">
        <v>2.12</v>
      </c>
      <c r="H13" s="3">
        <v>2.14</v>
      </c>
      <c r="I13" s="3">
        <v>2.33</v>
      </c>
      <c r="J13" s="3">
        <v>2.65</v>
      </c>
      <c r="K13" s="3">
        <v>2.65</v>
      </c>
      <c r="L13" s="3">
        <v>2.34</v>
      </c>
      <c r="M13" s="3">
        <v>2.23</v>
      </c>
      <c r="N13" s="3">
        <v>2.25</v>
      </c>
      <c r="O13" s="3">
        <v>2.4300000000000002</v>
      </c>
      <c r="P13" s="3">
        <f t="shared" si="2"/>
        <v>8.3930349252217748E-2</v>
      </c>
      <c r="R13" s="10">
        <v>0.47096064814814814</v>
      </c>
    </row>
    <row r="14" spans="1:19" x14ac:dyDescent="0.25">
      <c r="C14" s="2" t="s">
        <v>4</v>
      </c>
      <c r="D14" s="4">
        <f>AVERAGE(F14:N14)</f>
        <v>2.7388888888888889</v>
      </c>
      <c r="E14" s="1">
        <f>STDEV(F14:N14)</f>
        <v>0.17989194287435759</v>
      </c>
      <c r="F14" s="3">
        <v>2.88</v>
      </c>
      <c r="G14" s="3">
        <v>2.36</v>
      </c>
      <c r="H14" s="3">
        <v>2.81</v>
      </c>
      <c r="I14" s="3">
        <v>2.61</v>
      </c>
      <c r="J14" s="3">
        <v>2.87</v>
      </c>
      <c r="K14" s="3">
        <v>2.91</v>
      </c>
      <c r="L14" s="3">
        <v>2.61</v>
      </c>
      <c r="M14" s="3">
        <v>2.84</v>
      </c>
      <c r="N14" s="3">
        <v>2.76</v>
      </c>
      <c r="O14" s="3">
        <v>2.78</v>
      </c>
      <c r="P14" s="3">
        <f t="shared" si="2"/>
        <v>6.5680628229988575E-2</v>
      </c>
      <c r="R14" s="10">
        <v>0.47326388888888887</v>
      </c>
    </row>
    <row r="15" spans="1:19" x14ac:dyDescent="0.25">
      <c r="C15" s="2" t="s">
        <v>5</v>
      </c>
      <c r="D15" s="4">
        <f t="shared" si="5"/>
        <v>0.82699999999999996</v>
      </c>
      <c r="E15" s="1">
        <f t="shared" si="6"/>
        <v>1.4944341180973247E-2</v>
      </c>
      <c r="F15" s="3">
        <v>0.83</v>
      </c>
      <c r="G15" s="3">
        <v>0.82</v>
      </c>
      <c r="H15" s="3">
        <v>0.85</v>
      </c>
      <c r="I15" s="3">
        <v>0.82</v>
      </c>
      <c r="J15" s="3">
        <v>0.81</v>
      </c>
      <c r="K15" s="3">
        <v>0.81</v>
      </c>
      <c r="L15" s="3">
        <v>0.84</v>
      </c>
      <c r="M15" s="3">
        <v>0.82</v>
      </c>
      <c r="N15" s="3">
        <v>0.85</v>
      </c>
      <c r="O15" s="3">
        <v>0.82</v>
      </c>
      <c r="P15" s="3">
        <f t="shared" si="2"/>
        <v>1.8070545563450117E-2</v>
      </c>
      <c r="R15" s="10">
        <v>0.47627314814814814</v>
      </c>
    </row>
    <row r="16" spans="1:19" x14ac:dyDescent="0.25"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9" x14ac:dyDescent="0.25">
      <c r="A17" s="2">
        <v>79.8</v>
      </c>
      <c r="B17" s="6">
        <f>CONVERT(A17,"F","C")</f>
        <v>26.555555555555554</v>
      </c>
      <c r="C17" s="2" t="s">
        <v>2</v>
      </c>
      <c r="D17" s="4">
        <f>AVERAGE(F17:O17)</f>
        <v>1.7610000000000003</v>
      </c>
      <c r="E17" s="1">
        <f>STDEV(F17:O17)</f>
        <v>6.1364122706639927E-2</v>
      </c>
      <c r="F17" s="3">
        <v>1.78</v>
      </c>
      <c r="G17" s="3">
        <v>1.8</v>
      </c>
      <c r="H17" s="3">
        <v>1.85</v>
      </c>
      <c r="I17" s="3">
        <v>1.8</v>
      </c>
      <c r="J17" s="3">
        <v>1.77</v>
      </c>
      <c r="K17" s="3">
        <v>1.71</v>
      </c>
      <c r="L17" s="3">
        <v>1.76</v>
      </c>
      <c r="M17" s="3">
        <v>1.64</v>
      </c>
      <c r="N17" s="3">
        <v>1.8</v>
      </c>
      <c r="O17" s="3">
        <v>1.7</v>
      </c>
      <c r="P17" s="3">
        <f t="shared" si="2"/>
        <v>3.4846179844769967E-2</v>
      </c>
      <c r="R17" s="10">
        <v>0.59209490740740744</v>
      </c>
      <c r="S17" s="10">
        <f>R17-R15</f>
        <v>0.1158217592592593</v>
      </c>
    </row>
    <row r="18" spans="1:19" x14ac:dyDescent="0.25">
      <c r="C18" s="2" t="s">
        <v>3</v>
      </c>
      <c r="D18" s="4">
        <f t="shared" ref="D18:D20" si="7">AVERAGE(F18:O18)</f>
        <v>2.258</v>
      </c>
      <c r="E18" s="1">
        <f t="shared" ref="E18:E20" si="8">STDEV(F18:O18)</f>
        <v>7.8711851430109045E-2</v>
      </c>
      <c r="F18" s="3">
        <v>2.2599999999999998</v>
      </c>
      <c r="G18" s="3">
        <v>2.11</v>
      </c>
      <c r="H18" s="3">
        <v>2.23</v>
      </c>
      <c r="I18" s="3">
        <v>2.2999999999999998</v>
      </c>
      <c r="J18" s="3">
        <v>2.2200000000000002</v>
      </c>
      <c r="K18" s="3">
        <v>2.37</v>
      </c>
      <c r="L18" s="3">
        <v>2.27</v>
      </c>
      <c r="M18" s="3">
        <v>2.31</v>
      </c>
      <c r="N18" s="3">
        <v>2.34</v>
      </c>
      <c r="O18" s="3">
        <v>2.17</v>
      </c>
      <c r="P18" s="3">
        <f t="shared" si="2"/>
        <v>3.485910160766565E-2</v>
      </c>
      <c r="R18" s="10">
        <v>0.59412037037037035</v>
      </c>
    </row>
    <row r="19" spans="1:19" x14ac:dyDescent="0.25">
      <c r="C19" s="2" t="s">
        <v>4</v>
      </c>
      <c r="D19" s="4">
        <f t="shared" si="7"/>
        <v>2.8029999999999999</v>
      </c>
      <c r="E19" s="1">
        <f t="shared" si="8"/>
        <v>0.24729873971912325</v>
      </c>
      <c r="F19" s="3">
        <v>2.64</v>
      </c>
      <c r="G19" s="3">
        <v>2.76</v>
      </c>
      <c r="H19" s="3">
        <v>2.61</v>
      </c>
      <c r="I19" s="3">
        <v>2.67</v>
      </c>
      <c r="J19" s="3">
        <v>3.16</v>
      </c>
      <c r="K19" s="3">
        <v>2.64</v>
      </c>
      <c r="L19" s="3">
        <v>2.65</v>
      </c>
      <c r="M19" s="3">
        <v>2.77</v>
      </c>
      <c r="N19" s="3">
        <v>3.34</v>
      </c>
      <c r="O19" s="3">
        <v>2.79</v>
      </c>
      <c r="P19" s="3">
        <f t="shared" si="2"/>
        <v>8.8226450131688644E-2</v>
      </c>
      <c r="R19" s="10">
        <v>0.59616898148148145</v>
      </c>
    </row>
    <row r="20" spans="1:19" x14ac:dyDescent="0.25">
      <c r="C20" s="2" t="s">
        <v>5</v>
      </c>
      <c r="D20" s="4">
        <f t="shared" si="7"/>
        <v>0.84099999999999997</v>
      </c>
      <c r="E20" s="1">
        <f t="shared" si="8"/>
        <v>2.0789954839350214E-2</v>
      </c>
      <c r="F20" s="3">
        <v>0.85</v>
      </c>
      <c r="G20" s="3">
        <v>0.85</v>
      </c>
      <c r="H20" s="3">
        <v>0.86</v>
      </c>
      <c r="I20" s="3">
        <v>0.86</v>
      </c>
      <c r="J20" s="3">
        <v>0.81</v>
      </c>
      <c r="K20" s="3">
        <v>0.81</v>
      </c>
      <c r="L20" s="3">
        <v>0.83</v>
      </c>
      <c r="M20" s="3">
        <v>0.87</v>
      </c>
      <c r="N20" s="3">
        <v>0.84</v>
      </c>
      <c r="O20" s="3">
        <v>0.83</v>
      </c>
      <c r="P20" s="3">
        <f t="shared" si="2"/>
        <v>2.4720517050356973E-2</v>
      </c>
      <c r="R20" s="10">
        <v>0.59868055555555555</v>
      </c>
    </row>
    <row r="21" spans="1:19" x14ac:dyDescent="0.25"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9" x14ac:dyDescent="0.25">
      <c r="A22" s="2">
        <v>84.8</v>
      </c>
      <c r="B22" s="6">
        <f>CONVERT(A22,"F","C")</f>
        <v>29.333333333333332</v>
      </c>
      <c r="C22" s="2" t="s">
        <v>2</v>
      </c>
      <c r="D22" s="4">
        <f>AVERAGE(F22:O23)</f>
        <v>1.7274999999999998</v>
      </c>
      <c r="E22" s="1">
        <f>STDEV(F22:O23)</f>
        <v>6.5604476740700038E-2</v>
      </c>
      <c r="F22" s="3">
        <v>1.71</v>
      </c>
      <c r="G22" s="3">
        <v>1.7</v>
      </c>
      <c r="H22" s="3">
        <v>1.61</v>
      </c>
      <c r="I22" s="3">
        <v>1.86</v>
      </c>
      <c r="J22" s="3">
        <v>1.75</v>
      </c>
      <c r="K22" s="3">
        <v>1.78</v>
      </c>
      <c r="L22" s="3">
        <v>1.73</v>
      </c>
      <c r="M22" s="3">
        <v>1.77</v>
      </c>
      <c r="N22" s="3">
        <v>1.73</v>
      </c>
      <c r="O22" s="3">
        <v>1.73</v>
      </c>
      <c r="P22" s="3">
        <f t="shared" si="2"/>
        <v>3.797654225221421E-2</v>
      </c>
      <c r="Q22" s="8">
        <v>42481</v>
      </c>
      <c r="R22" s="10">
        <v>0.44729166666666664</v>
      </c>
      <c r="S22">
        <v>20</v>
      </c>
    </row>
    <row r="23" spans="1:19" x14ac:dyDescent="0.25">
      <c r="D23" s="4"/>
      <c r="E23" s="1"/>
      <c r="F23" s="3">
        <v>1.69</v>
      </c>
      <c r="G23" s="3">
        <v>1.66</v>
      </c>
      <c r="H23" s="3">
        <v>1.88</v>
      </c>
      <c r="I23" s="3">
        <v>1.71</v>
      </c>
      <c r="J23" s="3">
        <v>1.75</v>
      </c>
      <c r="K23" s="3">
        <v>1.63</v>
      </c>
      <c r="L23" s="3">
        <v>1.7</v>
      </c>
      <c r="M23" s="3">
        <v>1.7</v>
      </c>
      <c r="N23" s="3">
        <v>1.77</v>
      </c>
      <c r="O23" s="3">
        <v>1.69</v>
      </c>
      <c r="R23" s="10">
        <v>0.45268518518518519</v>
      </c>
    </row>
    <row r="24" spans="1:19" x14ac:dyDescent="0.25">
      <c r="C24" s="2" t="s">
        <v>3</v>
      </c>
      <c r="D24" s="4">
        <f t="shared" ref="D24" si="9">AVERAGE(F24:O24)</f>
        <v>2.3340000000000001</v>
      </c>
      <c r="E24" s="1">
        <f t="shared" ref="E24" si="10">STDEV(F24:O24)</f>
        <v>6.3456021516217542E-2</v>
      </c>
      <c r="F24" s="3">
        <v>2.27</v>
      </c>
      <c r="G24" s="3">
        <v>2.21</v>
      </c>
      <c r="H24" s="3">
        <v>2.3199999999999998</v>
      </c>
      <c r="I24" s="3">
        <v>2.3199999999999998</v>
      </c>
      <c r="J24" s="3">
        <v>2.3199999999999998</v>
      </c>
      <c r="K24" s="3">
        <v>2.34</v>
      </c>
      <c r="L24" s="3">
        <v>2.38</v>
      </c>
      <c r="M24" s="3">
        <v>2.44</v>
      </c>
      <c r="N24" s="3">
        <v>2.38</v>
      </c>
      <c r="O24" s="3">
        <v>2.36</v>
      </c>
      <c r="P24" s="3">
        <f t="shared" si="2"/>
        <v>2.7187669886982666E-2</v>
      </c>
      <c r="R24" s="10">
        <v>0.45467592592592593</v>
      </c>
    </row>
    <row r="25" spans="1:19" x14ac:dyDescent="0.25">
      <c r="C25" s="2" t="s">
        <v>4</v>
      </c>
      <c r="D25" s="4">
        <f t="shared" ref="D23:D26" si="11">AVERAGE(F25:O25)</f>
        <v>2.6480000000000001</v>
      </c>
      <c r="E25" s="1">
        <f t="shared" ref="E23:E26" si="12">STDEV(F25:O25)</f>
        <v>0.21503488089144979</v>
      </c>
      <c r="F25" s="3">
        <v>2.72</v>
      </c>
      <c r="G25" s="3">
        <v>2.56</v>
      </c>
      <c r="H25" s="3">
        <v>2.29</v>
      </c>
      <c r="I25" s="3">
        <v>2.79</v>
      </c>
      <c r="J25" s="3">
        <v>3.08</v>
      </c>
      <c r="K25" s="3">
        <v>2.4300000000000002</v>
      </c>
      <c r="L25" s="3">
        <v>2.66</v>
      </c>
      <c r="M25" s="3">
        <v>2.63</v>
      </c>
      <c r="N25" s="3">
        <v>2.76</v>
      </c>
      <c r="O25" s="3">
        <v>2.56</v>
      </c>
      <c r="P25" s="3">
        <f t="shared" si="2"/>
        <v>8.1206526016408528E-2</v>
      </c>
      <c r="R25" s="10">
        <v>0.45635416666666667</v>
      </c>
    </row>
    <row r="26" spans="1:19" x14ac:dyDescent="0.25">
      <c r="C26" s="2" t="s">
        <v>5</v>
      </c>
      <c r="D26" s="4">
        <f>AVERAGE(F26:N26)</f>
        <v>0.8222222222222223</v>
      </c>
      <c r="E26" s="1">
        <f>STDEV(F26:N26)</f>
        <v>1.4813657362192608E-2</v>
      </c>
      <c r="F26" s="3">
        <v>0.84</v>
      </c>
      <c r="G26" s="3">
        <v>0.83</v>
      </c>
      <c r="H26" s="3">
        <v>0.83</v>
      </c>
      <c r="I26" s="3">
        <v>0.83</v>
      </c>
      <c r="J26" s="3">
        <v>0.81</v>
      </c>
      <c r="K26" s="3">
        <v>0.8</v>
      </c>
      <c r="L26" s="3">
        <v>0.83</v>
      </c>
      <c r="M26" s="3">
        <v>0.83</v>
      </c>
      <c r="N26" s="3">
        <v>0.8</v>
      </c>
      <c r="O26" s="3">
        <v>0.81</v>
      </c>
      <c r="P26" s="3">
        <f t="shared" si="2"/>
        <v>1.8016610305369388E-2</v>
      </c>
      <c r="R26" s="10">
        <v>0.4588888888888889</v>
      </c>
    </row>
    <row r="28" spans="1:19" x14ac:dyDescent="0.25">
      <c r="P28" s="3">
        <f>AVERAGE(P2:P27)</f>
        <v>4.9526787330860064E-2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 Hall</dc:creator>
  <cp:lastModifiedBy>Timothy J Hall</cp:lastModifiedBy>
  <dcterms:created xsi:type="dcterms:W3CDTF">2016-04-21T20:34:02Z</dcterms:created>
  <dcterms:modified xsi:type="dcterms:W3CDTF">2016-05-25T19:28:28Z</dcterms:modified>
</cp:coreProperties>
</file>