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78681128-14B4-4329-A548-104C20DC7EC2}" xr6:coauthVersionLast="43" xr6:coauthVersionMax="43" xr10:uidLastSave="{00000000-0000-0000-0000-000000000000}"/>
  <bookViews>
    <workbookView xWindow="-110" yWindow="-110" windowWidth="19420" windowHeight="10420" tabRatio="738" xr2:uid="{00000000-000D-0000-FFFF-FFFF00000000}"/>
  </bookViews>
  <sheets>
    <sheet name="Stock payoff" sheetId="1" r:id="rId1"/>
    <sheet name="Call option payoff" sheetId="2" r:id="rId2"/>
    <sheet name="Put option payoff" sheetId="3" r:id="rId3"/>
    <sheet name="The Protective Put" sheetId="4" r:id="rId4"/>
    <sheet name="Spreads" sheetId="5" r:id="rId5"/>
    <sheet name="Put-Call parit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" i="5" l="1"/>
  <c r="C30" i="5"/>
  <c r="C31" i="5"/>
  <c r="C32" i="5"/>
  <c r="C33" i="5"/>
  <c r="C34" i="5"/>
  <c r="C35" i="5"/>
  <c r="C36" i="5"/>
  <c r="C37" i="5"/>
  <c r="C38" i="5"/>
  <c r="C28" i="5"/>
  <c r="G8" i="5"/>
  <c r="G9" i="5"/>
  <c r="G10" i="5"/>
  <c r="G11" i="5"/>
  <c r="G12" i="5"/>
  <c r="G13" i="5"/>
  <c r="G14" i="5"/>
  <c r="G15" i="5"/>
  <c r="G16" i="5"/>
  <c r="G17" i="5"/>
  <c r="G7" i="5"/>
  <c r="C8" i="5"/>
  <c r="C9" i="5"/>
  <c r="C10" i="5"/>
  <c r="C11" i="5"/>
  <c r="C12" i="5"/>
  <c r="C13" i="5"/>
  <c r="C14" i="5"/>
  <c r="C15" i="5"/>
  <c r="C16" i="5"/>
  <c r="C17" i="5"/>
  <c r="C7" i="5"/>
  <c r="C25" i="4"/>
  <c r="C26" i="4"/>
  <c r="C27" i="4"/>
  <c r="C28" i="4"/>
  <c r="C29" i="4"/>
  <c r="C30" i="4"/>
  <c r="C31" i="4"/>
  <c r="C32" i="4"/>
  <c r="C33" i="4"/>
  <c r="C34" i="4"/>
  <c r="C24" i="4"/>
  <c r="F7" i="4"/>
  <c r="F8" i="4"/>
  <c r="F9" i="4"/>
  <c r="F10" i="4"/>
  <c r="F11" i="4"/>
  <c r="F12" i="4"/>
  <c r="F13" i="4"/>
  <c r="F14" i="4"/>
  <c r="F15" i="4"/>
  <c r="F16" i="4"/>
  <c r="F6" i="4"/>
  <c r="C7" i="4"/>
  <c r="C8" i="4"/>
  <c r="C9" i="4"/>
  <c r="C10" i="4"/>
  <c r="C11" i="4"/>
  <c r="C12" i="4"/>
  <c r="C13" i="4"/>
  <c r="C14" i="4"/>
  <c r="C15" i="4"/>
  <c r="C16" i="4"/>
  <c r="C6" i="4"/>
  <c r="F9" i="3"/>
  <c r="F10" i="3"/>
  <c r="F11" i="3"/>
  <c r="F12" i="3"/>
  <c r="F13" i="3"/>
  <c r="F14" i="3"/>
  <c r="F15" i="3"/>
  <c r="F16" i="3"/>
  <c r="F17" i="3"/>
  <c r="F18" i="3"/>
  <c r="F8" i="3"/>
  <c r="C9" i="3"/>
  <c r="C10" i="3"/>
  <c r="C11" i="3"/>
  <c r="C12" i="3"/>
  <c r="C13" i="3"/>
  <c r="C14" i="3"/>
  <c r="C15" i="3"/>
  <c r="C16" i="3"/>
  <c r="C17" i="3"/>
  <c r="C18" i="3"/>
  <c r="C8" i="3"/>
  <c r="F13" i="2"/>
  <c r="F14" i="2"/>
  <c r="F15" i="2"/>
  <c r="F16" i="2"/>
  <c r="F17" i="2"/>
  <c r="F18" i="2"/>
  <c r="F10" i="2"/>
  <c r="F11" i="2"/>
  <c r="F12" i="2"/>
  <c r="F9" i="2"/>
  <c r="F8" i="2"/>
  <c r="C9" i="2"/>
  <c r="C10" i="2"/>
  <c r="C11" i="2"/>
  <c r="C12" i="2"/>
  <c r="C13" i="2"/>
  <c r="C14" i="2"/>
  <c r="C15" i="2"/>
  <c r="C16" i="2"/>
  <c r="C17" i="2"/>
  <c r="C18" i="2"/>
  <c r="C8" i="2"/>
  <c r="F7" i="1"/>
  <c r="F8" i="1"/>
  <c r="F9" i="1"/>
  <c r="F10" i="1"/>
  <c r="F11" i="1"/>
  <c r="F12" i="1"/>
  <c r="F13" i="1"/>
  <c r="F14" i="1"/>
  <c r="F15" i="1"/>
  <c r="F16" i="1"/>
  <c r="F6" i="1"/>
  <c r="C7" i="1"/>
  <c r="C8" i="1"/>
  <c r="C9" i="1"/>
  <c r="C10" i="1"/>
  <c r="C11" i="1"/>
  <c r="C12" i="1"/>
  <c r="C13" i="1"/>
  <c r="C14" i="1"/>
  <c r="C15" i="1"/>
  <c r="C16" i="1"/>
  <c r="C6" i="1"/>
</calcChain>
</file>

<file path=xl/sharedStrings.xml><?xml version="1.0" encoding="utf-8"?>
<sst xmlns="http://schemas.openxmlformats.org/spreadsheetml/2006/main" count="65" uniqueCount="16">
  <si>
    <t>Stock</t>
  </si>
  <si>
    <t xml:space="preserve">Stock - Long Position </t>
  </si>
  <si>
    <t>Stock - Short Position</t>
  </si>
  <si>
    <t>S0</t>
  </si>
  <si>
    <t>Stock price</t>
  </si>
  <si>
    <t>Payoff</t>
  </si>
  <si>
    <t>Call option - Long postion</t>
  </si>
  <si>
    <t>Call option - Short postion</t>
  </si>
  <si>
    <t>K</t>
  </si>
  <si>
    <t>Price</t>
  </si>
  <si>
    <t>Put option - long position</t>
  </si>
  <si>
    <t>Put option - short position</t>
  </si>
  <si>
    <t>Protective put</t>
  </si>
  <si>
    <t>P</t>
  </si>
  <si>
    <t>Call option in long position</t>
  </si>
  <si>
    <t>Call option in short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</si>
</sst>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'Stock payoff'!$B$2:$C$2</c:f>
              <c:strCache>
                <c:ptCount val="1"/>
                <c:pt idx="0">
                  <c:v>Stock - Long Position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'Stock payoff'!$B$6:$B$16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'Stock payoff'!$C$6:$C$16</c:f>
              <c:numCache>
                <c:formatCode>General</c:formatCode>
                <c:ptCount val="11"/>
                <c:pt idx="0">
                  <c:v>-40</c:v>
                </c:pt>
                <c:pt idx="1">
                  <c:v>-30</c:v>
                </c:pt>
                <c:pt idx="2">
                  <c:v>-20</c:v>
                </c:pt>
                <c:pt idx="3">
                  <c:v>-10</c:v>
                </c:pt>
                <c:pt idx="4">
                  <c:v>0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AF-415E-B0FA-4F4BE6D8FD51}"/>
            </c:ext>
          </c:extLst>
        </c:ser>
        <c:ser>
          <c:idx val="1"/>
          <c:order val="1"/>
          <c:tx>
            <c:strRef>
              <c:f>'Stock payoff'!$E$2:$F$2</c:f>
              <c:strCache>
                <c:ptCount val="1"/>
                <c:pt idx="0">
                  <c:v>Stock - Short Position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'Stock payoff'!$E$6:$E$16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'Stock payoff'!$F$6:$F$16</c:f>
              <c:numCache>
                <c:formatCode>General</c:formatCode>
                <c:ptCount val="11"/>
                <c:pt idx="0">
                  <c:v>40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  <c:pt idx="4">
                  <c:v>0</c:v>
                </c:pt>
                <c:pt idx="5">
                  <c:v>-10</c:v>
                </c:pt>
                <c:pt idx="6">
                  <c:v>-20</c:v>
                </c:pt>
                <c:pt idx="7">
                  <c:v>-30</c:v>
                </c:pt>
                <c:pt idx="8">
                  <c:v>-40</c:v>
                </c:pt>
                <c:pt idx="9">
                  <c:v>-50</c:v>
                </c:pt>
                <c:pt idx="10">
                  <c:v>-60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AF-415E-B0FA-4F4BE6D8F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443120"/>
        <c:axId val="409549232"/>
      </c:scatterChart>
      <c:valAx>
        <c:axId val="4104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49232"/>
        <c:crosses val="autoZero"/>
        <c:crossBetween val="midCat"/>
      </c:valAx>
      <c:valAx>
        <c:axId val="40954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4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'Call option payoff'!$B$2:$C$2</c:f>
              <c:strCache>
                <c:ptCount val="1"/>
                <c:pt idx="0">
                  <c:v>Call option - Long postion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 option payoff'!$B$8:$B$18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'Call option payoff'!$C$8:$C$18</c:f>
              <c:numCache>
                <c:formatCode>General</c:formatCode>
                <c:ptCount val="11"/>
                <c:pt idx="0">
                  <c:v>-4</c:v>
                </c:pt>
                <c:pt idx="1">
                  <c:v>-4</c:v>
                </c:pt>
                <c:pt idx="2">
                  <c:v>-4</c:v>
                </c:pt>
                <c:pt idx="3">
                  <c:v>-4</c:v>
                </c:pt>
                <c:pt idx="4">
                  <c:v>-4</c:v>
                </c:pt>
                <c:pt idx="5">
                  <c:v>6</c:v>
                </c:pt>
                <c:pt idx="6">
                  <c:v>16</c:v>
                </c:pt>
                <c:pt idx="7">
                  <c:v>26</c:v>
                </c:pt>
                <c:pt idx="8">
                  <c:v>36</c:v>
                </c:pt>
                <c:pt idx="9">
                  <c:v>46</c:v>
                </c:pt>
                <c:pt idx="10">
                  <c:v>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D7-4E4B-9104-6350747829F2}"/>
            </c:ext>
          </c:extLst>
        </c:ser>
        <c:ser>
          <c:idx val="1"/>
          <c:order val="1"/>
          <c:tx>
            <c:strRef>
              <c:f>'Call option payoff'!$E$2:$F$2</c:f>
              <c:strCache>
                <c:ptCount val="1"/>
                <c:pt idx="0">
                  <c:v>Call option - Short postion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'Call option payoff'!$E$8:$E$18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'Call option payoff'!$F$8:$F$18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-6</c:v>
                </c:pt>
                <c:pt idx="6">
                  <c:v>-16</c:v>
                </c:pt>
                <c:pt idx="7">
                  <c:v>-26</c:v>
                </c:pt>
                <c:pt idx="8">
                  <c:v>-36</c:v>
                </c:pt>
                <c:pt idx="9">
                  <c:v>-46</c:v>
                </c:pt>
                <c:pt idx="10">
                  <c:v>-56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D7-4E4B-9104-635074782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698064"/>
        <c:axId val="409577104"/>
      </c:scatterChart>
      <c:valAx>
        <c:axId val="41469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77104"/>
        <c:crosses val="autoZero"/>
        <c:crossBetween val="midCat"/>
      </c:valAx>
      <c:valAx>
        <c:axId val="40957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9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'Put option payoff'!$B$2:$C$2</c:f>
              <c:strCache>
                <c:ptCount val="1"/>
                <c:pt idx="0">
                  <c:v>Put option - long 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'Put option payoff'!$B$8:$B$18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'Put option payoff'!$C$8:$C$18</c:f>
              <c:numCache>
                <c:formatCode>General</c:formatCode>
                <c:ptCount val="11"/>
                <c:pt idx="0">
                  <c:v>38</c:v>
                </c:pt>
                <c:pt idx="1">
                  <c:v>28</c:v>
                </c:pt>
                <c:pt idx="2">
                  <c:v>18</c:v>
                </c:pt>
                <c:pt idx="3">
                  <c:v>8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CB-4E12-9619-BB96DA6918ED}"/>
            </c:ext>
          </c:extLst>
        </c:ser>
        <c:ser>
          <c:idx val="1"/>
          <c:order val="1"/>
          <c:tx>
            <c:strRef>
              <c:f>'Put option payoff'!$E$2:$F$2</c:f>
              <c:strCache>
                <c:ptCount val="1"/>
                <c:pt idx="0">
                  <c:v>Put option - short position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'Put option payoff'!$E$8:$E$18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'Put option payoff'!$F$8:$F$18</c:f>
              <c:numCache>
                <c:formatCode>General</c:formatCode>
                <c:ptCount val="11"/>
                <c:pt idx="0">
                  <c:v>-38</c:v>
                </c:pt>
                <c:pt idx="1">
                  <c:v>-28</c:v>
                </c:pt>
                <c:pt idx="2">
                  <c:v>-18</c:v>
                </c:pt>
                <c:pt idx="3">
                  <c:v>-8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CB-4E12-9619-BB96DA691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519120"/>
        <c:axId val="409585008"/>
      </c:scatterChart>
      <c:valAx>
        <c:axId val="4645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85008"/>
        <c:crosses val="autoZero"/>
        <c:crossBetween val="midCat"/>
      </c:valAx>
      <c:valAx>
        <c:axId val="40958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1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'The Protective Put'!$B$2</c:f>
              <c:strCache>
                <c:ptCount val="1"/>
                <c:pt idx="0">
                  <c:v>Stock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'The Protective Put'!$B$6:$B$16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'The Protective Put'!$C$6:$C$16</c:f>
              <c:numCache>
                <c:formatCode>General</c:formatCode>
                <c:ptCount val="11"/>
                <c:pt idx="0">
                  <c:v>-40</c:v>
                </c:pt>
                <c:pt idx="1">
                  <c:v>-30</c:v>
                </c:pt>
                <c:pt idx="2">
                  <c:v>-20</c:v>
                </c:pt>
                <c:pt idx="3">
                  <c:v>-10</c:v>
                </c:pt>
                <c:pt idx="4">
                  <c:v>0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0B-45CD-9D81-1CA0DE3E2946}"/>
            </c:ext>
          </c:extLst>
        </c:ser>
        <c:ser>
          <c:idx val="1"/>
          <c:order val="1"/>
          <c:tx>
            <c:strRef>
              <c:f>'The Protective Put'!$E$2</c:f>
              <c:strCache>
                <c:ptCount val="1"/>
                <c:pt idx="0">
                  <c:v>Put option - long position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'The Protective Put'!$E$6:$E$16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'The Protective Put'!$F$6:$F$16</c:f>
              <c:numCache>
                <c:formatCode>General</c:formatCode>
                <c:ptCount val="11"/>
                <c:pt idx="0">
                  <c:v>38</c:v>
                </c:pt>
                <c:pt idx="1">
                  <c:v>28</c:v>
                </c:pt>
                <c:pt idx="2">
                  <c:v>18</c:v>
                </c:pt>
                <c:pt idx="3">
                  <c:v>8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0B-45CD-9D81-1CA0DE3E2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062304"/>
        <c:axId val="409582096"/>
      </c:scatterChart>
      <c:valAx>
        <c:axId val="46606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82096"/>
        <c:crosses val="autoZero"/>
        <c:crossBetween val="midCat"/>
      </c:valAx>
      <c:valAx>
        <c:axId val="40958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6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'The Protective Put'!$B$18:$C$18</c:f>
              <c:strCache>
                <c:ptCount val="1"/>
                <c:pt idx="0">
                  <c:v>Protective 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'The Protective Put'!$B$24:$B$34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'The Protective Put'!$C$24:$C$34</c:f>
              <c:numCache>
                <c:formatCode>General</c:formatCode>
                <c:ptCount val="11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8</c:v>
                </c:pt>
                <c:pt idx="6">
                  <c:v>18</c:v>
                </c:pt>
                <c:pt idx="7">
                  <c:v>28</c:v>
                </c:pt>
                <c:pt idx="8">
                  <c:v>38</c:v>
                </c:pt>
                <c:pt idx="9">
                  <c:v>48</c:v>
                </c:pt>
                <c:pt idx="10">
                  <c:v>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9A-4DB1-84A5-0BCF0C0CC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920384"/>
        <c:axId val="473494576"/>
      </c:scatterChart>
      <c:valAx>
        <c:axId val="45792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94576"/>
        <c:crosses val="autoZero"/>
        <c:crossBetween val="midCat"/>
      </c:valAx>
      <c:valAx>
        <c:axId val="4734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2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Spreads!$B$2</c:f>
              <c:strCache>
                <c:ptCount val="1"/>
                <c:pt idx="0">
                  <c:v>Call option in long 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Spreads!$B$7:$B$17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Spreads!$C$7:$C$17</c:f>
              <c:numCache>
                <c:formatCode>General</c:formatCode>
                <c:ptCount val="11"/>
                <c:pt idx="0">
                  <c:v>-4</c:v>
                </c:pt>
                <c:pt idx="1">
                  <c:v>-4</c:v>
                </c:pt>
                <c:pt idx="2">
                  <c:v>-4</c:v>
                </c:pt>
                <c:pt idx="3">
                  <c:v>-4</c:v>
                </c:pt>
                <c:pt idx="4">
                  <c:v>-4</c:v>
                </c:pt>
                <c:pt idx="5">
                  <c:v>6</c:v>
                </c:pt>
                <c:pt idx="6">
                  <c:v>16</c:v>
                </c:pt>
                <c:pt idx="7">
                  <c:v>26</c:v>
                </c:pt>
                <c:pt idx="8">
                  <c:v>36</c:v>
                </c:pt>
                <c:pt idx="9">
                  <c:v>46</c:v>
                </c:pt>
                <c:pt idx="10">
                  <c:v>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34-489B-B57F-6A3ECC22A60B}"/>
            </c:ext>
          </c:extLst>
        </c:ser>
        <c:ser>
          <c:idx val="1"/>
          <c:order val="1"/>
          <c:tx>
            <c:strRef>
              <c:f>Spreads!$F$2</c:f>
              <c:strCache>
                <c:ptCount val="1"/>
                <c:pt idx="0">
                  <c:v>Call option in short position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Spreads!$F$7:$F$17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Spreads!$G$7:$G$17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-8</c:v>
                </c:pt>
                <c:pt idx="7">
                  <c:v>-18</c:v>
                </c:pt>
                <c:pt idx="8">
                  <c:v>-28</c:v>
                </c:pt>
                <c:pt idx="9">
                  <c:v>-38</c:v>
                </c:pt>
                <c:pt idx="10">
                  <c:v>-48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34-489B-B57F-6A3ECC22A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46816"/>
        <c:axId val="473494160"/>
      </c:scatterChart>
      <c:valAx>
        <c:axId val="56534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94160"/>
        <c:crosses val="autoZero"/>
        <c:crossBetween val="midCat"/>
      </c:valAx>
      <c:valAx>
        <c:axId val="4734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4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Bull Spread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Spreads!$B$28:$B$38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Spreads!$C$28:$C$38</c:f>
              <c:numCache>
                <c:formatCode>General</c:formatCode>
                <c:ptCount val="11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2A-4B1F-B16C-306AE466D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060688"/>
        <c:axId val="473476272"/>
      </c:scatterChart>
      <c:valAx>
        <c:axId val="56606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76272"/>
        <c:crosses val="autoZero"/>
        <c:crossBetween val="midCat"/>
      </c:valAx>
      <c:valAx>
        <c:axId val="47347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6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558800</xdr:colOff>
      <xdr:row>0</xdr:row>
      <xdr:rowOff>12700</xdr:rowOff>
    </xdr:from>
    <xdr:to>
      <xdr:col>20</xdr:col>
      <xdr:colOff>72192</xdr:colOff>
      <xdr:row>6</xdr:row>
      <xdr:rowOff>140693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238EEC-ECAA-418B-9848-2FF19099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13700" y="12700"/>
          <a:ext cx="4390192" cy="1232893"/>
        </a:xfrm>
        <a:prstGeom prst="rect">
          <a:avLst/>
        </a:prstGeom>
      </xdr:spPr>
    </xdr:pic>
    <xdr:clientData/>
  </xdr:twoCellAnchor>
  <xdr:twoCellAnchor>
    <xdr:from>
      <xdr:col>6</xdr:col>
      <xdr:colOff>60325</xdr:colOff>
      <xdr:row>1</xdr:row>
      <xdr:rowOff>146050</xdr:rowOff>
    </xdr:from>
    <xdr:to>
      <xdr:col>13</xdr:col>
      <xdr:colOff>38100</xdr:colOff>
      <xdr:row>16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92AC20-AA13-447C-959E-9EEECF725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427085</xdr:colOff>
      <xdr:row>0</xdr:row>
      <xdr:rowOff>107950</xdr:rowOff>
    </xdr:from>
    <xdr:to>
      <xdr:col>18</xdr:col>
      <xdr:colOff>184150</xdr:colOff>
      <xdr:row>5</xdr:row>
      <xdr:rowOff>139710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616FBC-1810-4FC6-9CBB-46EF34198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4735" y="107950"/>
          <a:ext cx="3414665" cy="952510"/>
        </a:xfrm>
        <a:prstGeom prst="rect">
          <a:avLst/>
        </a:prstGeom>
      </xdr:spPr>
    </xdr:pic>
    <xdr:clientData/>
  </xdr:twoCellAnchor>
  <xdr:twoCellAnchor>
    <xdr:from>
      <xdr:col>6</xdr:col>
      <xdr:colOff>34925</xdr:colOff>
      <xdr:row>3</xdr:row>
      <xdr:rowOff>57150</xdr:rowOff>
    </xdr:from>
    <xdr:to>
      <xdr:col>13</xdr:col>
      <xdr:colOff>339725</xdr:colOff>
      <xdr:row>18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533ADA-FBFD-4ACB-9AFB-1582930F3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45034</xdr:colOff>
      <xdr:row>0</xdr:row>
      <xdr:rowOff>0</xdr:rowOff>
    </xdr:from>
    <xdr:to>
      <xdr:col>17</xdr:col>
      <xdr:colOff>357636</xdr:colOff>
      <xdr:row>5</xdr:row>
      <xdr:rowOff>25129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A2D1CE-EC1F-4078-A69F-C77A1EE22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0634" y="0"/>
          <a:ext cx="3970202" cy="945879"/>
        </a:xfrm>
        <a:prstGeom prst="rect">
          <a:avLst/>
        </a:prstGeom>
      </xdr:spPr>
    </xdr:pic>
    <xdr:clientData/>
  </xdr:twoCellAnchor>
  <xdr:twoCellAnchor>
    <xdr:from>
      <xdr:col>6</xdr:col>
      <xdr:colOff>111125</xdr:colOff>
      <xdr:row>2</xdr:row>
      <xdr:rowOff>44450</xdr:rowOff>
    </xdr:from>
    <xdr:to>
      <xdr:col>13</xdr:col>
      <xdr:colOff>415925</xdr:colOff>
      <xdr:row>17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D47FB9-0073-4282-A459-917E27B70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596900</xdr:colOff>
      <xdr:row>0</xdr:row>
      <xdr:rowOff>0</xdr:rowOff>
    </xdr:from>
    <xdr:to>
      <xdr:col>17</xdr:col>
      <xdr:colOff>566373</xdr:colOff>
      <xdr:row>4</xdr:row>
      <xdr:rowOff>6350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35412D-52E9-41FA-86C5-54F0E7DB9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86850" y="0"/>
          <a:ext cx="2407873" cy="742950"/>
        </a:xfrm>
        <a:prstGeom prst="rect">
          <a:avLst/>
        </a:prstGeom>
      </xdr:spPr>
    </xdr:pic>
    <xdr:clientData/>
  </xdr:twoCellAnchor>
  <xdr:twoCellAnchor>
    <xdr:from>
      <xdr:col>6</xdr:col>
      <xdr:colOff>587375</xdr:colOff>
      <xdr:row>1</xdr:row>
      <xdr:rowOff>107950</xdr:rowOff>
    </xdr:from>
    <xdr:to>
      <xdr:col>14</xdr:col>
      <xdr:colOff>282575</xdr:colOff>
      <xdr:row>16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F33D34-0EE4-4A50-98AB-9E852AB2F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571500</xdr:colOff>
      <xdr:row>18</xdr:row>
      <xdr:rowOff>25400</xdr:rowOff>
    </xdr:from>
    <xdr:to>
      <xdr:col>10</xdr:col>
      <xdr:colOff>394805</xdr:colOff>
      <xdr:row>33</xdr:row>
      <xdr:rowOff>35339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E08A49-D25B-47E0-A994-B3121D2BE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255687</xdr:colOff>
      <xdr:row>4</xdr:row>
      <xdr:rowOff>143565</xdr:rowOff>
    </xdr:from>
    <xdr:to>
      <xdr:col>22</xdr:col>
      <xdr:colOff>228990</xdr:colOff>
      <xdr:row>11</xdr:row>
      <xdr:rowOff>101605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4061C9-E1DA-44BF-A5CC-A9915725B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9165" y="872435"/>
          <a:ext cx="4832434" cy="1233561"/>
        </a:xfrm>
        <a:prstGeom prst="rect">
          <a:avLst/>
        </a:prstGeom>
      </xdr:spPr>
    </xdr:pic>
    <xdr:clientData/>
  </xdr:twoCellAnchor>
  <xdr:twoCellAnchor>
    <xdr:from>
      <xdr:col>7</xdr:col>
      <xdr:colOff>400324</xdr:colOff>
      <xdr:row>1</xdr:row>
      <xdr:rowOff>152401</xdr:rowOff>
    </xdr:from>
    <xdr:to>
      <xdr:col>14</xdr:col>
      <xdr:colOff>347868</xdr:colOff>
      <xdr:row>18</xdr:row>
      <xdr:rowOff>11044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B88D6F-09FE-434D-B24B-A7108E754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206375</xdr:colOff>
      <xdr:row>22</xdr:row>
      <xdr:rowOff>88900</xdr:rowOff>
    </xdr:from>
    <xdr:to>
      <xdr:col>12</xdr:col>
      <xdr:colOff>511175</xdr:colOff>
      <xdr:row>37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39E7BA-29CB-43B4-8E9C-C148F8149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2</xdr:row>
      <xdr:rowOff>114300</xdr:rowOff>
    </xdr:from>
    <xdr:to>
      <xdr:col>6</xdr:col>
      <xdr:colOff>406052</xdr:colOff>
      <xdr:row>5</xdr:row>
      <xdr:rowOff>142802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659341-3F3F-4632-98C8-E60DC1830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2700" y="482600"/>
          <a:ext cx="2780952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6"/>
  <sheetViews>
    <sheetView tabSelected="1" workbookViewId="0">
      <selection activeCell="O9" sqref="O9"/>
    </sheetView>
  </sheetViews>
  <sheetFormatPr defaultRowHeight="14.5" x14ac:dyDescent="0.35"/>
  <cols>
    <col min="2" max="2" width="9.7265625" bestFit="1" customWidth="1"/>
    <col min="5" max="5" width="9.7265625" bestFit="1" customWidth="1"/>
  </cols>
  <sheetData>
    <row r="2" spans="2:6" x14ac:dyDescent="0.35">
      <c r="B2" s="2" t="s">
        <v>1</v>
      </c>
      <c r="C2" s="2"/>
      <c r="E2" s="2" t="s">
        <v>2</v>
      </c>
      <c r="F2" s="2"/>
    </row>
    <row r="3" spans="2:6" x14ac:dyDescent="0.35">
      <c r="B3" t="s">
        <v>3</v>
      </c>
      <c r="C3">
        <v>40</v>
      </c>
      <c r="E3" t="s">
        <v>3</v>
      </c>
      <c r="F3">
        <v>40</v>
      </c>
    </row>
    <row r="5" spans="2:6" x14ac:dyDescent="0.35">
      <c r="B5" t="s">
        <v>4</v>
      </c>
      <c r="C5" t="s">
        <v>5</v>
      </c>
      <c r="E5" t="s">
        <v>4</v>
      </c>
      <c r="F5" t="s">
        <v>5</v>
      </c>
    </row>
    <row r="6" spans="2:6" x14ac:dyDescent="0.35">
      <c r="B6">
        <v>0</v>
      </c>
      <c r="C6">
        <f>B6-$C$3</f>
        <v>-40</v>
      </c>
      <c r="E6">
        <v>0</v>
      </c>
      <c r="F6">
        <f>$F$3-E6</f>
        <v>40</v>
      </c>
    </row>
    <row r="7" spans="2:6" x14ac:dyDescent="0.35">
      <c r="B7">
        <v>10</v>
      </c>
      <c r="C7">
        <f t="shared" ref="C7:C16" si="0">B7-$C$3</f>
        <v>-30</v>
      </c>
      <c r="E7">
        <v>10</v>
      </c>
      <c r="F7">
        <f t="shared" ref="F7:F16" si="1">$F$3-E7</f>
        <v>30</v>
      </c>
    </row>
    <row r="8" spans="2:6" x14ac:dyDescent="0.35">
      <c r="B8">
        <v>20</v>
      </c>
      <c r="C8">
        <f t="shared" si="0"/>
        <v>-20</v>
      </c>
      <c r="E8">
        <v>20</v>
      </c>
      <c r="F8">
        <f t="shared" si="1"/>
        <v>20</v>
      </c>
    </row>
    <row r="9" spans="2:6" x14ac:dyDescent="0.35">
      <c r="B9">
        <v>30</v>
      </c>
      <c r="C9">
        <f t="shared" si="0"/>
        <v>-10</v>
      </c>
      <c r="E9">
        <v>30</v>
      </c>
      <c r="F9">
        <f t="shared" si="1"/>
        <v>10</v>
      </c>
    </row>
    <row r="10" spans="2:6" x14ac:dyDescent="0.35">
      <c r="B10">
        <v>40</v>
      </c>
      <c r="C10">
        <f t="shared" si="0"/>
        <v>0</v>
      </c>
      <c r="E10">
        <v>40</v>
      </c>
      <c r="F10">
        <f t="shared" si="1"/>
        <v>0</v>
      </c>
    </row>
    <row r="11" spans="2:6" x14ac:dyDescent="0.35">
      <c r="B11">
        <v>50</v>
      </c>
      <c r="C11">
        <f t="shared" si="0"/>
        <v>10</v>
      </c>
      <c r="E11">
        <v>50</v>
      </c>
      <c r="F11">
        <f t="shared" si="1"/>
        <v>-10</v>
      </c>
    </row>
    <row r="12" spans="2:6" x14ac:dyDescent="0.35">
      <c r="B12">
        <v>60</v>
      </c>
      <c r="C12">
        <f t="shared" si="0"/>
        <v>20</v>
      </c>
      <c r="E12">
        <v>60</v>
      </c>
      <c r="F12">
        <f t="shared" si="1"/>
        <v>-20</v>
      </c>
    </row>
    <row r="13" spans="2:6" x14ac:dyDescent="0.35">
      <c r="B13">
        <v>70</v>
      </c>
      <c r="C13">
        <f t="shared" si="0"/>
        <v>30</v>
      </c>
      <c r="E13">
        <v>70</v>
      </c>
      <c r="F13">
        <f t="shared" si="1"/>
        <v>-30</v>
      </c>
    </row>
    <row r="14" spans="2:6" x14ac:dyDescent="0.35">
      <c r="B14">
        <v>80</v>
      </c>
      <c r="C14">
        <f t="shared" si="0"/>
        <v>40</v>
      </c>
      <c r="E14">
        <v>80</v>
      </c>
      <c r="F14">
        <f t="shared" si="1"/>
        <v>-40</v>
      </c>
    </row>
    <row r="15" spans="2:6" x14ac:dyDescent="0.35">
      <c r="B15">
        <v>90</v>
      </c>
      <c r="C15">
        <f t="shared" si="0"/>
        <v>50</v>
      </c>
      <c r="E15">
        <v>90</v>
      </c>
      <c r="F15">
        <f t="shared" si="1"/>
        <v>-50</v>
      </c>
    </row>
    <row r="16" spans="2:6" x14ac:dyDescent="0.35">
      <c r="B16">
        <v>100</v>
      </c>
      <c r="C16">
        <f t="shared" si="0"/>
        <v>60</v>
      </c>
      <c r="E16">
        <v>100</v>
      </c>
      <c r="F16">
        <f t="shared" si="1"/>
        <v>-60</v>
      </c>
    </row>
  </sheetData>
  <mergeCells count="2">
    <mergeCell ref="B2:C2"/>
    <mergeCell ref="E2:F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41513-1AF4-4776-ACEE-82E28330C8B2}">
  <dimension ref="B2:F18"/>
  <sheetViews>
    <sheetView zoomScaleNormal="100" workbookViewId="0">
      <selection activeCell="E13" sqref="E13"/>
    </sheetView>
  </sheetViews>
  <sheetFormatPr defaultRowHeight="14.5" x14ac:dyDescent="0.35"/>
  <cols>
    <col min="2" max="2" width="10.54296875" bestFit="1" customWidth="1"/>
    <col min="3" max="3" width="10.54296875" customWidth="1"/>
    <col min="5" max="5" width="10.26953125" bestFit="1" customWidth="1"/>
    <col min="6" max="6" width="11.453125" customWidth="1"/>
  </cols>
  <sheetData>
    <row r="2" spans="2:6" x14ac:dyDescent="0.35">
      <c r="B2" s="4" t="s">
        <v>6</v>
      </c>
      <c r="C2" s="4"/>
      <c r="E2" s="4" t="s">
        <v>7</v>
      </c>
      <c r="F2" s="4"/>
    </row>
    <row r="3" spans="2:6" x14ac:dyDescent="0.35">
      <c r="B3" t="s">
        <v>3</v>
      </c>
      <c r="C3">
        <v>40</v>
      </c>
      <c r="E3" t="s">
        <v>3</v>
      </c>
      <c r="F3">
        <v>40</v>
      </c>
    </row>
    <row r="4" spans="2:6" x14ac:dyDescent="0.35">
      <c r="B4" t="s">
        <v>8</v>
      </c>
      <c r="C4" s="3">
        <v>40</v>
      </c>
      <c r="E4" t="s">
        <v>8</v>
      </c>
      <c r="F4" s="3">
        <v>40</v>
      </c>
    </row>
    <row r="5" spans="2:6" x14ac:dyDescent="0.35">
      <c r="B5" t="s">
        <v>9</v>
      </c>
      <c r="C5">
        <v>4</v>
      </c>
      <c r="E5" t="s">
        <v>9</v>
      </c>
      <c r="F5">
        <v>4</v>
      </c>
    </row>
    <row r="7" spans="2:6" x14ac:dyDescent="0.35">
      <c r="B7" t="s">
        <v>4</v>
      </c>
      <c r="C7" t="s">
        <v>5</v>
      </c>
      <c r="E7" t="s">
        <v>4</v>
      </c>
      <c r="F7" t="s">
        <v>5</v>
      </c>
    </row>
    <row r="8" spans="2:6" x14ac:dyDescent="0.35">
      <c r="B8">
        <v>0</v>
      </c>
      <c r="C8">
        <f>MAX(B8-$C$4,0)-$C$5</f>
        <v>-4</v>
      </c>
      <c r="E8">
        <v>0</v>
      </c>
      <c r="F8">
        <f>-MAX(E8-$F$4,0)+$F$5</f>
        <v>4</v>
      </c>
    </row>
    <row r="9" spans="2:6" x14ac:dyDescent="0.35">
      <c r="B9">
        <v>10</v>
      </c>
      <c r="C9">
        <f t="shared" ref="C9:C18" si="0">MAX(B9-$C$4,0)-$C$5</f>
        <v>-4</v>
      </c>
      <c r="E9">
        <v>10</v>
      </c>
      <c r="F9">
        <f>-MAX(E9-$F$4,0)+$F$5</f>
        <v>4</v>
      </c>
    </row>
    <row r="10" spans="2:6" x14ac:dyDescent="0.35">
      <c r="B10">
        <v>20</v>
      </c>
      <c r="C10">
        <f t="shared" si="0"/>
        <v>-4</v>
      </c>
      <c r="E10">
        <v>20</v>
      </c>
      <c r="F10">
        <f t="shared" ref="F10:F28" si="1">-MAX(E10-$F$4,0)+$F$5</f>
        <v>4</v>
      </c>
    </row>
    <row r="11" spans="2:6" x14ac:dyDescent="0.35">
      <c r="B11">
        <v>30</v>
      </c>
      <c r="C11">
        <f t="shared" si="0"/>
        <v>-4</v>
      </c>
      <c r="E11">
        <v>30</v>
      </c>
      <c r="F11">
        <f t="shared" si="1"/>
        <v>4</v>
      </c>
    </row>
    <row r="12" spans="2:6" x14ac:dyDescent="0.35">
      <c r="B12">
        <v>40</v>
      </c>
      <c r="C12">
        <f t="shared" si="0"/>
        <v>-4</v>
      </c>
      <c r="E12">
        <v>40</v>
      </c>
      <c r="F12">
        <f t="shared" si="1"/>
        <v>4</v>
      </c>
    </row>
    <row r="13" spans="2:6" x14ac:dyDescent="0.35">
      <c r="B13">
        <v>50</v>
      </c>
      <c r="C13">
        <f t="shared" si="0"/>
        <v>6</v>
      </c>
      <c r="E13">
        <v>50</v>
      </c>
      <c r="F13">
        <f t="shared" si="1"/>
        <v>-6</v>
      </c>
    </row>
    <row r="14" spans="2:6" x14ac:dyDescent="0.35">
      <c r="B14">
        <v>60</v>
      </c>
      <c r="C14">
        <f t="shared" si="0"/>
        <v>16</v>
      </c>
      <c r="E14">
        <v>60</v>
      </c>
      <c r="F14">
        <f t="shared" si="1"/>
        <v>-16</v>
      </c>
    </row>
    <row r="15" spans="2:6" x14ac:dyDescent="0.35">
      <c r="B15">
        <v>70</v>
      </c>
      <c r="C15">
        <f t="shared" si="0"/>
        <v>26</v>
      </c>
      <c r="E15">
        <v>70</v>
      </c>
      <c r="F15">
        <f t="shared" si="1"/>
        <v>-26</v>
      </c>
    </row>
    <row r="16" spans="2:6" x14ac:dyDescent="0.35">
      <c r="B16">
        <v>80</v>
      </c>
      <c r="C16">
        <f t="shared" si="0"/>
        <v>36</v>
      </c>
      <c r="E16">
        <v>80</v>
      </c>
      <c r="F16">
        <f t="shared" si="1"/>
        <v>-36</v>
      </c>
    </row>
    <row r="17" spans="2:6" x14ac:dyDescent="0.35">
      <c r="B17">
        <v>90</v>
      </c>
      <c r="C17">
        <f t="shared" si="0"/>
        <v>46</v>
      </c>
      <c r="E17">
        <v>90</v>
      </c>
      <c r="F17">
        <f t="shared" si="1"/>
        <v>-46</v>
      </c>
    </row>
    <row r="18" spans="2:6" x14ac:dyDescent="0.35">
      <c r="B18">
        <v>100</v>
      </c>
      <c r="C18">
        <f t="shared" si="0"/>
        <v>56</v>
      </c>
      <c r="E18">
        <v>100</v>
      </c>
      <c r="F18">
        <f t="shared" si="1"/>
        <v>-56</v>
      </c>
    </row>
  </sheetData>
  <mergeCells count="2">
    <mergeCell ref="B2:C2"/>
    <mergeCell ref="E2:F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4263-1C43-4BF3-8AFD-1291456BF8A1}">
  <dimension ref="B2:F18"/>
  <sheetViews>
    <sheetView zoomScaleNormal="100" workbookViewId="0">
      <selection activeCell="O17" sqref="O17"/>
    </sheetView>
  </sheetViews>
  <sheetFormatPr defaultRowHeight="14.5" x14ac:dyDescent="0.35"/>
  <cols>
    <col min="2" max="2" width="9.453125" customWidth="1"/>
    <col min="3" max="3" width="14.1796875" customWidth="1"/>
    <col min="6" max="6" width="14.81640625" customWidth="1"/>
  </cols>
  <sheetData>
    <row r="2" spans="2:6" x14ac:dyDescent="0.35">
      <c r="B2" s="2" t="s">
        <v>10</v>
      </c>
      <c r="C2" s="2"/>
      <c r="E2" s="2" t="s">
        <v>11</v>
      </c>
      <c r="F2" s="2"/>
    </row>
    <row r="3" spans="2:6" x14ac:dyDescent="0.35">
      <c r="B3" t="s">
        <v>3</v>
      </c>
      <c r="C3">
        <v>40</v>
      </c>
      <c r="E3" t="s">
        <v>3</v>
      </c>
      <c r="F3">
        <v>40</v>
      </c>
    </row>
    <row r="4" spans="2:6" x14ac:dyDescent="0.35">
      <c r="B4" t="s">
        <v>8</v>
      </c>
      <c r="C4">
        <v>40</v>
      </c>
      <c r="E4" t="s">
        <v>8</v>
      </c>
      <c r="F4">
        <v>40</v>
      </c>
    </row>
    <row r="5" spans="2:6" x14ac:dyDescent="0.35">
      <c r="B5" t="s">
        <v>9</v>
      </c>
      <c r="C5">
        <v>2</v>
      </c>
      <c r="E5" t="s">
        <v>9</v>
      </c>
      <c r="F5">
        <v>2</v>
      </c>
    </row>
    <row r="7" spans="2:6" x14ac:dyDescent="0.35">
      <c r="B7" t="s">
        <v>4</v>
      </c>
      <c r="C7" t="s">
        <v>5</v>
      </c>
      <c r="E7" t="s">
        <v>4</v>
      </c>
      <c r="F7" t="s">
        <v>5</v>
      </c>
    </row>
    <row r="8" spans="2:6" x14ac:dyDescent="0.35">
      <c r="B8">
        <v>0</v>
      </c>
      <c r="C8">
        <f>MAX($C$4-B8,0)-$C$5</f>
        <v>38</v>
      </c>
      <c r="E8">
        <v>0</v>
      </c>
      <c r="F8">
        <f>-MAX($F$4-E8,0)+$F$5</f>
        <v>-38</v>
      </c>
    </row>
    <row r="9" spans="2:6" x14ac:dyDescent="0.35">
      <c r="B9">
        <v>10</v>
      </c>
      <c r="C9">
        <f t="shared" ref="C9:C18" si="0">MAX($C$4-B9,0)-$C$5</f>
        <v>28</v>
      </c>
      <c r="E9">
        <v>10</v>
      </c>
      <c r="F9">
        <f t="shared" ref="F9:F18" si="1">-MAX($F$4-E9,0)+$F$5</f>
        <v>-28</v>
      </c>
    </row>
    <row r="10" spans="2:6" x14ac:dyDescent="0.35">
      <c r="B10">
        <v>20</v>
      </c>
      <c r="C10">
        <f t="shared" si="0"/>
        <v>18</v>
      </c>
      <c r="E10">
        <v>20</v>
      </c>
      <c r="F10">
        <f t="shared" si="1"/>
        <v>-18</v>
      </c>
    </row>
    <row r="11" spans="2:6" x14ac:dyDescent="0.35">
      <c r="B11">
        <v>30</v>
      </c>
      <c r="C11">
        <f t="shared" si="0"/>
        <v>8</v>
      </c>
      <c r="E11">
        <v>30</v>
      </c>
      <c r="F11">
        <f t="shared" si="1"/>
        <v>-8</v>
      </c>
    </row>
    <row r="12" spans="2:6" x14ac:dyDescent="0.35">
      <c r="B12">
        <v>40</v>
      </c>
      <c r="C12">
        <f t="shared" si="0"/>
        <v>-2</v>
      </c>
      <c r="E12">
        <v>40</v>
      </c>
      <c r="F12">
        <f t="shared" si="1"/>
        <v>2</v>
      </c>
    </row>
    <row r="13" spans="2:6" x14ac:dyDescent="0.35">
      <c r="B13">
        <v>50</v>
      </c>
      <c r="C13">
        <f t="shared" si="0"/>
        <v>-2</v>
      </c>
      <c r="E13">
        <v>50</v>
      </c>
      <c r="F13">
        <f t="shared" si="1"/>
        <v>2</v>
      </c>
    </row>
    <row r="14" spans="2:6" x14ac:dyDescent="0.35">
      <c r="B14">
        <v>60</v>
      </c>
      <c r="C14">
        <f t="shared" si="0"/>
        <v>-2</v>
      </c>
      <c r="E14">
        <v>60</v>
      </c>
      <c r="F14">
        <f t="shared" si="1"/>
        <v>2</v>
      </c>
    </row>
    <row r="15" spans="2:6" x14ac:dyDescent="0.35">
      <c r="B15">
        <v>70</v>
      </c>
      <c r="C15">
        <f t="shared" si="0"/>
        <v>-2</v>
      </c>
      <c r="E15">
        <v>70</v>
      </c>
      <c r="F15">
        <f t="shared" si="1"/>
        <v>2</v>
      </c>
    </row>
    <row r="16" spans="2:6" x14ac:dyDescent="0.35">
      <c r="B16">
        <v>80</v>
      </c>
      <c r="C16">
        <f t="shared" si="0"/>
        <v>-2</v>
      </c>
      <c r="E16">
        <v>80</v>
      </c>
      <c r="F16">
        <f t="shared" si="1"/>
        <v>2</v>
      </c>
    </row>
    <row r="17" spans="2:6" x14ac:dyDescent="0.35">
      <c r="B17">
        <v>90</v>
      </c>
      <c r="C17">
        <f t="shared" si="0"/>
        <v>-2</v>
      </c>
      <c r="E17">
        <v>90</v>
      </c>
      <c r="F17">
        <f t="shared" si="1"/>
        <v>2</v>
      </c>
    </row>
    <row r="18" spans="2:6" x14ac:dyDescent="0.35">
      <c r="B18">
        <v>100</v>
      </c>
      <c r="C18">
        <f t="shared" si="0"/>
        <v>-2</v>
      </c>
      <c r="E18">
        <v>100</v>
      </c>
      <c r="F18">
        <f t="shared" si="1"/>
        <v>2</v>
      </c>
    </row>
  </sheetData>
  <mergeCells count="2">
    <mergeCell ref="B2:C2"/>
    <mergeCell ref="E2:F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DB59-009D-4B82-B3BC-ACC3B852CFD1}">
  <dimension ref="B2:F34"/>
  <sheetViews>
    <sheetView zoomScaleNormal="100" workbookViewId="0">
      <selection activeCell="D12" sqref="D12"/>
    </sheetView>
  </sheetViews>
  <sheetFormatPr defaultRowHeight="14.5" x14ac:dyDescent="0.35"/>
  <cols>
    <col min="2" max="2" width="9.7265625" bestFit="1" customWidth="1"/>
    <col min="5" max="5" width="15.81640625" bestFit="1" customWidth="1"/>
  </cols>
  <sheetData>
    <row r="2" spans="2:6" x14ac:dyDescent="0.35">
      <c r="B2" s="1" t="s">
        <v>0</v>
      </c>
      <c r="E2" s="1" t="s">
        <v>10</v>
      </c>
    </row>
    <row r="3" spans="2:6" x14ac:dyDescent="0.35">
      <c r="B3" t="s">
        <v>3</v>
      </c>
      <c r="C3">
        <v>40</v>
      </c>
      <c r="E3" t="s">
        <v>8</v>
      </c>
      <c r="F3">
        <v>40</v>
      </c>
    </row>
    <row r="4" spans="2:6" x14ac:dyDescent="0.35">
      <c r="E4" t="s">
        <v>9</v>
      </c>
      <c r="F4">
        <v>2</v>
      </c>
    </row>
    <row r="5" spans="2:6" x14ac:dyDescent="0.35">
      <c r="B5" t="s">
        <v>4</v>
      </c>
      <c r="C5" t="s">
        <v>5</v>
      </c>
      <c r="E5" t="s">
        <v>4</v>
      </c>
      <c r="F5" t="s">
        <v>5</v>
      </c>
    </row>
    <row r="6" spans="2:6" x14ac:dyDescent="0.35">
      <c r="B6">
        <v>0</v>
      </c>
      <c r="C6">
        <f>B6-$C$3</f>
        <v>-40</v>
      </c>
      <c r="E6">
        <v>0</v>
      </c>
      <c r="F6">
        <f>MAX($F$3-E6,0)-$F$4</f>
        <v>38</v>
      </c>
    </row>
    <row r="7" spans="2:6" x14ac:dyDescent="0.35">
      <c r="B7">
        <v>10</v>
      </c>
      <c r="C7">
        <f t="shared" ref="C7:C16" si="0">B7-$C$3</f>
        <v>-30</v>
      </c>
      <c r="E7">
        <v>10</v>
      </c>
      <c r="F7">
        <f t="shared" ref="F7:F16" si="1">MAX($F$3-E7,0)-$F$4</f>
        <v>28</v>
      </c>
    </row>
    <row r="8" spans="2:6" x14ac:dyDescent="0.35">
      <c r="B8">
        <v>20</v>
      </c>
      <c r="C8">
        <f t="shared" si="0"/>
        <v>-20</v>
      </c>
      <c r="E8">
        <v>20</v>
      </c>
      <c r="F8">
        <f t="shared" si="1"/>
        <v>18</v>
      </c>
    </row>
    <row r="9" spans="2:6" x14ac:dyDescent="0.35">
      <c r="B9">
        <v>30</v>
      </c>
      <c r="C9">
        <f t="shared" si="0"/>
        <v>-10</v>
      </c>
      <c r="E9">
        <v>30</v>
      </c>
      <c r="F9">
        <f t="shared" si="1"/>
        <v>8</v>
      </c>
    </row>
    <row r="10" spans="2:6" x14ac:dyDescent="0.35">
      <c r="B10">
        <v>40</v>
      </c>
      <c r="C10">
        <f t="shared" si="0"/>
        <v>0</v>
      </c>
      <c r="E10">
        <v>40</v>
      </c>
      <c r="F10">
        <f t="shared" si="1"/>
        <v>-2</v>
      </c>
    </row>
    <row r="11" spans="2:6" x14ac:dyDescent="0.35">
      <c r="B11">
        <v>50</v>
      </c>
      <c r="C11">
        <f t="shared" si="0"/>
        <v>10</v>
      </c>
      <c r="E11">
        <v>50</v>
      </c>
      <c r="F11">
        <f t="shared" si="1"/>
        <v>-2</v>
      </c>
    </row>
    <row r="12" spans="2:6" x14ac:dyDescent="0.35">
      <c r="B12">
        <v>60</v>
      </c>
      <c r="C12">
        <f t="shared" si="0"/>
        <v>20</v>
      </c>
      <c r="E12">
        <v>60</v>
      </c>
      <c r="F12">
        <f t="shared" si="1"/>
        <v>-2</v>
      </c>
    </row>
    <row r="13" spans="2:6" x14ac:dyDescent="0.35">
      <c r="B13">
        <v>70</v>
      </c>
      <c r="C13">
        <f t="shared" si="0"/>
        <v>30</v>
      </c>
      <c r="E13">
        <v>70</v>
      </c>
      <c r="F13">
        <f t="shared" si="1"/>
        <v>-2</v>
      </c>
    </row>
    <row r="14" spans="2:6" x14ac:dyDescent="0.35">
      <c r="B14">
        <v>80</v>
      </c>
      <c r="C14">
        <f t="shared" si="0"/>
        <v>40</v>
      </c>
      <c r="E14">
        <v>80</v>
      </c>
      <c r="F14">
        <f t="shared" si="1"/>
        <v>-2</v>
      </c>
    </row>
    <row r="15" spans="2:6" x14ac:dyDescent="0.35">
      <c r="B15">
        <v>90</v>
      </c>
      <c r="C15">
        <f t="shared" si="0"/>
        <v>50</v>
      </c>
      <c r="E15">
        <v>90</v>
      </c>
      <c r="F15">
        <f t="shared" si="1"/>
        <v>-2</v>
      </c>
    </row>
    <row r="16" spans="2:6" x14ac:dyDescent="0.35">
      <c r="B16">
        <v>100</v>
      </c>
      <c r="C16">
        <f t="shared" si="0"/>
        <v>60</v>
      </c>
      <c r="E16">
        <v>100</v>
      </c>
      <c r="F16">
        <f t="shared" si="1"/>
        <v>-2</v>
      </c>
    </row>
    <row r="18" spans="2:3" x14ac:dyDescent="0.35">
      <c r="B18" s="4" t="s">
        <v>12</v>
      </c>
      <c r="C18" s="4"/>
    </row>
    <row r="19" spans="2:3" x14ac:dyDescent="0.35">
      <c r="B19" t="s">
        <v>3</v>
      </c>
      <c r="C19">
        <v>40</v>
      </c>
    </row>
    <row r="20" spans="2:3" x14ac:dyDescent="0.35">
      <c r="B20" t="s">
        <v>8</v>
      </c>
      <c r="C20">
        <v>40</v>
      </c>
    </row>
    <row r="21" spans="2:3" x14ac:dyDescent="0.35">
      <c r="B21" t="s">
        <v>13</v>
      </c>
      <c r="C21">
        <v>2</v>
      </c>
    </row>
    <row r="23" spans="2:3" x14ac:dyDescent="0.35">
      <c r="B23" t="s">
        <v>4</v>
      </c>
      <c r="C23" t="s">
        <v>5</v>
      </c>
    </row>
    <row r="24" spans="2:3" x14ac:dyDescent="0.35">
      <c r="B24">
        <v>0</v>
      </c>
      <c r="C24">
        <f>B24-$C$19+MAX($C$20-B24,0)-$C$21</f>
        <v>-2</v>
      </c>
    </row>
    <row r="25" spans="2:3" x14ac:dyDescent="0.35">
      <c r="B25">
        <v>10</v>
      </c>
      <c r="C25">
        <f t="shared" ref="C25:C34" si="2">B25-$C$19+MAX($C$20-B25,0)-$C$21</f>
        <v>-2</v>
      </c>
    </row>
    <row r="26" spans="2:3" x14ac:dyDescent="0.35">
      <c r="B26">
        <v>20</v>
      </c>
      <c r="C26">
        <f t="shared" si="2"/>
        <v>-2</v>
      </c>
    </row>
    <row r="27" spans="2:3" x14ac:dyDescent="0.35">
      <c r="B27">
        <v>30</v>
      </c>
      <c r="C27">
        <f t="shared" si="2"/>
        <v>-2</v>
      </c>
    </row>
    <row r="28" spans="2:3" x14ac:dyDescent="0.35">
      <c r="B28">
        <v>40</v>
      </c>
      <c r="C28">
        <f t="shared" si="2"/>
        <v>-2</v>
      </c>
    </row>
    <row r="29" spans="2:3" x14ac:dyDescent="0.35">
      <c r="B29">
        <v>50</v>
      </c>
      <c r="C29">
        <f t="shared" si="2"/>
        <v>8</v>
      </c>
    </row>
    <row r="30" spans="2:3" x14ac:dyDescent="0.35">
      <c r="B30">
        <v>60</v>
      </c>
      <c r="C30">
        <f t="shared" si="2"/>
        <v>18</v>
      </c>
    </row>
    <row r="31" spans="2:3" x14ac:dyDescent="0.35">
      <c r="B31">
        <v>70</v>
      </c>
      <c r="C31">
        <f t="shared" si="2"/>
        <v>28</v>
      </c>
    </row>
    <row r="32" spans="2:3" x14ac:dyDescent="0.35">
      <c r="B32">
        <v>80</v>
      </c>
      <c r="C32">
        <f t="shared" si="2"/>
        <v>38</v>
      </c>
    </row>
    <row r="33" spans="2:3" x14ac:dyDescent="0.35">
      <c r="B33">
        <v>90</v>
      </c>
      <c r="C33">
        <f t="shared" si="2"/>
        <v>48</v>
      </c>
    </row>
    <row r="34" spans="2:3" x14ac:dyDescent="0.35">
      <c r="B34">
        <v>100</v>
      </c>
      <c r="C34">
        <f t="shared" si="2"/>
        <v>58</v>
      </c>
    </row>
  </sheetData>
  <mergeCells count="1">
    <mergeCell ref="B18:C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2B8C9-6693-43D6-91BF-74BA9B23FED0}">
  <dimension ref="B2:I38"/>
  <sheetViews>
    <sheetView zoomScaleNormal="100" workbookViewId="0">
      <selection activeCell="D27" sqref="D27"/>
    </sheetView>
  </sheetViews>
  <sheetFormatPr defaultRowHeight="14.5" x14ac:dyDescent="0.35"/>
  <sheetData>
    <row r="2" spans="2:9" x14ac:dyDescent="0.35">
      <c r="B2" s="4" t="s">
        <v>14</v>
      </c>
      <c r="C2" s="4"/>
      <c r="D2" s="4"/>
      <c r="E2" s="1"/>
      <c r="F2" s="4" t="s">
        <v>15</v>
      </c>
      <c r="G2" s="4"/>
      <c r="H2" s="4"/>
    </row>
    <row r="3" spans="2:9" x14ac:dyDescent="0.35">
      <c r="B3" t="s">
        <v>8</v>
      </c>
      <c r="C3">
        <v>40</v>
      </c>
      <c r="F3" t="s">
        <v>8</v>
      </c>
      <c r="G3">
        <v>50</v>
      </c>
      <c r="H3" s="1"/>
    </row>
    <row r="4" spans="2:9" x14ac:dyDescent="0.35">
      <c r="B4" t="s">
        <v>13</v>
      </c>
      <c r="C4">
        <v>4</v>
      </c>
      <c r="F4" t="s">
        <v>13</v>
      </c>
      <c r="G4">
        <v>2</v>
      </c>
    </row>
    <row r="6" spans="2:9" x14ac:dyDescent="0.35">
      <c r="B6" s="1" t="s">
        <v>4</v>
      </c>
      <c r="C6" s="1" t="s">
        <v>5</v>
      </c>
      <c r="E6" s="1"/>
      <c r="F6" s="1" t="s">
        <v>4</v>
      </c>
      <c r="G6" s="1" t="s">
        <v>5</v>
      </c>
      <c r="H6" s="1"/>
    </row>
    <row r="7" spans="2:9" x14ac:dyDescent="0.35">
      <c r="B7">
        <v>0</v>
      </c>
      <c r="C7">
        <f>MAX(B7-$C$3,0)-$C$4</f>
        <v>-4</v>
      </c>
      <c r="F7">
        <v>0</v>
      </c>
      <c r="G7">
        <f>-MAX(F7-$G$3,0)+$G$4</f>
        <v>2</v>
      </c>
    </row>
    <row r="8" spans="2:9" x14ac:dyDescent="0.35">
      <c r="B8">
        <v>10</v>
      </c>
      <c r="C8">
        <f t="shared" ref="C8:C17" si="0">MAX(B8-$C$3,0)-$C$4</f>
        <v>-4</v>
      </c>
      <c r="F8">
        <v>10</v>
      </c>
      <c r="G8">
        <f t="shared" ref="G8:G17" si="1">-MAX(F8-$G$3,0)+$G$4</f>
        <v>2</v>
      </c>
    </row>
    <row r="9" spans="2:9" x14ac:dyDescent="0.35">
      <c r="B9">
        <v>20</v>
      </c>
      <c r="C9">
        <f t="shared" si="0"/>
        <v>-4</v>
      </c>
      <c r="F9">
        <v>20</v>
      </c>
      <c r="G9">
        <f t="shared" si="1"/>
        <v>2</v>
      </c>
    </row>
    <row r="10" spans="2:9" x14ac:dyDescent="0.35">
      <c r="B10">
        <v>30</v>
      </c>
      <c r="C10">
        <f t="shared" si="0"/>
        <v>-4</v>
      </c>
      <c r="F10">
        <v>30</v>
      </c>
      <c r="G10">
        <f t="shared" si="1"/>
        <v>2</v>
      </c>
      <c r="H10" s="1"/>
      <c r="I10" s="1"/>
    </row>
    <row r="11" spans="2:9" x14ac:dyDescent="0.35">
      <c r="B11">
        <v>40</v>
      </c>
      <c r="C11">
        <f t="shared" si="0"/>
        <v>-4</v>
      </c>
      <c r="F11">
        <v>40</v>
      </c>
      <c r="G11">
        <f t="shared" si="1"/>
        <v>2</v>
      </c>
    </row>
    <row r="12" spans="2:9" x14ac:dyDescent="0.35">
      <c r="B12">
        <v>50</v>
      </c>
      <c r="C12">
        <f t="shared" si="0"/>
        <v>6</v>
      </c>
      <c r="F12">
        <v>50</v>
      </c>
      <c r="G12">
        <f t="shared" si="1"/>
        <v>2</v>
      </c>
    </row>
    <row r="13" spans="2:9" x14ac:dyDescent="0.35">
      <c r="B13">
        <v>60</v>
      </c>
      <c r="C13">
        <f t="shared" si="0"/>
        <v>16</v>
      </c>
      <c r="F13">
        <v>60</v>
      </c>
      <c r="G13">
        <f t="shared" si="1"/>
        <v>-8</v>
      </c>
    </row>
    <row r="14" spans="2:9" x14ac:dyDescent="0.35">
      <c r="B14">
        <v>70</v>
      </c>
      <c r="C14">
        <f t="shared" si="0"/>
        <v>26</v>
      </c>
      <c r="F14">
        <v>70</v>
      </c>
      <c r="G14">
        <f t="shared" si="1"/>
        <v>-18</v>
      </c>
    </row>
    <row r="15" spans="2:9" x14ac:dyDescent="0.35">
      <c r="B15">
        <v>80</v>
      </c>
      <c r="C15">
        <f t="shared" si="0"/>
        <v>36</v>
      </c>
      <c r="F15">
        <v>80</v>
      </c>
      <c r="G15">
        <f t="shared" si="1"/>
        <v>-28</v>
      </c>
    </row>
    <row r="16" spans="2:9" x14ac:dyDescent="0.35">
      <c r="B16">
        <v>90</v>
      </c>
      <c r="C16">
        <f t="shared" si="0"/>
        <v>46</v>
      </c>
      <c r="F16">
        <v>90</v>
      </c>
      <c r="G16">
        <f t="shared" si="1"/>
        <v>-38</v>
      </c>
    </row>
    <row r="17" spans="2:7" x14ac:dyDescent="0.35">
      <c r="B17">
        <v>100</v>
      </c>
      <c r="C17">
        <f t="shared" si="0"/>
        <v>56</v>
      </c>
      <c r="F17">
        <v>100</v>
      </c>
      <c r="G17">
        <f t="shared" si="1"/>
        <v>-48</v>
      </c>
    </row>
    <row r="20" spans="2:7" x14ac:dyDescent="0.35">
      <c r="B20" s="4" t="s">
        <v>14</v>
      </c>
      <c r="C20" s="4"/>
      <c r="D20" s="4"/>
      <c r="E20" s="1"/>
    </row>
    <row r="21" spans="2:7" x14ac:dyDescent="0.35">
      <c r="B21" t="s">
        <v>8</v>
      </c>
      <c r="C21">
        <v>40</v>
      </c>
    </row>
    <row r="22" spans="2:7" x14ac:dyDescent="0.35">
      <c r="B22" t="s">
        <v>13</v>
      </c>
      <c r="C22">
        <v>4</v>
      </c>
    </row>
    <row r="23" spans="2:7" x14ac:dyDescent="0.35">
      <c r="B23" s="4" t="s">
        <v>15</v>
      </c>
      <c r="C23" s="4"/>
      <c r="D23" s="4"/>
    </row>
    <row r="24" spans="2:7" x14ac:dyDescent="0.35">
      <c r="B24" t="s">
        <v>8</v>
      </c>
      <c r="C24">
        <v>50</v>
      </c>
      <c r="D24" s="1"/>
    </row>
    <row r="25" spans="2:7" x14ac:dyDescent="0.35">
      <c r="B25" t="s">
        <v>13</v>
      </c>
      <c r="C25">
        <v>2</v>
      </c>
    </row>
    <row r="27" spans="2:7" x14ac:dyDescent="0.35">
      <c r="B27" t="s">
        <v>4</v>
      </c>
      <c r="C27" t="s">
        <v>5</v>
      </c>
    </row>
    <row r="28" spans="2:7" x14ac:dyDescent="0.35">
      <c r="B28">
        <v>0</v>
      </c>
      <c r="C28">
        <f>MAX(B28-$C$21,0)-$C$22-MAX(B28-$C$24,0)+$C$25</f>
        <v>-2</v>
      </c>
    </row>
    <row r="29" spans="2:7" x14ac:dyDescent="0.35">
      <c r="B29">
        <v>10</v>
      </c>
      <c r="C29">
        <f t="shared" ref="C29:C38" si="2">MAX(B29-$C$21,0)-$C$22-MAX(B29-$C$24,0)+$C$25</f>
        <v>-2</v>
      </c>
    </row>
    <row r="30" spans="2:7" x14ac:dyDescent="0.35">
      <c r="B30">
        <v>20</v>
      </c>
      <c r="C30">
        <f t="shared" si="2"/>
        <v>-2</v>
      </c>
    </row>
    <row r="31" spans="2:7" x14ac:dyDescent="0.35">
      <c r="B31">
        <v>30</v>
      </c>
      <c r="C31">
        <f t="shared" si="2"/>
        <v>-2</v>
      </c>
    </row>
    <row r="32" spans="2:7" x14ac:dyDescent="0.35">
      <c r="B32">
        <v>40</v>
      </c>
      <c r="C32">
        <f t="shared" si="2"/>
        <v>-2</v>
      </c>
    </row>
    <row r="33" spans="2:3" x14ac:dyDescent="0.35">
      <c r="B33">
        <v>50</v>
      </c>
      <c r="C33">
        <f t="shared" si="2"/>
        <v>8</v>
      </c>
    </row>
    <row r="34" spans="2:3" x14ac:dyDescent="0.35">
      <c r="B34">
        <v>60</v>
      </c>
      <c r="C34">
        <f t="shared" si="2"/>
        <v>8</v>
      </c>
    </row>
    <row r="35" spans="2:3" x14ac:dyDescent="0.35">
      <c r="B35">
        <v>70</v>
      </c>
      <c r="C35">
        <f t="shared" si="2"/>
        <v>8</v>
      </c>
    </row>
    <row r="36" spans="2:3" x14ac:dyDescent="0.35">
      <c r="B36">
        <v>80</v>
      </c>
      <c r="C36">
        <f t="shared" si="2"/>
        <v>8</v>
      </c>
    </row>
    <row r="37" spans="2:3" x14ac:dyDescent="0.35">
      <c r="B37">
        <v>90</v>
      </c>
      <c r="C37">
        <f t="shared" si="2"/>
        <v>8</v>
      </c>
    </row>
    <row r="38" spans="2:3" x14ac:dyDescent="0.35">
      <c r="B38">
        <v>100</v>
      </c>
      <c r="C38">
        <f t="shared" si="2"/>
        <v>8</v>
      </c>
    </row>
  </sheetData>
  <mergeCells count="4">
    <mergeCell ref="B2:D2"/>
    <mergeCell ref="F2:H2"/>
    <mergeCell ref="B20:D20"/>
    <mergeCell ref="B23:D2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4D759-49AB-4F27-AA08-D493BF168EC4}">
  <dimension ref="A1"/>
  <sheetViews>
    <sheetView workbookViewId="0">
      <selection activeCell="J22" sqref="J2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Stock payoff</vt:lpstr>
      <vt:lpstr>Call option payoff</vt:lpstr>
      <vt:lpstr>Put option payoff</vt:lpstr>
      <vt:lpstr>The Protective Put</vt:lpstr>
      <vt:lpstr>Spreads</vt:lpstr>
      <vt:lpstr>Put-Call parity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2019-05-25T02:28:35Z</dcterms:modified>
</cp:coreProperties>
</file>