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7D000BC7-8FEE-4E28-802F-550CBCBB12E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tar bending" sheetId="1" r:id="rId1"/>
    <sheet name="star tension" sheetId="3" r:id="rId2"/>
    <sheet name="Vintiles bending" sheetId="2" r:id="rId3"/>
    <sheet name="vintiles tension" sheetId="4" r:id="rId4"/>
  </sheets>
  <definedNames>
    <definedName name="_xlnm._FilterDatabase" localSheetId="0" hidden="1">'star bending'!$C$3:$C$17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2" i="3" l="1"/>
  <c r="I13" i="3"/>
  <c r="I14" i="3"/>
  <c r="I15" i="3"/>
  <c r="I16" i="3"/>
  <c r="I17" i="3"/>
  <c r="I18" i="3"/>
  <c r="I19" i="3"/>
  <c r="I11" i="3"/>
  <c r="H18" i="3"/>
  <c r="H19" i="3"/>
  <c r="H12" i="3"/>
  <c r="H13" i="3"/>
  <c r="H14" i="3"/>
  <c r="H15" i="3"/>
  <c r="H16" i="3"/>
  <c r="H17" i="3"/>
  <c r="H11" i="3"/>
  <c r="L3" i="3"/>
  <c r="L4" i="3"/>
  <c r="L5" i="3"/>
  <c r="L6" i="3"/>
  <c r="L7" i="3"/>
  <c r="L8" i="3"/>
  <c r="L9" i="3"/>
  <c r="K3" i="3"/>
  <c r="K4" i="3"/>
  <c r="K5" i="3"/>
  <c r="K6" i="3"/>
  <c r="K7" i="3"/>
  <c r="K8" i="3"/>
  <c r="K9" i="3"/>
  <c r="L2" i="3"/>
  <c r="K2" i="3"/>
  <c r="J4" i="2" l="1"/>
  <c r="J5" i="2"/>
  <c r="J6" i="2"/>
  <c r="J7" i="2"/>
  <c r="J8" i="2"/>
  <c r="J9" i="2"/>
  <c r="J10" i="2"/>
  <c r="J11" i="2"/>
  <c r="J12" i="2"/>
  <c r="J13" i="2"/>
  <c r="J3" i="2"/>
  <c r="K3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L5" i="1"/>
  <c r="K5" i="1" s="1"/>
  <c r="D4" i="2"/>
  <c r="D5" i="2"/>
  <c r="D6" i="2"/>
  <c r="D7" i="2"/>
  <c r="D9" i="2"/>
  <c r="D10" i="2"/>
  <c r="D11" i="2"/>
  <c r="D12" i="2"/>
  <c r="D13" i="2"/>
  <c r="D3" i="2"/>
  <c r="B8" i="2"/>
  <c r="D8" i="2" s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3" i="1"/>
  <c r="B3" i="1"/>
  <c r="B16" i="1"/>
  <c r="D16" i="1" s="1"/>
  <c r="B10" i="1"/>
</calcChain>
</file>

<file path=xl/sharedStrings.xml><?xml version="1.0" encoding="utf-8"?>
<sst xmlns="http://schemas.openxmlformats.org/spreadsheetml/2006/main" count="32" uniqueCount="15">
  <si>
    <t>star horizontal</t>
  </si>
  <si>
    <t>Node ID</t>
  </si>
  <si>
    <t>U3</t>
  </si>
  <si>
    <t>X coordinate</t>
  </si>
  <si>
    <t>absolute</t>
  </si>
  <si>
    <t>node1</t>
  </si>
  <si>
    <t>node2</t>
  </si>
  <si>
    <t>node3</t>
  </si>
  <si>
    <t>node4</t>
  </si>
  <si>
    <t>Vintiles</t>
  </si>
  <si>
    <t>force</t>
  </si>
  <si>
    <t>beam</t>
  </si>
  <si>
    <t>matlab</t>
  </si>
  <si>
    <t>U1</t>
  </si>
  <si>
    <t>new in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</si>
</sst>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solid</c:v>
          </c:tx>
          <c:xVal>
            <c:numRef>
              <c:f>'star bending'!$F$2:$F$18</c:f>
              <c:numCache>
                <c:formatCode>General</c:formatCode>
                <c:ptCount val="17"/>
                <c:pt idx="0">
                  <c:v>0</c:v>
                </c:pt>
                <c:pt idx="1">
                  <c:v>0.89259153599999996</c:v>
                </c:pt>
                <c:pt idx="2">
                  <c:v>1.71295357</c:v>
                </c:pt>
                <c:pt idx="3">
                  <c:v>2.2575662099999998</c:v>
                </c:pt>
                <c:pt idx="4">
                  <c:v>2.8058104500000001</c:v>
                </c:pt>
                <c:pt idx="5">
                  <c:v>3.3564767799999999</c:v>
                </c:pt>
                <c:pt idx="6">
                  <c:v>3.9046428199999998</c:v>
                </c:pt>
                <c:pt idx="7">
                  <c:v>4.45146847</c:v>
                </c:pt>
                <c:pt idx="8">
                  <c:v>5</c:v>
                </c:pt>
                <c:pt idx="9">
                  <c:v>5.5485758799999996</c:v>
                </c:pt>
                <c:pt idx="10">
                  <c:v>6.09545374</c:v>
                </c:pt>
                <c:pt idx="11">
                  <c:v>6.6435232199999996</c:v>
                </c:pt>
                <c:pt idx="12">
                  <c:v>7.1942668000000003</c:v>
                </c:pt>
                <c:pt idx="13">
                  <c:v>7.7424321200000001</c:v>
                </c:pt>
                <c:pt idx="14">
                  <c:v>8.2870464300000002</c:v>
                </c:pt>
                <c:pt idx="15">
                  <c:v>9.0793104200000005</c:v>
                </c:pt>
                <c:pt idx="16">
                  <c:v>10</c:v>
                </c:pt>
              </c:numCache>
            </c:numRef>
          </c:xVal>
          <c:yVal>
            <c:numRef>
              <c:f>'star bending'!$G$2:$G$18</c:f>
              <c:numCache>
                <c:formatCode>General</c:formatCode>
                <c:ptCount val="17"/>
                <c:pt idx="0">
                  <c:v>0</c:v>
                </c:pt>
                <c:pt idx="1">
                  <c:v>8.70661E-4</c:v>
                </c:pt>
                <c:pt idx="2">
                  <c:v>8.6519500000000003E-3</c:v>
                </c:pt>
                <c:pt idx="3">
                  <c:v>4.3559899999999999E-2</c:v>
                </c:pt>
                <c:pt idx="4">
                  <c:v>0.104162</c:v>
                </c:pt>
                <c:pt idx="5">
                  <c:v>0.18523300000000001</c:v>
                </c:pt>
                <c:pt idx="6">
                  <c:v>0.28215000000000001</c:v>
                </c:pt>
                <c:pt idx="7">
                  <c:v>0.38836300000000001</c:v>
                </c:pt>
                <c:pt idx="8">
                  <c:v>0.49982199999999999</c:v>
                </c:pt>
                <c:pt idx="9">
                  <c:v>0.61124999999999996</c:v>
                </c:pt>
                <c:pt idx="10">
                  <c:v>0.71760400000000002</c:v>
                </c:pt>
                <c:pt idx="11">
                  <c:v>0.81464800000000004</c:v>
                </c:pt>
                <c:pt idx="12">
                  <c:v>0.89544100000000004</c:v>
                </c:pt>
                <c:pt idx="13">
                  <c:v>0.95625400000000005</c:v>
                </c:pt>
                <c:pt idx="14">
                  <c:v>0.99097199999999996</c:v>
                </c:pt>
                <c:pt idx="15">
                  <c:v>0.99901600000000002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78-4A12-9C7A-12CDF6406E28}"/>
            </c:ext>
          </c:extLst>
        </c:ser>
        <c:ser>
          <c:idx val="0"/>
          <c:order val="1"/>
          <c:tx>
            <c:v>beam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 bending'!$J$2:$J$18</c:f>
              <c:numCache>
                <c:formatCode>General</c:formatCode>
                <c:ptCount val="17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</c:numCache>
            </c:numRef>
          </c:xVal>
          <c:yVal>
            <c:numRef>
              <c:f>'star bending'!$K$2:$K$18</c:f>
              <c:numCache>
                <c:formatCode>General</c:formatCode>
                <c:ptCount val="17"/>
                <c:pt idx="0">
                  <c:v>0</c:v>
                </c:pt>
                <c:pt idx="1">
                  <c:v>1.3905000000000001E-2</c:v>
                </c:pt>
                <c:pt idx="2">
                  <c:v>4.7247999999999998E-2</c:v>
                </c:pt>
                <c:pt idx="3">
                  <c:v>9.7252099999999994E-2</c:v>
                </c:pt>
                <c:pt idx="4">
                  <c:v>0.16114100000000001</c:v>
                </c:pt>
                <c:pt idx="5">
                  <c:v>0.23613600000000001</c:v>
                </c:pt>
                <c:pt idx="6">
                  <c:v>0.319463</c:v>
                </c:pt>
                <c:pt idx="7">
                  <c:v>0.40834300000000001</c:v>
                </c:pt>
                <c:pt idx="8">
                  <c:v>0.5</c:v>
                </c:pt>
                <c:pt idx="9">
                  <c:v>0.59165699999999999</c:v>
                </c:pt>
                <c:pt idx="10">
                  <c:v>0.68053699999999995</c:v>
                </c:pt>
                <c:pt idx="11">
                  <c:v>0.76386399999999999</c:v>
                </c:pt>
                <c:pt idx="12">
                  <c:v>0.83885900000000002</c:v>
                </c:pt>
                <c:pt idx="13">
                  <c:v>0.90274799999999999</c:v>
                </c:pt>
                <c:pt idx="14">
                  <c:v>0.95275200000000004</c:v>
                </c:pt>
                <c:pt idx="15">
                  <c:v>0.98609500000000005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78-4A12-9C7A-12CDF6406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580456"/>
        <c:axId val="662580784"/>
      </c:scatterChart>
      <c:valAx>
        <c:axId val="66258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80784"/>
        <c:crosses val="autoZero"/>
        <c:crossBetween val="midCat"/>
      </c:valAx>
      <c:valAx>
        <c:axId val="6625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80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 bending'!$O$2:$O$12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'star bending'!$P$2:$P$12</c:f>
              <c:numCache>
                <c:formatCode>General</c:formatCode>
                <c:ptCount val="11"/>
                <c:pt idx="0">
                  <c:v>0</c:v>
                </c:pt>
                <c:pt idx="1">
                  <c:v>9.5000000000000001E-2</c:v>
                </c:pt>
                <c:pt idx="2">
                  <c:v>0.20499999999999999</c:v>
                </c:pt>
                <c:pt idx="3">
                  <c:v>0.22040000000000001</c:v>
                </c:pt>
                <c:pt idx="4">
                  <c:v>0.4108</c:v>
                </c:pt>
                <c:pt idx="5">
                  <c:v>0.61939999999999995</c:v>
                </c:pt>
                <c:pt idx="6">
                  <c:v>0.76829999999999998</c:v>
                </c:pt>
                <c:pt idx="7">
                  <c:v>0.77959999999999996</c:v>
                </c:pt>
                <c:pt idx="8">
                  <c:v>0.89100000000000001</c:v>
                </c:pt>
                <c:pt idx="9">
                  <c:v>0.96819999999999995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9-4069-A053-21D5F2FC1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13192"/>
        <c:axId val="654809912"/>
      </c:scatterChart>
      <c:valAx>
        <c:axId val="65481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09912"/>
        <c:crosses val="autoZero"/>
        <c:crossBetween val="midCat"/>
      </c:valAx>
      <c:valAx>
        <c:axId val="6548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1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xVal>
            <c:numRef>
              <c:f>'star bending'!$R$2:$R$12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'star bending'!$S$2:$S$12</c:f>
              <c:numCache>
                <c:formatCode>General</c:formatCode>
                <c:ptCount val="11"/>
                <c:pt idx="0">
                  <c:v>0</c:v>
                </c:pt>
                <c:pt idx="1">
                  <c:v>4.65E-2</c:v>
                </c:pt>
                <c:pt idx="2">
                  <c:v>0.12870000000000001</c:v>
                </c:pt>
                <c:pt idx="3">
                  <c:v>0.23760000000000001</c:v>
                </c:pt>
                <c:pt idx="4">
                  <c:v>0.3644</c:v>
                </c:pt>
                <c:pt idx="5">
                  <c:v>0.5</c:v>
                </c:pt>
                <c:pt idx="6">
                  <c:v>0.63560000000000005</c:v>
                </c:pt>
                <c:pt idx="7">
                  <c:v>0.76239999999999997</c:v>
                </c:pt>
                <c:pt idx="8">
                  <c:v>0.87129999999999996</c:v>
                </c:pt>
                <c:pt idx="9">
                  <c:v>0.95350000000000001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86-48D5-8B23-D30B7DA0605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 bending'!$J$2:$J$18</c:f>
              <c:numCache>
                <c:formatCode>General</c:formatCode>
                <c:ptCount val="17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</c:numCache>
            </c:numRef>
          </c:xVal>
          <c:yVal>
            <c:numRef>
              <c:f>'star bending'!$K$2:$K$18</c:f>
              <c:numCache>
                <c:formatCode>General</c:formatCode>
                <c:ptCount val="17"/>
                <c:pt idx="0">
                  <c:v>0</c:v>
                </c:pt>
                <c:pt idx="1">
                  <c:v>1.3905000000000001E-2</c:v>
                </c:pt>
                <c:pt idx="2">
                  <c:v>4.7247999999999998E-2</c:v>
                </c:pt>
                <c:pt idx="3">
                  <c:v>9.7252099999999994E-2</c:v>
                </c:pt>
                <c:pt idx="4">
                  <c:v>0.16114100000000001</c:v>
                </c:pt>
                <c:pt idx="5">
                  <c:v>0.23613600000000001</c:v>
                </c:pt>
                <c:pt idx="6">
                  <c:v>0.319463</c:v>
                </c:pt>
                <c:pt idx="7">
                  <c:v>0.40834300000000001</c:v>
                </c:pt>
                <c:pt idx="8">
                  <c:v>0.5</c:v>
                </c:pt>
                <c:pt idx="9">
                  <c:v>0.59165699999999999</c:v>
                </c:pt>
                <c:pt idx="10">
                  <c:v>0.68053699999999995</c:v>
                </c:pt>
                <c:pt idx="11">
                  <c:v>0.76386399999999999</c:v>
                </c:pt>
                <c:pt idx="12">
                  <c:v>0.83885900000000002</c:v>
                </c:pt>
                <c:pt idx="13">
                  <c:v>0.90274799999999999</c:v>
                </c:pt>
                <c:pt idx="14">
                  <c:v>0.95275200000000004</c:v>
                </c:pt>
                <c:pt idx="15">
                  <c:v>0.98609500000000005</c:v>
                </c:pt>
                <c:pt idx="16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beam</c:v>
                </c15:tx>
              </c15:filteredSeriesTitle>
            </c:ext>
            <c:ext xmlns:c16="http://schemas.microsoft.com/office/drawing/2014/chart" uri="{C3380CC4-5D6E-409C-BE32-E72D297353CC}">
              <c16:uniqueId val="{00000005-D186-48D5-8B23-D30B7DA06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580456"/>
        <c:axId val="662580784"/>
      </c:scatterChart>
      <c:valAx>
        <c:axId val="66258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80784"/>
        <c:crosses val="autoZero"/>
        <c:crossBetween val="midCat"/>
      </c:valAx>
      <c:valAx>
        <c:axId val="6625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80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'star tension'!$E$2:$E$18</c:f>
              <c:numCache>
                <c:formatCode>General</c:formatCode>
                <c:ptCount val="17"/>
                <c:pt idx="0">
                  <c:v>0</c:v>
                </c:pt>
                <c:pt idx="1">
                  <c:v>0.89259153599999996</c:v>
                </c:pt>
                <c:pt idx="2">
                  <c:v>1.71295357</c:v>
                </c:pt>
                <c:pt idx="3">
                  <c:v>2.2575662099999998</c:v>
                </c:pt>
                <c:pt idx="4">
                  <c:v>2.8058104500000001</c:v>
                </c:pt>
                <c:pt idx="5">
                  <c:v>3.3564767799999999</c:v>
                </c:pt>
                <c:pt idx="6">
                  <c:v>3.9046428199999998</c:v>
                </c:pt>
                <c:pt idx="7">
                  <c:v>4.45146847</c:v>
                </c:pt>
                <c:pt idx="8">
                  <c:v>5</c:v>
                </c:pt>
                <c:pt idx="9">
                  <c:v>5.5485758799999996</c:v>
                </c:pt>
                <c:pt idx="10">
                  <c:v>6.09545374</c:v>
                </c:pt>
                <c:pt idx="11">
                  <c:v>6.6435232199999996</c:v>
                </c:pt>
                <c:pt idx="12">
                  <c:v>7.1942668000000003</c:v>
                </c:pt>
                <c:pt idx="13">
                  <c:v>7.7424321200000001</c:v>
                </c:pt>
                <c:pt idx="14">
                  <c:v>8.2870464300000002</c:v>
                </c:pt>
                <c:pt idx="15">
                  <c:v>9.0793104200000005</c:v>
                </c:pt>
                <c:pt idx="16">
                  <c:v>10</c:v>
                </c:pt>
              </c:numCache>
            </c:numRef>
          </c:xVal>
          <c:yVal>
            <c:numRef>
              <c:f>'star tension'!$F$2:$F$18</c:f>
              <c:numCache>
                <c:formatCode>General</c:formatCode>
                <c:ptCount val="17"/>
                <c:pt idx="0">
                  <c:v>0</c:v>
                </c:pt>
                <c:pt idx="1">
                  <c:v>7.2290899999999996E-3</c:v>
                </c:pt>
                <c:pt idx="2">
                  <c:v>6.8418800000000002E-2</c:v>
                </c:pt>
                <c:pt idx="3">
                  <c:v>0.145038</c:v>
                </c:pt>
                <c:pt idx="4">
                  <c:v>0.21818399999999999</c:v>
                </c:pt>
                <c:pt idx="5">
                  <c:v>0.28736899999999999</c:v>
                </c:pt>
                <c:pt idx="6">
                  <c:v>0.35639999999999999</c:v>
                </c:pt>
                <c:pt idx="7">
                  <c:v>0.43061199999999999</c:v>
                </c:pt>
                <c:pt idx="8">
                  <c:v>0.49989099999999997</c:v>
                </c:pt>
                <c:pt idx="9">
                  <c:v>0.56892100000000001</c:v>
                </c:pt>
                <c:pt idx="10">
                  <c:v>0.64324400000000004</c:v>
                </c:pt>
                <c:pt idx="11">
                  <c:v>0.71224699999999996</c:v>
                </c:pt>
                <c:pt idx="12">
                  <c:v>0.78174500000000002</c:v>
                </c:pt>
                <c:pt idx="13">
                  <c:v>0.85559399999999997</c:v>
                </c:pt>
                <c:pt idx="14">
                  <c:v>0.93177699999999997</c:v>
                </c:pt>
                <c:pt idx="15">
                  <c:v>0.99208300000000005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77-4919-A27A-35DF515BF3F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 tension'!$N$2:$N$11</c:f>
              <c:numCache>
                <c:formatCode>General</c:formatCode>
                <c:ptCount val="10"/>
                <c:pt idx="0">
                  <c:v>0</c:v>
                </c:pt>
                <c:pt idx="1">
                  <c:v>0.88318999999999992</c:v>
                </c:pt>
                <c:pt idx="2">
                  <c:v>1.7010299999999998</c:v>
                </c:pt>
                <c:pt idx="3">
                  <c:v>8.2989700000000006</c:v>
                </c:pt>
                <c:pt idx="4">
                  <c:v>9.116810000000001</c:v>
                </c:pt>
                <c:pt idx="5">
                  <c:v>10</c:v>
                </c:pt>
              </c:numCache>
            </c:numRef>
          </c:xVal>
          <c:yVal>
            <c:numRef>
              <c:f>'star tension'!$O$2:$O$11</c:f>
              <c:numCache>
                <c:formatCode>General</c:formatCode>
                <c:ptCount val="10"/>
                <c:pt idx="0">
                  <c:v>0</c:v>
                </c:pt>
                <c:pt idx="1">
                  <c:v>4.6403000000000028E-2</c:v>
                </c:pt>
                <c:pt idx="2">
                  <c:v>0.10036800000000001</c:v>
                </c:pt>
                <c:pt idx="3">
                  <c:v>0.89963199999999999</c:v>
                </c:pt>
                <c:pt idx="4">
                  <c:v>0.95359700000000003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7-4919-A27A-35DF515BF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724416"/>
        <c:axId val="589724744"/>
      </c:scatterChart>
      <c:valAx>
        <c:axId val="58972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4744"/>
        <c:crosses val="autoZero"/>
        <c:crossBetween val="midCat"/>
      </c:valAx>
      <c:valAx>
        <c:axId val="5897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441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 tension'!$N$2:$N$11</c:f>
              <c:numCache>
                <c:formatCode>General</c:formatCode>
                <c:ptCount val="10"/>
                <c:pt idx="0">
                  <c:v>0</c:v>
                </c:pt>
                <c:pt idx="1">
                  <c:v>0.88318999999999992</c:v>
                </c:pt>
                <c:pt idx="2">
                  <c:v>1.7010299999999998</c:v>
                </c:pt>
                <c:pt idx="3">
                  <c:v>8.2989700000000006</c:v>
                </c:pt>
                <c:pt idx="4">
                  <c:v>9.116810000000001</c:v>
                </c:pt>
                <c:pt idx="5">
                  <c:v>10</c:v>
                </c:pt>
              </c:numCache>
            </c:numRef>
          </c:xVal>
          <c:yVal>
            <c:numRef>
              <c:f>'star tension'!$O$2:$O$11</c:f>
              <c:numCache>
                <c:formatCode>General</c:formatCode>
                <c:ptCount val="10"/>
                <c:pt idx="0">
                  <c:v>0</c:v>
                </c:pt>
                <c:pt idx="1">
                  <c:v>4.6403000000000028E-2</c:v>
                </c:pt>
                <c:pt idx="2">
                  <c:v>0.10036800000000001</c:v>
                </c:pt>
                <c:pt idx="3">
                  <c:v>0.89963199999999999</c:v>
                </c:pt>
                <c:pt idx="4">
                  <c:v>0.95359700000000003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4-44E4-9058-A899820C5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724416"/>
        <c:axId val="589724744"/>
      </c:scatterChart>
      <c:valAx>
        <c:axId val="58972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4744"/>
        <c:crosses val="autoZero"/>
        <c:crossBetween val="midCat"/>
      </c:valAx>
      <c:valAx>
        <c:axId val="5897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solid</c:v>
          </c:tx>
          <c:xVal>
            <c:numRef>
              <c:f>'Vintiles bending'!$F$2:$F$14</c:f>
              <c:numCache>
                <c:formatCode>General</c:formatCode>
                <c:ptCount val="13"/>
                <c:pt idx="0">
                  <c:v>0</c:v>
                </c:pt>
                <c:pt idx="1">
                  <c:v>0.344324291</c:v>
                </c:pt>
                <c:pt idx="2">
                  <c:v>0.71299433700000003</c:v>
                </c:pt>
                <c:pt idx="3">
                  <c:v>0.98473072100000003</c:v>
                </c:pt>
                <c:pt idx="4">
                  <c:v>1.2463941599999999</c:v>
                </c:pt>
                <c:pt idx="5">
                  <c:v>1.5051108600000001</c:v>
                </c:pt>
                <c:pt idx="6">
                  <c:v>1.7677669499999999</c:v>
                </c:pt>
                <c:pt idx="7">
                  <c:v>2.03030467</c:v>
                </c:pt>
                <c:pt idx="8">
                  <c:v>2.28882217</c:v>
                </c:pt>
                <c:pt idx="9">
                  <c:v>2.54980779</c:v>
                </c:pt>
                <c:pt idx="10">
                  <c:v>2.8109579099999999</c:v>
                </c:pt>
                <c:pt idx="11">
                  <c:v>3.16783357</c:v>
                </c:pt>
                <c:pt idx="12">
                  <c:v>3.5355340000000002</c:v>
                </c:pt>
              </c:numCache>
            </c:numRef>
          </c:xVal>
          <c:yVal>
            <c:numRef>
              <c:f>'Vintiles bending'!$G$2:$G$14</c:f>
              <c:numCache>
                <c:formatCode>General</c:formatCode>
                <c:ptCount val="13"/>
                <c:pt idx="0">
                  <c:v>0</c:v>
                </c:pt>
                <c:pt idx="1">
                  <c:v>1.13995E-2</c:v>
                </c:pt>
                <c:pt idx="2">
                  <c:v>6.00686E-2</c:v>
                </c:pt>
                <c:pt idx="3">
                  <c:v>0.140067</c:v>
                </c:pt>
                <c:pt idx="4">
                  <c:v>0.24643200000000001</c:v>
                </c:pt>
                <c:pt idx="5">
                  <c:v>0.365263</c:v>
                </c:pt>
                <c:pt idx="6">
                  <c:v>0.499172</c:v>
                </c:pt>
                <c:pt idx="7">
                  <c:v>0.63377499999999998</c:v>
                </c:pt>
                <c:pt idx="8">
                  <c:v>0.75348400000000004</c:v>
                </c:pt>
                <c:pt idx="9">
                  <c:v>0.859101</c:v>
                </c:pt>
                <c:pt idx="10">
                  <c:v>0.92712300000000003</c:v>
                </c:pt>
                <c:pt idx="11">
                  <c:v>0.973912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22-46D3-8CA4-6B6BCE4A9160}"/>
            </c:ext>
          </c:extLst>
        </c:ser>
        <c:ser>
          <c:idx val="0"/>
          <c:order val="1"/>
          <c:tx>
            <c:v>beam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'Vintiles bending'!$I$2:$I$14</c:f>
              <c:numCache>
                <c:formatCode>General</c:formatCode>
                <c:ptCount val="13"/>
                <c:pt idx="0">
                  <c:v>0</c:v>
                </c:pt>
                <c:pt idx="1">
                  <c:v>0.29499999999999998</c:v>
                </c:pt>
                <c:pt idx="2">
                  <c:v>0.59</c:v>
                </c:pt>
                <c:pt idx="3">
                  <c:v>0.88500000000000001</c:v>
                </c:pt>
                <c:pt idx="4">
                  <c:v>1.18</c:v>
                </c:pt>
                <c:pt idx="5">
                  <c:v>1.4750000000000001</c:v>
                </c:pt>
                <c:pt idx="6">
                  <c:v>1.77</c:v>
                </c:pt>
                <c:pt idx="7">
                  <c:v>2.0649999999999999</c:v>
                </c:pt>
                <c:pt idx="8">
                  <c:v>2.36</c:v>
                </c:pt>
                <c:pt idx="9">
                  <c:v>2.6549999999999998</c:v>
                </c:pt>
                <c:pt idx="10">
                  <c:v>2.95</c:v>
                </c:pt>
                <c:pt idx="11">
                  <c:v>3.2450000000000001</c:v>
                </c:pt>
                <c:pt idx="12">
                  <c:v>3.54</c:v>
                </c:pt>
              </c:numCache>
            </c:numRef>
          </c:xVal>
          <c:yVal>
            <c:numRef>
              <c:f>'Vintiles bending'!$J$2:$J$14</c:f>
              <c:numCache>
                <c:formatCode>General</c:formatCode>
                <c:ptCount val="13"/>
                <c:pt idx="0">
                  <c:v>0</c:v>
                </c:pt>
                <c:pt idx="1">
                  <c:v>4.1027300000000003E-2</c:v>
                </c:pt>
                <c:pt idx="2">
                  <c:v>0.105131</c:v>
                </c:pt>
                <c:pt idx="3">
                  <c:v>0.187695</c:v>
                </c:pt>
                <c:pt idx="4">
                  <c:v>0.28410400000000002</c:v>
                </c:pt>
                <c:pt idx="5">
                  <c:v>0.38974500000000001</c:v>
                </c:pt>
                <c:pt idx="6">
                  <c:v>0.5</c:v>
                </c:pt>
                <c:pt idx="7">
                  <c:v>0.61025499999999999</c:v>
                </c:pt>
                <c:pt idx="8">
                  <c:v>0.71589499999999995</c:v>
                </c:pt>
                <c:pt idx="9">
                  <c:v>0.81230500000000005</c:v>
                </c:pt>
                <c:pt idx="10">
                  <c:v>0.89486900000000003</c:v>
                </c:pt>
                <c:pt idx="11">
                  <c:v>0.95897299999999996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22-46D3-8CA4-6B6BCE4A9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21448"/>
        <c:axId val="111021776"/>
      </c:scatterChart>
      <c:valAx>
        <c:axId val="11102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1776"/>
        <c:crosses val="autoZero"/>
        <c:crossBetween val="midCat"/>
      </c:valAx>
      <c:valAx>
        <c:axId val="1110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1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'vintiles tension'!$E$2:$E$14</c:f>
              <c:numCache>
                <c:formatCode>General</c:formatCode>
                <c:ptCount val="13"/>
                <c:pt idx="0">
                  <c:v>0</c:v>
                </c:pt>
                <c:pt idx="1">
                  <c:v>0.344324291</c:v>
                </c:pt>
                <c:pt idx="2">
                  <c:v>0.71299433700000003</c:v>
                </c:pt>
                <c:pt idx="3">
                  <c:v>0.98473072100000003</c:v>
                </c:pt>
                <c:pt idx="4">
                  <c:v>1.2463941599999999</c:v>
                </c:pt>
                <c:pt idx="5">
                  <c:v>1.5051108600000001</c:v>
                </c:pt>
                <c:pt idx="6">
                  <c:v>1.7677669499999999</c:v>
                </c:pt>
                <c:pt idx="7">
                  <c:v>2.03030467</c:v>
                </c:pt>
                <c:pt idx="8">
                  <c:v>2.2911474699999999</c:v>
                </c:pt>
                <c:pt idx="9">
                  <c:v>2.54980779</c:v>
                </c:pt>
                <c:pt idx="10">
                  <c:v>2.8109579099999999</c:v>
                </c:pt>
                <c:pt idx="11">
                  <c:v>3.16783357</c:v>
                </c:pt>
                <c:pt idx="12">
                  <c:v>3.54</c:v>
                </c:pt>
              </c:numCache>
            </c:numRef>
          </c:xVal>
          <c:yVal>
            <c:numRef>
              <c:f>'vintiles tension'!$F$2:$F$14</c:f>
              <c:numCache>
                <c:formatCode>General</c:formatCode>
                <c:ptCount val="13"/>
                <c:pt idx="0">
                  <c:v>0</c:v>
                </c:pt>
                <c:pt idx="1">
                  <c:v>3.9092599999999998E-2</c:v>
                </c:pt>
                <c:pt idx="2">
                  <c:v>0.10495599999999999</c:v>
                </c:pt>
                <c:pt idx="3">
                  <c:v>0.21021300000000001</c:v>
                </c:pt>
                <c:pt idx="4">
                  <c:v>0.32028499999999999</c:v>
                </c:pt>
                <c:pt idx="5">
                  <c:v>0.41644599999999998</c:v>
                </c:pt>
                <c:pt idx="6">
                  <c:v>0.50076500000000002</c:v>
                </c:pt>
                <c:pt idx="7">
                  <c:v>0.58508700000000002</c:v>
                </c:pt>
                <c:pt idx="8">
                  <c:v>0.68179299999999998</c:v>
                </c:pt>
                <c:pt idx="9">
                  <c:v>0.79178300000000001</c:v>
                </c:pt>
                <c:pt idx="10">
                  <c:v>0.87092099999999995</c:v>
                </c:pt>
                <c:pt idx="11">
                  <c:v>0.93850100000000003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E-412D-A6B1-C801CF94B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48472"/>
        <c:axId val="648649128"/>
      </c:scatterChart>
      <c:valAx>
        <c:axId val="64864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49128"/>
        <c:crosses val="autoZero"/>
        <c:crossBetween val="midCat"/>
      </c:valAx>
      <c:valAx>
        <c:axId val="64864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4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19</xdr:row>
      <xdr:rowOff>28575</xdr:rowOff>
    </xdr:from>
    <xdr:to>
      <xdr:col>8</xdr:col>
      <xdr:colOff>38100</xdr:colOff>
      <xdr:row>33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74EF2-E4B4-45F1-B888-423E38521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18</xdr:row>
      <xdr:rowOff>57150</xdr:rowOff>
    </xdr:from>
    <xdr:to>
      <xdr:col>17</xdr:col>
      <xdr:colOff>542925</xdr:colOff>
      <xdr:row>32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0D8AD0-8914-47E6-82D3-724AB278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523875</xdr:colOff>
      <xdr:row>15</xdr:row>
      <xdr:rowOff>114300</xdr:rowOff>
    </xdr:from>
    <xdr:to>
      <xdr:col>27</xdr:col>
      <xdr:colOff>219075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024EF2-0462-4442-9EFD-346B5464F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552450</xdr:colOff>
      <xdr:row>18</xdr:row>
      <xdr:rowOff>76200</xdr:rowOff>
    </xdr:from>
    <xdr:to>
      <xdr:col>23</xdr:col>
      <xdr:colOff>247650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A2430-3488-4890-9583-D56F3BA95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504825</xdr:colOff>
      <xdr:row>1</xdr:row>
      <xdr:rowOff>85725</xdr:rowOff>
    </xdr:from>
    <xdr:to>
      <xdr:col>23</xdr:col>
      <xdr:colOff>200025</xdr:colOff>
      <xdr:row>15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3C6700-E200-407A-BF91-BACE2024B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28575</xdr:rowOff>
    </xdr:from>
    <xdr:to>
      <xdr:col>11</xdr:col>
      <xdr:colOff>9525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D5A1A3-76D1-4E18-8077-AAFB3B632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17</xdr:row>
      <xdr:rowOff>47625</xdr:rowOff>
    </xdr:from>
    <xdr:to>
      <xdr:col>9</xdr:col>
      <xdr:colOff>104774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D4027-6324-4643-9244-5244D1CB9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workbookViewId="0">
      <selection activeCell="G2" sqref="G2:G18"/>
    </sheetView>
  </sheetViews>
  <sheetFormatPr defaultRowHeight="15" x14ac:dyDescent="0.25"/>
  <cols>
    <col min="3" max="3" width="11.85546875" customWidth="1"/>
  </cols>
  <sheetData>
    <row r="1" spans="1:38" x14ac:dyDescent="0.25">
      <c r="A1" s="2" t="s">
        <v>0</v>
      </c>
      <c r="B1" s="2"/>
      <c r="C1" s="2"/>
      <c r="D1" t="s">
        <v>10</v>
      </c>
      <c r="E1">
        <v>1149.7</v>
      </c>
      <c r="J1" t="s">
        <v>11</v>
      </c>
      <c r="K1" t="s">
        <v>10</v>
      </c>
      <c r="L1">
        <v>548.85199999999998</v>
      </c>
      <c r="O1" t="s">
        <v>12</v>
      </c>
    </row>
    <row r="2" spans="1:38" x14ac:dyDescent="0.25">
      <c r="A2" t="s">
        <v>1</v>
      </c>
      <c r="B2" t="s">
        <v>2</v>
      </c>
      <c r="C2" t="s">
        <v>3</v>
      </c>
      <c r="D2" t="s">
        <v>4</v>
      </c>
      <c r="F2">
        <v>0</v>
      </c>
      <c r="G2">
        <v>0</v>
      </c>
      <c r="H2" t="s">
        <v>5</v>
      </c>
      <c r="J2">
        <v>0</v>
      </c>
      <c r="K2">
        <f>-L2</f>
        <v>0</v>
      </c>
      <c r="L2">
        <v>0</v>
      </c>
      <c r="O2">
        <v>0</v>
      </c>
      <c r="P2">
        <v>0</v>
      </c>
      <c r="R2">
        <v>0</v>
      </c>
      <c r="S2">
        <v>0</v>
      </c>
    </row>
    <row r="3" spans="1:38" x14ac:dyDescent="0.25">
      <c r="A3">
        <v>1321</v>
      </c>
      <c r="B3">
        <f>-0.000870661</f>
        <v>-8.70661E-4</v>
      </c>
      <c r="C3">
        <v>0.89259153599999996</v>
      </c>
      <c r="D3">
        <f>-B3</f>
        <v>8.70661E-4</v>
      </c>
      <c r="F3">
        <v>0.89259153599999996</v>
      </c>
      <c r="G3">
        <v>8.70661E-4</v>
      </c>
      <c r="J3">
        <v>0.625</v>
      </c>
      <c r="K3">
        <f t="shared" ref="K3:K18" si="0">-L3</f>
        <v>1.3905000000000001E-2</v>
      </c>
      <c r="L3">
        <v>-1.3905000000000001E-2</v>
      </c>
      <c r="O3">
        <v>1</v>
      </c>
      <c r="P3">
        <v>9.5000000000000001E-2</v>
      </c>
      <c r="R3">
        <v>1</v>
      </c>
      <c r="S3">
        <v>4.65E-2</v>
      </c>
      <c r="V3">
        <v>0</v>
      </c>
      <c r="W3">
        <v>0.625</v>
      </c>
      <c r="X3">
        <v>1.25</v>
      </c>
      <c r="Y3">
        <v>1.875</v>
      </c>
      <c r="Z3">
        <v>2.5</v>
      </c>
      <c r="AA3">
        <v>3.125</v>
      </c>
      <c r="AB3">
        <v>3.75</v>
      </c>
      <c r="AC3">
        <v>4.375</v>
      </c>
      <c r="AD3">
        <v>5</v>
      </c>
      <c r="AE3">
        <v>5.625</v>
      </c>
      <c r="AF3">
        <v>6.25</v>
      </c>
      <c r="AG3">
        <v>6.875</v>
      </c>
      <c r="AH3">
        <v>7.5</v>
      </c>
      <c r="AI3">
        <v>8.125</v>
      </c>
      <c r="AJ3">
        <v>8.75</v>
      </c>
      <c r="AK3">
        <v>9.375</v>
      </c>
      <c r="AL3">
        <v>10</v>
      </c>
    </row>
    <row r="4" spans="1:38" x14ac:dyDescent="0.25">
      <c r="A4">
        <v>135</v>
      </c>
      <c r="B4">
        <v>-8.6519500000000003E-3</v>
      </c>
      <c r="C4">
        <v>1.71295357</v>
      </c>
      <c r="D4">
        <f t="shared" ref="D4:D17" si="1">-B4</f>
        <v>8.6519500000000003E-3</v>
      </c>
      <c r="F4">
        <v>1.71295357</v>
      </c>
      <c r="G4">
        <v>8.6519500000000003E-3</v>
      </c>
      <c r="H4" t="s">
        <v>6</v>
      </c>
      <c r="J4">
        <v>1.25</v>
      </c>
      <c r="K4">
        <f t="shared" si="0"/>
        <v>4.7247999999999998E-2</v>
      </c>
      <c r="L4">
        <v>-4.7247999999999998E-2</v>
      </c>
      <c r="O4">
        <v>2</v>
      </c>
      <c r="P4">
        <v>0.20499999999999999</v>
      </c>
      <c r="R4">
        <v>2</v>
      </c>
      <c r="S4">
        <v>0.12870000000000001</v>
      </c>
      <c r="V4">
        <v>0</v>
      </c>
      <c r="W4">
        <v>8.70661E-4</v>
      </c>
      <c r="X4">
        <v>8.6519500000000003E-3</v>
      </c>
      <c r="Y4">
        <v>4.3559899999999999E-2</v>
      </c>
      <c r="Z4">
        <v>0.104162</v>
      </c>
      <c r="AA4">
        <v>0.18523300000000001</v>
      </c>
      <c r="AB4">
        <v>0.28215000000000001</v>
      </c>
      <c r="AC4">
        <v>0.38836300000000001</v>
      </c>
      <c r="AD4">
        <v>0.49982199999999999</v>
      </c>
      <c r="AE4">
        <v>0.61124999999999996</v>
      </c>
      <c r="AF4">
        <v>0.71760400000000002</v>
      </c>
      <c r="AG4">
        <v>0.81464800000000004</v>
      </c>
      <c r="AH4">
        <v>0.89544100000000004</v>
      </c>
      <c r="AI4">
        <v>0.95625400000000005</v>
      </c>
      <c r="AJ4">
        <v>0.99097199999999996</v>
      </c>
      <c r="AK4">
        <v>0.99901600000000002</v>
      </c>
      <c r="AL4">
        <v>1</v>
      </c>
    </row>
    <row r="5" spans="1:38" x14ac:dyDescent="0.25">
      <c r="A5">
        <v>2185</v>
      </c>
      <c r="B5">
        <v>-4.3559899999999999E-2</v>
      </c>
      <c r="C5">
        <v>2.2575662099999998</v>
      </c>
      <c r="D5">
        <f t="shared" si="1"/>
        <v>4.3559899999999999E-2</v>
      </c>
      <c r="F5">
        <v>2.2575662099999998</v>
      </c>
      <c r="G5">
        <v>4.3559899999999999E-2</v>
      </c>
      <c r="J5">
        <v>1.875</v>
      </c>
      <c r="K5">
        <f t="shared" si="0"/>
        <v>9.7252099999999994E-2</v>
      </c>
      <c r="L5">
        <f>-0.0972521</f>
        <v>-9.7252099999999994E-2</v>
      </c>
      <c r="O5">
        <v>3</v>
      </c>
      <c r="P5">
        <v>0.22040000000000001</v>
      </c>
      <c r="R5">
        <v>3</v>
      </c>
      <c r="S5">
        <v>0.23760000000000001</v>
      </c>
    </row>
    <row r="6" spans="1:38" x14ac:dyDescent="0.25">
      <c r="A6">
        <v>2184</v>
      </c>
      <c r="B6">
        <v>-0.104162</v>
      </c>
      <c r="C6">
        <v>2.8058104500000001</v>
      </c>
      <c r="D6">
        <f t="shared" si="1"/>
        <v>0.104162</v>
      </c>
      <c r="F6">
        <v>2.8058104500000001</v>
      </c>
      <c r="G6">
        <v>0.104162</v>
      </c>
      <c r="J6">
        <v>2.5</v>
      </c>
      <c r="K6">
        <f t="shared" si="0"/>
        <v>0.16114100000000001</v>
      </c>
      <c r="L6">
        <v>-0.16114100000000001</v>
      </c>
      <c r="O6">
        <v>4</v>
      </c>
      <c r="P6">
        <v>0.4108</v>
      </c>
      <c r="R6">
        <v>4</v>
      </c>
      <c r="S6">
        <v>0.3644</v>
      </c>
    </row>
    <row r="7" spans="1:38" x14ac:dyDescent="0.25">
      <c r="A7">
        <v>207</v>
      </c>
      <c r="B7">
        <v>-0.18523300000000001</v>
      </c>
      <c r="C7">
        <v>3.3564767799999999</v>
      </c>
      <c r="D7">
        <f t="shared" si="1"/>
        <v>0.18523300000000001</v>
      </c>
      <c r="F7">
        <v>3.3564767799999999</v>
      </c>
      <c r="G7">
        <v>0.18523300000000001</v>
      </c>
      <c r="J7">
        <v>3.125</v>
      </c>
      <c r="K7">
        <f t="shared" si="0"/>
        <v>0.23613600000000001</v>
      </c>
      <c r="L7">
        <v>-0.23613600000000001</v>
      </c>
      <c r="O7">
        <v>5</v>
      </c>
      <c r="P7">
        <v>0.61939999999999995</v>
      </c>
      <c r="R7">
        <v>5</v>
      </c>
      <c r="S7">
        <v>0.5</v>
      </c>
    </row>
    <row r="8" spans="1:38" x14ac:dyDescent="0.25">
      <c r="A8">
        <v>2096</v>
      </c>
      <c r="B8">
        <v>-0.28215000000000001</v>
      </c>
      <c r="C8">
        <v>3.9046428199999998</v>
      </c>
      <c r="D8">
        <f t="shared" si="1"/>
        <v>0.28215000000000001</v>
      </c>
      <c r="F8">
        <v>3.9046428199999998</v>
      </c>
      <c r="G8">
        <v>0.28215000000000001</v>
      </c>
      <c r="J8">
        <v>3.75</v>
      </c>
      <c r="K8">
        <f t="shared" si="0"/>
        <v>0.319463</v>
      </c>
      <c r="L8">
        <v>-0.319463</v>
      </c>
      <c r="O8">
        <v>6</v>
      </c>
      <c r="P8">
        <v>0.76829999999999998</v>
      </c>
      <c r="R8">
        <v>6</v>
      </c>
      <c r="S8">
        <v>0.63560000000000005</v>
      </c>
    </row>
    <row r="9" spans="1:38" x14ac:dyDescent="0.25">
      <c r="A9">
        <v>2097</v>
      </c>
      <c r="B9">
        <v>-0.38836300000000001</v>
      </c>
      <c r="C9">
        <v>4.45146847</v>
      </c>
      <c r="D9">
        <f t="shared" si="1"/>
        <v>0.38836300000000001</v>
      </c>
      <c r="F9">
        <v>4.45146847</v>
      </c>
      <c r="G9">
        <v>0.38836300000000001</v>
      </c>
      <c r="J9">
        <v>4.375</v>
      </c>
      <c r="K9">
        <f t="shared" si="0"/>
        <v>0.40834300000000001</v>
      </c>
      <c r="L9">
        <v>-0.40834300000000001</v>
      </c>
      <c r="O9">
        <v>7</v>
      </c>
      <c r="P9">
        <v>0.77959999999999996</v>
      </c>
      <c r="R9">
        <v>7</v>
      </c>
      <c r="S9">
        <v>0.76239999999999997</v>
      </c>
    </row>
    <row r="10" spans="1:38" x14ac:dyDescent="0.25">
      <c r="A10">
        <v>219</v>
      </c>
      <c r="B10">
        <f>-0.499822</f>
        <v>-0.49982199999999999</v>
      </c>
      <c r="C10">
        <v>5</v>
      </c>
      <c r="D10">
        <f t="shared" si="1"/>
        <v>0.49982199999999999</v>
      </c>
      <c r="F10">
        <v>5</v>
      </c>
      <c r="G10">
        <v>0.49982199999999999</v>
      </c>
      <c r="J10">
        <v>5</v>
      </c>
      <c r="K10">
        <f t="shared" si="0"/>
        <v>0.5</v>
      </c>
      <c r="L10">
        <v>-0.5</v>
      </c>
      <c r="O10">
        <v>8</v>
      </c>
      <c r="P10">
        <v>0.89100000000000001</v>
      </c>
      <c r="R10">
        <v>8</v>
      </c>
      <c r="S10">
        <v>0.87129999999999996</v>
      </c>
    </row>
    <row r="11" spans="1:38" x14ac:dyDescent="0.25">
      <c r="A11">
        <v>2009</v>
      </c>
      <c r="B11">
        <v>-0.61124999999999996</v>
      </c>
      <c r="C11">
        <v>5.5485758799999996</v>
      </c>
      <c r="D11">
        <f t="shared" si="1"/>
        <v>0.61124999999999996</v>
      </c>
      <c r="F11">
        <v>5.5485758799999996</v>
      </c>
      <c r="G11">
        <v>0.61124999999999996</v>
      </c>
      <c r="J11">
        <v>5.625</v>
      </c>
      <c r="K11">
        <f t="shared" si="0"/>
        <v>0.59165699999999999</v>
      </c>
      <c r="L11">
        <v>-0.59165699999999999</v>
      </c>
      <c r="O11">
        <v>9</v>
      </c>
      <c r="P11">
        <v>0.96819999999999995</v>
      </c>
      <c r="R11">
        <v>9</v>
      </c>
      <c r="S11">
        <v>0.95350000000000001</v>
      </c>
    </row>
    <row r="12" spans="1:38" x14ac:dyDescent="0.25">
      <c r="A12">
        <v>2008</v>
      </c>
      <c r="B12">
        <v>-0.71760400000000002</v>
      </c>
      <c r="C12">
        <v>6.09545374</v>
      </c>
      <c r="D12">
        <f t="shared" si="1"/>
        <v>0.71760400000000002</v>
      </c>
      <c r="F12">
        <v>6.09545374</v>
      </c>
      <c r="G12">
        <v>0.71760400000000002</v>
      </c>
      <c r="J12">
        <v>6.25</v>
      </c>
      <c r="K12">
        <f t="shared" si="0"/>
        <v>0.68053699999999995</v>
      </c>
      <c r="L12">
        <v>-0.68053699999999995</v>
      </c>
      <c r="O12">
        <v>10</v>
      </c>
      <c r="P12">
        <v>1</v>
      </c>
      <c r="R12">
        <v>10</v>
      </c>
      <c r="S12">
        <v>1</v>
      </c>
    </row>
    <row r="13" spans="1:38" x14ac:dyDescent="0.25">
      <c r="A13">
        <v>231</v>
      </c>
      <c r="B13">
        <v>-0.81464800000000004</v>
      </c>
      <c r="C13">
        <v>6.6435232199999996</v>
      </c>
      <c r="D13">
        <f t="shared" si="1"/>
        <v>0.81464800000000004</v>
      </c>
      <c r="F13">
        <v>6.6435232199999996</v>
      </c>
      <c r="G13">
        <v>0.81464800000000004</v>
      </c>
      <c r="J13">
        <v>6.875</v>
      </c>
      <c r="K13">
        <f t="shared" si="0"/>
        <v>0.76386399999999999</v>
      </c>
      <c r="L13">
        <v>-0.76386399999999999</v>
      </c>
    </row>
    <row r="14" spans="1:38" x14ac:dyDescent="0.25">
      <c r="A14">
        <v>1850</v>
      </c>
      <c r="B14">
        <v>-0.89544100000000004</v>
      </c>
      <c r="C14">
        <v>7.1942668000000003</v>
      </c>
      <c r="D14">
        <f t="shared" si="1"/>
        <v>0.89544100000000004</v>
      </c>
      <c r="F14">
        <v>7.1942668000000003</v>
      </c>
      <c r="G14">
        <v>0.89544100000000004</v>
      </c>
      <c r="J14">
        <v>7.5</v>
      </c>
      <c r="K14">
        <f t="shared" si="0"/>
        <v>0.83885900000000002</v>
      </c>
      <c r="L14">
        <v>-0.83885900000000002</v>
      </c>
    </row>
    <row r="15" spans="1:38" x14ac:dyDescent="0.25">
      <c r="A15">
        <v>1849</v>
      </c>
      <c r="B15">
        <v>-0.95625400000000005</v>
      </c>
      <c r="C15">
        <v>7.7424321200000001</v>
      </c>
      <c r="D15">
        <f t="shared" si="1"/>
        <v>0.95625400000000005</v>
      </c>
      <c r="F15">
        <v>7.7424321200000001</v>
      </c>
      <c r="G15">
        <v>0.95625400000000005</v>
      </c>
      <c r="J15">
        <v>8.125</v>
      </c>
      <c r="K15">
        <f t="shared" si="0"/>
        <v>0.90274799999999999</v>
      </c>
      <c r="L15">
        <v>-0.90274799999999999</v>
      </c>
    </row>
    <row r="16" spans="1:38" x14ac:dyDescent="0.25">
      <c r="A16">
        <v>303</v>
      </c>
      <c r="B16">
        <f>-0.990972</f>
        <v>-0.99097199999999996</v>
      </c>
      <c r="C16">
        <v>8.2870464300000002</v>
      </c>
      <c r="D16">
        <f t="shared" si="1"/>
        <v>0.99097199999999996</v>
      </c>
      <c r="F16">
        <v>8.2870464300000002</v>
      </c>
      <c r="G16">
        <v>0.99097199999999996</v>
      </c>
      <c r="H16" t="s">
        <v>7</v>
      </c>
      <c r="J16">
        <v>8.75</v>
      </c>
      <c r="K16">
        <f t="shared" si="0"/>
        <v>0.95275200000000004</v>
      </c>
      <c r="L16">
        <v>-0.95275200000000004</v>
      </c>
    </row>
    <row r="17" spans="1:12" x14ac:dyDescent="0.25">
      <c r="A17">
        <v>1477</v>
      </c>
      <c r="B17">
        <v>-0.99901600000000002</v>
      </c>
      <c r="C17">
        <v>9.0793104200000005</v>
      </c>
      <c r="D17">
        <f t="shared" si="1"/>
        <v>0.99901600000000002</v>
      </c>
      <c r="F17">
        <v>9.0793104200000005</v>
      </c>
      <c r="G17">
        <v>0.99901600000000002</v>
      </c>
      <c r="J17">
        <v>9.375</v>
      </c>
      <c r="K17">
        <f t="shared" si="0"/>
        <v>0.98609500000000005</v>
      </c>
      <c r="L17">
        <v>-0.98609500000000005</v>
      </c>
    </row>
    <row r="18" spans="1:12" x14ac:dyDescent="0.25">
      <c r="F18">
        <v>10</v>
      </c>
      <c r="G18">
        <v>1</v>
      </c>
      <c r="H18" t="s">
        <v>8</v>
      </c>
      <c r="J18">
        <v>10</v>
      </c>
      <c r="K18">
        <f t="shared" si="0"/>
        <v>1</v>
      </c>
      <c r="L18">
        <v>-1</v>
      </c>
    </row>
  </sheetData>
  <sortState ref="A3:C17">
    <sortCondition ref="C3:C17"/>
  </sortState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activeCell="F2" sqref="F2:F18"/>
    </sheetView>
  </sheetViews>
  <sheetFormatPr defaultRowHeight="15" x14ac:dyDescent="0.25"/>
  <sheetData>
    <row r="1" spans="1:15" x14ac:dyDescent="0.25">
      <c r="A1" s="2" t="s">
        <v>0</v>
      </c>
      <c r="B1" s="2"/>
      <c r="C1" s="2"/>
      <c r="D1" t="s">
        <v>10</v>
      </c>
      <c r="E1">
        <v>32464</v>
      </c>
      <c r="H1" t="s">
        <v>14</v>
      </c>
    </row>
    <row r="2" spans="1:15" x14ac:dyDescent="0.25">
      <c r="A2" t="s">
        <v>1</v>
      </c>
      <c r="B2" t="s">
        <v>13</v>
      </c>
      <c r="C2" t="s">
        <v>3</v>
      </c>
      <c r="E2">
        <v>0</v>
      </c>
      <c r="F2">
        <v>0</v>
      </c>
      <c r="H2" s="1">
        <v>5</v>
      </c>
      <c r="I2" s="1">
        <v>0.5</v>
      </c>
      <c r="K2" s="1">
        <f t="shared" ref="K2:K9" si="0">H2+5</f>
        <v>10</v>
      </c>
      <c r="L2" s="1">
        <f t="shared" ref="L2:L9" si="1">I2+0.5</f>
        <v>1</v>
      </c>
      <c r="N2">
        <v>0</v>
      </c>
      <c r="O2">
        <v>0</v>
      </c>
    </row>
    <row r="3" spans="1:15" x14ac:dyDescent="0.25">
      <c r="A3">
        <v>1321</v>
      </c>
      <c r="B3">
        <v>7.2290899999999996E-3</v>
      </c>
      <c r="C3">
        <v>0.89259153599999996</v>
      </c>
      <c r="E3">
        <v>0.89259153599999996</v>
      </c>
      <c r="F3">
        <v>7.2290899999999996E-3</v>
      </c>
      <c r="H3" s="1">
        <v>4.1168100000000001</v>
      </c>
      <c r="I3" s="1">
        <v>0.45359699999999997</v>
      </c>
      <c r="K3" s="1">
        <f t="shared" si="0"/>
        <v>9.116810000000001</v>
      </c>
      <c r="L3" s="1">
        <f t="shared" si="1"/>
        <v>0.95359700000000003</v>
      </c>
      <c r="N3">
        <v>0.88318999999999992</v>
      </c>
      <c r="O3">
        <v>4.6403000000000028E-2</v>
      </c>
    </row>
    <row r="4" spans="1:15" x14ac:dyDescent="0.25">
      <c r="A4">
        <v>135</v>
      </c>
      <c r="B4">
        <v>6.8418800000000002E-2</v>
      </c>
      <c r="C4">
        <v>1.71295357</v>
      </c>
      <c r="E4">
        <v>1.71295357</v>
      </c>
      <c r="F4">
        <v>6.8418800000000002E-2</v>
      </c>
      <c r="H4" s="1">
        <v>3.2989700000000002</v>
      </c>
      <c r="I4" s="1">
        <v>0.39963199999999999</v>
      </c>
      <c r="K4" s="1">
        <f t="shared" si="0"/>
        <v>8.2989700000000006</v>
      </c>
      <c r="L4" s="1">
        <f t="shared" si="1"/>
        <v>0.89963199999999999</v>
      </c>
      <c r="N4">
        <v>1.7010299999999998</v>
      </c>
      <c r="O4">
        <v>0.10036800000000001</v>
      </c>
    </row>
    <row r="5" spans="1:15" x14ac:dyDescent="0.25">
      <c r="A5">
        <v>2185</v>
      </c>
      <c r="B5">
        <v>0.145038</v>
      </c>
      <c r="C5">
        <v>2.2575662099999998</v>
      </c>
      <c r="E5">
        <v>2.2575662099999998</v>
      </c>
      <c r="F5">
        <v>0.145038</v>
      </c>
      <c r="H5" s="1">
        <v>2.7066699999999999</v>
      </c>
      <c r="I5" s="1">
        <v>0.33854200000000001</v>
      </c>
      <c r="K5" s="1">
        <f t="shared" si="0"/>
        <v>7.7066699999999999</v>
      </c>
      <c r="L5" s="1">
        <f t="shared" si="1"/>
        <v>0.83854200000000001</v>
      </c>
      <c r="N5">
        <v>8.2989700000000006</v>
      </c>
      <c r="O5">
        <v>0.89963199999999999</v>
      </c>
    </row>
    <row r="6" spans="1:15" x14ac:dyDescent="0.25">
      <c r="A6">
        <v>2184</v>
      </c>
      <c r="B6">
        <v>0.21818399999999999</v>
      </c>
      <c r="C6">
        <v>2.8058104500000001</v>
      </c>
      <c r="E6">
        <v>2.8058104500000001</v>
      </c>
      <c r="F6">
        <v>0.21818399999999999</v>
      </c>
      <c r="H6" s="1">
        <v>2.10161</v>
      </c>
      <c r="I6" s="1">
        <v>0.26207799999999998</v>
      </c>
      <c r="K6" s="1">
        <f t="shared" si="0"/>
        <v>7.10161</v>
      </c>
      <c r="L6" s="1">
        <f t="shared" si="1"/>
        <v>0.76207800000000003</v>
      </c>
      <c r="N6">
        <v>9.116810000000001</v>
      </c>
      <c r="O6">
        <v>0.95359700000000003</v>
      </c>
    </row>
    <row r="7" spans="1:15" x14ac:dyDescent="0.25">
      <c r="A7">
        <v>207</v>
      </c>
      <c r="B7">
        <v>0.28736899999999999</v>
      </c>
      <c r="C7">
        <v>3.3564767799999999</v>
      </c>
      <c r="E7">
        <v>3.3564767799999999</v>
      </c>
      <c r="F7">
        <v>0.28736899999999999</v>
      </c>
      <c r="H7" s="1">
        <v>1.36477</v>
      </c>
      <c r="I7" s="1">
        <v>0.16713800000000001</v>
      </c>
      <c r="K7" s="1">
        <f t="shared" si="0"/>
        <v>6.36477</v>
      </c>
      <c r="L7" s="1">
        <f t="shared" si="1"/>
        <v>0.66713800000000001</v>
      </c>
      <c r="N7">
        <v>10</v>
      </c>
      <c r="O7">
        <v>1</v>
      </c>
    </row>
    <row r="8" spans="1:15" x14ac:dyDescent="0.25">
      <c r="A8">
        <v>2096</v>
      </c>
      <c r="B8">
        <v>0.35639999999999999</v>
      </c>
      <c r="C8">
        <v>3.9046428199999998</v>
      </c>
      <c r="E8">
        <v>3.9046428199999998</v>
      </c>
      <c r="F8">
        <v>0.35639999999999999</v>
      </c>
      <c r="H8" s="1">
        <v>0.70993799999999996</v>
      </c>
      <c r="I8" s="1">
        <v>8.2389799999999999E-2</v>
      </c>
      <c r="K8" s="1">
        <f t="shared" si="0"/>
        <v>5.7099380000000002</v>
      </c>
      <c r="L8" s="1">
        <f t="shared" si="1"/>
        <v>0.58238979999999996</v>
      </c>
    </row>
    <row r="9" spans="1:15" x14ac:dyDescent="0.25">
      <c r="A9">
        <v>2097</v>
      </c>
      <c r="B9">
        <v>0.43061199999999999</v>
      </c>
      <c r="C9">
        <v>4.45146847</v>
      </c>
      <c r="E9">
        <v>4.45146847</v>
      </c>
      <c r="F9">
        <v>0.43061199999999999</v>
      </c>
      <c r="H9" s="1">
        <v>0.17912</v>
      </c>
      <c r="I9" s="1">
        <v>1.6804199999999998E-2</v>
      </c>
      <c r="K9" s="1">
        <f t="shared" si="0"/>
        <v>5.1791200000000002</v>
      </c>
      <c r="L9" s="1">
        <f t="shared" si="1"/>
        <v>0.51680420000000005</v>
      </c>
    </row>
    <row r="10" spans="1:15" x14ac:dyDescent="0.25">
      <c r="A10">
        <v>219</v>
      </c>
      <c r="B10">
        <v>0.49989099999999997</v>
      </c>
      <c r="C10">
        <v>5</v>
      </c>
      <c r="E10">
        <v>5</v>
      </c>
      <c r="F10">
        <v>0.49989099999999997</v>
      </c>
      <c r="H10" s="1"/>
      <c r="I10" s="1"/>
    </row>
    <row r="11" spans="1:15" x14ac:dyDescent="0.25">
      <c r="A11">
        <v>2009</v>
      </c>
      <c r="B11">
        <v>0.56892100000000001</v>
      </c>
      <c r="C11">
        <v>5.5485758799999996</v>
      </c>
      <c r="E11">
        <v>5.5485758799999996</v>
      </c>
      <c r="F11">
        <v>0.56892100000000001</v>
      </c>
      <c r="H11" s="1">
        <f>5-H2</f>
        <v>0</v>
      </c>
      <c r="I11" s="1">
        <f>0.5-I2</f>
        <v>0</v>
      </c>
    </row>
    <row r="12" spans="1:15" x14ac:dyDescent="0.25">
      <c r="A12">
        <v>2008</v>
      </c>
      <c r="B12">
        <v>0.64324400000000004</v>
      </c>
      <c r="C12">
        <v>6.09545374</v>
      </c>
      <c r="E12">
        <v>6.09545374</v>
      </c>
      <c r="F12">
        <v>0.64324400000000004</v>
      </c>
      <c r="H12" s="1">
        <f t="shared" ref="H12:H19" si="2">5-H3</f>
        <v>0.88318999999999992</v>
      </c>
      <c r="I12" s="1">
        <f t="shared" ref="I12:I19" si="3">0.5-I3</f>
        <v>4.6403000000000028E-2</v>
      </c>
    </row>
    <row r="13" spans="1:15" x14ac:dyDescent="0.25">
      <c r="A13">
        <v>231</v>
      </c>
      <c r="B13">
        <v>0.71224699999999996</v>
      </c>
      <c r="C13">
        <v>6.6435232199999996</v>
      </c>
      <c r="E13">
        <v>6.6435232199999996</v>
      </c>
      <c r="F13">
        <v>0.71224699999999996</v>
      </c>
      <c r="H13" s="1">
        <f t="shared" si="2"/>
        <v>1.7010299999999998</v>
      </c>
      <c r="I13" s="1">
        <f t="shared" si="3"/>
        <v>0.10036800000000001</v>
      </c>
    </row>
    <row r="14" spans="1:15" x14ac:dyDescent="0.25">
      <c r="A14">
        <v>1850</v>
      </c>
      <c r="B14">
        <v>0.78174500000000002</v>
      </c>
      <c r="C14">
        <v>7.1942668000000003</v>
      </c>
      <c r="E14">
        <v>7.1942668000000003</v>
      </c>
      <c r="F14">
        <v>0.78174500000000002</v>
      </c>
      <c r="H14" s="1">
        <f t="shared" si="2"/>
        <v>2.2933300000000001</v>
      </c>
      <c r="I14" s="1">
        <f t="shared" si="3"/>
        <v>0.16145799999999999</v>
      </c>
    </row>
    <row r="15" spans="1:15" x14ac:dyDescent="0.25">
      <c r="A15">
        <v>1849</v>
      </c>
      <c r="B15">
        <v>0.85559399999999997</v>
      </c>
      <c r="C15">
        <v>7.7424321200000001</v>
      </c>
      <c r="E15">
        <v>7.7424321200000001</v>
      </c>
      <c r="F15">
        <v>0.85559399999999997</v>
      </c>
      <c r="H15" s="1">
        <f t="shared" si="2"/>
        <v>2.89839</v>
      </c>
      <c r="I15" s="1">
        <f t="shared" si="3"/>
        <v>0.23792200000000002</v>
      </c>
    </row>
    <row r="16" spans="1:15" x14ac:dyDescent="0.25">
      <c r="A16">
        <v>303</v>
      </c>
      <c r="B16">
        <v>0.93177699999999997</v>
      </c>
      <c r="C16">
        <v>8.2870464300000002</v>
      </c>
      <c r="E16">
        <v>8.2870464300000002</v>
      </c>
      <c r="F16">
        <v>0.93177699999999997</v>
      </c>
      <c r="H16" s="1">
        <f t="shared" si="2"/>
        <v>3.63523</v>
      </c>
      <c r="I16" s="1">
        <f t="shared" si="3"/>
        <v>0.33286199999999999</v>
      </c>
    </row>
    <row r="17" spans="1:9" x14ac:dyDescent="0.25">
      <c r="A17">
        <v>1477</v>
      </c>
      <c r="B17">
        <v>0.99208300000000005</v>
      </c>
      <c r="C17">
        <v>9.0793104200000005</v>
      </c>
      <c r="E17">
        <v>9.0793104200000005</v>
      </c>
      <c r="F17">
        <v>0.99208300000000005</v>
      </c>
      <c r="H17" s="1">
        <f t="shared" si="2"/>
        <v>4.2900619999999998</v>
      </c>
      <c r="I17" s="1">
        <f t="shared" si="3"/>
        <v>0.41761019999999999</v>
      </c>
    </row>
    <row r="18" spans="1:9" x14ac:dyDescent="0.25">
      <c r="E18">
        <v>10</v>
      </c>
      <c r="F18">
        <v>1</v>
      </c>
      <c r="H18" s="1">
        <f t="shared" si="2"/>
        <v>4.8208799999999998</v>
      </c>
      <c r="I18" s="1">
        <f t="shared" si="3"/>
        <v>0.48319580000000001</v>
      </c>
    </row>
    <row r="19" spans="1:9" x14ac:dyDescent="0.25">
      <c r="H19" s="1">
        <f t="shared" si="2"/>
        <v>5</v>
      </c>
      <c r="I19" s="1">
        <f t="shared" si="3"/>
        <v>0.5</v>
      </c>
    </row>
  </sheetData>
  <sortState ref="N2:O18">
    <sortCondition ref="N2:N18"/>
  </sortState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opLeftCell="A7" workbookViewId="0">
      <selection sqref="A1:C13"/>
    </sheetView>
  </sheetViews>
  <sheetFormatPr defaultRowHeight="15" x14ac:dyDescent="0.25"/>
  <sheetData>
    <row r="1" spans="1:11" x14ac:dyDescent="0.25">
      <c r="A1" s="2" t="s">
        <v>9</v>
      </c>
      <c r="B1" s="2"/>
      <c r="C1" s="2"/>
      <c r="D1" t="s">
        <v>10</v>
      </c>
      <c r="E1">
        <v>19343.2</v>
      </c>
      <c r="I1" t="s">
        <v>11</v>
      </c>
      <c r="J1" t="s">
        <v>10</v>
      </c>
      <c r="K1">
        <v>11097.5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F2">
        <v>0</v>
      </c>
      <c r="G2">
        <v>0</v>
      </c>
      <c r="I2">
        <v>0</v>
      </c>
      <c r="J2">
        <v>0</v>
      </c>
    </row>
    <row r="3" spans="1:11" x14ac:dyDescent="0.25">
      <c r="A3">
        <v>2337</v>
      </c>
      <c r="B3">
        <v>-1.13995E-2</v>
      </c>
      <c r="C3">
        <v>0.344324291</v>
      </c>
      <c r="D3">
        <f>-B3</f>
        <v>1.13995E-2</v>
      </c>
      <c r="F3">
        <v>0.344324291</v>
      </c>
      <c r="G3">
        <v>1.13995E-2</v>
      </c>
      <c r="I3">
        <v>0.29499999999999998</v>
      </c>
      <c r="J3">
        <f>-K3</f>
        <v>4.1027300000000003E-2</v>
      </c>
      <c r="K3">
        <v>-4.1027300000000003E-2</v>
      </c>
    </row>
    <row r="4" spans="1:11" x14ac:dyDescent="0.25">
      <c r="A4">
        <v>2360</v>
      </c>
      <c r="B4">
        <v>-6.00686E-2</v>
      </c>
      <c r="C4">
        <v>0.71299433700000003</v>
      </c>
      <c r="D4">
        <f t="shared" ref="D4:D13" si="0">-B4</f>
        <v>6.00686E-2</v>
      </c>
      <c r="F4">
        <v>0.71299433700000003</v>
      </c>
      <c r="G4">
        <v>6.00686E-2</v>
      </c>
      <c r="I4">
        <v>0.59</v>
      </c>
      <c r="J4">
        <f t="shared" ref="J4:J13" si="1">-K4</f>
        <v>0.105131</v>
      </c>
      <c r="K4">
        <v>-0.105131</v>
      </c>
    </row>
    <row r="5" spans="1:11" x14ac:dyDescent="0.25">
      <c r="A5">
        <v>2354</v>
      </c>
      <c r="B5">
        <v>-0.140067</v>
      </c>
      <c r="C5">
        <v>0.98473072100000003</v>
      </c>
      <c r="D5">
        <f t="shared" si="0"/>
        <v>0.140067</v>
      </c>
      <c r="F5">
        <v>0.98473072100000003</v>
      </c>
      <c r="G5">
        <v>0.140067</v>
      </c>
      <c r="I5">
        <v>0.88500000000000001</v>
      </c>
      <c r="J5">
        <f t="shared" si="1"/>
        <v>0.187695</v>
      </c>
      <c r="K5">
        <v>-0.187695</v>
      </c>
    </row>
    <row r="6" spans="1:11" x14ac:dyDescent="0.25">
      <c r="A6">
        <v>2955</v>
      </c>
      <c r="B6">
        <v>-0.24643200000000001</v>
      </c>
      <c r="C6">
        <v>1.2463941599999999</v>
      </c>
      <c r="D6">
        <f t="shared" si="0"/>
        <v>0.24643200000000001</v>
      </c>
      <c r="F6">
        <v>1.2463941599999999</v>
      </c>
      <c r="G6">
        <v>0.24643200000000001</v>
      </c>
      <c r="I6">
        <v>1.18</v>
      </c>
      <c r="J6">
        <f t="shared" si="1"/>
        <v>0.28410400000000002</v>
      </c>
      <c r="K6">
        <v>-0.28410400000000002</v>
      </c>
    </row>
    <row r="7" spans="1:11" x14ac:dyDescent="0.25">
      <c r="A7">
        <v>3113</v>
      </c>
      <c r="B7">
        <v>-0.365263</v>
      </c>
      <c r="C7">
        <v>1.5051108600000001</v>
      </c>
      <c r="D7">
        <f t="shared" si="0"/>
        <v>0.365263</v>
      </c>
      <c r="F7">
        <v>1.5051108600000001</v>
      </c>
      <c r="G7">
        <v>0.365263</v>
      </c>
      <c r="I7">
        <v>1.4750000000000001</v>
      </c>
      <c r="J7">
        <f t="shared" si="1"/>
        <v>0.38974500000000001</v>
      </c>
      <c r="K7">
        <v>-0.38974500000000001</v>
      </c>
    </row>
    <row r="8" spans="1:11" x14ac:dyDescent="0.25">
      <c r="A8">
        <v>53</v>
      </c>
      <c r="B8">
        <f>-0.499172</f>
        <v>-0.499172</v>
      </c>
      <c r="C8">
        <v>1.7677669499999999</v>
      </c>
      <c r="D8">
        <f t="shared" si="0"/>
        <v>0.499172</v>
      </c>
      <c r="F8">
        <v>1.7677669499999999</v>
      </c>
      <c r="G8">
        <v>0.499172</v>
      </c>
      <c r="I8">
        <v>1.77</v>
      </c>
      <c r="J8">
        <f t="shared" si="1"/>
        <v>0.5</v>
      </c>
      <c r="K8">
        <v>-0.5</v>
      </c>
    </row>
    <row r="9" spans="1:11" x14ac:dyDescent="0.25">
      <c r="A9">
        <v>3198</v>
      </c>
      <c r="B9">
        <v>-0.63377499999999998</v>
      </c>
      <c r="C9">
        <v>2.03030467</v>
      </c>
      <c r="D9">
        <f t="shared" si="0"/>
        <v>0.63377499999999998</v>
      </c>
      <c r="F9">
        <v>2.03030467</v>
      </c>
      <c r="G9">
        <v>0.63377499999999998</v>
      </c>
      <c r="I9">
        <v>2.0649999999999999</v>
      </c>
      <c r="J9">
        <f t="shared" si="1"/>
        <v>0.61025499999999999</v>
      </c>
      <c r="K9">
        <v>-0.61025499999999999</v>
      </c>
    </row>
    <row r="10" spans="1:11" x14ac:dyDescent="0.25">
      <c r="A10">
        <v>3175</v>
      </c>
      <c r="B10">
        <v>-0.75348400000000004</v>
      </c>
      <c r="C10">
        <v>2.28882217</v>
      </c>
      <c r="D10">
        <f t="shared" si="0"/>
        <v>0.75348400000000004</v>
      </c>
      <c r="F10">
        <v>2.28882217</v>
      </c>
      <c r="G10">
        <v>0.75348400000000004</v>
      </c>
      <c r="I10">
        <v>2.36</v>
      </c>
      <c r="J10">
        <f t="shared" si="1"/>
        <v>0.71589499999999995</v>
      </c>
      <c r="K10">
        <v>-0.71589499999999995</v>
      </c>
    </row>
    <row r="11" spans="1:11" x14ac:dyDescent="0.25">
      <c r="A11">
        <v>2383</v>
      </c>
      <c r="B11">
        <v>-0.859101</v>
      </c>
      <c r="C11">
        <v>2.54980779</v>
      </c>
      <c r="D11">
        <f t="shared" si="0"/>
        <v>0.859101</v>
      </c>
      <c r="F11">
        <v>2.54980779</v>
      </c>
      <c r="G11">
        <v>0.859101</v>
      </c>
      <c r="I11">
        <v>2.6549999999999998</v>
      </c>
      <c r="J11">
        <f t="shared" si="1"/>
        <v>0.81230500000000005</v>
      </c>
      <c r="K11">
        <v>-0.81230500000000005</v>
      </c>
    </row>
    <row r="12" spans="1:11" x14ac:dyDescent="0.25">
      <c r="A12">
        <v>3522</v>
      </c>
      <c r="B12">
        <v>-0.92712300000000003</v>
      </c>
      <c r="C12">
        <v>2.8109579099999999</v>
      </c>
      <c r="D12">
        <f t="shared" si="0"/>
        <v>0.92712300000000003</v>
      </c>
      <c r="F12">
        <v>2.8109579099999999</v>
      </c>
      <c r="G12">
        <v>0.92712300000000003</v>
      </c>
      <c r="I12">
        <v>2.95</v>
      </c>
      <c r="J12">
        <f t="shared" si="1"/>
        <v>0.89486900000000003</v>
      </c>
      <c r="K12">
        <v>-0.89486900000000003</v>
      </c>
    </row>
    <row r="13" spans="1:11" x14ac:dyDescent="0.25">
      <c r="A13">
        <v>4275</v>
      </c>
      <c r="B13">
        <v>-0.973912</v>
      </c>
      <c r="C13">
        <v>3.16783357</v>
      </c>
      <c r="D13">
        <f t="shared" si="0"/>
        <v>0.973912</v>
      </c>
      <c r="F13">
        <v>3.16783357</v>
      </c>
      <c r="G13">
        <v>0.973912</v>
      </c>
      <c r="I13">
        <v>3.2450000000000001</v>
      </c>
      <c r="J13">
        <f t="shared" si="1"/>
        <v>0.95897299999999996</v>
      </c>
      <c r="K13">
        <v>-0.95897299999999996</v>
      </c>
    </row>
    <row r="14" spans="1:11" x14ac:dyDescent="0.25">
      <c r="F14">
        <v>3.5355340000000002</v>
      </c>
      <c r="G14">
        <v>1</v>
      </c>
      <c r="I14">
        <v>3.54</v>
      </c>
      <c r="J14">
        <v>1</v>
      </c>
    </row>
  </sheetData>
  <sortState ref="A3:C13">
    <sortCondition ref="C3:C13"/>
  </sortState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2" sqref="F2:F14"/>
    </sheetView>
  </sheetViews>
  <sheetFormatPr defaultRowHeight="15" x14ac:dyDescent="0.25"/>
  <sheetData>
    <row r="1" spans="1:6" x14ac:dyDescent="0.25">
      <c r="A1" s="2" t="s">
        <v>9</v>
      </c>
      <c r="B1" s="2"/>
      <c r="C1" s="2"/>
      <c r="D1" t="s">
        <v>10</v>
      </c>
      <c r="E1">
        <v>105924</v>
      </c>
    </row>
    <row r="2" spans="1:6" x14ac:dyDescent="0.25">
      <c r="A2" t="s">
        <v>1</v>
      </c>
      <c r="B2" t="s">
        <v>13</v>
      </c>
      <c r="C2" t="s">
        <v>3</v>
      </c>
      <c r="E2">
        <v>0</v>
      </c>
      <c r="F2">
        <v>0</v>
      </c>
    </row>
    <row r="3" spans="1:6" x14ac:dyDescent="0.25">
      <c r="A3">
        <v>2337</v>
      </c>
      <c r="B3">
        <v>3.9092599999999998E-2</v>
      </c>
      <c r="C3">
        <v>0.344324291</v>
      </c>
      <c r="E3">
        <v>0.344324291</v>
      </c>
      <c r="F3">
        <v>3.9092599999999998E-2</v>
      </c>
    </row>
    <row r="4" spans="1:6" x14ac:dyDescent="0.25">
      <c r="A4">
        <v>2360</v>
      </c>
      <c r="B4">
        <v>0.10495599999999999</v>
      </c>
      <c r="C4">
        <v>0.71299433700000003</v>
      </c>
      <c r="E4">
        <v>0.71299433700000003</v>
      </c>
      <c r="F4">
        <v>0.10495599999999999</v>
      </c>
    </row>
    <row r="5" spans="1:6" x14ac:dyDescent="0.25">
      <c r="A5">
        <v>2354</v>
      </c>
      <c r="B5">
        <v>0.21021300000000001</v>
      </c>
      <c r="C5">
        <v>0.98473072100000003</v>
      </c>
      <c r="E5">
        <v>0.98473072100000003</v>
      </c>
      <c r="F5">
        <v>0.21021300000000001</v>
      </c>
    </row>
    <row r="6" spans="1:6" x14ac:dyDescent="0.25">
      <c r="A6">
        <v>3118</v>
      </c>
      <c r="B6">
        <v>0.32028499999999999</v>
      </c>
      <c r="C6">
        <v>1.2463941599999999</v>
      </c>
      <c r="E6">
        <v>1.2463941599999999</v>
      </c>
      <c r="F6">
        <v>0.32028499999999999</v>
      </c>
    </row>
    <row r="7" spans="1:6" x14ac:dyDescent="0.25">
      <c r="A7">
        <v>3113</v>
      </c>
      <c r="B7">
        <v>0.41644599999999998</v>
      </c>
      <c r="C7">
        <v>1.5051108600000001</v>
      </c>
      <c r="E7">
        <v>1.5051108600000001</v>
      </c>
      <c r="F7">
        <v>0.41644599999999998</v>
      </c>
    </row>
    <row r="8" spans="1:6" x14ac:dyDescent="0.25">
      <c r="A8">
        <v>53</v>
      </c>
      <c r="B8">
        <v>0.50076500000000002</v>
      </c>
      <c r="C8">
        <v>1.7677669499999999</v>
      </c>
      <c r="E8">
        <v>1.7677669499999999</v>
      </c>
      <c r="F8">
        <v>0.50076500000000002</v>
      </c>
    </row>
    <row r="9" spans="1:6" x14ac:dyDescent="0.25">
      <c r="A9">
        <v>3198</v>
      </c>
      <c r="B9">
        <v>0.58508700000000002</v>
      </c>
      <c r="C9">
        <v>2.03030467</v>
      </c>
      <c r="E9">
        <v>2.03030467</v>
      </c>
      <c r="F9">
        <v>0.58508700000000002</v>
      </c>
    </row>
    <row r="10" spans="1:6" x14ac:dyDescent="0.25">
      <c r="A10">
        <v>3203</v>
      </c>
      <c r="B10">
        <v>0.68179299999999998</v>
      </c>
      <c r="C10">
        <v>2.2911474699999999</v>
      </c>
      <c r="E10">
        <v>2.2911474699999999</v>
      </c>
      <c r="F10">
        <v>0.68179299999999998</v>
      </c>
    </row>
    <row r="11" spans="1:6" x14ac:dyDescent="0.25">
      <c r="A11">
        <v>2383</v>
      </c>
      <c r="B11">
        <v>0.79178300000000001</v>
      </c>
      <c r="C11">
        <v>2.54980779</v>
      </c>
      <c r="E11">
        <v>2.54980779</v>
      </c>
      <c r="F11">
        <v>0.79178300000000001</v>
      </c>
    </row>
    <row r="12" spans="1:6" x14ac:dyDescent="0.25">
      <c r="A12">
        <v>3522</v>
      </c>
      <c r="B12">
        <v>0.87092099999999995</v>
      </c>
      <c r="C12">
        <v>2.8109579099999999</v>
      </c>
      <c r="E12">
        <v>2.8109579099999999</v>
      </c>
      <c r="F12">
        <v>0.87092099999999995</v>
      </c>
    </row>
    <row r="13" spans="1:6" x14ac:dyDescent="0.25">
      <c r="A13">
        <v>4275</v>
      </c>
      <c r="B13">
        <v>0.93850100000000003</v>
      </c>
      <c r="C13">
        <v>3.16783357</v>
      </c>
      <c r="E13">
        <v>3.16783357</v>
      </c>
      <c r="F13">
        <v>0.93850100000000003</v>
      </c>
    </row>
    <row r="14" spans="1:6" x14ac:dyDescent="0.25">
      <c r="E14">
        <v>3.54</v>
      </c>
      <c r="F14">
        <v>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 bending</vt:lpstr>
      <vt:lpstr>star tension</vt:lpstr>
      <vt:lpstr>Vintiles bending</vt:lpstr>
      <vt:lpstr>vintiles 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2019-05-31T18:13:20Z</dcterms:modified>
</cp:coreProperties>
</file>