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\IITB\Research_Buidling Envelope\Manuscript Submissions\Nature cities\Submission files\Review requirements\Data availability\"/>
    </mc:Choice>
  </mc:AlternateContent>
  <xr:revisionPtr revIDLastSave="0" documentId="13_ncr:1_{F10F31EF-30C7-45D4-AC34-46AC2DDBBFFD}" xr6:coauthVersionLast="47" xr6:coauthVersionMax="47" xr10:uidLastSave="{00000000-0000-0000-0000-000000000000}"/>
  <bookViews>
    <workbookView xWindow="-108" yWindow="-108" windowWidth="23256" windowHeight="12456" xr2:uid="{4B8DA1C2-ED15-487C-BB9B-11F356631ACF}"/>
  </bookViews>
  <sheets>
    <sheet name="Cold clusters" sheetId="1" r:id="rId1"/>
  </sheets>
  <definedNames>
    <definedName name="_xlnm._FilterDatabase" localSheetId="0" hidden="1">'Cold clusters'!$A$2:$AK$30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7" i="1" l="1"/>
  <c r="AH17" i="1" s="1"/>
  <c r="AI17" i="1" s="1"/>
  <c r="AF30" i="1"/>
  <c r="AH30" i="1" s="1"/>
  <c r="AI30" i="1" s="1"/>
  <c r="AF16" i="1"/>
  <c r="AH16" i="1" s="1"/>
  <c r="AI16" i="1" s="1"/>
  <c r="AF29" i="1"/>
  <c r="AH29" i="1" s="1"/>
  <c r="AI29" i="1" s="1"/>
  <c r="AF28" i="1"/>
  <c r="AH28" i="1" s="1"/>
  <c r="AI28" i="1" s="1"/>
  <c r="AF21" i="1"/>
  <c r="AH21" i="1" s="1"/>
  <c r="AI21" i="1" s="1"/>
  <c r="AF22" i="1"/>
  <c r="AH22" i="1" s="1"/>
  <c r="AI22" i="1" s="1"/>
  <c r="AF23" i="1"/>
  <c r="AH23" i="1" s="1"/>
  <c r="AI23" i="1" s="1"/>
  <c r="AF24" i="1"/>
  <c r="AH24" i="1" s="1"/>
  <c r="AI24" i="1" s="1"/>
  <c r="AF11" i="1"/>
  <c r="AH11" i="1" s="1"/>
  <c r="AI11" i="1" s="1"/>
  <c r="AF12" i="1"/>
  <c r="AH12" i="1" s="1"/>
  <c r="AI12" i="1" s="1"/>
  <c r="AF10" i="1"/>
  <c r="AH10" i="1" s="1"/>
  <c r="AI10" i="1" s="1"/>
  <c r="AF9" i="1"/>
  <c r="AH9" i="1" s="1"/>
  <c r="AI9" i="1" s="1"/>
  <c r="AF3" i="1"/>
  <c r="AH3" i="1" s="1"/>
  <c r="AI3" i="1" s="1"/>
  <c r="AF4" i="1"/>
  <c r="AH4" i="1" s="1"/>
  <c r="AI4" i="1" s="1"/>
  <c r="AF5" i="1"/>
  <c r="AH5" i="1" s="1"/>
  <c r="AI5" i="1" s="1"/>
  <c r="AF6" i="1"/>
  <c r="AH6" i="1" s="1"/>
  <c r="AI6" i="1" s="1"/>
  <c r="AF7" i="1"/>
  <c r="AH7" i="1" s="1"/>
  <c r="AI7" i="1" s="1"/>
  <c r="AF18" i="1"/>
  <c r="AH18" i="1" s="1"/>
  <c r="AI18" i="1" s="1"/>
  <c r="N25" i="1" l="1"/>
  <c r="N19" i="1"/>
  <c r="N20" i="1"/>
  <c r="N30" i="1"/>
  <c r="N29" i="1"/>
  <c r="N18" i="1"/>
  <c r="N17" i="1"/>
  <c r="N16" i="1"/>
  <c r="N28" i="1"/>
  <c r="N15" i="1"/>
  <c r="N14" i="1"/>
  <c r="N27" i="1"/>
  <c r="N3" i="1"/>
  <c r="N4" i="1"/>
  <c r="N5" i="1"/>
  <c r="N6" i="1"/>
  <c r="N7" i="1"/>
  <c r="N21" i="1"/>
  <c r="N22" i="1"/>
  <c r="N23" i="1"/>
  <c r="N24" i="1"/>
  <c r="N26" i="1"/>
  <c r="N11" i="1"/>
  <c r="N12" i="1"/>
  <c r="N10" i="1"/>
  <c r="N8" i="1"/>
  <c r="N9" i="1"/>
  <c r="N13" i="1"/>
  <c r="Z17" i="1"/>
  <c r="Z30" i="1"/>
  <c r="Z16" i="1"/>
  <c r="Z29" i="1"/>
  <c r="Z15" i="1"/>
  <c r="Z28" i="1"/>
  <c r="Z14" i="1"/>
  <c r="Z27" i="1"/>
  <c r="Z21" i="1"/>
  <c r="Z22" i="1"/>
  <c r="Z23" i="1"/>
  <c r="Z24" i="1"/>
  <c r="Z26" i="1"/>
  <c r="Z13" i="1"/>
  <c r="Z25" i="1"/>
  <c r="Z20" i="1"/>
  <c r="AA20" i="1" s="1"/>
  <c r="Z8" i="1"/>
  <c r="AA8" i="1" s="1"/>
  <c r="Z11" i="1"/>
  <c r="AA11" i="1" s="1"/>
  <c r="Z12" i="1"/>
  <c r="AA12" i="1" s="1"/>
  <c r="Z3" i="1"/>
  <c r="AA3" i="1" s="1"/>
  <c r="Z4" i="1"/>
  <c r="AA4" i="1" s="1"/>
  <c r="Z5" i="1"/>
  <c r="AA5" i="1" s="1"/>
  <c r="Z6" i="1"/>
  <c r="AA6" i="1" s="1"/>
  <c r="Z7" i="1"/>
  <c r="AA7" i="1" s="1"/>
  <c r="Z10" i="1"/>
  <c r="AA10" i="1" s="1"/>
  <c r="Z9" i="1"/>
  <c r="AA9" i="1" s="1"/>
  <c r="Z19" i="1"/>
  <c r="AA19" i="1" s="1"/>
  <c r="X20" i="1"/>
  <c r="AD20" i="1" s="1"/>
  <c r="X25" i="1"/>
  <c r="AD25" i="1" s="1"/>
  <c r="X13" i="1"/>
  <c r="AD13" i="1" s="1"/>
  <c r="X14" i="1"/>
  <c r="AD14" i="1" s="1"/>
  <c r="X26" i="1"/>
  <c r="AD26" i="1" s="1"/>
  <c r="X8" i="1"/>
  <c r="AD8" i="1" s="1"/>
  <c r="X15" i="1"/>
  <c r="AD15" i="1" s="1"/>
  <c r="AF15" i="1" s="1"/>
  <c r="AH15" i="1" s="1"/>
  <c r="AI15" i="1" s="1"/>
  <c r="X27" i="1"/>
  <c r="AD27" i="1" s="1"/>
  <c r="AF27" i="1" s="1"/>
  <c r="AH27" i="1" s="1"/>
  <c r="AI27" i="1" s="1"/>
  <c r="X19" i="1"/>
  <c r="AD19" i="1" s="1"/>
  <c r="U20" i="1"/>
  <c r="AC20" i="1" s="1"/>
  <c r="U25" i="1"/>
  <c r="AC25" i="1" s="1"/>
  <c r="U13" i="1"/>
  <c r="AC13" i="1" s="1"/>
  <c r="U14" i="1"/>
  <c r="AC14" i="1" s="1"/>
  <c r="U26" i="1"/>
  <c r="AC26" i="1" s="1"/>
  <c r="U8" i="1"/>
  <c r="AC8" i="1" s="1"/>
  <c r="U19" i="1"/>
  <c r="AC19" i="1" s="1"/>
  <c r="R20" i="1"/>
  <c r="AB20" i="1" s="1"/>
  <c r="R25" i="1"/>
  <c r="AB25" i="1" s="1"/>
  <c r="R13" i="1"/>
  <c r="AB13" i="1" s="1"/>
  <c r="R19" i="1"/>
  <c r="AB19" i="1" s="1"/>
  <c r="W30" i="1"/>
  <c r="X30" i="1" s="1"/>
  <c r="W29" i="1"/>
  <c r="X29" i="1" s="1"/>
  <c r="W16" i="1"/>
  <c r="X16" i="1" s="1"/>
  <c r="W17" i="1"/>
  <c r="X17" i="1" s="1"/>
  <c r="W18" i="1"/>
  <c r="X18" i="1" s="1"/>
  <c r="W28" i="1"/>
  <c r="X28" i="1" s="1"/>
  <c r="W11" i="1"/>
  <c r="X11" i="1" s="1"/>
  <c r="W12" i="1"/>
  <c r="X12" i="1" s="1"/>
  <c r="W3" i="1"/>
  <c r="X3" i="1" s="1"/>
  <c r="W4" i="1"/>
  <c r="X4" i="1" s="1"/>
  <c r="W5" i="1"/>
  <c r="X5" i="1" s="1"/>
  <c r="W6" i="1"/>
  <c r="X6" i="1" s="1"/>
  <c r="W7" i="1"/>
  <c r="X7" i="1" s="1"/>
  <c r="W21" i="1"/>
  <c r="X21" i="1" s="1"/>
  <c r="W22" i="1"/>
  <c r="X22" i="1" s="1"/>
  <c r="W23" i="1"/>
  <c r="X23" i="1" s="1"/>
  <c r="W24" i="1"/>
  <c r="X24" i="1" s="1"/>
  <c r="W10" i="1"/>
  <c r="X10" i="1" s="1"/>
  <c r="W9" i="1"/>
  <c r="X9" i="1" s="1"/>
  <c r="T30" i="1"/>
  <c r="U30" i="1" s="1"/>
  <c r="T29" i="1"/>
  <c r="U29" i="1" s="1"/>
  <c r="T16" i="1"/>
  <c r="U16" i="1" s="1"/>
  <c r="T17" i="1"/>
  <c r="U17" i="1" s="1"/>
  <c r="T18" i="1"/>
  <c r="U18" i="1" s="1"/>
  <c r="T28" i="1"/>
  <c r="U28" i="1" s="1"/>
  <c r="T27" i="1"/>
  <c r="U27" i="1" s="1"/>
  <c r="T15" i="1"/>
  <c r="U15" i="1" s="1"/>
  <c r="T3" i="1"/>
  <c r="U3" i="1" s="1"/>
  <c r="T4" i="1"/>
  <c r="U4" i="1" s="1"/>
  <c r="T5" i="1"/>
  <c r="U5" i="1" s="1"/>
  <c r="T6" i="1"/>
  <c r="U6" i="1" s="1"/>
  <c r="T7" i="1"/>
  <c r="U7" i="1" s="1"/>
  <c r="T21" i="1"/>
  <c r="U21" i="1" s="1"/>
  <c r="T22" i="1"/>
  <c r="U22" i="1" s="1"/>
  <c r="T23" i="1"/>
  <c r="U23" i="1" s="1"/>
  <c r="T24" i="1"/>
  <c r="U24" i="1" s="1"/>
  <c r="T10" i="1"/>
  <c r="U10" i="1" s="1"/>
  <c r="T11" i="1"/>
  <c r="U11" i="1" s="1"/>
  <c r="T12" i="1"/>
  <c r="U12" i="1" s="1"/>
  <c r="T9" i="1"/>
  <c r="U9" i="1" s="1"/>
  <c r="Q10" i="1"/>
  <c r="R10" i="1" s="1"/>
  <c r="Q11" i="1"/>
  <c r="R11" i="1" s="1"/>
  <c r="Q12" i="1"/>
  <c r="R12" i="1" s="1"/>
  <c r="Q3" i="1"/>
  <c r="R3" i="1" s="1"/>
  <c r="Q4" i="1"/>
  <c r="R4" i="1" s="1"/>
  <c r="Q5" i="1"/>
  <c r="R5" i="1" s="1"/>
  <c r="Q6" i="1"/>
  <c r="R6" i="1" s="1"/>
  <c r="Q7" i="1"/>
  <c r="R7" i="1" s="1"/>
  <c r="Q21" i="1"/>
  <c r="R21" i="1" s="1"/>
  <c r="Q22" i="1"/>
  <c r="R22" i="1" s="1"/>
  <c r="Q23" i="1"/>
  <c r="R23" i="1" s="1"/>
  <c r="Q24" i="1"/>
  <c r="R24" i="1" s="1"/>
  <c r="Q28" i="1"/>
  <c r="R28" i="1" s="1"/>
  <c r="Q16" i="1"/>
  <c r="R16" i="1" s="1"/>
  <c r="Q17" i="1"/>
  <c r="R17" i="1" s="1"/>
  <c r="Q18" i="1"/>
  <c r="R18" i="1" s="1"/>
  <c r="Q27" i="1"/>
  <c r="R27" i="1" s="1"/>
  <c r="Q29" i="1"/>
  <c r="R29" i="1" s="1"/>
  <c r="Q15" i="1"/>
  <c r="R15" i="1" s="1"/>
  <c r="Q8" i="1"/>
  <c r="R8" i="1" s="1"/>
  <c r="Q30" i="1"/>
  <c r="R30" i="1" s="1"/>
  <c r="Q26" i="1"/>
  <c r="R26" i="1" s="1"/>
  <c r="Q14" i="1"/>
  <c r="R14" i="1" s="1"/>
  <c r="Q9" i="1"/>
  <c r="R9" i="1" s="1"/>
  <c r="AF19" i="1" l="1"/>
  <c r="AH19" i="1" s="1"/>
  <c r="AI19" i="1" s="1"/>
  <c r="AF8" i="1"/>
  <c r="AH8" i="1" s="1"/>
  <c r="AI8" i="1" s="1"/>
  <c r="AF20" i="1"/>
  <c r="AH20" i="1" s="1"/>
  <c r="AI20" i="1" s="1"/>
  <c r="AF14" i="1"/>
  <c r="AH14" i="1" s="1"/>
  <c r="AI14" i="1" s="1"/>
  <c r="AF26" i="1"/>
  <c r="AH26" i="1" s="1"/>
  <c r="AI26" i="1" s="1"/>
  <c r="AF13" i="1"/>
  <c r="AH13" i="1" s="1"/>
  <c r="AI13" i="1" s="1"/>
  <c r="AF25" i="1"/>
  <c r="AH25" i="1" s="1"/>
  <c r="AI25" i="1" s="1"/>
</calcChain>
</file>

<file path=xl/sharedStrings.xml><?xml version="1.0" encoding="utf-8"?>
<sst xmlns="http://schemas.openxmlformats.org/spreadsheetml/2006/main" count="94" uniqueCount="42">
  <si>
    <t>Plot area</t>
  </si>
  <si>
    <t>FAR</t>
  </si>
  <si>
    <t>Ground coverage</t>
  </si>
  <si>
    <t>Front setback</t>
  </si>
  <si>
    <t>Rear setback</t>
  </si>
  <si>
    <t>Height</t>
  </si>
  <si>
    <t>Front Open Space</t>
  </si>
  <si>
    <t>UC (Front)</t>
  </si>
  <si>
    <t>UC (Rear)</t>
  </si>
  <si>
    <t>UC (Rt.)</t>
  </si>
  <si>
    <t>UC (Left)</t>
  </si>
  <si>
    <t>UC (FOS)</t>
  </si>
  <si>
    <t>SVF</t>
  </si>
  <si>
    <t>Clusters</t>
  </si>
  <si>
    <t>UC (Rear)_AD from mean</t>
  </si>
  <si>
    <t>UC (Rt.)_AD from mean</t>
  </si>
  <si>
    <t>UC (Left)_AD from mean</t>
  </si>
  <si>
    <t>UC (FOS)_AD from mean</t>
  </si>
  <si>
    <t>Mean SVF</t>
  </si>
  <si>
    <t>SVF Score</t>
  </si>
  <si>
    <t>Total score</t>
  </si>
  <si>
    <t>MA</t>
  </si>
  <si>
    <t>HA</t>
  </si>
  <si>
    <t>LA</t>
  </si>
  <si>
    <t>Total Shading</t>
  </si>
  <si>
    <t>Score out of 10</t>
  </si>
  <si>
    <t>Abutting road width</t>
  </si>
  <si>
    <t>Side (Right) setback</t>
  </si>
  <si>
    <t>Side (Left) setback</t>
  </si>
  <si>
    <t>Absolute Deviation (AD) from mean SVF</t>
  </si>
  <si>
    <t>Adaptation Level</t>
  </si>
  <si>
    <t>Scores_Shading</t>
  </si>
  <si>
    <t>UC (Rear)_0.1_Shading decay</t>
  </si>
  <si>
    <t>UC (Rt.)_0.1_Shading decay</t>
  </si>
  <si>
    <t>UC (Left)_0.1_Shading decay</t>
  </si>
  <si>
    <t>UC (FOS)_0.1_Shading decay</t>
  </si>
  <si>
    <t>State/ city</t>
  </si>
  <si>
    <t>Bengal</t>
  </si>
  <si>
    <t>Jammu</t>
  </si>
  <si>
    <t>Sikkim</t>
  </si>
  <si>
    <t>UK</t>
  </si>
  <si>
    <t>Himachal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</si>
</sst>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4" borderId="10" xfId="0" applyFont="1" applyFill="1" applyBorder="1" applyAlignment="1">
      <alignment horizontal="center" vertical="center" wrapText="1"/>
    </xf>
    <xf numFmtId="0" fontId="16" fillId="38" borderId="10" xfId="0" applyFont="1" applyFill="1" applyBorder="1" applyAlignment="1">
      <alignment horizontal="center" vertical="center" wrapText="1"/>
    </xf>
    <xf numFmtId="0" fontId="16" fillId="36" borderId="10" xfId="0" applyFont="1" applyFill="1" applyBorder="1" applyAlignment="1">
      <alignment horizontal="center" vertical="center" wrapText="1"/>
    </xf>
    <xf numFmtId="0" fontId="16" fillId="37" borderId="1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16" fillId="0" borderId="10" xfId="0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"/>
  <sheetViews>
    <sheetView tabSelected="1" zoomScale="85" zoomScaleNormal="85" workbookViewId="0">
      <selection activeCell="A8" sqref="A8:A12"/>
    </sheetView>
  </sheetViews>
  <sheetFormatPr defaultRowHeight="14.4" x14ac:dyDescent="0.3"/>
  <cols>
    <col min="1" max="1" width="16" customWidth="1"/>
    <col min="14" max="14" width="10.33203125" customWidth="1"/>
    <col min="15" max="15" width="9.88671875" customWidth="1"/>
    <col min="16" max="24" width="12.44140625" customWidth="1"/>
    <col min="25" max="27" width="13.5546875" customWidth="1"/>
    <col min="36" max="36" width="11" customWidth="1"/>
  </cols>
  <sheetData>
    <row r="1" spans="1:37" ht="25.2" customHeight="1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10" t="s">
        <v>31</v>
      </c>
      <c r="AC1" s="10"/>
      <c r="AD1" s="10"/>
      <c r="AE1" s="10"/>
      <c r="AF1" s="10"/>
      <c r="AG1" s="9"/>
      <c r="AH1" s="8"/>
      <c r="AI1" s="8"/>
      <c r="AJ1" s="8"/>
      <c r="AK1" s="8"/>
    </row>
    <row r="2" spans="1:37" s="5" customFormat="1" ht="57.6" x14ac:dyDescent="0.3">
      <c r="A2" s="6" t="s">
        <v>36</v>
      </c>
      <c r="B2" s="6" t="s">
        <v>0</v>
      </c>
      <c r="C2" s="6" t="s">
        <v>26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27</v>
      </c>
      <c r="I2" s="6" t="s">
        <v>28</v>
      </c>
      <c r="J2" s="6" t="s">
        <v>5</v>
      </c>
      <c r="K2" s="6" t="s">
        <v>6</v>
      </c>
      <c r="L2" s="6" t="s">
        <v>12</v>
      </c>
      <c r="M2" s="6" t="s">
        <v>18</v>
      </c>
      <c r="N2" s="6" t="s">
        <v>29</v>
      </c>
      <c r="O2" s="6" t="s">
        <v>7</v>
      </c>
      <c r="P2" s="1" t="s">
        <v>8</v>
      </c>
      <c r="Q2" s="1" t="s">
        <v>14</v>
      </c>
      <c r="R2" s="1" t="s">
        <v>32</v>
      </c>
      <c r="S2" s="2" t="s">
        <v>9</v>
      </c>
      <c r="T2" s="2" t="s">
        <v>15</v>
      </c>
      <c r="U2" s="2" t="s">
        <v>33</v>
      </c>
      <c r="V2" s="3" t="s">
        <v>10</v>
      </c>
      <c r="W2" s="3" t="s">
        <v>16</v>
      </c>
      <c r="X2" s="3" t="s">
        <v>34</v>
      </c>
      <c r="Y2" s="4" t="s">
        <v>11</v>
      </c>
      <c r="Z2" s="4" t="s">
        <v>17</v>
      </c>
      <c r="AA2" s="4" t="s">
        <v>35</v>
      </c>
      <c r="AB2" s="1" t="s">
        <v>8</v>
      </c>
      <c r="AC2" s="7" t="s">
        <v>9</v>
      </c>
      <c r="AD2" s="3" t="s">
        <v>10</v>
      </c>
      <c r="AE2" s="4" t="s">
        <v>11</v>
      </c>
      <c r="AF2" s="6" t="s">
        <v>24</v>
      </c>
      <c r="AG2" s="6" t="s">
        <v>19</v>
      </c>
      <c r="AH2" s="6" t="s">
        <v>20</v>
      </c>
      <c r="AI2" s="6" t="s">
        <v>25</v>
      </c>
      <c r="AJ2" s="6" t="s">
        <v>30</v>
      </c>
      <c r="AK2" s="6" t="s">
        <v>13</v>
      </c>
    </row>
    <row r="3" spans="1:37" x14ac:dyDescent="0.3">
      <c r="A3" s="8" t="s">
        <v>37</v>
      </c>
      <c r="B3" s="8">
        <v>100</v>
      </c>
      <c r="C3" s="8">
        <v>2</v>
      </c>
      <c r="D3" s="8">
        <v>2</v>
      </c>
      <c r="E3" s="8">
        <v>0.7</v>
      </c>
      <c r="F3" s="8">
        <v>1.5</v>
      </c>
      <c r="G3" s="8">
        <v>1.5</v>
      </c>
      <c r="H3" s="8">
        <v>1.5</v>
      </c>
      <c r="I3" s="8">
        <v>1.5</v>
      </c>
      <c r="J3" s="8">
        <v>11</v>
      </c>
      <c r="K3" s="8">
        <v>3.5</v>
      </c>
      <c r="L3" s="8">
        <v>0.15711504900000001</v>
      </c>
      <c r="M3" s="8">
        <v>0.30299999999999999</v>
      </c>
      <c r="N3" s="8">
        <f t="shared" ref="N3:N30" si="0">L3-M3</f>
        <v>-0.14588495099999998</v>
      </c>
      <c r="O3" s="8">
        <v>7.3333333329999997</v>
      </c>
      <c r="P3" s="8">
        <v>7.3333333329999997</v>
      </c>
      <c r="Q3" s="8">
        <f t="shared" ref="Q3:Q12" si="1">ABS(P3-0.85)</f>
        <v>6.483333333</v>
      </c>
      <c r="R3" s="8">
        <f t="shared" ref="R3:R30" si="2">Q3*0.1</f>
        <v>0.64833333330000009</v>
      </c>
      <c r="S3" s="8">
        <v>7.3333333329999997</v>
      </c>
      <c r="T3" s="8">
        <f>ABS(S3-0.85)</f>
        <v>6.483333333</v>
      </c>
      <c r="U3" s="8">
        <f t="shared" ref="U3:U30" si="3">T3*0.1</f>
        <v>0.64833333330000009</v>
      </c>
      <c r="V3" s="8">
        <v>7.3333333329999997</v>
      </c>
      <c r="W3" s="8">
        <f>ABS(V3-0.85)</f>
        <v>6.483333333</v>
      </c>
      <c r="X3" s="8">
        <f t="shared" ref="X3:X30" si="4">W3*0.1</f>
        <v>0.64833333330000009</v>
      </c>
      <c r="Y3" s="8">
        <v>3.1428571430000001</v>
      </c>
      <c r="Z3" s="8">
        <f t="shared" ref="Z3:Z17" si="5">ABS(Y3-0.85)</f>
        <v>2.292857143</v>
      </c>
      <c r="AA3" s="8">
        <f t="shared" ref="AA3:AA12" si="6">Z3*0.1</f>
        <v>0.2292857143</v>
      </c>
      <c r="AB3" s="8">
        <v>0</v>
      </c>
      <c r="AC3" s="8">
        <v>0</v>
      </c>
      <c r="AD3" s="8">
        <v>0</v>
      </c>
      <c r="AE3" s="8">
        <v>0</v>
      </c>
      <c r="AF3" s="8">
        <f t="shared" ref="AF3:AF30" si="7">SUM(AB3:AE3)</f>
        <v>0</v>
      </c>
      <c r="AG3" s="8">
        <v>0</v>
      </c>
      <c r="AH3" s="8">
        <f t="shared" ref="AH3:AH30" si="8">SUM(AF3:AG3)</f>
        <v>0</v>
      </c>
      <c r="AI3" s="8">
        <f t="shared" ref="AI3:AI30" si="9">(AH3/5)*10</f>
        <v>0</v>
      </c>
      <c r="AJ3" s="8" t="s">
        <v>23</v>
      </c>
      <c r="AK3" s="8">
        <v>1</v>
      </c>
    </row>
    <row r="4" spans="1:37" x14ac:dyDescent="0.3">
      <c r="A4" s="8" t="s">
        <v>37</v>
      </c>
      <c r="B4" s="8">
        <v>250</v>
      </c>
      <c r="C4" s="8">
        <v>2</v>
      </c>
      <c r="D4" s="8">
        <v>2</v>
      </c>
      <c r="E4" s="8">
        <v>0.7</v>
      </c>
      <c r="F4" s="8">
        <v>1.5</v>
      </c>
      <c r="G4" s="8">
        <v>1.5</v>
      </c>
      <c r="H4" s="8">
        <v>1.5</v>
      </c>
      <c r="I4" s="8">
        <v>1.5</v>
      </c>
      <c r="J4" s="8">
        <v>11</v>
      </c>
      <c r="K4" s="8">
        <v>3.5</v>
      </c>
      <c r="L4" s="8">
        <v>0.15711504900000001</v>
      </c>
      <c r="M4" s="8">
        <v>0.30299999999999999</v>
      </c>
      <c r="N4" s="8">
        <f t="shared" si="0"/>
        <v>-0.14588495099999998</v>
      </c>
      <c r="O4" s="8">
        <v>7.3333333329999997</v>
      </c>
      <c r="P4" s="8">
        <v>7.3333333329999997</v>
      </c>
      <c r="Q4" s="8">
        <f t="shared" si="1"/>
        <v>6.483333333</v>
      </c>
      <c r="R4" s="8">
        <f t="shared" si="2"/>
        <v>0.64833333330000009</v>
      </c>
      <c r="S4" s="8">
        <v>7.3333333329999997</v>
      </c>
      <c r="T4" s="8">
        <f>ABS(S4-0.85)</f>
        <v>6.483333333</v>
      </c>
      <c r="U4" s="8">
        <f t="shared" si="3"/>
        <v>0.64833333330000009</v>
      </c>
      <c r="V4" s="8">
        <v>7.3333333329999997</v>
      </c>
      <c r="W4" s="8">
        <f>ABS(V4-0.85)</f>
        <v>6.483333333</v>
      </c>
      <c r="X4" s="8">
        <f t="shared" si="4"/>
        <v>0.64833333330000009</v>
      </c>
      <c r="Y4" s="8">
        <v>3.1428571430000001</v>
      </c>
      <c r="Z4" s="8">
        <f t="shared" si="5"/>
        <v>2.292857143</v>
      </c>
      <c r="AA4" s="8">
        <f t="shared" si="6"/>
        <v>0.2292857143</v>
      </c>
      <c r="AB4" s="8">
        <v>0</v>
      </c>
      <c r="AC4" s="8">
        <v>0</v>
      </c>
      <c r="AD4" s="8">
        <v>0</v>
      </c>
      <c r="AE4" s="8">
        <v>0</v>
      </c>
      <c r="AF4" s="8">
        <f t="shared" si="7"/>
        <v>0</v>
      </c>
      <c r="AG4" s="8">
        <v>0</v>
      </c>
      <c r="AH4" s="8">
        <f t="shared" si="8"/>
        <v>0</v>
      </c>
      <c r="AI4" s="8">
        <f t="shared" si="9"/>
        <v>0</v>
      </c>
      <c r="AJ4" s="8" t="s">
        <v>23</v>
      </c>
      <c r="AK4" s="8">
        <v>1</v>
      </c>
    </row>
    <row r="5" spans="1:37" x14ac:dyDescent="0.3">
      <c r="A5" s="8" t="s">
        <v>37</v>
      </c>
      <c r="B5" s="8">
        <v>500</v>
      </c>
      <c r="C5" s="8">
        <v>2</v>
      </c>
      <c r="D5" s="8">
        <v>2</v>
      </c>
      <c r="E5" s="8">
        <v>0.6</v>
      </c>
      <c r="F5" s="8">
        <v>1.5</v>
      </c>
      <c r="G5" s="8">
        <v>1.5</v>
      </c>
      <c r="H5" s="8">
        <v>1.5</v>
      </c>
      <c r="I5" s="8">
        <v>1.5</v>
      </c>
      <c r="J5" s="8">
        <v>11</v>
      </c>
      <c r="K5" s="8">
        <v>3.5</v>
      </c>
      <c r="L5" s="8">
        <v>0.15711504900000001</v>
      </c>
      <c r="M5" s="8">
        <v>0.30299999999999999</v>
      </c>
      <c r="N5" s="8">
        <f t="shared" si="0"/>
        <v>-0.14588495099999998</v>
      </c>
      <c r="O5" s="8">
        <v>7.3333333329999997</v>
      </c>
      <c r="P5" s="8">
        <v>7.3333333329999997</v>
      </c>
      <c r="Q5" s="8">
        <f t="shared" si="1"/>
        <v>6.483333333</v>
      </c>
      <c r="R5" s="8">
        <f t="shared" si="2"/>
        <v>0.64833333330000009</v>
      </c>
      <c r="S5" s="8">
        <v>7.3333333329999997</v>
      </c>
      <c r="T5" s="8">
        <f>ABS(S5-0.85)</f>
        <v>6.483333333</v>
      </c>
      <c r="U5" s="8">
        <f t="shared" si="3"/>
        <v>0.64833333330000009</v>
      </c>
      <c r="V5" s="8">
        <v>7.3333333329999997</v>
      </c>
      <c r="W5" s="8">
        <f>ABS(V5-0.85)</f>
        <v>6.483333333</v>
      </c>
      <c r="X5" s="8">
        <f t="shared" si="4"/>
        <v>0.64833333330000009</v>
      </c>
      <c r="Y5" s="8">
        <v>3.1428571430000001</v>
      </c>
      <c r="Z5" s="8">
        <f t="shared" si="5"/>
        <v>2.292857143</v>
      </c>
      <c r="AA5" s="8">
        <f t="shared" si="6"/>
        <v>0.2292857143</v>
      </c>
      <c r="AB5" s="8">
        <v>0</v>
      </c>
      <c r="AC5" s="8">
        <v>0</v>
      </c>
      <c r="AD5" s="8">
        <v>0</v>
      </c>
      <c r="AE5" s="8">
        <v>0</v>
      </c>
      <c r="AF5" s="8">
        <f t="shared" si="7"/>
        <v>0</v>
      </c>
      <c r="AG5" s="8">
        <v>0</v>
      </c>
      <c r="AH5" s="8">
        <f t="shared" si="8"/>
        <v>0</v>
      </c>
      <c r="AI5" s="8">
        <f t="shared" si="9"/>
        <v>0</v>
      </c>
      <c r="AJ5" s="8" t="s">
        <v>23</v>
      </c>
      <c r="AK5" s="8">
        <v>1</v>
      </c>
    </row>
    <row r="6" spans="1:37" x14ac:dyDescent="0.3">
      <c r="A6" s="8" t="s">
        <v>37</v>
      </c>
      <c r="B6" s="8">
        <v>750</v>
      </c>
      <c r="C6" s="8">
        <v>2</v>
      </c>
      <c r="D6" s="8">
        <v>2</v>
      </c>
      <c r="E6" s="8">
        <v>0.6</v>
      </c>
      <c r="F6" s="8">
        <v>1.5</v>
      </c>
      <c r="G6" s="8">
        <v>1.5</v>
      </c>
      <c r="H6" s="8">
        <v>1.5</v>
      </c>
      <c r="I6" s="8">
        <v>1.5</v>
      </c>
      <c r="J6" s="8">
        <v>11</v>
      </c>
      <c r="K6" s="8">
        <v>3.5</v>
      </c>
      <c r="L6" s="8">
        <v>0.15711504900000001</v>
      </c>
      <c r="M6" s="8">
        <v>0.30299999999999999</v>
      </c>
      <c r="N6" s="8">
        <f t="shared" si="0"/>
        <v>-0.14588495099999998</v>
      </c>
      <c r="O6" s="8">
        <v>7.3333333329999997</v>
      </c>
      <c r="P6" s="8">
        <v>7.3333333329999997</v>
      </c>
      <c r="Q6" s="8">
        <f t="shared" si="1"/>
        <v>6.483333333</v>
      </c>
      <c r="R6" s="8">
        <f t="shared" si="2"/>
        <v>0.64833333330000009</v>
      </c>
      <c r="S6" s="8">
        <v>7.3333333329999997</v>
      </c>
      <c r="T6" s="8">
        <f>ABS(S6-0.85)</f>
        <v>6.483333333</v>
      </c>
      <c r="U6" s="8">
        <f t="shared" si="3"/>
        <v>0.64833333330000009</v>
      </c>
      <c r="V6" s="8">
        <v>7.3333333329999997</v>
      </c>
      <c r="W6" s="8">
        <f>ABS(V6-0.85)</f>
        <v>6.483333333</v>
      </c>
      <c r="X6" s="8">
        <f t="shared" si="4"/>
        <v>0.64833333330000009</v>
      </c>
      <c r="Y6" s="8">
        <v>3.1428571430000001</v>
      </c>
      <c r="Z6" s="8">
        <f t="shared" si="5"/>
        <v>2.292857143</v>
      </c>
      <c r="AA6" s="8">
        <f t="shared" si="6"/>
        <v>0.2292857143</v>
      </c>
      <c r="AB6" s="8">
        <v>0</v>
      </c>
      <c r="AC6" s="8">
        <v>0</v>
      </c>
      <c r="AD6" s="8">
        <v>0</v>
      </c>
      <c r="AE6" s="8">
        <v>0</v>
      </c>
      <c r="AF6" s="8">
        <f t="shared" si="7"/>
        <v>0</v>
      </c>
      <c r="AG6" s="8">
        <v>0</v>
      </c>
      <c r="AH6" s="8">
        <f t="shared" si="8"/>
        <v>0</v>
      </c>
      <c r="AI6" s="8">
        <f t="shared" si="9"/>
        <v>0</v>
      </c>
      <c r="AJ6" s="8" t="s">
        <v>23</v>
      </c>
      <c r="AK6" s="8">
        <v>1</v>
      </c>
    </row>
    <row r="7" spans="1:37" x14ac:dyDescent="0.3">
      <c r="A7" s="8" t="s">
        <v>37</v>
      </c>
      <c r="B7" s="8">
        <v>1000</v>
      </c>
      <c r="C7" s="8">
        <v>2</v>
      </c>
      <c r="D7" s="8">
        <v>2</v>
      </c>
      <c r="E7" s="8">
        <v>0.6</v>
      </c>
      <c r="F7" s="8">
        <v>1.5</v>
      </c>
      <c r="G7" s="8">
        <v>1.5</v>
      </c>
      <c r="H7" s="8">
        <v>1.5</v>
      </c>
      <c r="I7" s="8">
        <v>1.5</v>
      </c>
      <c r="J7" s="8">
        <v>11</v>
      </c>
      <c r="K7" s="8">
        <v>3.5</v>
      </c>
      <c r="L7" s="8">
        <v>0.15711504900000001</v>
      </c>
      <c r="M7" s="8">
        <v>0.30299999999999999</v>
      </c>
      <c r="N7" s="8">
        <f t="shared" si="0"/>
        <v>-0.14588495099999998</v>
      </c>
      <c r="O7" s="8">
        <v>7.3333333329999997</v>
      </c>
      <c r="P7" s="8">
        <v>7.3333333329999997</v>
      </c>
      <c r="Q7" s="8">
        <f t="shared" si="1"/>
        <v>6.483333333</v>
      </c>
      <c r="R7" s="8">
        <f t="shared" si="2"/>
        <v>0.64833333330000009</v>
      </c>
      <c r="S7" s="8">
        <v>7.3333333329999997</v>
      </c>
      <c r="T7" s="8">
        <f>ABS(S7-0.85)</f>
        <v>6.483333333</v>
      </c>
      <c r="U7" s="8">
        <f t="shared" si="3"/>
        <v>0.64833333330000009</v>
      </c>
      <c r="V7" s="8">
        <v>7.3333333329999997</v>
      </c>
      <c r="W7" s="8">
        <f>ABS(V7-0.85)</f>
        <v>6.483333333</v>
      </c>
      <c r="X7" s="8">
        <f t="shared" si="4"/>
        <v>0.64833333330000009</v>
      </c>
      <c r="Y7" s="8">
        <v>3.1428571430000001</v>
      </c>
      <c r="Z7" s="8">
        <f t="shared" si="5"/>
        <v>2.292857143</v>
      </c>
      <c r="AA7" s="8">
        <f t="shared" si="6"/>
        <v>0.2292857143</v>
      </c>
      <c r="AB7" s="8">
        <v>0</v>
      </c>
      <c r="AC7" s="8">
        <v>0</v>
      </c>
      <c r="AD7" s="8">
        <v>0</v>
      </c>
      <c r="AE7" s="8">
        <v>0</v>
      </c>
      <c r="AF7" s="8">
        <f t="shared" si="7"/>
        <v>0</v>
      </c>
      <c r="AG7" s="8">
        <v>0</v>
      </c>
      <c r="AH7" s="8">
        <f t="shared" si="8"/>
        <v>0</v>
      </c>
      <c r="AI7" s="8">
        <f t="shared" si="9"/>
        <v>0</v>
      </c>
      <c r="AJ7" s="8" t="s">
        <v>23</v>
      </c>
      <c r="AK7" s="8">
        <v>1</v>
      </c>
    </row>
    <row r="8" spans="1:37" x14ac:dyDescent="0.3">
      <c r="A8" s="8" t="s">
        <v>41</v>
      </c>
      <c r="B8" s="8">
        <v>90</v>
      </c>
      <c r="C8" s="8">
        <v>6</v>
      </c>
      <c r="D8" s="8">
        <v>1.75</v>
      </c>
      <c r="E8" s="8">
        <v>0.65</v>
      </c>
      <c r="F8" s="8">
        <v>2</v>
      </c>
      <c r="G8" s="8">
        <v>1.5</v>
      </c>
      <c r="H8" s="8">
        <v>0</v>
      </c>
      <c r="I8" s="8">
        <v>0</v>
      </c>
      <c r="J8" s="8">
        <v>18</v>
      </c>
      <c r="K8" s="8">
        <v>8</v>
      </c>
      <c r="L8" s="8">
        <v>0.21693045799999999</v>
      </c>
      <c r="M8" s="8">
        <v>0.30299999999999999</v>
      </c>
      <c r="N8" s="8">
        <f t="shared" si="0"/>
        <v>-8.6069541999999999E-2</v>
      </c>
      <c r="O8" s="8">
        <v>9</v>
      </c>
      <c r="P8" s="8">
        <v>12</v>
      </c>
      <c r="Q8" s="8">
        <f t="shared" si="1"/>
        <v>11.15</v>
      </c>
      <c r="R8" s="8">
        <f t="shared" si="2"/>
        <v>1.115</v>
      </c>
      <c r="S8" s="8">
        <v>0</v>
      </c>
      <c r="T8" s="8">
        <v>0</v>
      </c>
      <c r="U8" s="8">
        <f t="shared" si="3"/>
        <v>0</v>
      </c>
      <c r="V8" s="8">
        <v>0</v>
      </c>
      <c r="W8" s="8">
        <v>0</v>
      </c>
      <c r="X8" s="8">
        <f t="shared" si="4"/>
        <v>0</v>
      </c>
      <c r="Y8" s="8">
        <v>2.25</v>
      </c>
      <c r="Z8" s="8">
        <f t="shared" si="5"/>
        <v>1.4</v>
      </c>
      <c r="AA8" s="8">
        <f t="shared" si="6"/>
        <v>0.13999999999999999</v>
      </c>
      <c r="AB8" s="8">
        <v>0</v>
      </c>
      <c r="AC8" s="8">
        <f>EXP(-U8)</f>
        <v>1</v>
      </c>
      <c r="AD8" s="8">
        <f>EXP(-X8)</f>
        <v>1</v>
      </c>
      <c r="AE8" s="8">
        <v>1</v>
      </c>
      <c r="AF8" s="8">
        <f t="shared" si="7"/>
        <v>3</v>
      </c>
      <c r="AG8" s="8">
        <v>0</v>
      </c>
      <c r="AH8" s="8">
        <f t="shared" si="8"/>
        <v>3</v>
      </c>
      <c r="AI8" s="8">
        <f t="shared" si="9"/>
        <v>6</v>
      </c>
      <c r="AJ8" s="8" t="s">
        <v>21</v>
      </c>
      <c r="AK8" s="8">
        <v>2</v>
      </c>
    </row>
    <row r="9" spans="1:37" x14ac:dyDescent="0.3">
      <c r="A9" s="8" t="s">
        <v>41</v>
      </c>
      <c r="B9" s="8">
        <v>120</v>
      </c>
      <c r="C9" s="8">
        <v>6</v>
      </c>
      <c r="D9" s="8">
        <v>1.75</v>
      </c>
      <c r="E9" s="8">
        <v>0.65</v>
      </c>
      <c r="F9" s="8">
        <v>2</v>
      </c>
      <c r="G9" s="8">
        <v>1.5</v>
      </c>
      <c r="H9" s="8">
        <v>1.5</v>
      </c>
      <c r="I9" s="8">
        <v>1.5</v>
      </c>
      <c r="J9" s="8">
        <v>21</v>
      </c>
      <c r="K9" s="8">
        <v>8</v>
      </c>
      <c r="L9" s="8">
        <v>0.187112108</v>
      </c>
      <c r="M9" s="8">
        <v>0.30299999999999999</v>
      </c>
      <c r="N9" s="8">
        <f t="shared" si="0"/>
        <v>-0.11588789199999999</v>
      </c>
      <c r="O9" s="8">
        <v>10.5</v>
      </c>
      <c r="P9" s="8">
        <v>14</v>
      </c>
      <c r="Q9" s="8">
        <f t="shared" si="1"/>
        <v>13.15</v>
      </c>
      <c r="R9" s="8">
        <f t="shared" si="2"/>
        <v>1.3150000000000002</v>
      </c>
      <c r="S9" s="8">
        <v>14</v>
      </c>
      <c r="T9" s="8">
        <f>ABS(S9-0.85)</f>
        <v>13.15</v>
      </c>
      <c r="U9" s="8">
        <f t="shared" si="3"/>
        <v>1.3150000000000002</v>
      </c>
      <c r="V9" s="8">
        <v>14</v>
      </c>
      <c r="W9" s="8">
        <f>ABS(V9-0.85)</f>
        <v>13.15</v>
      </c>
      <c r="X9" s="8">
        <f t="shared" si="4"/>
        <v>1.3150000000000002</v>
      </c>
      <c r="Y9" s="8">
        <v>2.625</v>
      </c>
      <c r="Z9" s="8">
        <f t="shared" si="5"/>
        <v>1.7749999999999999</v>
      </c>
      <c r="AA9" s="8">
        <f t="shared" si="6"/>
        <v>0.17749999999999999</v>
      </c>
      <c r="AB9" s="8">
        <v>0</v>
      </c>
      <c r="AC9" s="8">
        <v>0</v>
      </c>
      <c r="AD9" s="8">
        <v>0</v>
      </c>
      <c r="AE9" s="8">
        <v>0</v>
      </c>
      <c r="AF9" s="8">
        <f t="shared" si="7"/>
        <v>0</v>
      </c>
      <c r="AG9" s="8">
        <v>0</v>
      </c>
      <c r="AH9" s="8">
        <f t="shared" si="8"/>
        <v>0</v>
      </c>
      <c r="AI9" s="8">
        <f t="shared" si="9"/>
        <v>0</v>
      </c>
      <c r="AJ9" s="8" t="s">
        <v>23</v>
      </c>
      <c r="AK9" s="8">
        <v>1</v>
      </c>
    </row>
    <row r="10" spans="1:37" x14ac:dyDescent="0.3">
      <c r="A10" s="8" t="s">
        <v>41</v>
      </c>
      <c r="B10" s="8">
        <v>250</v>
      </c>
      <c r="C10" s="8">
        <v>6</v>
      </c>
      <c r="D10" s="8">
        <v>1.75</v>
      </c>
      <c r="E10" s="8">
        <v>0.65</v>
      </c>
      <c r="F10" s="8">
        <v>3</v>
      </c>
      <c r="G10" s="8">
        <v>2</v>
      </c>
      <c r="H10" s="8">
        <v>2</v>
      </c>
      <c r="I10" s="8">
        <v>2</v>
      </c>
      <c r="J10" s="8">
        <v>21</v>
      </c>
      <c r="K10" s="8">
        <v>9</v>
      </c>
      <c r="L10" s="8">
        <v>0.209529089</v>
      </c>
      <c r="M10" s="8">
        <v>0.30299999999999999</v>
      </c>
      <c r="N10" s="8">
        <f t="shared" si="0"/>
        <v>-9.347091099999999E-2</v>
      </c>
      <c r="O10" s="8">
        <v>7</v>
      </c>
      <c r="P10" s="8">
        <v>10.5</v>
      </c>
      <c r="Q10" s="8">
        <f t="shared" si="1"/>
        <v>9.65</v>
      </c>
      <c r="R10" s="8">
        <f t="shared" si="2"/>
        <v>0.96500000000000008</v>
      </c>
      <c r="S10" s="8">
        <v>10.5</v>
      </c>
      <c r="T10" s="8">
        <f>ABS(S10-0.85)</f>
        <v>9.65</v>
      </c>
      <c r="U10" s="8">
        <f t="shared" si="3"/>
        <v>0.96500000000000008</v>
      </c>
      <c r="V10" s="8">
        <v>10.5</v>
      </c>
      <c r="W10" s="8">
        <f>ABS(V10-0.85)</f>
        <v>9.65</v>
      </c>
      <c r="X10" s="8">
        <f t="shared" si="4"/>
        <v>0.96500000000000008</v>
      </c>
      <c r="Y10" s="8">
        <v>2.3333333330000001</v>
      </c>
      <c r="Z10" s="8">
        <f t="shared" si="5"/>
        <v>1.483333333</v>
      </c>
      <c r="AA10" s="8">
        <f t="shared" si="6"/>
        <v>0.14833333330000001</v>
      </c>
      <c r="AB10" s="8">
        <v>0</v>
      </c>
      <c r="AC10" s="8">
        <v>0</v>
      </c>
      <c r="AD10" s="8">
        <v>0</v>
      </c>
      <c r="AE10" s="8">
        <v>1</v>
      </c>
      <c r="AF10" s="8">
        <f t="shared" si="7"/>
        <v>1</v>
      </c>
      <c r="AG10" s="8">
        <v>0</v>
      </c>
      <c r="AH10" s="8">
        <f t="shared" si="8"/>
        <v>1</v>
      </c>
      <c r="AI10" s="8">
        <f t="shared" si="9"/>
        <v>2</v>
      </c>
      <c r="AJ10" s="8" t="s">
        <v>23</v>
      </c>
      <c r="AK10" s="8">
        <v>1</v>
      </c>
    </row>
    <row r="11" spans="1:37" x14ac:dyDescent="0.3">
      <c r="A11" s="8" t="s">
        <v>41</v>
      </c>
      <c r="B11" s="8">
        <v>500</v>
      </c>
      <c r="C11" s="8">
        <v>6</v>
      </c>
      <c r="D11" s="8">
        <v>1.75</v>
      </c>
      <c r="E11" s="8">
        <v>0.55000000000000004</v>
      </c>
      <c r="F11" s="8">
        <v>5</v>
      </c>
      <c r="G11" s="8">
        <v>2</v>
      </c>
      <c r="H11" s="8">
        <v>3</v>
      </c>
      <c r="I11" s="8">
        <v>3</v>
      </c>
      <c r="J11" s="8">
        <v>21</v>
      </c>
      <c r="K11" s="8">
        <v>11</v>
      </c>
      <c r="L11" s="8">
        <v>0.25335939200000002</v>
      </c>
      <c r="M11" s="8">
        <v>0.30299999999999999</v>
      </c>
      <c r="N11" s="8">
        <f t="shared" si="0"/>
        <v>-4.9640607999999975E-2</v>
      </c>
      <c r="O11" s="8">
        <v>4.2</v>
      </c>
      <c r="P11" s="8">
        <v>10.5</v>
      </c>
      <c r="Q11" s="8">
        <f t="shared" si="1"/>
        <v>9.65</v>
      </c>
      <c r="R11" s="8">
        <f t="shared" si="2"/>
        <v>0.96500000000000008</v>
      </c>
      <c r="S11" s="8">
        <v>7</v>
      </c>
      <c r="T11" s="8">
        <f>ABS(S11-0.85)</f>
        <v>6.15</v>
      </c>
      <c r="U11" s="8">
        <f t="shared" si="3"/>
        <v>0.6150000000000001</v>
      </c>
      <c r="V11" s="8">
        <v>7</v>
      </c>
      <c r="W11" s="8">
        <f>ABS(V11-0.85)</f>
        <v>6.15</v>
      </c>
      <c r="X11" s="8">
        <f t="shared" si="4"/>
        <v>0.6150000000000001</v>
      </c>
      <c r="Y11" s="8">
        <v>1.9090909089999999</v>
      </c>
      <c r="Z11" s="8">
        <f t="shared" si="5"/>
        <v>1.059090909</v>
      </c>
      <c r="AA11" s="8">
        <f t="shared" si="6"/>
        <v>0.1059090909</v>
      </c>
      <c r="AB11" s="8">
        <v>0</v>
      </c>
      <c r="AC11" s="8">
        <v>0</v>
      </c>
      <c r="AD11" s="8">
        <v>0</v>
      </c>
      <c r="AE11" s="8">
        <v>1</v>
      </c>
      <c r="AF11" s="8">
        <f t="shared" si="7"/>
        <v>1</v>
      </c>
      <c r="AG11" s="8">
        <v>0</v>
      </c>
      <c r="AH11" s="8">
        <f t="shared" si="8"/>
        <v>1</v>
      </c>
      <c r="AI11" s="8">
        <f t="shared" si="9"/>
        <v>2</v>
      </c>
      <c r="AJ11" s="8" t="s">
        <v>23</v>
      </c>
      <c r="AK11" s="8">
        <v>1</v>
      </c>
    </row>
    <row r="12" spans="1:37" x14ac:dyDescent="0.3">
      <c r="A12" s="8" t="s">
        <v>41</v>
      </c>
      <c r="B12" s="8">
        <v>750</v>
      </c>
      <c r="C12" s="8">
        <v>6</v>
      </c>
      <c r="D12" s="8">
        <v>1.75</v>
      </c>
      <c r="E12" s="8">
        <v>0.55000000000000004</v>
      </c>
      <c r="F12" s="8">
        <v>5</v>
      </c>
      <c r="G12" s="8">
        <v>2</v>
      </c>
      <c r="H12" s="8">
        <v>3</v>
      </c>
      <c r="I12" s="8">
        <v>3</v>
      </c>
      <c r="J12" s="8">
        <v>21</v>
      </c>
      <c r="K12" s="8">
        <v>11</v>
      </c>
      <c r="L12" s="8">
        <v>0.25335939200000002</v>
      </c>
      <c r="M12" s="8">
        <v>0.30299999999999999</v>
      </c>
      <c r="N12" s="8">
        <f t="shared" si="0"/>
        <v>-4.9640607999999975E-2</v>
      </c>
      <c r="O12" s="8">
        <v>4.2</v>
      </c>
      <c r="P12" s="8">
        <v>10.5</v>
      </c>
      <c r="Q12" s="8">
        <f t="shared" si="1"/>
        <v>9.65</v>
      </c>
      <c r="R12" s="8">
        <f t="shared" si="2"/>
        <v>0.96500000000000008</v>
      </c>
      <c r="S12" s="8">
        <v>7</v>
      </c>
      <c r="T12" s="8">
        <f>ABS(S12-0.85)</f>
        <v>6.15</v>
      </c>
      <c r="U12" s="8">
        <f t="shared" si="3"/>
        <v>0.6150000000000001</v>
      </c>
      <c r="V12" s="8">
        <v>7</v>
      </c>
      <c r="W12" s="8">
        <f>ABS(V12-0.85)</f>
        <v>6.15</v>
      </c>
      <c r="X12" s="8">
        <f t="shared" si="4"/>
        <v>0.6150000000000001</v>
      </c>
      <c r="Y12" s="8">
        <v>1.9090909089999999</v>
      </c>
      <c r="Z12" s="8">
        <f t="shared" si="5"/>
        <v>1.059090909</v>
      </c>
      <c r="AA12" s="8">
        <f t="shared" si="6"/>
        <v>0.1059090909</v>
      </c>
      <c r="AB12" s="8">
        <v>0</v>
      </c>
      <c r="AC12" s="8">
        <v>0</v>
      </c>
      <c r="AD12" s="8">
        <v>0</v>
      </c>
      <c r="AE12" s="8">
        <v>1</v>
      </c>
      <c r="AF12" s="8">
        <f t="shared" si="7"/>
        <v>1</v>
      </c>
      <c r="AG12" s="8">
        <v>0</v>
      </c>
      <c r="AH12" s="8">
        <f t="shared" si="8"/>
        <v>1</v>
      </c>
      <c r="AI12" s="8">
        <f t="shared" si="9"/>
        <v>2</v>
      </c>
      <c r="AJ12" s="8" t="s">
        <v>23</v>
      </c>
      <c r="AK12" s="8">
        <v>1</v>
      </c>
    </row>
    <row r="13" spans="1:37" x14ac:dyDescent="0.3">
      <c r="A13" s="8" t="s">
        <v>38</v>
      </c>
      <c r="B13" s="8">
        <v>25</v>
      </c>
      <c r="C13" s="8">
        <v>6</v>
      </c>
      <c r="D13" s="8">
        <v>1.4</v>
      </c>
      <c r="E13" s="8">
        <v>0.75</v>
      </c>
      <c r="F13" s="8">
        <v>1.5</v>
      </c>
      <c r="G13" s="8">
        <v>0</v>
      </c>
      <c r="H13" s="8">
        <v>0</v>
      </c>
      <c r="I13" s="8">
        <v>0</v>
      </c>
      <c r="J13" s="8">
        <v>12</v>
      </c>
      <c r="K13" s="8">
        <v>7.5</v>
      </c>
      <c r="L13" s="8">
        <v>0.29827499299999999</v>
      </c>
      <c r="M13" s="8">
        <v>0.30299999999999999</v>
      </c>
      <c r="N13" s="8">
        <f t="shared" si="0"/>
        <v>-4.7250070000000033E-3</v>
      </c>
      <c r="O13" s="8">
        <v>8</v>
      </c>
      <c r="P13" s="8">
        <v>0</v>
      </c>
      <c r="Q13" s="8">
        <v>0</v>
      </c>
      <c r="R13" s="8">
        <f t="shared" si="2"/>
        <v>0</v>
      </c>
      <c r="S13" s="8">
        <v>0</v>
      </c>
      <c r="T13" s="8">
        <v>0</v>
      </c>
      <c r="U13" s="8">
        <f t="shared" si="3"/>
        <v>0</v>
      </c>
      <c r="V13" s="8">
        <v>0</v>
      </c>
      <c r="W13" s="8">
        <v>0</v>
      </c>
      <c r="X13" s="8">
        <f t="shared" si="4"/>
        <v>0</v>
      </c>
      <c r="Y13" s="8">
        <v>1.6</v>
      </c>
      <c r="Z13" s="8">
        <f t="shared" si="5"/>
        <v>0.75000000000000011</v>
      </c>
      <c r="AA13" s="8">
        <v>0</v>
      </c>
      <c r="AB13" s="8">
        <f>EXP(-R13)</f>
        <v>1</v>
      </c>
      <c r="AC13" s="8">
        <f>EXP(-U13)</f>
        <v>1</v>
      </c>
      <c r="AD13" s="8">
        <f>EXP(-X13)</f>
        <v>1</v>
      </c>
      <c r="AE13" s="8">
        <v>1</v>
      </c>
      <c r="AF13" s="8">
        <f t="shared" si="7"/>
        <v>4</v>
      </c>
      <c r="AG13" s="8">
        <v>0</v>
      </c>
      <c r="AH13" s="8">
        <f t="shared" si="8"/>
        <v>4</v>
      </c>
      <c r="AI13" s="8">
        <f t="shared" si="9"/>
        <v>8</v>
      </c>
      <c r="AJ13" s="8" t="s">
        <v>22</v>
      </c>
      <c r="AK13" s="8">
        <v>2</v>
      </c>
    </row>
    <row r="14" spans="1:37" x14ac:dyDescent="0.3">
      <c r="A14" s="8" t="s">
        <v>38</v>
      </c>
      <c r="B14" s="8">
        <v>125</v>
      </c>
      <c r="C14" s="8">
        <v>6</v>
      </c>
      <c r="D14" s="8">
        <v>1.4</v>
      </c>
      <c r="E14" s="8">
        <v>0.67</v>
      </c>
      <c r="F14" s="8">
        <v>3</v>
      </c>
      <c r="G14" s="8">
        <v>2</v>
      </c>
      <c r="H14" s="8">
        <v>0</v>
      </c>
      <c r="I14" s="8">
        <v>0</v>
      </c>
      <c r="J14" s="8">
        <v>12</v>
      </c>
      <c r="K14" s="8">
        <v>9</v>
      </c>
      <c r="L14" s="8">
        <v>0.35112344200000001</v>
      </c>
      <c r="M14" s="8">
        <v>0.30299999999999999</v>
      </c>
      <c r="N14" s="8">
        <f t="shared" si="0"/>
        <v>4.8123442000000016E-2</v>
      </c>
      <c r="O14" s="8">
        <v>4</v>
      </c>
      <c r="P14" s="8">
        <v>6</v>
      </c>
      <c r="Q14" s="8">
        <f>ABS(P14-0.85)</f>
        <v>5.15</v>
      </c>
      <c r="R14" s="8">
        <f t="shared" si="2"/>
        <v>0.51500000000000001</v>
      </c>
      <c r="S14" s="8">
        <v>0</v>
      </c>
      <c r="T14" s="8">
        <v>0</v>
      </c>
      <c r="U14" s="8">
        <f t="shared" si="3"/>
        <v>0</v>
      </c>
      <c r="V14" s="8">
        <v>0</v>
      </c>
      <c r="W14" s="8">
        <v>0</v>
      </c>
      <c r="X14" s="8">
        <f t="shared" si="4"/>
        <v>0</v>
      </c>
      <c r="Y14" s="8">
        <v>1.3333333329999999</v>
      </c>
      <c r="Z14" s="8">
        <f t="shared" si="5"/>
        <v>0.48333333299999992</v>
      </c>
      <c r="AA14" s="8">
        <v>0</v>
      </c>
      <c r="AB14" s="8">
        <v>0</v>
      </c>
      <c r="AC14" s="8">
        <f>EXP(-U14)</f>
        <v>1</v>
      </c>
      <c r="AD14" s="8">
        <f>EXP(-X14)</f>
        <v>1</v>
      </c>
      <c r="AE14" s="8">
        <v>1</v>
      </c>
      <c r="AF14" s="8">
        <f t="shared" si="7"/>
        <v>3</v>
      </c>
      <c r="AG14" s="8">
        <v>1</v>
      </c>
      <c r="AH14" s="8">
        <f t="shared" si="8"/>
        <v>4</v>
      </c>
      <c r="AI14" s="8">
        <f t="shared" si="9"/>
        <v>8</v>
      </c>
      <c r="AJ14" s="8" t="s">
        <v>22</v>
      </c>
      <c r="AK14" s="8">
        <v>2</v>
      </c>
    </row>
    <row r="15" spans="1:37" x14ac:dyDescent="0.3">
      <c r="A15" s="8" t="s">
        <v>38</v>
      </c>
      <c r="B15" s="8">
        <v>275</v>
      </c>
      <c r="C15" s="8">
        <v>6</v>
      </c>
      <c r="D15" s="8">
        <v>1.4</v>
      </c>
      <c r="E15" s="8">
        <v>0.55000000000000004</v>
      </c>
      <c r="F15" s="8">
        <v>4</v>
      </c>
      <c r="G15" s="8">
        <v>2</v>
      </c>
      <c r="H15" s="8">
        <v>2</v>
      </c>
      <c r="I15" s="8">
        <v>0</v>
      </c>
      <c r="J15" s="8">
        <v>12</v>
      </c>
      <c r="K15" s="8">
        <v>10</v>
      </c>
      <c r="L15" s="8">
        <v>0.38461538499999998</v>
      </c>
      <c r="M15" s="8">
        <v>0.30299999999999999</v>
      </c>
      <c r="N15" s="8">
        <f t="shared" si="0"/>
        <v>8.1615384999999985E-2</v>
      </c>
      <c r="O15" s="8">
        <v>3</v>
      </c>
      <c r="P15" s="8">
        <v>6</v>
      </c>
      <c r="Q15" s="8">
        <f>ABS(P15-0.85)</f>
        <v>5.15</v>
      </c>
      <c r="R15" s="8">
        <f t="shared" si="2"/>
        <v>0.51500000000000001</v>
      </c>
      <c r="S15" s="8">
        <v>6</v>
      </c>
      <c r="T15" s="8">
        <f>ABS(S15-0.85)</f>
        <v>5.15</v>
      </c>
      <c r="U15" s="8">
        <f t="shared" si="3"/>
        <v>0.51500000000000001</v>
      </c>
      <c r="V15" s="8">
        <v>0</v>
      </c>
      <c r="W15" s="8">
        <v>0</v>
      </c>
      <c r="X15" s="8">
        <f t="shared" si="4"/>
        <v>0</v>
      </c>
      <c r="Y15" s="8">
        <v>1.2</v>
      </c>
      <c r="Z15" s="8">
        <f t="shared" si="5"/>
        <v>0.35</v>
      </c>
      <c r="AA15" s="8">
        <v>0</v>
      </c>
      <c r="AB15" s="8">
        <v>0</v>
      </c>
      <c r="AC15" s="8">
        <v>0</v>
      </c>
      <c r="AD15" s="8">
        <f>EXP(-X15)</f>
        <v>1</v>
      </c>
      <c r="AE15" s="8">
        <v>1</v>
      </c>
      <c r="AF15" s="8">
        <f t="shared" si="7"/>
        <v>2</v>
      </c>
      <c r="AG15" s="8">
        <v>1</v>
      </c>
      <c r="AH15" s="8">
        <f t="shared" si="8"/>
        <v>3</v>
      </c>
      <c r="AI15" s="8">
        <f t="shared" si="9"/>
        <v>6</v>
      </c>
      <c r="AJ15" s="8" t="s">
        <v>21</v>
      </c>
      <c r="AK15" s="8">
        <v>2</v>
      </c>
    </row>
    <row r="16" spans="1:37" x14ac:dyDescent="0.3">
      <c r="A16" s="8" t="s">
        <v>38</v>
      </c>
      <c r="B16" s="8">
        <v>500</v>
      </c>
      <c r="C16" s="8">
        <v>6</v>
      </c>
      <c r="D16" s="8">
        <v>1.4</v>
      </c>
      <c r="E16" s="8">
        <v>0.45</v>
      </c>
      <c r="F16" s="8">
        <v>6</v>
      </c>
      <c r="G16" s="8">
        <v>3</v>
      </c>
      <c r="H16" s="8">
        <v>3</v>
      </c>
      <c r="I16" s="8">
        <v>2</v>
      </c>
      <c r="J16" s="8">
        <v>12</v>
      </c>
      <c r="K16" s="8">
        <v>12</v>
      </c>
      <c r="L16" s="8">
        <v>0.44721359500000002</v>
      </c>
      <c r="M16" s="8">
        <v>0.30299999999999999</v>
      </c>
      <c r="N16" s="8">
        <f t="shared" si="0"/>
        <v>0.14421359500000003</v>
      </c>
      <c r="O16" s="8">
        <v>2</v>
      </c>
      <c r="P16" s="8">
        <v>4</v>
      </c>
      <c r="Q16" s="8">
        <f>ABS(P16-0.85)</f>
        <v>3.15</v>
      </c>
      <c r="R16" s="8">
        <f t="shared" si="2"/>
        <v>0.315</v>
      </c>
      <c r="S16" s="8">
        <v>4</v>
      </c>
      <c r="T16" s="8">
        <f>ABS(S16-0.85)</f>
        <v>3.15</v>
      </c>
      <c r="U16" s="8">
        <f t="shared" si="3"/>
        <v>0.315</v>
      </c>
      <c r="V16" s="8">
        <v>6</v>
      </c>
      <c r="W16" s="8">
        <f>ABS(V16-0.85)</f>
        <v>5.15</v>
      </c>
      <c r="X16" s="8">
        <f t="shared" si="4"/>
        <v>0.51500000000000001</v>
      </c>
      <c r="Y16" s="8">
        <v>1</v>
      </c>
      <c r="Z16" s="8">
        <f t="shared" si="5"/>
        <v>0.15000000000000002</v>
      </c>
      <c r="AA16" s="8">
        <v>0</v>
      </c>
      <c r="AB16" s="8">
        <v>0</v>
      </c>
      <c r="AC16" s="8">
        <v>0</v>
      </c>
      <c r="AD16" s="8">
        <v>0</v>
      </c>
      <c r="AE16" s="8">
        <v>1</v>
      </c>
      <c r="AF16" s="8">
        <f t="shared" si="7"/>
        <v>1</v>
      </c>
      <c r="AG16" s="8">
        <v>1</v>
      </c>
      <c r="AH16" s="8">
        <f t="shared" si="8"/>
        <v>2</v>
      </c>
      <c r="AI16" s="8">
        <f t="shared" si="9"/>
        <v>4</v>
      </c>
      <c r="AJ16" s="8" t="s">
        <v>21</v>
      </c>
      <c r="AK16" s="8">
        <v>3</v>
      </c>
    </row>
    <row r="17" spans="1:37" x14ac:dyDescent="0.3">
      <c r="A17" s="8" t="s">
        <v>38</v>
      </c>
      <c r="B17" s="8">
        <v>750</v>
      </c>
      <c r="C17" s="8">
        <v>6</v>
      </c>
      <c r="D17" s="8">
        <v>1.4</v>
      </c>
      <c r="E17" s="8">
        <v>0.4</v>
      </c>
      <c r="F17" s="8">
        <v>7</v>
      </c>
      <c r="G17" s="8">
        <v>3</v>
      </c>
      <c r="H17" s="8">
        <v>3</v>
      </c>
      <c r="I17" s="8">
        <v>2</v>
      </c>
      <c r="J17" s="8">
        <v>12</v>
      </c>
      <c r="K17" s="8">
        <v>13</v>
      </c>
      <c r="L17" s="8">
        <v>0.47628314900000002</v>
      </c>
      <c r="M17" s="8">
        <v>0.30299999999999999</v>
      </c>
      <c r="N17" s="8">
        <f t="shared" si="0"/>
        <v>0.17328314900000003</v>
      </c>
      <c r="O17" s="8">
        <v>1.7142857140000001</v>
      </c>
      <c r="P17" s="8">
        <v>4</v>
      </c>
      <c r="Q17" s="8">
        <f>ABS(P17-0.85)</f>
        <v>3.15</v>
      </c>
      <c r="R17" s="8">
        <f t="shared" si="2"/>
        <v>0.315</v>
      </c>
      <c r="S17" s="8">
        <v>4</v>
      </c>
      <c r="T17" s="8">
        <f>ABS(S17-0.85)</f>
        <v>3.15</v>
      </c>
      <c r="U17" s="8">
        <f t="shared" si="3"/>
        <v>0.315</v>
      </c>
      <c r="V17" s="8">
        <v>6</v>
      </c>
      <c r="W17" s="8">
        <f>ABS(V17-0.85)</f>
        <v>5.15</v>
      </c>
      <c r="X17" s="8">
        <f t="shared" si="4"/>
        <v>0.51500000000000001</v>
      </c>
      <c r="Y17" s="8">
        <v>0.92307692299999999</v>
      </c>
      <c r="Z17" s="8">
        <f t="shared" si="5"/>
        <v>7.3076923000000016E-2</v>
      </c>
      <c r="AA17" s="8">
        <v>0</v>
      </c>
      <c r="AB17" s="8">
        <v>0</v>
      </c>
      <c r="AC17" s="8">
        <v>0</v>
      </c>
      <c r="AD17" s="8">
        <v>0</v>
      </c>
      <c r="AE17" s="8">
        <v>1</v>
      </c>
      <c r="AF17" s="8">
        <f t="shared" si="7"/>
        <v>1</v>
      </c>
      <c r="AG17" s="8">
        <v>1</v>
      </c>
      <c r="AH17" s="8">
        <f t="shared" si="8"/>
        <v>2</v>
      </c>
      <c r="AI17" s="8">
        <f t="shared" si="9"/>
        <v>4</v>
      </c>
      <c r="AJ17" s="8" t="s">
        <v>21</v>
      </c>
      <c r="AK17" s="8">
        <v>3</v>
      </c>
    </row>
    <row r="18" spans="1:37" x14ac:dyDescent="0.3">
      <c r="A18" s="8" t="s">
        <v>38</v>
      </c>
      <c r="B18" s="8">
        <v>1000</v>
      </c>
      <c r="C18" s="8">
        <v>6</v>
      </c>
      <c r="D18" s="8">
        <v>1.4</v>
      </c>
      <c r="E18" s="8">
        <v>0.35</v>
      </c>
      <c r="F18" s="8">
        <v>10</v>
      </c>
      <c r="G18" s="8">
        <v>3</v>
      </c>
      <c r="H18" s="8">
        <v>3</v>
      </c>
      <c r="I18" s="8">
        <v>2</v>
      </c>
      <c r="J18" s="8">
        <v>12</v>
      </c>
      <c r="K18" s="8">
        <v>16</v>
      </c>
      <c r="L18" s="8">
        <v>0.55470019599999998</v>
      </c>
      <c r="M18" s="8">
        <v>0.30299999999999999</v>
      </c>
      <c r="N18" s="8">
        <f t="shared" si="0"/>
        <v>0.25170019599999999</v>
      </c>
      <c r="O18" s="8">
        <v>1.2</v>
      </c>
      <c r="P18" s="8">
        <v>4</v>
      </c>
      <c r="Q18" s="8">
        <f>ABS(P18-0.85)</f>
        <v>3.15</v>
      </c>
      <c r="R18" s="8">
        <f t="shared" si="2"/>
        <v>0.315</v>
      </c>
      <c r="S18" s="8">
        <v>4</v>
      </c>
      <c r="T18" s="8">
        <f>ABS(S18-0.85)</f>
        <v>3.15</v>
      </c>
      <c r="U18" s="8">
        <f t="shared" si="3"/>
        <v>0.315</v>
      </c>
      <c r="V18" s="8">
        <v>6</v>
      </c>
      <c r="W18" s="8">
        <f>ABS(V18-0.85)</f>
        <v>5.15</v>
      </c>
      <c r="X18" s="8">
        <f t="shared" si="4"/>
        <v>0.51500000000000001</v>
      </c>
      <c r="Y18" s="8">
        <v>0.75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1</v>
      </c>
      <c r="AF18" s="8">
        <f t="shared" si="7"/>
        <v>1</v>
      </c>
      <c r="AG18" s="8">
        <v>1</v>
      </c>
      <c r="AH18" s="8">
        <f t="shared" si="8"/>
        <v>2</v>
      </c>
      <c r="AI18" s="8">
        <f t="shared" si="9"/>
        <v>4</v>
      </c>
      <c r="AJ18" s="8" t="s">
        <v>21</v>
      </c>
      <c r="AK18" s="8">
        <v>3</v>
      </c>
    </row>
    <row r="19" spans="1:37" x14ac:dyDescent="0.3">
      <c r="A19" s="8" t="s">
        <v>39</v>
      </c>
      <c r="B19" s="8">
        <v>50</v>
      </c>
      <c r="C19" s="8">
        <v>6</v>
      </c>
      <c r="D19" s="8">
        <v>2</v>
      </c>
      <c r="E19" s="8">
        <v>1</v>
      </c>
      <c r="F19" s="8">
        <v>0</v>
      </c>
      <c r="G19" s="8">
        <v>0</v>
      </c>
      <c r="H19" s="8">
        <v>0</v>
      </c>
      <c r="I19" s="8">
        <v>0</v>
      </c>
      <c r="J19" s="8">
        <v>12</v>
      </c>
      <c r="K19" s="8">
        <v>6</v>
      </c>
      <c r="L19" s="8">
        <v>0.242535625</v>
      </c>
      <c r="M19" s="8">
        <v>0.30299999999999999</v>
      </c>
      <c r="N19" s="8">
        <f t="shared" si="0"/>
        <v>-6.0464374999999987E-2</v>
      </c>
      <c r="O19" s="8">
        <v>0</v>
      </c>
      <c r="P19" s="8">
        <v>0</v>
      </c>
      <c r="Q19" s="8">
        <v>0</v>
      </c>
      <c r="R19" s="8">
        <f t="shared" si="2"/>
        <v>0</v>
      </c>
      <c r="S19" s="8">
        <v>0</v>
      </c>
      <c r="T19" s="8">
        <v>0</v>
      </c>
      <c r="U19" s="8">
        <f t="shared" si="3"/>
        <v>0</v>
      </c>
      <c r="V19" s="8">
        <v>0</v>
      </c>
      <c r="W19" s="8">
        <v>0</v>
      </c>
      <c r="X19" s="8">
        <f t="shared" si="4"/>
        <v>0</v>
      </c>
      <c r="Y19" s="8">
        <v>2</v>
      </c>
      <c r="Z19" s="8">
        <f t="shared" ref="Z19:Z30" si="10">ABS(Y19-0.85)</f>
        <v>1.1499999999999999</v>
      </c>
      <c r="AA19" s="8">
        <f>Z19*0.1</f>
        <v>0.11499999999999999</v>
      </c>
      <c r="AB19" s="8">
        <f>EXP(-R19)</f>
        <v>1</v>
      </c>
      <c r="AC19" s="8">
        <f>EXP(-U19)</f>
        <v>1</v>
      </c>
      <c r="AD19" s="8">
        <f>EXP(-X19)</f>
        <v>1</v>
      </c>
      <c r="AE19" s="8">
        <v>1</v>
      </c>
      <c r="AF19" s="8">
        <f t="shared" si="7"/>
        <v>4</v>
      </c>
      <c r="AG19" s="8">
        <v>0</v>
      </c>
      <c r="AH19" s="8">
        <f t="shared" si="8"/>
        <v>4</v>
      </c>
      <c r="AI19" s="8">
        <f t="shared" si="9"/>
        <v>8</v>
      </c>
      <c r="AJ19" s="8" t="s">
        <v>22</v>
      </c>
      <c r="AK19" s="8">
        <v>2</v>
      </c>
    </row>
    <row r="20" spans="1:37" x14ac:dyDescent="0.3">
      <c r="A20" s="8" t="s">
        <v>39</v>
      </c>
      <c r="B20" s="8">
        <v>150</v>
      </c>
      <c r="C20" s="8">
        <v>6</v>
      </c>
      <c r="D20" s="8">
        <v>2</v>
      </c>
      <c r="E20" s="8">
        <v>1</v>
      </c>
      <c r="F20" s="8">
        <v>0</v>
      </c>
      <c r="G20" s="8">
        <v>0</v>
      </c>
      <c r="H20" s="8">
        <v>0</v>
      </c>
      <c r="I20" s="8">
        <v>0</v>
      </c>
      <c r="J20" s="8">
        <v>12</v>
      </c>
      <c r="K20" s="8">
        <v>6</v>
      </c>
      <c r="L20" s="8">
        <v>0.242535625</v>
      </c>
      <c r="M20" s="8">
        <v>0.30299999999999999</v>
      </c>
      <c r="N20" s="8">
        <f t="shared" si="0"/>
        <v>-6.0464374999999987E-2</v>
      </c>
      <c r="O20" s="8">
        <v>0</v>
      </c>
      <c r="P20" s="8">
        <v>0</v>
      </c>
      <c r="Q20" s="8">
        <v>0</v>
      </c>
      <c r="R20" s="8">
        <f t="shared" si="2"/>
        <v>0</v>
      </c>
      <c r="S20" s="8">
        <v>0</v>
      </c>
      <c r="T20" s="8">
        <v>0</v>
      </c>
      <c r="U20" s="8">
        <f t="shared" si="3"/>
        <v>0</v>
      </c>
      <c r="V20" s="8">
        <v>0</v>
      </c>
      <c r="W20" s="8">
        <v>0</v>
      </c>
      <c r="X20" s="8">
        <f t="shared" si="4"/>
        <v>0</v>
      </c>
      <c r="Y20" s="8">
        <v>2</v>
      </c>
      <c r="Z20" s="8">
        <f t="shared" si="10"/>
        <v>1.1499999999999999</v>
      </c>
      <c r="AA20" s="8">
        <f>Z20*0.1</f>
        <v>0.11499999999999999</v>
      </c>
      <c r="AB20" s="8">
        <f>EXP(-R20)</f>
        <v>1</v>
      </c>
      <c r="AC20" s="8">
        <f>EXP(-U20)</f>
        <v>1</v>
      </c>
      <c r="AD20" s="8">
        <f>EXP(-X20)</f>
        <v>1</v>
      </c>
      <c r="AE20" s="8">
        <v>1</v>
      </c>
      <c r="AF20" s="8">
        <f t="shared" si="7"/>
        <v>4</v>
      </c>
      <c r="AG20" s="8">
        <v>0</v>
      </c>
      <c r="AH20" s="8">
        <f t="shared" si="8"/>
        <v>4</v>
      </c>
      <c r="AI20" s="8">
        <f t="shared" si="9"/>
        <v>8</v>
      </c>
      <c r="AJ20" s="8" t="s">
        <v>22</v>
      </c>
      <c r="AK20" s="8">
        <v>2</v>
      </c>
    </row>
    <row r="21" spans="1:37" x14ac:dyDescent="0.3">
      <c r="A21" s="8" t="s">
        <v>39</v>
      </c>
      <c r="B21" s="8">
        <v>250</v>
      </c>
      <c r="C21" s="8">
        <v>6</v>
      </c>
      <c r="D21" s="8">
        <v>2</v>
      </c>
      <c r="E21" s="8">
        <v>0.7</v>
      </c>
      <c r="F21" s="8">
        <v>3</v>
      </c>
      <c r="G21" s="8">
        <v>1.5</v>
      </c>
      <c r="H21" s="8">
        <v>1.5</v>
      </c>
      <c r="I21" s="8">
        <v>1.5</v>
      </c>
      <c r="J21" s="8">
        <v>12</v>
      </c>
      <c r="K21" s="8">
        <v>9</v>
      </c>
      <c r="L21" s="8">
        <v>0.35112344200000001</v>
      </c>
      <c r="M21" s="8">
        <v>0.30299999999999999</v>
      </c>
      <c r="N21" s="8">
        <f t="shared" si="0"/>
        <v>4.8123442000000016E-2</v>
      </c>
      <c r="O21" s="8">
        <v>4</v>
      </c>
      <c r="P21" s="8">
        <v>8</v>
      </c>
      <c r="Q21" s="8">
        <f>ABS(P21-0.85)</f>
        <v>7.15</v>
      </c>
      <c r="R21" s="8">
        <f t="shared" si="2"/>
        <v>0.71500000000000008</v>
      </c>
      <c r="S21" s="8">
        <v>8</v>
      </c>
      <c r="T21" s="8">
        <f>ABS(S21-0.85)</f>
        <v>7.15</v>
      </c>
      <c r="U21" s="8">
        <f t="shared" si="3"/>
        <v>0.71500000000000008</v>
      </c>
      <c r="V21" s="8">
        <v>8</v>
      </c>
      <c r="W21" s="8">
        <f>ABS(V21-0.85)</f>
        <v>7.15</v>
      </c>
      <c r="X21" s="8">
        <f t="shared" si="4"/>
        <v>0.71500000000000008</v>
      </c>
      <c r="Y21" s="8">
        <v>1.3333333329999999</v>
      </c>
      <c r="Z21" s="8">
        <f t="shared" si="10"/>
        <v>0.48333333299999992</v>
      </c>
      <c r="AA21" s="8">
        <v>0</v>
      </c>
      <c r="AB21" s="8">
        <v>0</v>
      </c>
      <c r="AC21" s="8">
        <v>0</v>
      </c>
      <c r="AD21" s="8">
        <v>0</v>
      </c>
      <c r="AE21" s="8">
        <v>1</v>
      </c>
      <c r="AF21" s="8">
        <f t="shared" si="7"/>
        <v>1</v>
      </c>
      <c r="AG21" s="8">
        <v>1</v>
      </c>
      <c r="AH21" s="8">
        <f t="shared" si="8"/>
        <v>2</v>
      </c>
      <c r="AI21" s="8">
        <f t="shared" si="9"/>
        <v>4</v>
      </c>
      <c r="AJ21" s="8" t="s">
        <v>21</v>
      </c>
      <c r="AK21" s="8">
        <v>1</v>
      </c>
    </row>
    <row r="22" spans="1:37" x14ac:dyDescent="0.3">
      <c r="A22" s="8" t="s">
        <v>39</v>
      </c>
      <c r="B22" s="8">
        <v>500</v>
      </c>
      <c r="C22" s="8">
        <v>6</v>
      </c>
      <c r="D22" s="8">
        <v>2</v>
      </c>
      <c r="E22" s="8">
        <v>0.5</v>
      </c>
      <c r="F22" s="8">
        <v>3</v>
      </c>
      <c r="G22" s="8">
        <v>1.5</v>
      </c>
      <c r="H22" s="8">
        <v>1.5</v>
      </c>
      <c r="I22" s="8">
        <v>1.5</v>
      </c>
      <c r="J22" s="8">
        <v>12</v>
      </c>
      <c r="K22" s="8">
        <v>9</v>
      </c>
      <c r="L22" s="8">
        <v>0.35112344200000001</v>
      </c>
      <c r="M22" s="8">
        <v>0.30299999999999999</v>
      </c>
      <c r="N22" s="8">
        <f t="shared" si="0"/>
        <v>4.8123442000000016E-2</v>
      </c>
      <c r="O22" s="8">
        <v>4</v>
      </c>
      <c r="P22" s="8">
        <v>8</v>
      </c>
      <c r="Q22" s="8">
        <f>ABS(P22-0.85)</f>
        <v>7.15</v>
      </c>
      <c r="R22" s="8">
        <f t="shared" si="2"/>
        <v>0.71500000000000008</v>
      </c>
      <c r="S22" s="8">
        <v>8</v>
      </c>
      <c r="T22" s="8">
        <f>ABS(S22-0.85)</f>
        <v>7.15</v>
      </c>
      <c r="U22" s="8">
        <f t="shared" si="3"/>
        <v>0.71500000000000008</v>
      </c>
      <c r="V22" s="8">
        <v>8</v>
      </c>
      <c r="W22" s="8">
        <f>ABS(V22-0.85)</f>
        <v>7.15</v>
      </c>
      <c r="X22" s="8">
        <f t="shared" si="4"/>
        <v>0.71500000000000008</v>
      </c>
      <c r="Y22" s="8">
        <v>1.3333333329999999</v>
      </c>
      <c r="Z22" s="8">
        <f t="shared" si="10"/>
        <v>0.48333333299999992</v>
      </c>
      <c r="AA22" s="8">
        <v>0</v>
      </c>
      <c r="AB22" s="8">
        <v>0</v>
      </c>
      <c r="AC22" s="8">
        <v>0</v>
      </c>
      <c r="AD22" s="8">
        <v>0</v>
      </c>
      <c r="AE22" s="8">
        <v>1</v>
      </c>
      <c r="AF22" s="8">
        <f t="shared" si="7"/>
        <v>1</v>
      </c>
      <c r="AG22" s="8">
        <v>1</v>
      </c>
      <c r="AH22" s="8">
        <f t="shared" si="8"/>
        <v>2</v>
      </c>
      <c r="AI22" s="8">
        <f t="shared" si="9"/>
        <v>4</v>
      </c>
      <c r="AJ22" s="8" t="s">
        <v>21</v>
      </c>
      <c r="AK22" s="8">
        <v>1</v>
      </c>
    </row>
    <row r="23" spans="1:37" x14ac:dyDescent="0.3">
      <c r="A23" s="8" t="s">
        <v>39</v>
      </c>
      <c r="B23" s="8">
        <v>750</v>
      </c>
      <c r="C23" s="8">
        <v>6</v>
      </c>
      <c r="D23" s="8">
        <v>2</v>
      </c>
      <c r="E23" s="8">
        <v>0.5</v>
      </c>
      <c r="F23" s="8">
        <v>3</v>
      </c>
      <c r="G23" s="8">
        <v>1.5</v>
      </c>
      <c r="H23" s="8">
        <v>1.5</v>
      </c>
      <c r="I23" s="8">
        <v>1.5</v>
      </c>
      <c r="J23" s="8">
        <v>12</v>
      </c>
      <c r="K23" s="8">
        <v>9</v>
      </c>
      <c r="L23" s="8">
        <v>0.35112344200000001</v>
      </c>
      <c r="M23" s="8">
        <v>0.30299999999999999</v>
      </c>
      <c r="N23" s="8">
        <f t="shared" si="0"/>
        <v>4.8123442000000016E-2</v>
      </c>
      <c r="O23" s="8">
        <v>4</v>
      </c>
      <c r="P23" s="8">
        <v>8</v>
      </c>
      <c r="Q23" s="8">
        <f>ABS(P23-0.85)</f>
        <v>7.15</v>
      </c>
      <c r="R23" s="8">
        <f t="shared" si="2"/>
        <v>0.71500000000000008</v>
      </c>
      <c r="S23" s="8">
        <v>8</v>
      </c>
      <c r="T23" s="8">
        <f>ABS(S23-0.85)</f>
        <v>7.15</v>
      </c>
      <c r="U23" s="8">
        <f t="shared" si="3"/>
        <v>0.71500000000000008</v>
      </c>
      <c r="V23" s="8">
        <v>8</v>
      </c>
      <c r="W23" s="8">
        <f>ABS(V23-0.85)</f>
        <v>7.15</v>
      </c>
      <c r="X23" s="8">
        <f t="shared" si="4"/>
        <v>0.71500000000000008</v>
      </c>
      <c r="Y23" s="8">
        <v>1.3333333329999999</v>
      </c>
      <c r="Z23" s="8">
        <f t="shared" si="10"/>
        <v>0.48333333299999992</v>
      </c>
      <c r="AA23" s="8">
        <v>0</v>
      </c>
      <c r="AB23" s="8">
        <v>0</v>
      </c>
      <c r="AC23" s="8">
        <v>0</v>
      </c>
      <c r="AD23" s="8">
        <v>0</v>
      </c>
      <c r="AE23" s="8">
        <v>1</v>
      </c>
      <c r="AF23" s="8">
        <f t="shared" si="7"/>
        <v>1</v>
      </c>
      <c r="AG23" s="8">
        <v>1</v>
      </c>
      <c r="AH23" s="8">
        <f t="shared" si="8"/>
        <v>2</v>
      </c>
      <c r="AI23" s="8">
        <f t="shared" si="9"/>
        <v>4</v>
      </c>
      <c r="AJ23" s="8" t="s">
        <v>21</v>
      </c>
      <c r="AK23" s="8">
        <v>1</v>
      </c>
    </row>
    <row r="24" spans="1:37" x14ac:dyDescent="0.3">
      <c r="A24" s="8" t="s">
        <v>39</v>
      </c>
      <c r="B24" s="8">
        <v>920</v>
      </c>
      <c r="C24" s="8">
        <v>6</v>
      </c>
      <c r="D24" s="8">
        <v>2</v>
      </c>
      <c r="E24" s="8">
        <v>0.4</v>
      </c>
      <c r="F24" s="8">
        <v>3</v>
      </c>
      <c r="G24" s="8">
        <v>1.5</v>
      </c>
      <c r="H24" s="8">
        <v>1.5</v>
      </c>
      <c r="I24" s="8">
        <v>1.5</v>
      </c>
      <c r="J24" s="8">
        <v>12</v>
      </c>
      <c r="K24" s="8">
        <v>9</v>
      </c>
      <c r="L24" s="8">
        <v>0.35112344200000001</v>
      </c>
      <c r="M24" s="8">
        <v>0.30299999999999999</v>
      </c>
      <c r="N24" s="8">
        <f t="shared" si="0"/>
        <v>4.8123442000000016E-2</v>
      </c>
      <c r="O24" s="8">
        <v>4</v>
      </c>
      <c r="P24" s="8">
        <v>8</v>
      </c>
      <c r="Q24" s="8">
        <f>ABS(P24-0.85)</f>
        <v>7.15</v>
      </c>
      <c r="R24" s="8">
        <f t="shared" si="2"/>
        <v>0.71500000000000008</v>
      </c>
      <c r="S24" s="8">
        <v>8</v>
      </c>
      <c r="T24" s="8">
        <f>ABS(S24-0.85)</f>
        <v>7.15</v>
      </c>
      <c r="U24" s="8">
        <f t="shared" si="3"/>
        <v>0.71500000000000008</v>
      </c>
      <c r="V24" s="8">
        <v>8</v>
      </c>
      <c r="W24" s="8">
        <f>ABS(V24-0.85)</f>
        <v>7.15</v>
      </c>
      <c r="X24" s="8">
        <f t="shared" si="4"/>
        <v>0.71500000000000008</v>
      </c>
      <c r="Y24" s="8">
        <v>1.3333333329999999</v>
      </c>
      <c r="Z24" s="8">
        <f t="shared" si="10"/>
        <v>0.48333333299999992</v>
      </c>
      <c r="AA24" s="8">
        <v>0</v>
      </c>
      <c r="AB24" s="8">
        <v>0</v>
      </c>
      <c r="AC24" s="8">
        <v>0</v>
      </c>
      <c r="AD24" s="8">
        <v>0</v>
      </c>
      <c r="AE24" s="8">
        <v>1</v>
      </c>
      <c r="AF24" s="8">
        <f t="shared" si="7"/>
        <v>1</v>
      </c>
      <c r="AG24" s="8">
        <v>1</v>
      </c>
      <c r="AH24" s="8">
        <f t="shared" si="8"/>
        <v>2</v>
      </c>
      <c r="AI24" s="8">
        <f t="shared" si="9"/>
        <v>4</v>
      </c>
      <c r="AJ24" s="8" t="s">
        <v>21</v>
      </c>
      <c r="AK24" s="8">
        <v>1</v>
      </c>
    </row>
    <row r="25" spans="1:37" x14ac:dyDescent="0.3">
      <c r="A25" s="8" t="s">
        <v>40</v>
      </c>
      <c r="B25" s="8">
        <v>30</v>
      </c>
      <c r="C25" s="8">
        <v>6</v>
      </c>
      <c r="D25" s="8">
        <v>1.53</v>
      </c>
      <c r="E25" s="8">
        <v>1</v>
      </c>
      <c r="F25" s="8">
        <v>1.2</v>
      </c>
      <c r="G25" s="8">
        <v>0</v>
      </c>
      <c r="H25" s="8">
        <v>0</v>
      </c>
      <c r="I25" s="8">
        <v>0</v>
      </c>
      <c r="J25" s="8">
        <v>12</v>
      </c>
      <c r="K25" s="8">
        <v>7.2</v>
      </c>
      <c r="L25" s="8">
        <v>0.287347886</v>
      </c>
      <c r="M25" s="8">
        <v>0.30299999999999999</v>
      </c>
      <c r="N25" s="8">
        <f t="shared" si="0"/>
        <v>-1.5652113999999995E-2</v>
      </c>
      <c r="O25" s="8">
        <v>10</v>
      </c>
      <c r="P25" s="8">
        <v>0</v>
      </c>
      <c r="Q25" s="8">
        <v>0</v>
      </c>
      <c r="R25" s="8">
        <f t="shared" si="2"/>
        <v>0</v>
      </c>
      <c r="S25" s="8">
        <v>0</v>
      </c>
      <c r="T25" s="8">
        <v>0</v>
      </c>
      <c r="U25" s="8">
        <f t="shared" si="3"/>
        <v>0</v>
      </c>
      <c r="V25" s="8">
        <v>0</v>
      </c>
      <c r="W25" s="8">
        <v>0</v>
      </c>
      <c r="X25" s="8">
        <f t="shared" si="4"/>
        <v>0</v>
      </c>
      <c r="Y25" s="8">
        <v>1.6666666670000001</v>
      </c>
      <c r="Z25" s="8">
        <f t="shared" si="10"/>
        <v>0.81666666700000012</v>
      </c>
      <c r="AA25" s="8">
        <v>0</v>
      </c>
      <c r="AB25" s="8">
        <f>EXP(-R25)</f>
        <v>1</v>
      </c>
      <c r="AC25" s="8">
        <f>EXP(-U25)</f>
        <v>1</v>
      </c>
      <c r="AD25" s="8">
        <f>EXP(-X25)</f>
        <v>1</v>
      </c>
      <c r="AE25" s="8">
        <v>1</v>
      </c>
      <c r="AF25" s="8">
        <f t="shared" si="7"/>
        <v>4</v>
      </c>
      <c r="AG25" s="8">
        <v>0</v>
      </c>
      <c r="AH25" s="8">
        <f t="shared" si="8"/>
        <v>4</v>
      </c>
      <c r="AI25" s="8">
        <f t="shared" si="9"/>
        <v>8</v>
      </c>
      <c r="AJ25" s="8" t="s">
        <v>22</v>
      </c>
      <c r="AK25" s="8">
        <v>2</v>
      </c>
    </row>
    <row r="26" spans="1:37" x14ac:dyDescent="0.3">
      <c r="A26" s="8" t="s">
        <v>40</v>
      </c>
      <c r="B26" s="8">
        <v>150</v>
      </c>
      <c r="C26" s="8">
        <v>6</v>
      </c>
      <c r="D26" s="8">
        <v>1.5</v>
      </c>
      <c r="E26" s="8">
        <v>0.65</v>
      </c>
      <c r="F26" s="8">
        <v>2</v>
      </c>
      <c r="G26" s="8">
        <v>1.5</v>
      </c>
      <c r="H26" s="8">
        <v>0</v>
      </c>
      <c r="I26" s="8">
        <v>0</v>
      </c>
      <c r="J26" s="8">
        <v>12</v>
      </c>
      <c r="K26" s="8">
        <v>8</v>
      </c>
      <c r="L26" s="8">
        <v>0.31622776600000002</v>
      </c>
      <c r="M26" s="8">
        <v>0.30299999999999999</v>
      </c>
      <c r="N26" s="8">
        <f t="shared" si="0"/>
        <v>1.322776600000003E-2</v>
      </c>
      <c r="O26" s="8">
        <v>6</v>
      </c>
      <c r="P26" s="8">
        <v>8</v>
      </c>
      <c r="Q26" s="8">
        <f>ABS(P26-0.85)</f>
        <v>7.15</v>
      </c>
      <c r="R26" s="8">
        <f t="shared" si="2"/>
        <v>0.71500000000000008</v>
      </c>
      <c r="S26" s="8">
        <v>0</v>
      </c>
      <c r="T26" s="8">
        <v>0</v>
      </c>
      <c r="U26" s="8">
        <f t="shared" si="3"/>
        <v>0</v>
      </c>
      <c r="V26" s="8">
        <v>0</v>
      </c>
      <c r="W26" s="8">
        <v>0</v>
      </c>
      <c r="X26" s="8">
        <f t="shared" si="4"/>
        <v>0</v>
      </c>
      <c r="Y26" s="8">
        <v>1.5</v>
      </c>
      <c r="Z26" s="8">
        <f t="shared" si="10"/>
        <v>0.65</v>
      </c>
      <c r="AA26" s="8">
        <v>0</v>
      </c>
      <c r="AB26" s="8">
        <v>0</v>
      </c>
      <c r="AC26" s="8">
        <f>EXP(-U26)</f>
        <v>1</v>
      </c>
      <c r="AD26" s="8">
        <f>EXP(-X26)</f>
        <v>1</v>
      </c>
      <c r="AE26" s="8">
        <v>1</v>
      </c>
      <c r="AF26" s="8">
        <f t="shared" si="7"/>
        <v>3</v>
      </c>
      <c r="AG26" s="8">
        <v>1</v>
      </c>
      <c r="AH26" s="8">
        <f t="shared" si="8"/>
        <v>4</v>
      </c>
      <c r="AI26" s="8">
        <f t="shared" si="9"/>
        <v>8</v>
      </c>
      <c r="AJ26" s="8" t="s">
        <v>22</v>
      </c>
      <c r="AK26" s="8">
        <v>2</v>
      </c>
    </row>
    <row r="27" spans="1:37" x14ac:dyDescent="0.3">
      <c r="A27" s="8" t="s">
        <v>40</v>
      </c>
      <c r="B27" s="8">
        <v>300</v>
      </c>
      <c r="C27" s="8">
        <v>6</v>
      </c>
      <c r="D27" s="8">
        <v>1.4</v>
      </c>
      <c r="E27" s="8">
        <v>0.6</v>
      </c>
      <c r="F27" s="8">
        <v>3</v>
      </c>
      <c r="G27" s="8">
        <v>2</v>
      </c>
      <c r="H27" s="8">
        <v>1.5</v>
      </c>
      <c r="I27" s="8">
        <v>0</v>
      </c>
      <c r="J27" s="8">
        <v>12</v>
      </c>
      <c r="K27" s="8">
        <v>9</v>
      </c>
      <c r="L27" s="8">
        <v>0.35112344200000001</v>
      </c>
      <c r="M27" s="8">
        <v>0.30299999999999999</v>
      </c>
      <c r="N27" s="8">
        <f t="shared" si="0"/>
        <v>4.8123442000000016E-2</v>
      </c>
      <c r="O27" s="8">
        <v>4</v>
      </c>
      <c r="P27" s="8">
        <v>6</v>
      </c>
      <c r="Q27" s="8">
        <f>ABS(P27-0.85)</f>
        <v>5.15</v>
      </c>
      <c r="R27" s="8">
        <f t="shared" si="2"/>
        <v>0.51500000000000001</v>
      </c>
      <c r="S27" s="8">
        <v>8</v>
      </c>
      <c r="T27" s="8">
        <f>ABS(S27-0.85)</f>
        <v>7.15</v>
      </c>
      <c r="U27" s="8">
        <f t="shared" si="3"/>
        <v>0.71500000000000008</v>
      </c>
      <c r="V27" s="8">
        <v>0</v>
      </c>
      <c r="W27" s="8">
        <v>0</v>
      </c>
      <c r="X27" s="8">
        <f t="shared" si="4"/>
        <v>0</v>
      </c>
      <c r="Y27" s="8">
        <v>1.3333333329999999</v>
      </c>
      <c r="Z27" s="8">
        <f t="shared" si="10"/>
        <v>0.48333333299999992</v>
      </c>
      <c r="AA27" s="8">
        <v>0</v>
      </c>
      <c r="AB27" s="8">
        <v>0</v>
      </c>
      <c r="AC27" s="8">
        <v>0</v>
      </c>
      <c r="AD27" s="8">
        <f>EXP(-X27)</f>
        <v>1</v>
      </c>
      <c r="AE27" s="8">
        <v>1</v>
      </c>
      <c r="AF27" s="8">
        <f t="shared" si="7"/>
        <v>2</v>
      </c>
      <c r="AG27" s="8">
        <v>1</v>
      </c>
      <c r="AH27" s="8">
        <f t="shared" si="8"/>
        <v>3</v>
      </c>
      <c r="AI27" s="8">
        <f t="shared" si="9"/>
        <v>6</v>
      </c>
      <c r="AJ27" s="8" t="s">
        <v>21</v>
      </c>
      <c r="AK27" s="8">
        <v>2</v>
      </c>
    </row>
    <row r="28" spans="1:37" x14ac:dyDescent="0.3">
      <c r="A28" s="8" t="s">
        <v>40</v>
      </c>
      <c r="B28" s="8">
        <v>500</v>
      </c>
      <c r="C28" s="8">
        <v>6</v>
      </c>
      <c r="D28" s="8">
        <v>1.2</v>
      </c>
      <c r="E28" s="8">
        <v>0.55000000000000004</v>
      </c>
      <c r="F28" s="8">
        <v>4</v>
      </c>
      <c r="G28" s="8">
        <v>2.5</v>
      </c>
      <c r="H28" s="8">
        <v>2.5</v>
      </c>
      <c r="I28" s="8">
        <v>2</v>
      </c>
      <c r="J28" s="8">
        <v>12</v>
      </c>
      <c r="K28" s="8">
        <v>10</v>
      </c>
      <c r="L28" s="8">
        <v>0.38461538499999998</v>
      </c>
      <c r="M28" s="8">
        <v>0.30299999999999999</v>
      </c>
      <c r="N28" s="8">
        <f t="shared" si="0"/>
        <v>8.1615384999999985E-2</v>
      </c>
      <c r="O28" s="8">
        <v>3</v>
      </c>
      <c r="P28" s="8">
        <v>4.8</v>
      </c>
      <c r="Q28" s="8">
        <f>ABS(P28-0.85)</f>
        <v>3.9499999999999997</v>
      </c>
      <c r="R28" s="8">
        <f t="shared" si="2"/>
        <v>0.39500000000000002</v>
      </c>
      <c r="S28" s="8">
        <v>4.8</v>
      </c>
      <c r="T28" s="8">
        <f>ABS(S28-0.85)</f>
        <v>3.9499999999999997</v>
      </c>
      <c r="U28" s="8">
        <f t="shared" si="3"/>
        <v>0.39500000000000002</v>
      </c>
      <c r="V28" s="8">
        <v>6</v>
      </c>
      <c r="W28" s="8">
        <f>ABS(V28-0.85)</f>
        <v>5.15</v>
      </c>
      <c r="X28" s="8">
        <f t="shared" si="4"/>
        <v>0.51500000000000001</v>
      </c>
      <c r="Y28" s="8">
        <v>1.2</v>
      </c>
      <c r="Z28" s="8">
        <f t="shared" si="10"/>
        <v>0.35</v>
      </c>
      <c r="AA28" s="8">
        <v>0</v>
      </c>
      <c r="AB28" s="8">
        <v>0</v>
      </c>
      <c r="AC28" s="8">
        <v>0</v>
      </c>
      <c r="AD28" s="8">
        <v>0</v>
      </c>
      <c r="AE28" s="8">
        <v>1</v>
      </c>
      <c r="AF28" s="8">
        <f t="shared" si="7"/>
        <v>1</v>
      </c>
      <c r="AG28" s="8">
        <v>1</v>
      </c>
      <c r="AH28" s="8">
        <f t="shared" si="8"/>
        <v>2</v>
      </c>
      <c r="AI28" s="8">
        <f t="shared" si="9"/>
        <v>4</v>
      </c>
      <c r="AJ28" s="8" t="s">
        <v>21</v>
      </c>
      <c r="AK28" s="8">
        <v>3</v>
      </c>
    </row>
    <row r="29" spans="1:37" x14ac:dyDescent="0.3">
      <c r="A29" s="8" t="s">
        <v>40</v>
      </c>
      <c r="B29" s="8">
        <v>750</v>
      </c>
      <c r="C29" s="8">
        <v>6</v>
      </c>
      <c r="D29" s="8">
        <v>1</v>
      </c>
      <c r="E29" s="8">
        <v>0.5</v>
      </c>
      <c r="F29" s="8">
        <v>5</v>
      </c>
      <c r="G29" s="8">
        <v>3.5</v>
      </c>
      <c r="H29" s="8">
        <v>3.5</v>
      </c>
      <c r="I29" s="8">
        <v>3</v>
      </c>
      <c r="J29" s="8">
        <v>12</v>
      </c>
      <c r="K29" s="8">
        <v>11</v>
      </c>
      <c r="L29" s="8">
        <v>0.41665470999999998</v>
      </c>
      <c r="M29" s="8">
        <v>0.30299999999999999</v>
      </c>
      <c r="N29" s="8">
        <f t="shared" si="0"/>
        <v>0.11365470999999999</v>
      </c>
      <c r="O29" s="8">
        <v>2.4</v>
      </c>
      <c r="P29" s="8">
        <v>3.4285714289999998</v>
      </c>
      <c r="Q29" s="8">
        <f>ABS(P29-0.85)</f>
        <v>2.5785714289999997</v>
      </c>
      <c r="R29" s="8">
        <f t="shared" si="2"/>
        <v>0.2578571429</v>
      </c>
      <c r="S29" s="8">
        <v>3.4285714289999998</v>
      </c>
      <c r="T29" s="8">
        <f>ABS(S29-0.85)</f>
        <v>2.5785714289999997</v>
      </c>
      <c r="U29" s="8">
        <f t="shared" si="3"/>
        <v>0.2578571429</v>
      </c>
      <c r="V29" s="8">
        <v>4</v>
      </c>
      <c r="W29" s="8">
        <f>ABS(V29-0.85)</f>
        <v>3.15</v>
      </c>
      <c r="X29" s="8">
        <f t="shared" si="4"/>
        <v>0.315</v>
      </c>
      <c r="Y29" s="8">
        <v>1.0909090910000001</v>
      </c>
      <c r="Z29" s="8">
        <f t="shared" si="10"/>
        <v>0.24090909100000013</v>
      </c>
      <c r="AA29" s="8">
        <v>0</v>
      </c>
      <c r="AB29" s="8">
        <v>0</v>
      </c>
      <c r="AC29" s="8">
        <v>0</v>
      </c>
      <c r="AD29" s="8">
        <v>0</v>
      </c>
      <c r="AE29" s="8">
        <v>1</v>
      </c>
      <c r="AF29" s="8">
        <f t="shared" si="7"/>
        <v>1</v>
      </c>
      <c r="AG29" s="8">
        <v>1</v>
      </c>
      <c r="AH29" s="8">
        <f t="shared" si="8"/>
        <v>2</v>
      </c>
      <c r="AI29" s="8">
        <f t="shared" si="9"/>
        <v>4</v>
      </c>
      <c r="AJ29" s="8" t="s">
        <v>21</v>
      </c>
      <c r="AK29" s="8">
        <v>3</v>
      </c>
    </row>
    <row r="30" spans="1:37" x14ac:dyDescent="0.3">
      <c r="A30" s="8" t="s">
        <v>40</v>
      </c>
      <c r="B30" s="8">
        <v>1000</v>
      </c>
      <c r="C30" s="8">
        <v>6</v>
      </c>
      <c r="D30" s="8">
        <v>1</v>
      </c>
      <c r="E30" s="8">
        <v>0.45</v>
      </c>
      <c r="F30" s="8">
        <v>6</v>
      </c>
      <c r="G30" s="8">
        <v>4</v>
      </c>
      <c r="H30" s="8">
        <v>4</v>
      </c>
      <c r="I30" s="8">
        <v>4</v>
      </c>
      <c r="J30" s="8">
        <v>12</v>
      </c>
      <c r="K30" s="8">
        <v>12</v>
      </c>
      <c r="L30" s="8">
        <v>0.44721359500000002</v>
      </c>
      <c r="M30" s="8">
        <v>0.30299999999999999</v>
      </c>
      <c r="N30" s="8">
        <f t="shared" si="0"/>
        <v>0.14421359500000003</v>
      </c>
      <c r="O30" s="8">
        <v>2</v>
      </c>
      <c r="P30" s="8">
        <v>3</v>
      </c>
      <c r="Q30" s="8">
        <f>ABS(P30-0.85)</f>
        <v>2.15</v>
      </c>
      <c r="R30" s="8">
        <f t="shared" si="2"/>
        <v>0.215</v>
      </c>
      <c r="S30" s="8">
        <v>3</v>
      </c>
      <c r="T30" s="8">
        <f>ABS(S30-0.85)</f>
        <v>2.15</v>
      </c>
      <c r="U30" s="8">
        <f t="shared" si="3"/>
        <v>0.215</v>
      </c>
      <c r="V30" s="8">
        <v>3</v>
      </c>
      <c r="W30" s="8">
        <f>ABS(V30-0.85)</f>
        <v>2.15</v>
      </c>
      <c r="X30" s="8">
        <f t="shared" si="4"/>
        <v>0.215</v>
      </c>
      <c r="Y30" s="8">
        <v>1</v>
      </c>
      <c r="Z30" s="8">
        <f t="shared" si="10"/>
        <v>0.15000000000000002</v>
      </c>
      <c r="AA30" s="8">
        <v>0</v>
      </c>
      <c r="AB30" s="8">
        <v>0</v>
      </c>
      <c r="AC30" s="8">
        <v>0</v>
      </c>
      <c r="AD30" s="8">
        <v>0</v>
      </c>
      <c r="AE30" s="8">
        <v>1</v>
      </c>
      <c r="AF30" s="8">
        <f t="shared" si="7"/>
        <v>1</v>
      </c>
      <c r="AG30" s="8">
        <v>1</v>
      </c>
      <c r="AH30" s="8">
        <f t="shared" si="8"/>
        <v>2</v>
      </c>
      <c r="AI30" s="8">
        <f t="shared" si="9"/>
        <v>4</v>
      </c>
      <c r="AJ30" s="8" t="s">
        <v>21</v>
      </c>
      <c r="AK30" s="8">
        <v>3</v>
      </c>
    </row>
  </sheetData>
  <sortState xmlns:xlrd2="http://schemas.microsoft.com/office/spreadsheetml/2017/richdata2" ref="A3:AJ30">
    <sortCondition ref="S2:S30"/>
  </sortState>
  <mergeCells count="1">
    <mergeCell ref="AB1:AF1"/>
  </mergeCells>
  <pageMargins left="0.7" right="0.7" top="0.75" bottom="0.75" header="0.3" footer="0.3"/>
  <pageSetup orientation="portrait" r:id="rId1"/>
  <ignoredErrors>
    <ignoredError sqref="AF16:AF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Cold 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Vallary Gupta</dc:creator>
  <cp:lastModifiedBy>Vallary Gupta</cp:lastModifiedBy>
  <dcterms:created xsi:type="dcterms:W3CDTF">2024-04-07T09:42:37Z</dcterms:created>
  <dcterms:modified xsi:type="dcterms:W3CDTF">2024-07-21T16:24:53Z</dcterms:modified>
</cp:coreProperties>
</file>