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IITB\Research_Buidling Envelope\Manuscript Submissions\Nature cities\Submission files\Review requirements\Data availability\"/>
    </mc:Choice>
  </mc:AlternateContent>
  <xr:revisionPtr revIDLastSave="0" documentId="13_ncr:1_{062A1761-F393-41A0-870B-E1B8276502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t Dry clusters" sheetId="1" r:id="rId1"/>
  </sheets>
  <definedNames>
    <definedName name="_xlnm._FilterDatabase" localSheetId="0" hidden="1">'Hot Dry clusters'!$A$2:$AN$44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AK31" i="1" l="1"/>
  <c r="AL31" i="1" s="1"/>
  <c r="AK20" i="1"/>
  <c r="AL20" i="1" s="1"/>
  <c r="AK27" i="1"/>
  <c r="AL27" i="1" s="1"/>
  <c r="AK6" i="1"/>
  <c r="AL6" i="1" s="1"/>
  <c r="AK7" i="1"/>
  <c r="AL7" i="1" s="1"/>
  <c r="AK8" i="1"/>
  <c r="AL8" i="1" s="1"/>
  <c r="AK36" i="1"/>
  <c r="AL36" i="1" s="1"/>
  <c r="AK37" i="1"/>
  <c r="AL37" i="1" s="1"/>
  <c r="AK38" i="1"/>
  <c r="AL38" i="1" s="1"/>
  <c r="AK42" i="1"/>
  <c r="AL42" i="1" s="1"/>
  <c r="AK43" i="1"/>
  <c r="AL43" i="1" s="1"/>
  <c r="AK44" i="1"/>
  <c r="AL44" i="1" s="1"/>
  <c r="AK18" i="1"/>
  <c r="AL18" i="1" s="1"/>
  <c r="AK19" i="1"/>
  <c r="AL19" i="1" s="1"/>
  <c r="Z20" i="1" l="1"/>
  <c r="AA20" i="1" s="1"/>
  <c r="Z18" i="1"/>
  <c r="AA18" i="1" s="1"/>
  <c r="Z19" i="1"/>
  <c r="AA19" i="1" s="1"/>
  <c r="Z12" i="1"/>
  <c r="AA12" i="1" s="1"/>
  <c r="Z13" i="1"/>
  <c r="AA13" i="1" s="1"/>
  <c r="Z11" i="1"/>
  <c r="AA11" i="1" s="1"/>
  <c r="Z31" i="1"/>
  <c r="AA31" i="1" s="1"/>
  <c r="Z6" i="1"/>
  <c r="AA6" i="1" s="1"/>
  <c r="Z7" i="1"/>
  <c r="AA7" i="1" s="1"/>
  <c r="Z8" i="1"/>
  <c r="AA8" i="1" s="1"/>
  <c r="Z36" i="1"/>
  <c r="AA36" i="1" s="1"/>
  <c r="Z37" i="1"/>
  <c r="AA37" i="1" s="1"/>
  <c r="Z38" i="1"/>
  <c r="AA38" i="1" s="1"/>
  <c r="Z42" i="1"/>
  <c r="AA42" i="1" s="1"/>
  <c r="Z43" i="1"/>
  <c r="AA43" i="1" s="1"/>
  <c r="Z44" i="1"/>
  <c r="AA44" i="1" s="1"/>
  <c r="Z17" i="1"/>
  <c r="AA17" i="1" s="1"/>
  <c r="Z16" i="1"/>
  <c r="AA16" i="1" s="1"/>
  <c r="Z10" i="1"/>
  <c r="AA10" i="1" s="1"/>
  <c r="Z30" i="1"/>
  <c r="AA30" i="1" s="1"/>
  <c r="Z32" i="1"/>
  <c r="AA32" i="1" s="1"/>
  <c r="Z29" i="1"/>
  <c r="AA29" i="1" s="1"/>
  <c r="Z4" i="1"/>
  <c r="AA4" i="1" s="1"/>
  <c r="Z34" i="1"/>
  <c r="AA34" i="1" s="1"/>
  <c r="Z40" i="1"/>
  <c r="AA40" i="1" s="1"/>
  <c r="Z5" i="1"/>
  <c r="AA5" i="1" s="1"/>
  <c r="Z35" i="1"/>
  <c r="AA35" i="1" s="1"/>
  <c r="Z41" i="1"/>
  <c r="AA41" i="1" s="1"/>
  <c r="Z3" i="1"/>
  <c r="AA3" i="1" s="1"/>
  <c r="Z33" i="1"/>
  <c r="AA33" i="1" s="1"/>
  <c r="Z39" i="1"/>
  <c r="AA39" i="1" s="1"/>
  <c r="Z26" i="1"/>
  <c r="AA26" i="1" s="1"/>
  <c r="Z23" i="1"/>
  <c r="AA23" i="1" s="1"/>
  <c r="Z24" i="1"/>
  <c r="AA24" i="1" s="1"/>
  <c r="Z25" i="1"/>
  <c r="AA25" i="1" s="1"/>
  <c r="Z15" i="1"/>
  <c r="AA15" i="1" s="1"/>
  <c r="Z22" i="1"/>
  <c r="AA22" i="1" s="1"/>
  <c r="Z28" i="1"/>
  <c r="AA28" i="1" s="1"/>
  <c r="Z9" i="1"/>
  <c r="AA9" i="1" s="1"/>
  <c r="Z21" i="1"/>
  <c r="AA21" i="1" s="1"/>
  <c r="Z14" i="1"/>
  <c r="AA14" i="1" s="1"/>
  <c r="Z27" i="1"/>
  <c r="AA27" i="1" s="1"/>
  <c r="W20" i="1"/>
  <c r="X20" i="1" s="1"/>
  <c r="W18" i="1"/>
  <c r="X18" i="1" s="1"/>
  <c r="W19" i="1"/>
  <c r="X19" i="1" s="1"/>
  <c r="W12" i="1"/>
  <c r="X12" i="1" s="1"/>
  <c r="AD12" i="1" s="1"/>
  <c r="W13" i="1"/>
  <c r="X13" i="1" s="1"/>
  <c r="AD13" i="1" s="1"/>
  <c r="W11" i="1"/>
  <c r="X11" i="1" s="1"/>
  <c r="W31" i="1"/>
  <c r="X31" i="1" s="1"/>
  <c r="W6" i="1"/>
  <c r="X6" i="1" s="1"/>
  <c r="W7" i="1"/>
  <c r="X7" i="1" s="1"/>
  <c r="W8" i="1"/>
  <c r="X8" i="1" s="1"/>
  <c r="W36" i="1"/>
  <c r="X36" i="1" s="1"/>
  <c r="W37" i="1"/>
  <c r="X37" i="1" s="1"/>
  <c r="W38" i="1"/>
  <c r="X38" i="1" s="1"/>
  <c r="W42" i="1"/>
  <c r="X42" i="1" s="1"/>
  <c r="W43" i="1"/>
  <c r="X43" i="1" s="1"/>
  <c r="W44" i="1"/>
  <c r="X44" i="1" s="1"/>
  <c r="W17" i="1"/>
  <c r="X17" i="1" s="1"/>
  <c r="AD17" i="1" s="1"/>
  <c r="W16" i="1"/>
  <c r="X16" i="1" s="1"/>
  <c r="W10" i="1"/>
  <c r="X10" i="1" s="1"/>
  <c r="AD10" i="1" s="1"/>
  <c r="W30" i="1"/>
  <c r="X30" i="1" s="1"/>
  <c r="AD30" i="1" s="1"/>
  <c r="W32" i="1"/>
  <c r="X32" i="1" s="1"/>
  <c r="AD32" i="1" s="1"/>
  <c r="W29" i="1"/>
  <c r="X29" i="1" s="1"/>
  <c r="W4" i="1"/>
  <c r="X4" i="1" s="1"/>
  <c r="W34" i="1"/>
  <c r="X34" i="1" s="1"/>
  <c r="W40" i="1"/>
  <c r="X40" i="1" s="1"/>
  <c r="W5" i="1"/>
  <c r="X5" i="1" s="1"/>
  <c r="W35" i="1"/>
  <c r="X35" i="1" s="1"/>
  <c r="W41" i="1"/>
  <c r="X41" i="1" s="1"/>
  <c r="W3" i="1"/>
  <c r="X3" i="1" s="1"/>
  <c r="W33" i="1"/>
  <c r="X33" i="1" s="1"/>
  <c r="W39" i="1"/>
  <c r="X39" i="1" s="1"/>
  <c r="W26" i="1"/>
  <c r="X26" i="1" s="1"/>
  <c r="AD26" i="1" s="1"/>
  <c r="W23" i="1"/>
  <c r="X23" i="1" s="1"/>
  <c r="AD23" i="1" s="1"/>
  <c r="W24" i="1"/>
  <c r="X24" i="1" s="1"/>
  <c r="AD24" i="1" s="1"/>
  <c r="W25" i="1"/>
  <c r="X25" i="1" s="1"/>
  <c r="AD25" i="1" s="1"/>
  <c r="W15" i="1"/>
  <c r="X15" i="1" s="1"/>
  <c r="W22" i="1"/>
  <c r="X22" i="1" s="1"/>
  <c r="AD22" i="1" s="1"/>
  <c r="W28" i="1"/>
  <c r="X28" i="1" s="1"/>
  <c r="W9" i="1"/>
  <c r="X9" i="1" s="1"/>
  <c r="W21" i="1"/>
  <c r="X21" i="1" s="1"/>
  <c r="W14" i="1"/>
  <c r="X14" i="1" s="1"/>
  <c r="W27" i="1"/>
  <c r="X27" i="1" s="1"/>
  <c r="T20" i="1"/>
  <c r="U20" i="1" s="1"/>
  <c r="T18" i="1"/>
  <c r="U18" i="1" s="1"/>
  <c r="T19" i="1"/>
  <c r="U19" i="1" s="1"/>
  <c r="T12" i="1"/>
  <c r="U12" i="1" s="1"/>
  <c r="AC12" i="1" s="1"/>
  <c r="T13" i="1"/>
  <c r="U13" i="1" s="1"/>
  <c r="AC13" i="1" s="1"/>
  <c r="T11" i="1"/>
  <c r="U11" i="1" s="1"/>
  <c r="AC11" i="1" s="1"/>
  <c r="AK11" i="1" s="1"/>
  <c r="AL11" i="1" s="1"/>
  <c r="T31" i="1"/>
  <c r="U31" i="1" s="1"/>
  <c r="T6" i="1"/>
  <c r="U6" i="1" s="1"/>
  <c r="T7" i="1"/>
  <c r="U7" i="1" s="1"/>
  <c r="T8" i="1"/>
  <c r="U8" i="1" s="1"/>
  <c r="T36" i="1"/>
  <c r="U36" i="1" s="1"/>
  <c r="T37" i="1"/>
  <c r="U37" i="1" s="1"/>
  <c r="T38" i="1"/>
  <c r="U38" i="1" s="1"/>
  <c r="T42" i="1"/>
  <c r="U42" i="1" s="1"/>
  <c r="T43" i="1"/>
  <c r="U43" i="1" s="1"/>
  <c r="T44" i="1"/>
  <c r="U44" i="1" s="1"/>
  <c r="T17" i="1"/>
  <c r="U17" i="1" s="1"/>
  <c r="AC17" i="1" s="1"/>
  <c r="T16" i="1"/>
  <c r="U16" i="1" s="1"/>
  <c r="AC16" i="1" s="1"/>
  <c r="T10" i="1"/>
  <c r="U10" i="1" s="1"/>
  <c r="AC10" i="1" s="1"/>
  <c r="T30" i="1"/>
  <c r="U30" i="1" s="1"/>
  <c r="AC30" i="1" s="1"/>
  <c r="T32" i="1"/>
  <c r="U32" i="1" s="1"/>
  <c r="AC32" i="1" s="1"/>
  <c r="T29" i="1"/>
  <c r="U29" i="1" s="1"/>
  <c r="AC29" i="1" s="1"/>
  <c r="T4" i="1"/>
  <c r="U4" i="1" s="1"/>
  <c r="AC4" i="1" s="1"/>
  <c r="T34" i="1"/>
  <c r="U34" i="1" s="1"/>
  <c r="AC34" i="1" s="1"/>
  <c r="T40" i="1"/>
  <c r="U40" i="1" s="1"/>
  <c r="AC40" i="1" s="1"/>
  <c r="T5" i="1"/>
  <c r="U5" i="1" s="1"/>
  <c r="T35" i="1"/>
  <c r="U35" i="1" s="1"/>
  <c r="T41" i="1"/>
  <c r="U41" i="1" s="1"/>
  <c r="T3" i="1"/>
  <c r="U3" i="1" s="1"/>
  <c r="T33" i="1"/>
  <c r="U33" i="1" s="1"/>
  <c r="T39" i="1"/>
  <c r="U39" i="1" s="1"/>
  <c r="T26" i="1"/>
  <c r="U26" i="1" s="1"/>
  <c r="AC26" i="1" s="1"/>
  <c r="T23" i="1"/>
  <c r="U23" i="1" s="1"/>
  <c r="AC23" i="1" s="1"/>
  <c r="T24" i="1"/>
  <c r="U24" i="1" s="1"/>
  <c r="AC24" i="1" s="1"/>
  <c r="T25" i="1"/>
  <c r="U25" i="1" s="1"/>
  <c r="AC25" i="1" s="1"/>
  <c r="T15" i="1"/>
  <c r="U15" i="1" s="1"/>
  <c r="T22" i="1"/>
  <c r="U22" i="1" s="1"/>
  <c r="AC22" i="1" s="1"/>
  <c r="T28" i="1"/>
  <c r="U28" i="1" s="1"/>
  <c r="T9" i="1"/>
  <c r="U9" i="1" s="1"/>
  <c r="T21" i="1"/>
  <c r="U21" i="1" s="1"/>
  <c r="T14" i="1"/>
  <c r="U14" i="1" s="1"/>
  <c r="T27" i="1"/>
  <c r="U27" i="1" s="1"/>
  <c r="Q20" i="1"/>
  <c r="R20" i="1" s="1"/>
  <c r="Q18" i="1"/>
  <c r="R18" i="1" s="1"/>
  <c r="Q19" i="1"/>
  <c r="R19" i="1" s="1"/>
  <c r="Q12" i="1"/>
  <c r="R12" i="1" s="1"/>
  <c r="Q13" i="1"/>
  <c r="R13" i="1" s="1"/>
  <c r="Q11" i="1"/>
  <c r="R11" i="1" s="1"/>
  <c r="Q31" i="1"/>
  <c r="R31" i="1" s="1"/>
  <c r="Q6" i="1"/>
  <c r="R6" i="1" s="1"/>
  <c r="Q7" i="1"/>
  <c r="R7" i="1" s="1"/>
  <c r="Q8" i="1"/>
  <c r="R8" i="1" s="1"/>
  <c r="Q36" i="1"/>
  <c r="R36" i="1" s="1"/>
  <c r="Q37" i="1"/>
  <c r="R37" i="1" s="1"/>
  <c r="Q38" i="1"/>
  <c r="R38" i="1" s="1"/>
  <c r="Q42" i="1"/>
  <c r="R42" i="1" s="1"/>
  <c r="Q43" i="1"/>
  <c r="R43" i="1" s="1"/>
  <c r="Q44" i="1"/>
  <c r="R44" i="1" s="1"/>
  <c r="Q17" i="1"/>
  <c r="R17" i="1" s="1"/>
  <c r="AB17" i="1" s="1"/>
  <c r="Q16" i="1"/>
  <c r="R16" i="1" s="1"/>
  <c r="AB16" i="1" s="1"/>
  <c r="Q10" i="1"/>
  <c r="R10" i="1" s="1"/>
  <c r="AB10" i="1" s="1"/>
  <c r="Q30" i="1"/>
  <c r="R30" i="1" s="1"/>
  <c r="AB30" i="1" s="1"/>
  <c r="Q32" i="1"/>
  <c r="R32" i="1" s="1"/>
  <c r="AB32" i="1" s="1"/>
  <c r="Q29" i="1"/>
  <c r="R29" i="1" s="1"/>
  <c r="AB29" i="1" s="1"/>
  <c r="Q4" i="1"/>
  <c r="R4" i="1" s="1"/>
  <c r="AB4" i="1" s="1"/>
  <c r="Q34" i="1"/>
  <c r="R34" i="1" s="1"/>
  <c r="AB34" i="1" s="1"/>
  <c r="Q40" i="1"/>
  <c r="R40" i="1" s="1"/>
  <c r="AB40" i="1" s="1"/>
  <c r="Q5" i="1"/>
  <c r="R5" i="1" s="1"/>
  <c r="AB5" i="1" s="1"/>
  <c r="AK5" i="1" s="1"/>
  <c r="AL5" i="1" s="1"/>
  <c r="Q35" i="1"/>
  <c r="R35" i="1" s="1"/>
  <c r="AB35" i="1" s="1"/>
  <c r="AK35" i="1" s="1"/>
  <c r="AL35" i="1" s="1"/>
  <c r="Q41" i="1"/>
  <c r="R41" i="1" s="1"/>
  <c r="AB41" i="1" s="1"/>
  <c r="AK41" i="1" s="1"/>
  <c r="AL41" i="1" s="1"/>
  <c r="Q3" i="1"/>
  <c r="R3" i="1" s="1"/>
  <c r="AB3" i="1" s="1"/>
  <c r="AK3" i="1" s="1"/>
  <c r="AL3" i="1" s="1"/>
  <c r="Q33" i="1"/>
  <c r="R33" i="1" s="1"/>
  <c r="AB33" i="1" s="1"/>
  <c r="AK33" i="1" s="1"/>
  <c r="AL33" i="1" s="1"/>
  <c r="Q39" i="1"/>
  <c r="R39" i="1" s="1"/>
  <c r="AB39" i="1" s="1"/>
  <c r="AK39" i="1" s="1"/>
  <c r="AL39" i="1" s="1"/>
  <c r="Q26" i="1"/>
  <c r="R26" i="1" s="1"/>
  <c r="AB26" i="1" s="1"/>
  <c r="AK26" i="1" s="1"/>
  <c r="AL26" i="1" s="1"/>
  <c r="Q23" i="1"/>
  <c r="R23" i="1" s="1"/>
  <c r="AB23" i="1" s="1"/>
  <c r="Q24" i="1"/>
  <c r="R24" i="1" s="1"/>
  <c r="AB24" i="1" s="1"/>
  <c r="Q25" i="1"/>
  <c r="R25" i="1" s="1"/>
  <c r="AB25" i="1" s="1"/>
  <c r="Q15" i="1"/>
  <c r="R15" i="1" s="1"/>
  <c r="AB15" i="1" s="1"/>
  <c r="AK15" i="1" s="1"/>
  <c r="AL15" i="1" s="1"/>
  <c r="Q22" i="1"/>
  <c r="R22" i="1" s="1"/>
  <c r="AB22" i="1" s="1"/>
  <c r="Q28" i="1"/>
  <c r="R28" i="1" s="1"/>
  <c r="AB28" i="1" s="1"/>
  <c r="AK28" i="1" s="1"/>
  <c r="AL28" i="1" s="1"/>
  <c r="Q9" i="1"/>
  <c r="R9" i="1" s="1"/>
  <c r="AB9" i="1" s="1"/>
  <c r="AK9" i="1" s="1"/>
  <c r="AL9" i="1" s="1"/>
  <c r="Q21" i="1"/>
  <c r="R21" i="1" s="1"/>
  <c r="AB21" i="1" s="1"/>
  <c r="AK21" i="1" s="1"/>
  <c r="AL21" i="1" s="1"/>
  <c r="Q14" i="1"/>
  <c r="R14" i="1" s="1"/>
  <c r="AB14" i="1" s="1"/>
  <c r="AK14" i="1" s="1"/>
  <c r="AL14" i="1" s="1"/>
  <c r="Q27" i="1"/>
  <c r="R27" i="1" s="1"/>
  <c r="N27" i="1"/>
  <c r="N3" i="1"/>
  <c r="N33" i="1"/>
  <c r="N39" i="1"/>
  <c r="N15" i="1"/>
  <c r="N28" i="1"/>
  <c r="N9" i="1"/>
  <c r="N21" i="1"/>
  <c r="N14" i="1"/>
  <c r="N16" i="1"/>
  <c r="N29" i="1"/>
  <c r="N4" i="1"/>
  <c r="N34" i="1"/>
  <c r="N40" i="1"/>
  <c r="N18" i="1"/>
  <c r="N19" i="1"/>
  <c r="N6" i="1"/>
  <c r="N7" i="1"/>
  <c r="N8" i="1"/>
  <c r="N31" i="1"/>
  <c r="N36" i="1"/>
  <c r="N37" i="1"/>
  <c r="N38" i="1"/>
  <c r="N42" i="1"/>
  <c r="N43" i="1"/>
  <c r="N44" i="1"/>
  <c r="N5" i="1"/>
  <c r="N35" i="1"/>
  <c r="N41" i="1"/>
  <c r="N11" i="1"/>
  <c r="N17" i="1"/>
  <c r="N30" i="1"/>
  <c r="N32" i="1"/>
  <c r="N12" i="1"/>
  <c r="N13" i="1"/>
  <c r="N23" i="1"/>
  <c r="N24" i="1"/>
  <c r="N25" i="1"/>
  <c r="N26" i="1"/>
  <c r="N10" i="1"/>
  <c r="N22" i="1"/>
  <c r="N20" i="1"/>
  <c r="AK4" i="1" l="1"/>
  <c r="AL4" i="1" s="1"/>
  <c r="AK13" i="1"/>
  <c r="AL13" i="1" s="1"/>
  <c r="AK29" i="1"/>
  <c r="AL29" i="1" s="1"/>
  <c r="AK23" i="1"/>
  <c r="AL23" i="1" s="1"/>
  <c r="AK24" i="1"/>
  <c r="AL24" i="1" s="1"/>
  <c r="AK34" i="1"/>
  <c r="AL34" i="1" s="1"/>
  <c r="AK12" i="1"/>
  <c r="AL12" i="1" s="1"/>
  <c r="AK32" i="1"/>
  <c r="AL32" i="1" s="1"/>
  <c r="AK30" i="1"/>
  <c r="AL30" i="1" s="1"/>
  <c r="AK10" i="1"/>
  <c r="AL10" i="1" s="1"/>
  <c r="AK16" i="1"/>
  <c r="AL16" i="1" s="1"/>
  <c r="AK22" i="1"/>
  <c r="AL22" i="1" s="1"/>
  <c r="AK17" i="1"/>
  <c r="AL17" i="1" s="1"/>
  <c r="AK25" i="1"/>
  <c r="AL25" i="1" s="1"/>
  <c r="AK40" i="1"/>
  <c r="AL40" i="1" s="1"/>
</calcChain>
</file>

<file path=xl/sharedStrings.xml><?xml version="1.0" encoding="utf-8"?>
<sst xmlns="http://schemas.openxmlformats.org/spreadsheetml/2006/main" count="126" uniqueCount="51">
  <si>
    <t>Plot area</t>
  </si>
  <si>
    <t>FAR</t>
  </si>
  <si>
    <t>Ground coverage</t>
  </si>
  <si>
    <t>Front setback</t>
  </si>
  <si>
    <t>Rear setback</t>
  </si>
  <si>
    <t>Height</t>
  </si>
  <si>
    <t>Front Open Space</t>
  </si>
  <si>
    <t>UC (Front)</t>
  </si>
  <si>
    <t>UC (Rear)</t>
  </si>
  <si>
    <t>UC (Rt.)</t>
  </si>
  <si>
    <t>UC (Left)</t>
  </si>
  <si>
    <t>UC (FOS)</t>
  </si>
  <si>
    <t>SVF</t>
  </si>
  <si>
    <t>Mean SVF</t>
  </si>
  <si>
    <t>SVF Score</t>
  </si>
  <si>
    <t>Total Score</t>
  </si>
  <si>
    <t>MA</t>
  </si>
  <si>
    <t>HA</t>
  </si>
  <si>
    <t>Score out of 10</t>
  </si>
  <si>
    <t>Abutting road width</t>
  </si>
  <si>
    <t>Side (Right) setback</t>
  </si>
  <si>
    <t>Side (Left) setback</t>
  </si>
  <si>
    <t>Clusters</t>
  </si>
  <si>
    <t>UC (Rear)_AD from mean 2.5_Radiation</t>
  </si>
  <si>
    <t>UC (Rear)_0.2_Radiation decay</t>
  </si>
  <si>
    <t>UC (Rt.)_AD from mean 2.5_Radiation</t>
  </si>
  <si>
    <t>UC (Rt.)_0.2_Radiation decay</t>
  </si>
  <si>
    <t>UC (Left)_AD from mean 2.5_Radiation</t>
  </si>
  <si>
    <t>UC (FOS)_AD from mean 2.5_Radiation</t>
  </si>
  <si>
    <t>UC (Left)_0.2_Radiation decay</t>
  </si>
  <si>
    <t>UC (FOS)_0.2_Radiation decay</t>
  </si>
  <si>
    <t>Adaptation Level</t>
  </si>
  <si>
    <t>UC (Rear)_Radiation</t>
  </si>
  <si>
    <t>UC (Rt.)_Radiation</t>
  </si>
  <si>
    <t>UC (Left)_Radiation</t>
  </si>
  <si>
    <t>UC (FOS)_Radiation</t>
  </si>
  <si>
    <t>UC (Rear)_Shading</t>
  </si>
  <si>
    <t>UC (Rt.)_Shading</t>
  </si>
  <si>
    <t>UC (Left)_Shading</t>
  </si>
  <si>
    <t>UC (FOS)_Shading</t>
  </si>
  <si>
    <t>Scores_Shading</t>
  </si>
  <si>
    <t>Scores_Radiation_AT</t>
  </si>
  <si>
    <t>Absolute Deviation (AD) from mean SVF</t>
  </si>
  <si>
    <t>State/ city</t>
  </si>
  <si>
    <t>Maharashtra</t>
  </si>
  <si>
    <t>Rajasthan</t>
  </si>
  <si>
    <t>Ahmedabad</t>
  </si>
  <si>
    <t>Gandhi Nagar</t>
  </si>
  <si>
    <t>Jaisalmer</t>
  </si>
  <si>
    <t>Surat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</si>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</sst>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topLeftCell="A24" zoomScale="85" zoomScaleNormal="85" workbookViewId="0">
      <selection activeCell="A3" sqref="A3:A44"/>
    </sheetView>
  </sheetViews>
  <sheetFormatPr defaultRowHeight="14.4" x14ac:dyDescent="0.3"/>
  <cols>
    <col min="1" max="1" width="19.33203125" customWidth="1"/>
    <col min="16" max="26" width="13.44140625" customWidth="1"/>
    <col min="27" max="27" width="16.88671875" customWidth="1"/>
    <col min="39" max="39" width="11.5546875" customWidth="1"/>
  </cols>
  <sheetData>
    <row r="1" spans="1:40" ht="25.2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1" t="s">
        <v>41</v>
      </c>
      <c r="AC1" s="11"/>
      <c r="AD1" s="11"/>
      <c r="AE1" s="11"/>
      <c r="AF1" s="8" t="s">
        <v>40</v>
      </c>
      <c r="AG1" s="9"/>
      <c r="AH1" s="9"/>
      <c r="AI1" s="10"/>
      <c r="AJ1" s="4"/>
      <c r="AK1" s="4"/>
      <c r="AL1" s="4"/>
      <c r="AM1" s="4"/>
      <c r="AN1" s="4"/>
    </row>
    <row r="2" spans="1:40" s="1" customFormat="1" ht="86.4" x14ac:dyDescent="0.3">
      <c r="A2" s="2" t="s">
        <v>43</v>
      </c>
      <c r="B2" s="2" t="s">
        <v>0</v>
      </c>
      <c r="C2" s="2" t="s">
        <v>19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20</v>
      </c>
      <c r="I2" s="2" t="s">
        <v>21</v>
      </c>
      <c r="J2" s="2" t="s">
        <v>5</v>
      </c>
      <c r="K2" s="2" t="s">
        <v>6</v>
      </c>
      <c r="L2" s="2" t="s">
        <v>12</v>
      </c>
      <c r="M2" s="2" t="s">
        <v>13</v>
      </c>
      <c r="N2" s="2" t="s">
        <v>42</v>
      </c>
      <c r="O2" s="2" t="s">
        <v>7</v>
      </c>
      <c r="P2" s="6" t="s">
        <v>8</v>
      </c>
      <c r="Q2" s="6" t="s">
        <v>23</v>
      </c>
      <c r="R2" s="6" t="s">
        <v>24</v>
      </c>
      <c r="S2" s="3" t="s">
        <v>9</v>
      </c>
      <c r="T2" s="3" t="s">
        <v>25</v>
      </c>
      <c r="U2" s="3" t="s">
        <v>26</v>
      </c>
      <c r="V2" s="7" t="s">
        <v>10</v>
      </c>
      <c r="W2" s="7" t="s">
        <v>27</v>
      </c>
      <c r="X2" s="7" t="s">
        <v>29</v>
      </c>
      <c r="Y2" s="5" t="s">
        <v>11</v>
      </c>
      <c r="Z2" s="5" t="s">
        <v>28</v>
      </c>
      <c r="AA2" s="5" t="s">
        <v>30</v>
      </c>
      <c r="AB2" s="6" t="s">
        <v>32</v>
      </c>
      <c r="AC2" s="3" t="s">
        <v>33</v>
      </c>
      <c r="AD2" s="7" t="s">
        <v>34</v>
      </c>
      <c r="AE2" s="5" t="s">
        <v>35</v>
      </c>
      <c r="AF2" s="6" t="s">
        <v>36</v>
      </c>
      <c r="AG2" s="3" t="s">
        <v>37</v>
      </c>
      <c r="AH2" s="7" t="s">
        <v>38</v>
      </c>
      <c r="AI2" s="5" t="s">
        <v>39</v>
      </c>
      <c r="AJ2" s="2" t="s">
        <v>14</v>
      </c>
      <c r="AK2" s="2" t="s">
        <v>15</v>
      </c>
      <c r="AL2" s="2" t="s">
        <v>18</v>
      </c>
      <c r="AM2" s="2" t="s">
        <v>31</v>
      </c>
      <c r="AN2" s="2" t="s">
        <v>22</v>
      </c>
    </row>
    <row r="3" spans="1:40" x14ac:dyDescent="0.3">
      <c r="A3" s="4" t="s">
        <v>46</v>
      </c>
      <c r="B3" s="4">
        <v>50</v>
      </c>
      <c r="C3" s="4">
        <v>9</v>
      </c>
      <c r="D3" s="4">
        <v>2.7</v>
      </c>
      <c r="E3" s="4">
        <v>0.9</v>
      </c>
      <c r="F3" s="4">
        <v>2.5</v>
      </c>
      <c r="G3" s="4">
        <v>2.25</v>
      </c>
      <c r="H3" s="4">
        <v>0</v>
      </c>
      <c r="I3" s="4">
        <v>0</v>
      </c>
      <c r="J3" s="4">
        <v>10</v>
      </c>
      <c r="K3" s="4">
        <v>11.5</v>
      </c>
      <c r="L3" s="4">
        <v>0.49847112399999999</v>
      </c>
      <c r="M3" s="4">
        <v>0.46200000000000002</v>
      </c>
      <c r="N3" s="4">
        <f t="shared" ref="N3:N44" si="0">L3-M3</f>
        <v>3.6471123999999966E-2</v>
      </c>
      <c r="O3" s="4">
        <v>4</v>
      </c>
      <c r="P3" s="4">
        <v>4.4444444440000002</v>
      </c>
      <c r="Q3" s="4">
        <f t="shared" ref="Q3:Q44" si="1">ABS(P3-2.5)</f>
        <v>1.9444444440000002</v>
      </c>
      <c r="R3" s="4">
        <f t="shared" ref="R3:R44" si="2">Q3*0.2</f>
        <v>0.38888888880000005</v>
      </c>
      <c r="S3" s="4">
        <v>0</v>
      </c>
      <c r="T3" s="4">
        <f t="shared" ref="T3:T44" si="3">ABS(S3-2.5)</f>
        <v>2.5</v>
      </c>
      <c r="U3" s="4">
        <f t="shared" ref="U3:U44" si="4">T3*0.2</f>
        <v>0.5</v>
      </c>
      <c r="V3" s="4">
        <v>0</v>
      </c>
      <c r="W3" s="4">
        <f t="shared" ref="W3:W44" si="5">ABS(V3-2.5)</f>
        <v>2.5</v>
      </c>
      <c r="X3" s="4">
        <f t="shared" ref="X3:X44" si="6">W3*0.2</f>
        <v>0.5</v>
      </c>
      <c r="Y3" s="4">
        <v>0.869565217</v>
      </c>
      <c r="Z3" s="4">
        <f t="shared" ref="Z3:Z44" si="7">ABS(Y3-2.5)</f>
        <v>1.6304347830000001</v>
      </c>
      <c r="AA3" s="4">
        <f t="shared" ref="AA3:AA44" si="8">0.2*Z3</f>
        <v>0.32608695660000003</v>
      </c>
      <c r="AB3" s="4">
        <f>EXP(-R3)</f>
        <v>0.67780957806569997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4</v>
      </c>
      <c r="AK3" s="4">
        <f t="shared" ref="AK3:AK44" si="9">SUM(AB3:AJ3)</f>
        <v>10.6778095780657</v>
      </c>
      <c r="AL3" s="4">
        <f t="shared" ref="AL3:AL44" si="10">(AK3/12)*10</f>
        <v>8.8981746483880837</v>
      </c>
      <c r="AM3" s="4" t="s">
        <v>17</v>
      </c>
      <c r="AN3" s="4">
        <v>4</v>
      </c>
    </row>
    <row r="4" spans="1:40" x14ac:dyDescent="0.3">
      <c r="A4" s="4" t="s">
        <v>46</v>
      </c>
      <c r="B4" s="4">
        <v>150</v>
      </c>
      <c r="C4" s="4">
        <v>9</v>
      </c>
      <c r="D4" s="4">
        <v>2.7</v>
      </c>
      <c r="E4" s="4">
        <v>0.65</v>
      </c>
      <c r="F4" s="4">
        <v>3</v>
      </c>
      <c r="G4" s="4">
        <v>2.25</v>
      </c>
      <c r="H4" s="4">
        <v>1.5</v>
      </c>
      <c r="I4" s="4">
        <v>0</v>
      </c>
      <c r="J4" s="4">
        <v>10</v>
      </c>
      <c r="K4" s="4">
        <v>12</v>
      </c>
      <c r="L4" s="4">
        <v>0.514495755</v>
      </c>
      <c r="M4" s="4">
        <v>0.46200000000000002</v>
      </c>
      <c r="N4" s="4">
        <f t="shared" si="0"/>
        <v>5.2495754999999977E-2</v>
      </c>
      <c r="O4" s="4">
        <v>3.3333333330000001</v>
      </c>
      <c r="P4" s="4">
        <v>4.4444444440000002</v>
      </c>
      <c r="Q4" s="4">
        <f t="shared" si="1"/>
        <v>1.9444444440000002</v>
      </c>
      <c r="R4" s="4">
        <f t="shared" si="2"/>
        <v>0.38888888880000005</v>
      </c>
      <c r="S4" s="4">
        <v>6.6666666670000003</v>
      </c>
      <c r="T4" s="4">
        <f t="shared" si="3"/>
        <v>4.1666666670000003</v>
      </c>
      <c r="U4" s="4">
        <f t="shared" si="4"/>
        <v>0.83333333340000015</v>
      </c>
      <c r="V4" s="4">
        <v>0</v>
      </c>
      <c r="W4" s="4">
        <f t="shared" si="5"/>
        <v>2.5</v>
      </c>
      <c r="X4" s="4">
        <f t="shared" si="6"/>
        <v>0.5</v>
      </c>
      <c r="Y4" s="4">
        <v>0.83333333300000001</v>
      </c>
      <c r="Z4" s="4">
        <f t="shared" si="7"/>
        <v>1.6666666669999999</v>
      </c>
      <c r="AA4" s="4">
        <f t="shared" si="8"/>
        <v>0.33333333339999999</v>
      </c>
      <c r="AB4" s="4">
        <f>EXP(-R4)</f>
        <v>0.67780957806569997</v>
      </c>
      <c r="AC4" s="4">
        <f>EXP(-U4)</f>
        <v>0.43459820847810493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0</v>
      </c>
      <c r="AJ4" s="4">
        <v>4</v>
      </c>
      <c r="AK4" s="4">
        <f t="shared" si="9"/>
        <v>10.112407786543805</v>
      </c>
      <c r="AL4" s="4">
        <f t="shared" si="10"/>
        <v>8.427006488786505</v>
      </c>
      <c r="AM4" s="4" t="s">
        <v>17</v>
      </c>
      <c r="AN4" s="4">
        <v>4</v>
      </c>
    </row>
    <row r="5" spans="1:40" x14ac:dyDescent="0.3">
      <c r="A5" s="4" t="s">
        <v>46</v>
      </c>
      <c r="B5" s="4">
        <v>300</v>
      </c>
      <c r="C5" s="4">
        <v>9</v>
      </c>
      <c r="D5" s="4">
        <v>2.7</v>
      </c>
      <c r="E5" s="4">
        <v>0.55000000000000004</v>
      </c>
      <c r="F5" s="4">
        <v>3</v>
      </c>
      <c r="G5" s="4">
        <v>2.25</v>
      </c>
      <c r="H5" s="4">
        <v>3</v>
      </c>
      <c r="I5" s="4">
        <v>3</v>
      </c>
      <c r="J5" s="4">
        <v>10</v>
      </c>
      <c r="K5" s="4">
        <v>12</v>
      </c>
      <c r="L5" s="4">
        <v>0.514495755</v>
      </c>
      <c r="M5" s="4">
        <v>0.46200000000000002</v>
      </c>
      <c r="N5" s="4">
        <f t="shared" si="0"/>
        <v>5.2495754999999977E-2</v>
      </c>
      <c r="O5" s="4">
        <v>3.3333333330000001</v>
      </c>
      <c r="P5" s="4">
        <v>4.4444444440000002</v>
      </c>
      <c r="Q5" s="4">
        <f t="shared" si="1"/>
        <v>1.9444444440000002</v>
      </c>
      <c r="R5" s="4">
        <f t="shared" si="2"/>
        <v>0.38888888880000005</v>
      </c>
      <c r="S5" s="4">
        <v>3.3333333330000001</v>
      </c>
      <c r="T5" s="4">
        <f t="shared" si="3"/>
        <v>0.83333333300000012</v>
      </c>
      <c r="U5" s="4">
        <f t="shared" si="4"/>
        <v>0.16666666660000004</v>
      </c>
      <c r="V5" s="4">
        <v>3.3333333330000001</v>
      </c>
      <c r="W5" s="4">
        <f t="shared" si="5"/>
        <v>0.83333333300000012</v>
      </c>
      <c r="X5" s="4">
        <f t="shared" si="6"/>
        <v>0.16666666660000004</v>
      </c>
      <c r="Y5" s="4">
        <v>0.83333333300000001</v>
      </c>
      <c r="Z5" s="4">
        <f t="shared" si="7"/>
        <v>1.6666666669999999</v>
      </c>
      <c r="AA5" s="4">
        <f t="shared" si="8"/>
        <v>0.33333333339999999</v>
      </c>
      <c r="AB5" s="4">
        <f>EXP(-R5)</f>
        <v>0.67780957806569997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0</v>
      </c>
      <c r="AJ5" s="4">
        <v>4</v>
      </c>
      <c r="AK5" s="4">
        <f t="shared" si="9"/>
        <v>10.6778095780657</v>
      </c>
      <c r="AL5" s="4">
        <f t="shared" si="10"/>
        <v>8.8981746483880837</v>
      </c>
      <c r="AM5" s="4" t="s">
        <v>17</v>
      </c>
      <c r="AN5" s="4">
        <v>3</v>
      </c>
    </row>
    <row r="6" spans="1:40" x14ac:dyDescent="0.3">
      <c r="A6" s="4" t="s">
        <v>46</v>
      </c>
      <c r="B6" s="4">
        <v>500</v>
      </c>
      <c r="C6" s="4">
        <v>9</v>
      </c>
      <c r="D6" s="4">
        <v>2.7</v>
      </c>
      <c r="E6" s="4">
        <v>0.55000000000000004</v>
      </c>
      <c r="F6" s="4">
        <v>3</v>
      </c>
      <c r="G6" s="4">
        <v>3</v>
      </c>
      <c r="H6" s="4">
        <v>3</v>
      </c>
      <c r="I6" s="4">
        <v>3</v>
      </c>
      <c r="J6" s="4">
        <v>10</v>
      </c>
      <c r="K6" s="4">
        <v>12</v>
      </c>
      <c r="L6" s="4">
        <v>0.514495755</v>
      </c>
      <c r="M6" s="4">
        <v>0.46200000000000002</v>
      </c>
      <c r="N6" s="4">
        <f t="shared" si="0"/>
        <v>5.2495754999999977E-2</v>
      </c>
      <c r="O6" s="4">
        <v>3.3333333330000001</v>
      </c>
      <c r="P6" s="4">
        <v>3.3333333330000001</v>
      </c>
      <c r="Q6" s="4">
        <f t="shared" si="1"/>
        <v>0.83333333300000012</v>
      </c>
      <c r="R6" s="4">
        <f t="shared" si="2"/>
        <v>0.16666666660000004</v>
      </c>
      <c r="S6" s="4">
        <v>3.3333333330000001</v>
      </c>
      <c r="T6" s="4">
        <f t="shared" si="3"/>
        <v>0.83333333300000012</v>
      </c>
      <c r="U6" s="4">
        <f t="shared" si="4"/>
        <v>0.16666666660000004</v>
      </c>
      <c r="V6" s="4">
        <v>3.3333333330000001</v>
      </c>
      <c r="W6" s="4">
        <f t="shared" si="5"/>
        <v>0.83333333300000012</v>
      </c>
      <c r="X6" s="4">
        <f t="shared" si="6"/>
        <v>0.16666666660000004</v>
      </c>
      <c r="Y6" s="4">
        <v>0.83333333300000001</v>
      </c>
      <c r="Z6" s="4">
        <f t="shared" si="7"/>
        <v>1.6666666669999999</v>
      </c>
      <c r="AA6" s="4">
        <f t="shared" si="8"/>
        <v>0.33333333339999999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0</v>
      </c>
      <c r="AJ6" s="4">
        <v>4</v>
      </c>
      <c r="AK6" s="4">
        <f t="shared" si="9"/>
        <v>11</v>
      </c>
      <c r="AL6" s="4">
        <f t="shared" si="10"/>
        <v>9.1666666666666661</v>
      </c>
      <c r="AM6" s="4" t="s">
        <v>17</v>
      </c>
      <c r="AN6" s="4">
        <v>3</v>
      </c>
    </row>
    <row r="7" spans="1:40" x14ac:dyDescent="0.3">
      <c r="A7" s="4" t="s">
        <v>46</v>
      </c>
      <c r="B7" s="4">
        <v>750</v>
      </c>
      <c r="C7" s="4">
        <v>9</v>
      </c>
      <c r="D7" s="4">
        <v>2.7</v>
      </c>
      <c r="E7" s="4">
        <v>0.55000000000000004</v>
      </c>
      <c r="F7" s="4">
        <v>3</v>
      </c>
      <c r="G7" s="4">
        <v>3</v>
      </c>
      <c r="H7" s="4">
        <v>3</v>
      </c>
      <c r="I7" s="4">
        <v>3</v>
      </c>
      <c r="J7" s="4">
        <v>10</v>
      </c>
      <c r="K7" s="4">
        <v>12</v>
      </c>
      <c r="L7" s="4">
        <v>0.514495755</v>
      </c>
      <c r="M7" s="4">
        <v>0.46200000000000002</v>
      </c>
      <c r="N7" s="4">
        <f t="shared" si="0"/>
        <v>5.2495754999999977E-2</v>
      </c>
      <c r="O7" s="4">
        <v>3.3333333330000001</v>
      </c>
      <c r="P7" s="4">
        <v>3.3333333330000001</v>
      </c>
      <c r="Q7" s="4">
        <f t="shared" si="1"/>
        <v>0.83333333300000012</v>
      </c>
      <c r="R7" s="4">
        <f t="shared" si="2"/>
        <v>0.16666666660000004</v>
      </c>
      <c r="S7" s="4">
        <v>3.3333333330000001</v>
      </c>
      <c r="T7" s="4">
        <f t="shared" si="3"/>
        <v>0.83333333300000012</v>
      </c>
      <c r="U7" s="4">
        <f t="shared" si="4"/>
        <v>0.16666666660000004</v>
      </c>
      <c r="V7" s="4">
        <v>3.3333333330000001</v>
      </c>
      <c r="W7" s="4">
        <f t="shared" si="5"/>
        <v>0.83333333300000012</v>
      </c>
      <c r="X7" s="4">
        <f t="shared" si="6"/>
        <v>0.16666666660000004</v>
      </c>
      <c r="Y7" s="4">
        <v>0.83333333300000001</v>
      </c>
      <c r="Z7" s="4">
        <f t="shared" si="7"/>
        <v>1.6666666669999999</v>
      </c>
      <c r="AA7" s="4">
        <f t="shared" si="8"/>
        <v>0.33333333339999999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0</v>
      </c>
      <c r="AJ7" s="4">
        <v>4</v>
      </c>
      <c r="AK7" s="4">
        <f t="shared" si="9"/>
        <v>11</v>
      </c>
      <c r="AL7" s="4">
        <f t="shared" si="10"/>
        <v>9.1666666666666661</v>
      </c>
      <c r="AM7" s="4" t="s">
        <v>17</v>
      </c>
      <c r="AN7" s="4">
        <v>3</v>
      </c>
    </row>
    <row r="8" spans="1:40" x14ac:dyDescent="0.3">
      <c r="A8" s="4" t="s">
        <v>46</v>
      </c>
      <c r="B8" s="4">
        <v>1000</v>
      </c>
      <c r="C8" s="4">
        <v>9</v>
      </c>
      <c r="D8" s="4">
        <v>2.7</v>
      </c>
      <c r="E8" s="4">
        <v>0.55000000000000004</v>
      </c>
      <c r="F8" s="4">
        <v>3</v>
      </c>
      <c r="G8" s="4">
        <v>3</v>
      </c>
      <c r="H8" s="4">
        <v>3</v>
      </c>
      <c r="I8" s="4">
        <v>3</v>
      </c>
      <c r="J8" s="4">
        <v>10</v>
      </c>
      <c r="K8" s="4">
        <v>12</v>
      </c>
      <c r="L8" s="4">
        <v>0.514495755</v>
      </c>
      <c r="M8" s="4">
        <v>0.46200000000000002</v>
      </c>
      <c r="N8" s="4">
        <f t="shared" si="0"/>
        <v>5.2495754999999977E-2</v>
      </c>
      <c r="O8" s="4">
        <v>3.3333333330000001</v>
      </c>
      <c r="P8" s="4">
        <v>3.3333333330000001</v>
      </c>
      <c r="Q8" s="4">
        <f t="shared" si="1"/>
        <v>0.83333333300000012</v>
      </c>
      <c r="R8" s="4">
        <f t="shared" si="2"/>
        <v>0.16666666660000004</v>
      </c>
      <c r="S8" s="4">
        <v>3.3333333330000001</v>
      </c>
      <c r="T8" s="4">
        <f t="shared" si="3"/>
        <v>0.83333333300000012</v>
      </c>
      <c r="U8" s="4">
        <f t="shared" si="4"/>
        <v>0.16666666660000004</v>
      </c>
      <c r="V8" s="4">
        <v>3.3333333330000001</v>
      </c>
      <c r="W8" s="4">
        <f t="shared" si="5"/>
        <v>0.83333333300000012</v>
      </c>
      <c r="X8" s="4">
        <f t="shared" si="6"/>
        <v>0.16666666660000004</v>
      </c>
      <c r="Y8" s="4">
        <v>0.83333333300000001</v>
      </c>
      <c r="Z8" s="4">
        <f t="shared" si="7"/>
        <v>1.6666666669999999</v>
      </c>
      <c r="AA8" s="4">
        <f t="shared" si="8"/>
        <v>0.33333333339999999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0</v>
      </c>
      <c r="AJ8" s="4">
        <v>4</v>
      </c>
      <c r="AK8" s="4">
        <f t="shared" si="9"/>
        <v>11</v>
      </c>
      <c r="AL8" s="4">
        <f t="shared" si="10"/>
        <v>9.1666666666666661</v>
      </c>
      <c r="AM8" s="4" t="s">
        <v>17</v>
      </c>
      <c r="AN8" s="4">
        <v>3</v>
      </c>
    </row>
    <row r="9" spans="1:40" x14ac:dyDescent="0.3">
      <c r="A9" s="4" t="s">
        <v>47</v>
      </c>
      <c r="B9" s="4">
        <v>50</v>
      </c>
      <c r="C9" s="4">
        <v>3.5</v>
      </c>
      <c r="D9" s="4">
        <v>2.25</v>
      </c>
      <c r="E9" s="4">
        <v>0.9</v>
      </c>
      <c r="F9" s="4">
        <v>1.5</v>
      </c>
      <c r="G9" s="4">
        <v>1.5</v>
      </c>
      <c r="H9" s="4">
        <v>0</v>
      </c>
      <c r="I9" s="4">
        <v>0</v>
      </c>
      <c r="J9" s="4">
        <v>10</v>
      </c>
      <c r="K9" s="4">
        <v>5</v>
      </c>
      <c r="L9" s="4">
        <v>0.242535625</v>
      </c>
      <c r="M9" s="4">
        <v>0.46200000000000002</v>
      </c>
      <c r="N9" s="4">
        <f t="shared" si="0"/>
        <v>-0.21946437500000002</v>
      </c>
      <c r="O9" s="4">
        <v>6.6666666670000003</v>
      </c>
      <c r="P9" s="4">
        <v>6.6666666670000003</v>
      </c>
      <c r="Q9" s="4">
        <f t="shared" si="1"/>
        <v>4.1666666670000003</v>
      </c>
      <c r="R9" s="4">
        <f t="shared" si="2"/>
        <v>0.83333333340000015</v>
      </c>
      <c r="S9" s="4">
        <v>0</v>
      </c>
      <c r="T9" s="4">
        <f t="shared" si="3"/>
        <v>2.5</v>
      </c>
      <c r="U9" s="4">
        <f t="shared" si="4"/>
        <v>0.5</v>
      </c>
      <c r="V9" s="4">
        <v>0</v>
      </c>
      <c r="W9" s="4">
        <f t="shared" si="5"/>
        <v>2.5</v>
      </c>
      <c r="X9" s="4">
        <f t="shared" si="6"/>
        <v>0.5</v>
      </c>
      <c r="Y9" s="4">
        <v>2</v>
      </c>
      <c r="Z9" s="4">
        <f t="shared" si="7"/>
        <v>0.5</v>
      </c>
      <c r="AA9" s="4">
        <f t="shared" si="8"/>
        <v>0.1</v>
      </c>
      <c r="AB9" s="4">
        <f>EXP(-R9)</f>
        <v>0.43459820847810493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0</v>
      </c>
      <c r="AJ9" s="4">
        <v>0</v>
      </c>
      <c r="AK9" s="4">
        <f t="shared" si="9"/>
        <v>6.4345982084781053</v>
      </c>
      <c r="AL9" s="4">
        <f t="shared" si="10"/>
        <v>5.3621651737317544</v>
      </c>
      <c r="AM9" s="4" t="s">
        <v>16</v>
      </c>
      <c r="AN9" s="4">
        <v>2</v>
      </c>
    </row>
    <row r="10" spans="1:40" x14ac:dyDescent="0.3">
      <c r="A10" s="4" t="s">
        <v>47</v>
      </c>
      <c r="B10" s="4">
        <v>135</v>
      </c>
      <c r="C10" s="4">
        <v>3.5</v>
      </c>
      <c r="D10" s="4">
        <v>2.25</v>
      </c>
      <c r="E10" s="4">
        <v>0.65</v>
      </c>
      <c r="F10" s="4">
        <v>2.5</v>
      </c>
      <c r="G10" s="4">
        <v>2.5</v>
      </c>
      <c r="H10" s="4">
        <v>1</v>
      </c>
      <c r="I10" s="4">
        <v>2</v>
      </c>
      <c r="J10" s="4">
        <v>10</v>
      </c>
      <c r="K10" s="4">
        <v>6</v>
      </c>
      <c r="L10" s="4">
        <v>0.287347886</v>
      </c>
      <c r="M10" s="4">
        <v>0.46200000000000002</v>
      </c>
      <c r="N10" s="4">
        <f t="shared" si="0"/>
        <v>-0.17465211400000002</v>
      </c>
      <c r="O10" s="4">
        <v>4</v>
      </c>
      <c r="P10" s="4">
        <v>4</v>
      </c>
      <c r="Q10" s="4">
        <f t="shared" si="1"/>
        <v>1.5</v>
      </c>
      <c r="R10" s="4">
        <f t="shared" si="2"/>
        <v>0.30000000000000004</v>
      </c>
      <c r="S10" s="4">
        <v>10</v>
      </c>
      <c r="T10" s="4">
        <f t="shared" si="3"/>
        <v>7.5</v>
      </c>
      <c r="U10" s="4">
        <f t="shared" si="4"/>
        <v>1.5</v>
      </c>
      <c r="V10" s="4">
        <v>5</v>
      </c>
      <c r="W10" s="4">
        <f t="shared" si="5"/>
        <v>2.5</v>
      </c>
      <c r="X10" s="4">
        <f t="shared" si="6"/>
        <v>0.5</v>
      </c>
      <c r="Y10" s="4">
        <v>1.6666666670000001</v>
      </c>
      <c r="Z10" s="4">
        <f t="shared" si="7"/>
        <v>0.8333333329999999</v>
      </c>
      <c r="AA10" s="4">
        <f t="shared" si="8"/>
        <v>0.16666666659999999</v>
      </c>
      <c r="AB10" s="4">
        <f>EXP(-R10)</f>
        <v>0.74081822068171788</v>
      </c>
      <c r="AC10" s="4">
        <f>EXP(-U10)</f>
        <v>0.22313016014842982</v>
      </c>
      <c r="AD10" s="4">
        <f>EXP(-X10)</f>
        <v>0.60653065971263342</v>
      </c>
      <c r="AE10" s="4">
        <v>1</v>
      </c>
      <c r="AF10" s="4">
        <v>1</v>
      </c>
      <c r="AG10" s="4">
        <v>1</v>
      </c>
      <c r="AH10" s="4">
        <v>1</v>
      </c>
      <c r="AI10" s="4">
        <v>0</v>
      </c>
      <c r="AJ10" s="4">
        <v>0</v>
      </c>
      <c r="AK10" s="4">
        <f t="shared" si="9"/>
        <v>5.5704790405427813</v>
      </c>
      <c r="AL10" s="4">
        <f t="shared" si="10"/>
        <v>4.6420658671189843</v>
      </c>
      <c r="AM10" s="4" t="s">
        <v>16</v>
      </c>
      <c r="AN10" s="4">
        <v>1</v>
      </c>
    </row>
    <row r="11" spans="1:40" x14ac:dyDescent="0.3">
      <c r="A11" s="4" t="s">
        <v>47</v>
      </c>
      <c r="B11" s="4">
        <v>250</v>
      </c>
      <c r="C11" s="4">
        <v>3.5</v>
      </c>
      <c r="D11" s="4">
        <v>2.25</v>
      </c>
      <c r="E11" s="4">
        <v>0.65</v>
      </c>
      <c r="F11" s="4">
        <v>3</v>
      </c>
      <c r="G11" s="4">
        <v>3</v>
      </c>
      <c r="H11" s="4">
        <v>1</v>
      </c>
      <c r="I11" s="4">
        <v>3</v>
      </c>
      <c r="J11" s="4">
        <v>10</v>
      </c>
      <c r="K11" s="4">
        <v>6.5</v>
      </c>
      <c r="L11" s="4">
        <v>0.30908607199999999</v>
      </c>
      <c r="M11" s="4">
        <v>0.46200000000000002</v>
      </c>
      <c r="N11" s="4">
        <f t="shared" si="0"/>
        <v>-0.15291392800000003</v>
      </c>
      <c r="O11" s="4">
        <v>3.3333333330000001</v>
      </c>
      <c r="P11" s="4">
        <v>3.3333333330000001</v>
      </c>
      <c r="Q11" s="4">
        <f t="shared" si="1"/>
        <v>0.83333333300000012</v>
      </c>
      <c r="R11" s="4">
        <f t="shared" si="2"/>
        <v>0.16666666660000004</v>
      </c>
      <c r="S11" s="4">
        <v>10</v>
      </c>
      <c r="T11" s="4">
        <f t="shared" si="3"/>
        <v>7.5</v>
      </c>
      <c r="U11" s="4">
        <f t="shared" si="4"/>
        <v>1.5</v>
      </c>
      <c r="V11" s="4">
        <v>3.3333333330000001</v>
      </c>
      <c r="W11" s="4">
        <f t="shared" si="5"/>
        <v>0.83333333300000012</v>
      </c>
      <c r="X11" s="4">
        <f t="shared" si="6"/>
        <v>0.16666666660000004</v>
      </c>
      <c r="Y11" s="4">
        <v>1.538461538</v>
      </c>
      <c r="Z11" s="4">
        <f t="shared" si="7"/>
        <v>0.96153846200000004</v>
      </c>
      <c r="AA11" s="4">
        <f t="shared" si="8"/>
        <v>0.19230769240000001</v>
      </c>
      <c r="AB11" s="4">
        <v>1</v>
      </c>
      <c r="AC11" s="4">
        <f>EXP(-U11)</f>
        <v>0.22313016014842982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0</v>
      </c>
      <c r="AJ11" s="4">
        <v>0</v>
      </c>
      <c r="AK11" s="4">
        <f t="shared" si="9"/>
        <v>6.2231301601484299</v>
      </c>
      <c r="AL11" s="4">
        <f t="shared" si="10"/>
        <v>5.1859418001236914</v>
      </c>
      <c r="AM11" s="4" t="s">
        <v>16</v>
      </c>
      <c r="AN11" s="4">
        <v>1</v>
      </c>
    </row>
    <row r="12" spans="1:40" x14ac:dyDescent="0.3">
      <c r="A12" s="4" t="s">
        <v>47</v>
      </c>
      <c r="B12" s="4">
        <v>500</v>
      </c>
      <c r="C12" s="4">
        <v>3.5</v>
      </c>
      <c r="D12" s="4">
        <v>2.25</v>
      </c>
      <c r="E12" s="4">
        <v>0.65</v>
      </c>
      <c r="F12" s="4">
        <v>4</v>
      </c>
      <c r="G12" s="4">
        <v>4</v>
      </c>
      <c r="H12" s="4">
        <v>2</v>
      </c>
      <c r="I12" s="4">
        <v>2</v>
      </c>
      <c r="J12" s="4">
        <v>10</v>
      </c>
      <c r="K12" s="4">
        <v>7.5</v>
      </c>
      <c r="L12" s="4">
        <v>0.35112344200000001</v>
      </c>
      <c r="M12" s="4">
        <v>0.46200000000000002</v>
      </c>
      <c r="N12" s="4">
        <f t="shared" si="0"/>
        <v>-0.11087655800000001</v>
      </c>
      <c r="O12" s="4">
        <v>2.5</v>
      </c>
      <c r="P12" s="4">
        <v>2.5</v>
      </c>
      <c r="Q12" s="4">
        <f t="shared" si="1"/>
        <v>0</v>
      </c>
      <c r="R12" s="4">
        <f t="shared" si="2"/>
        <v>0</v>
      </c>
      <c r="S12" s="4">
        <v>5</v>
      </c>
      <c r="T12" s="4">
        <f t="shared" si="3"/>
        <v>2.5</v>
      </c>
      <c r="U12" s="4">
        <f t="shared" si="4"/>
        <v>0.5</v>
      </c>
      <c r="V12" s="4">
        <v>5</v>
      </c>
      <c r="W12" s="4">
        <f t="shared" si="5"/>
        <v>2.5</v>
      </c>
      <c r="X12" s="4">
        <f t="shared" si="6"/>
        <v>0.5</v>
      </c>
      <c r="Y12" s="4">
        <v>1.3333333329999999</v>
      </c>
      <c r="Z12" s="4">
        <f t="shared" si="7"/>
        <v>1.1666666670000001</v>
      </c>
      <c r="AA12" s="4">
        <f t="shared" si="8"/>
        <v>0.23333333340000004</v>
      </c>
      <c r="AB12" s="4">
        <v>1</v>
      </c>
      <c r="AC12" s="4">
        <f>EXP(-U12)</f>
        <v>0.60653065971263342</v>
      </c>
      <c r="AD12" s="4">
        <f>EXP(-X12)</f>
        <v>0.60653065971263342</v>
      </c>
      <c r="AE12" s="4">
        <v>1</v>
      </c>
      <c r="AF12" s="4">
        <v>1</v>
      </c>
      <c r="AG12" s="4">
        <v>1</v>
      </c>
      <c r="AH12" s="4">
        <v>1</v>
      </c>
      <c r="AI12" s="4">
        <v>0</v>
      </c>
      <c r="AJ12" s="4">
        <v>0</v>
      </c>
      <c r="AK12" s="4">
        <f t="shared" si="9"/>
        <v>6.2130613194252664</v>
      </c>
      <c r="AL12" s="4">
        <f t="shared" si="10"/>
        <v>5.1775510995210547</v>
      </c>
      <c r="AM12" s="4" t="s">
        <v>16</v>
      </c>
      <c r="AN12" s="4">
        <v>1</v>
      </c>
    </row>
    <row r="13" spans="1:40" x14ac:dyDescent="0.3">
      <c r="A13" s="4" t="s">
        <v>47</v>
      </c>
      <c r="B13" s="4">
        <v>750</v>
      </c>
      <c r="C13" s="4">
        <v>3.5</v>
      </c>
      <c r="D13" s="4">
        <v>2.25</v>
      </c>
      <c r="E13" s="4">
        <v>0.65</v>
      </c>
      <c r="F13" s="4">
        <v>4</v>
      </c>
      <c r="G13" s="4">
        <v>4</v>
      </c>
      <c r="H13" s="4">
        <v>2</v>
      </c>
      <c r="I13" s="4">
        <v>2</v>
      </c>
      <c r="J13" s="4">
        <v>10</v>
      </c>
      <c r="K13" s="4">
        <v>7.5</v>
      </c>
      <c r="L13" s="4">
        <v>0.35112344200000001</v>
      </c>
      <c r="M13" s="4">
        <v>0.46200000000000002</v>
      </c>
      <c r="N13" s="4">
        <f t="shared" si="0"/>
        <v>-0.11087655800000001</v>
      </c>
      <c r="O13" s="4">
        <v>2.5</v>
      </c>
      <c r="P13" s="4">
        <v>2.5</v>
      </c>
      <c r="Q13" s="4">
        <f t="shared" si="1"/>
        <v>0</v>
      </c>
      <c r="R13" s="4">
        <f t="shared" si="2"/>
        <v>0</v>
      </c>
      <c r="S13" s="4">
        <v>5</v>
      </c>
      <c r="T13" s="4">
        <f t="shared" si="3"/>
        <v>2.5</v>
      </c>
      <c r="U13" s="4">
        <f t="shared" si="4"/>
        <v>0.5</v>
      </c>
      <c r="V13" s="4">
        <v>5</v>
      </c>
      <c r="W13" s="4">
        <f t="shared" si="5"/>
        <v>2.5</v>
      </c>
      <c r="X13" s="4">
        <f t="shared" si="6"/>
        <v>0.5</v>
      </c>
      <c r="Y13" s="4">
        <v>1.3333333329999999</v>
      </c>
      <c r="Z13" s="4">
        <f t="shared" si="7"/>
        <v>1.1666666670000001</v>
      </c>
      <c r="AA13" s="4">
        <f t="shared" si="8"/>
        <v>0.23333333340000004</v>
      </c>
      <c r="AB13" s="4">
        <v>1</v>
      </c>
      <c r="AC13" s="4">
        <f>EXP(-U13)</f>
        <v>0.60653065971263342</v>
      </c>
      <c r="AD13" s="4">
        <f>EXP(-X13)</f>
        <v>0.60653065971263342</v>
      </c>
      <c r="AE13" s="4">
        <v>1</v>
      </c>
      <c r="AF13" s="4">
        <v>1</v>
      </c>
      <c r="AG13" s="4">
        <v>1</v>
      </c>
      <c r="AH13" s="4">
        <v>1</v>
      </c>
      <c r="AI13" s="4">
        <v>0</v>
      </c>
      <c r="AJ13" s="4">
        <v>0</v>
      </c>
      <c r="AK13" s="4">
        <f t="shared" si="9"/>
        <v>6.2130613194252664</v>
      </c>
      <c r="AL13" s="4">
        <f t="shared" si="10"/>
        <v>5.1775510995210547</v>
      </c>
      <c r="AM13" s="4" t="s">
        <v>16</v>
      </c>
      <c r="AN13" s="4">
        <v>1</v>
      </c>
    </row>
    <row r="14" spans="1:40" x14ac:dyDescent="0.3">
      <c r="A14" s="4" t="s">
        <v>48</v>
      </c>
      <c r="B14" s="4">
        <v>50</v>
      </c>
      <c r="C14" s="4">
        <v>3</v>
      </c>
      <c r="D14" s="4">
        <v>1.2</v>
      </c>
      <c r="E14" s="4">
        <v>0.9</v>
      </c>
      <c r="F14" s="4">
        <v>3</v>
      </c>
      <c r="G14" s="4">
        <v>1.5</v>
      </c>
      <c r="H14" s="4">
        <v>0</v>
      </c>
      <c r="I14" s="4">
        <v>0</v>
      </c>
      <c r="J14" s="4">
        <v>11</v>
      </c>
      <c r="K14" s="4">
        <v>6</v>
      </c>
      <c r="L14" s="4">
        <v>0.263117406</v>
      </c>
      <c r="M14" s="4">
        <v>0.46200000000000002</v>
      </c>
      <c r="N14" s="4">
        <f t="shared" si="0"/>
        <v>-0.19888259400000002</v>
      </c>
      <c r="O14" s="4">
        <v>3.6666666669999999</v>
      </c>
      <c r="P14" s="4">
        <v>7.3333333329999997</v>
      </c>
      <c r="Q14" s="4">
        <f t="shared" si="1"/>
        <v>4.8333333329999997</v>
      </c>
      <c r="R14" s="4">
        <f t="shared" si="2"/>
        <v>0.9666666666</v>
      </c>
      <c r="S14" s="4">
        <v>0</v>
      </c>
      <c r="T14" s="4">
        <f t="shared" si="3"/>
        <v>2.5</v>
      </c>
      <c r="U14" s="4">
        <f t="shared" si="4"/>
        <v>0.5</v>
      </c>
      <c r="V14" s="4">
        <v>0</v>
      </c>
      <c r="W14" s="4">
        <f t="shared" si="5"/>
        <v>2.5</v>
      </c>
      <c r="X14" s="4">
        <f t="shared" si="6"/>
        <v>0.5</v>
      </c>
      <c r="Y14" s="4">
        <v>1.8333333329999999</v>
      </c>
      <c r="Z14" s="4">
        <f t="shared" si="7"/>
        <v>0.6666666670000001</v>
      </c>
      <c r="AA14" s="4">
        <f t="shared" si="8"/>
        <v>0.13333333340000003</v>
      </c>
      <c r="AB14" s="4">
        <f>EXP(-R14)</f>
        <v>0.38034875661461515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0</v>
      </c>
      <c r="AJ14" s="4">
        <v>0</v>
      </c>
      <c r="AK14" s="4">
        <f t="shared" si="9"/>
        <v>6.3803487566146151</v>
      </c>
      <c r="AL14" s="4">
        <f t="shared" si="10"/>
        <v>5.3169572971788455</v>
      </c>
      <c r="AM14" s="4" t="s">
        <v>16</v>
      </c>
      <c r="AN14" s="4">
        <v>2</v>
      </c>
    </row>
    <row r="15" spans="1:40" x14ac:dyDescent="0.3">
      <c r="A15" s="4" t="s">
        <v>48</v>
      </c>
      <c r="B15" s="4">
        <v>130</v>
      </c>
      <c r="C15" s="4">
        <v>3</v>
      </c>
      <c r="D15" s="4">
        <v>1.2</v>
      </c>
      <c r="E15" s="4">
        <v>0.65</v>
      </c>
      <c r="F15" s="4">
        <v>3</v>
      </c>
      <c r="G15" s="4">
        <v>2</v>
      </c>
      <c r="H15" s="4">
        <v>0</v>
      </c>
      <c r="I15" s="4">
        <v>0</v>
      </c>
      <c r="J15" s="4">
        <v>11</v>
      </c>
      <c r="K15" s="4">
        <v>6</v>
      </c>
      <c r="L15" s="4">
        <v>0.263117406</v>
      </c>
      <c r="M15" s="4">
        <v>0.46200000000000002</v>
      </c>
      <c r="N15" s="4">
        <f t="shared" si="0"/>
        <v>-0.19888259400000002</v>
      </c>
      <c r="O15" s="4">
        <v>3.6666666669999999</v>
      </c>
      <c r="P15" s="4">
        <v>5.5</v>
      </c>
      <c r="Q15" s="4">
        <f t="shared" si="1"/>
        <v>3</v>
      </c>
      <c r="R15" s="4">
        <f t="shared" si="2"/>
        <v>0.60000000000000009</v>
      </c>
      <c r="S15" s="4">
        <v>0</v>
      </c>
      <c r="T15" s="4">
        <f t="shared" si="3"/>
        <v>2.5</v>
      </c>
      <c r="U15" s="4">
        <f t="shared" si="4"/>
        <v>0.5</v>
      </c>
      <c r="V15" s="4">
        <v>0</v>
      </c>
      <c r="W15" s="4">
        <f t="shared" si="5"/>
        <v>2.5</v>
      </c>
      <c r="X15" s="4">
        <f t="shared" si="6"/>
        <v>0.5</v>
      </c>
      <c r="Y15" s="4">
        <v>1.8333333329999999</v>
      </c>
      <c r="Z15" s="4">
        <f t="shared" si="7"/>
        <v>0.6666666670000001</v>
      </c>
      <c r="AA15" s="4">
        <f t="shared" si="8"/>
        <v>0.13333333340000003</v>
      </c>
      <c r="AB15" s="4">
        <f>EXP(-R15)</f>
        <v>0.54881163609402639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0</v>
      </c>
      <c r="AJ15" s="4">
        <v>0</v>
      </c>
      <c r="AK15" s="4">
        <f t="shared" si="9"/>
        <v>6.5488116360940261</v>
      </c>
      <c r="AL15" s="4">
        <f t="shared" si="10"/>
        <v>5.4573430300783556</v>
      </c>
      <c r="AM15" s="4" t="s">
        <v>16</v>
      </c>
      <c r="AN15" s="4">
        <v>2</v>
      </c>
    </row>
    <row r="16" spans="1:40" x14ac:dyDescent="0.3">
      <c r="A16" s="4" t="s">
        <v>48</v>
      </c>
      <c r="B16" s="4">
        <v>275</v>
      </c>
      <c r="C16" s="4">
        <v>3</v>
      </c>
      <c r="D16" s="4">
        <v>1.2</v>
      </c>
      <c r="E16" s="4">
        <v>0.65</v>
      </c>
      <c r="F16" s="4">
        <v>4.5</v>
      </c>
      <c r="G16" s="4">
        <v>3</v>
      </c>
      <c r="H16" s="4">
        <v>3</v>
      </c>
      <c r="I16" s="4">
        <v>0</v>
      </c>
      <c r="J16" s="4">
        <v>11</v>
      </c>
      <c r="K16" s="4">
        <v>7.5</v>
      </c>
      <c r="L16" s="4">
        <v>0.322673928</v>
      </c>
      <c r="M16" s="4">
        <v>0.46200000000000002</v>
      </c>
      <c r="N16" s="4">
        <f t="shared" si="0"/>
        <v>-0.13932607200000002</v>
      </c>
      <c r="O16" s="4">
        <v>2.4444444440000002</v>
      </c>
      <c r="P16" s="4">
        <v>3.6666666669999999</v>
      </c>
      <c r="Q16" s="4">
        <f t="shared" si="1"/>
        <v>1.1666666669999999</v>
      </c>
      <c r="R16" s="4">
        <f t="shared" si="2"/>
        <v>0.23333333339999998</v>
      </c>
      <c r="S16" s="4">
        <v>3.6666666669999999</v>
      </c>
      <c r="T16" s="4">
        <f t="shared" si="3"/>
        <v>1.1666666669999999</v>
      </c>
      <c r="U16" s="4">
        <f t="shared" si="4"/>
        <v>0.23333333339999998</v>
      </c>
      <c r="V16" s="4">
        <v>0</v>
      </c>
      <c r="W16" s="4">
        <f t="shared" si="5"/>
        <v>2.5</v>
      </c>
      <c r="X16" s="4">
        <f t="shared" si="6"/>
        <v>0.5</v>
      </c>
      <c r="Y16" s="4">
        <v>1.4666666669999999</v>
      </c>
      <c r="Z16" s="4">
        <f t="shared" si="7"/>
        <v>1.0333333330000001</v>
      </c>
      <c r="AA16" s="4">
        <f t="shared" si="8"/>
        <v>0.20666666660000002</v>
      </c>
      <c r="AB16" s="4">
        <f>EXP(-R16)</f>
        <v>0.79188956628398899</v>
      </c>
      <c r="AC16" s="4">
        <f>EXP(-U16)</f>
        <v>0.79188956628398899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0</v>
      </c>
      <c r="AJ16" s="4">
        <v>0</v>
      </c>
      <c r="AK16" s="4">
        <f t="shared" si="9"/>
        <v>6.5837791325679778</v>
      </c>
      <c r="AL16" s="4">
        <f t="shared" si="10"/>
        <v>5.4864826104733142</v>
      </c>
      <c r="AM16" s="4" t="s">
        <v>16</v>
      </c>
      <c r="AN16" s="4">
        <v>1</v>
      </c>
    </row>
    <row r="17" spans="1:40" x14ac:dyDescent="0.3">
      <c r="A17" s="4" t="s">
        <v>48</v>
      </c>
      <c r="B17" s="4">
        <v>500</v>
      </c>
      <c r="C17" s="4">
        <v>3</v>
      </c>
      <c r="D17" s="4">
        <v>1.2</v>
      </c>
      <c r="E17" s="4">
        <v>0.55000000000000004</v>
      </c>
      <c r="F17" s="4">
        <v>6.5</v>
      </c>
      <c r="G17" s="4">
        <v>3</v>
      </c>
      <c r="H17" s="4">
        <v>3</v>
      </c>
      <c r="I17" s="4">
        <v>3</v>
      </c>
      <c r="J17" s="4">
        <v>11</v>
      </c>
      <c r="K17" s="4">
        <v>9.5</v>
      </c>
      <c r="L17" s="4">
        <v>0.396436016</v>
      </c>
      <c r="M17" s="4">
        <v>0.46200000000000002</v>
      </c>
      <c r="N17" s="4">
        <f t="shared" si="0"/>
        <v>-6.556398400000002E-2</v>
      </c>
      <c r="O17" s="4">
        <v>1.692307692</v>
      </c>
      <c r="P17" s="4">
        <v>3.6666666669999999</v>
      </c>
      <c r="Q17" s="4">
        <f t="shared" si="1"/>
        <v>1.1666666669999999</v>
      </c>
      <c r="R17" s="4">
        <f t="shared" si="2"/>
        <v>0.23333333339999998</v>
      </c>
      <c r="S17" s="4">
        <v>3.6666666669999999</v>
      </c>
      <c r="T17" s="4">
        <f t="shared" si="3"/>
        <v>1.1666666669999999</v>
      </c>
      <c r="U17" s="4">
        <f t="shared" si="4"/>
        <v>0.23333333339999998</v>
      </c>
      <c r="V17" s="4">
        <v>3.6666666669999999</v>
      </c>
      <c r="W17" s="4">
        <f t="shared" si="5"/>
        <v>1.1666666669999999</v>
      </c>
      <c r="X17" s="4">
        <f t="shared" si="6"/>
        <v>0.23333333339999998</v>
      </c>
      <c r="Y17" s="4">
        <v>1.1578947369999999</v>
      </c>
      <c r="Z17" s="4">
        <f t="shared" si="7"/>
        <v>1.3421052630000001</v>
      </c>
      <c r="AA17" s="4">
        <f t="shared" si="8"/>
        <v>0.26842105260000004</v>
      </c>
      <c r="AB17" s="4">
        <f>EXP(-R17)</f>
        <v>0.79188956628398899</v>
      </c>
      <c r="AC17" s="4">
        <f>EXP(-U17)</f>
        <v>0.79188956628398899</v>
      </c>
      <c r="AD17" s="4">
        <f>EXP(-X17)</f>
        <v>0.79188956628398899</v>
      </c>
      <c r="AE17" s="4">
        <v>1</v>
      </c>
      <c r="AF17" s="4">
        <v>1</v>
      </c>
      <c r="AG17" s="4">
        <v>1</v>
      </c>
      <c r="AH17" s="4">
        <v>1</v>
      </c>
      <c r="AI17" s="4">
        <v>0</v>
      </c>
      <c r="AJ17" s="4">
        <v>0</v>
      </c>
      <c r="AK17" s="4">
        <f t="shared" si="9"/>
        <v>6.3756686988519675</v>
      </c>
      <c r="AL17" s="4">
        <f t="shared" si="10"/>
        <v>5.3130572490433057</v>
      </c>
      <c r="AM17" s="4" t="s">
        <v>16</v>
      </c>
      <c r="AN17" s="4">
        <v>1</v>
      </c>
    </row>
    <row r="18" spans="1:40" x14ac:dyDescent="0.3">
      <c r="A18" s="4" t="s">
        <v>48</v>
      </c>
      <c r="B18" s="4">
        <v>750</v>
      </c>
      <c r="C18" s="4">
        <v>3</v>
      </c>
      <c r="D18" s="4">
        <v>1.2</v>
      </c>
      <c r="E18" s="4">
        <v>0.55000000000000004</v>
      </c>
      <c r="F18" s="4">
        <v>9</v>
      </c>
      <c r="G18" s="4">
        <v>4.5</v>
      </c>
      <c r="H18" s="4">
        <v>4.5</v>
      </c>
      <c r="I18" s="4">
        <v>4.5</v>
      </c>
      <c r="J18" s="4">
        <v>11</v>
      </c>
      <c r="K18" s="4">
        <v>12</v>
      </c>
      <c r="L18" s="4">
        <v>0.47885213100000001</v>
      </c>
      <c r="M18" s="4">
        <v>0.46200000000000002</v>
      </c>
      <c r="N18" s="4">
        <f t="shared" si="0"/>
        <v>1.6852130999999992E-2</v>
      </c>
      <c r="O18" s="4">
        <v>1.2222222220000001</v>
      </c>
      <c r="P18" s="4">
        <v>2.4444444440000002</v>
      </c>
      <c r="Q18" s="4">
        <f t="shared" si="1"/>
        <v>5.5555555999999839E-2</v>
      </c>
      <c r="R18" s="4">
        <f t="shared" si="2"/>
        <v>1.1111111199999968E-2</v>
      </c>
      <c r="S18" s="4">
        <v>2.4444444440000002</v>
      </c>
      <c r="T18" s="4">
        <f t="shared" si="3"/>
        <v>5.5555555999999839E-2</v>
      </c>
      <c r="U18" s="4">
        <f t="shared" si="4"/>
        <v>1.1111111199999968E-2</v>
      </c>
      <c r="V18" s="4">
        <v>2.4444444440000002</v>
      </c>
      <c r="W18" s="4">
        <f t="shared" si="5"/>
        <v>5.5555555999999839E-2</v>
      </c>
      <c r="X18" s="4">
        <f t="shared" si="6"/>
        <v>1.1111111199999968E-2</v>
      </c>
      <c r="Y18" s="4">
        <v>0.91666666699999999</v>
      </c>
      <c r="Z18" s="4">
        <f t="shared" si="7"/>
        <v>1.5833333330000001</v>
      </c>
      <c r="AA18" s="4">
        <f t="shared" si="8"/>
        <v>0.31666666660000004</v>
      </c>
      <c r="AB18" s="4">
        <v>1</v>
      </c>
      <c r="AC18" s="4">
        <v>1</v>
      </c>
      <c r="AD18" s="4">
        <v>1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  <c r="AJ18" s="4">
        <v>4</v>
      </c>
      <c r="AK18" s="4">
        <f t="shared" si="9"/>
        <v>8</v>
      </c>
      <c r="AL18" s="4">
        <f t="shared" si="10"/>
        <v>6.6666666666666661</v>
      </c>
      <c r="AM18" s="4" t="s">
        <v>17</v>
      </c>
      <c r="AN18" s="4">
        <v>1</v>
      </c>
    </row>
    <row r="19" spans="1:40" x14ac:dyDescent="0.3">
      <c r="A19" s="4" t="s">
        <v>48</v>
      </c>
      <c r="B19" s="4">
        <v>1000</v>
      </c>
      <c r="C19" s="4">
        <v>3</v>
      </c>
      <c r="D19" s="4">
        <v>1.2</v>
      </c>
      <c r="E19" s="4">
        <v>0.55000000000000004</v>
      </c>
      <c r="F19" s="4">
        <v>9</v>
      </c>
      <c r="G19" s="4">
        <v>4.5</v>
      </c>
      <c r="H19" s="4">
        <v>4.5</v>
      </c>
      <c r="I19" s="4">
        <v>4.5</v>
      </c>
      <c r="J19" s="4">
        <v>11</v>
      </c>
      <c r="K19" s="4">
        <v>12</v>
      </c>
      <c r="L19" s="4">
        <v>0.47885213100000001</v>
      </c>
      <c r="M19" s="4">
        <v>0.46200000000000002</v>
      </c>
      <c r="N19" s="4">
        <f t="shared" si="0"/>
        <v>1.6852130999999992E-2</v>
      </c>
      <c r="O19" s="4">
        <v>1.2222222220000001</v>
      </c>
      <c r="P19" s="4">
        <v>2.4444444440000002</v>
      </c>
      <c r="Q19" s="4">
        <f t="shared" si="1"/>
        <v>5.5555555999999839E-2</v>
      </c>
      <c r="R19" s="4">
        <f t="shared" si="2"/>
        <v>1.1111111199999968E-2</v>
      </c>
      <c r="S19" s="4">
        <v>2.4444444440000002</v>
      </c>
      <c r="T19" s="4">
        <f t="shared" si="3"/>
        <v>5.5555555999999839E-2</v>
      </c>
      <c r="U19" s="4">
        <f t="shared" si="4"/>
        <v>1.1111111199999968E-2</v>
      </c>
      <c r="V19" s="4">
        <v>2.4444444440000002</v>
      </c>
      <c r="W19" s="4">
        <f t="shared" si="5"/>
        <v>5.5555555999999839E-2</v>
      </c>
      <c r="X19" s="4">
        <f t="shared" si="6"/>
        <v>1.1111111199999968E-2</v>
      </c>
      <c r="Y19" s="4">
        <v>0.91666666699999999</v>
      </c>
      <c r="Z19" s="4">
        <f t="shared" si="7"/>
        <v>1.5833333330000001</v>
      </c>
      <c r="AA19" s="4">
        <f t="shared" si="8"/>
        <v>0.31666666660000004</v>
      </c>
      <c r="AB19" s="4">
        <v>1</v>
      </c>
      <c r="AC19" s="4">
        <v>1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4">
        <v>4</v>
      </c>
      <c r="AK19" s="4">
        <f t="shared" si="9"/>
        <v>8</v>
      </c>
      <c r="AL19" s="4">
        <f t="shared" si="10"/>
        <v>6.6666666666666661</v>
      </c>
      <c r="AM19" s="4" t="s">
        <v>17</v>
      </c>
      <c r="AN19" s="4">
        <v>1</v>
      </c>
    </row>
    <row r="20" spans="1:40" x14ac:dyDescent="0.3">
      <c r="A20" s="4" t="s">
        <v>44</v>
      </c>
      <c r="B20" s="4">
        <v>20</v>
      </c>
      <c r="C20" s="4">
        <v>4.5</v>
      </c>
      <c r="D20" s="4">
        <v>1.5</v>
      </c>
      <c r="E20" s="4">
        <v>0.55000000000000004</v>
      </c>
      <c r="F20" s="4">
        <v>0</v>
      </c>
      <c r="G20" s="4">
        <v>0</v>
      </c>
      <c r="H20" s="4">
        <v>0</v>
      </c>
      <c r="I20" s="4">
        <v>0</v>
      </c>
      <c r="J20" s="4">
        <v>15</v>
      </c>
      <c r="K20" s="4">
        <v>4.5</v>
      </c>
      <c r="L20" s="4">
        <v>0.14834045300000001</v>
      </c>
      <c r="M20" s="4">
        <v>0.46200000000000002</v>
      </c>
      <c r="N20" s="4">
        <f t="shared" si="0"/>
        <v>-0.31365954699999998</v>
      </c>
      <c r="O20" s="4">
        <v>0</v>
      </c>
      <c r="P20" s="4">
        <v>0</v>
      </c>
      <c r="Q20" s="4">
        <f t="shared" si="1"/>
        <v>2.5</v>
      </c>
      <c r="R20" s="4">
        <f t="shared" si="2"/>
        <v>0.5</v>
      </c>
      <c r="S20" s="4">
        <v>0</v>
      </c>
      <c r="T20" s="4">
        <f t="shared" si="3"/>
        <v>2.5</v>
      </c>
      <c r="U20" s="4">
        <f t="shared" si="4"/>
        <v>0.5</v>
      </c>
      <c r="V20" s="4">
        <v>0</v>
      </c>
      <c r="W20" s="4">
        <f t="shared" si="5"/>
        <v>2.5</v>
      </c>
      <c r="X20" s="4">
        <f t="shared" si="6"/>
        <v>0.5</v>
      </c>
      <c r="Y20" s="4">
        <v>3.3333333330000001</v>
      </c>
      <c r="Z20" s="4">
        <f t="shared" si="7"/>
        <v>0.83333333300000012</v>
      </c>
      <c r="AA20" s="4">
        <f t="shared" si="8"/>
        <v>0.16666666660000004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0</v>
      </c>
      <c r="AK20" s="4">
        <f t="shared" si="9"/>
        <v>8</v>
      </c>
      <c r="AL20" s="4">
        <f t="shared" si="10"/>
        <v>6.6666666666666661</v>
      </c>
      <c r="AM20" s="4" t="s">
        <v>17</v>
      </c>
      <c r="AN20" s="4">
        <v>2</v>
      </c>
    </row>
    <row r="21" spans="1:40" x14ac:dyDescent="0.3">
      <c r="A21" s="4" t="s">
        <v>44</v>
      </c>
      <c r="B21" s="4">
        <v>20</v>
      </c>
      <c r="C21" s="4">
        <v>4.5</v>
      </c>
      <c r="D21" s="4">
        <v>1.1000000000000001</v>
      </c>
      <c r="E21" s="4">
        <v>0.9</v>
      </c>
      <c r="F21" s="4">
        <v>2.25</v>
      </c>
      <c r="G21" s="4">
        <v>0.9</v>
      </c>
      <c r="H21" s="4">
        <v>0</v>
      </c>
      <c r="I21" s="4">
        <v>0</v>
      </c>
      <c r="J21" s="4">
        <v>6</v>
      </c>
      <c r="K21" s="4">
        <v>6.75</v>
      </c>
      <c r="L21" s="4">
        <v>0.49026123999999999</v>
      </c>
      <c r="M21" s="4">
        <v>0.46200000000000002</v>
      </c>
      <c r="N21" s="4">
        <f t="shared" si="0"/>
        <v>2.8261239999999965E-2</v>
      </c>
      <c r="O21" s="4">
        <v>2.6666666669999999</v>
      </c>
      <c r="P21" s="4">
        <v>6.6666666670000003</v>
      </c>
      <c r="Q21" s="4">
        <f t="shared" si="1"/>
        <v>4.1666666670000003</v>
      </c>
      <c r="R21" s="4">
        <f t="shared" si="2"/>
        <v>0.83333333340000015</v>
      </c>
      <c r="S21" s="4">
        <v>0</v>
      </c>
      <c r="T21" s="4">
        <f t="shared" si="3"/>
        <v>2.5</v>
      </c>
      <c r="U21" s="4">
        <f t="shared" si="4"/>
        <v>0.5</v>
      </c>
      <c r="V21" s="4">
        <v>0</v>
      </c>
      <c r="W21" s="4">
        <f t="shared" si="5"/>
        <v>2.5</v>
      </c>
      <c r="X21" s="4">
        <f t="shared" si="6"/>
        <v>0.5</v>
      </c>
      <c r="Y21" s="4">
        <v>0.88888888899999996</v>
      </c>
      <c r="Z21" s="4">
        <f t="shared" si="7"/>
        <v>1.611111111</v>
      </c>
      <c r="AA21" s="4">
        <f t="shared" si="8"/>
        <v>0.32222222220000002</v>
      </c>
      <c r="AB21" s="4">
        <f t="shared" ref="AB21:AB26" si="11">EXP(-R21)</f>
        <v>0.43459820847810493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0</v>
      </c>
      <c r="AJ21" s="4">
        <v>4</v>
      </c>
      <c r="AK21" s="4">
        <f t="shared" si="9"/>
        <v>10.434598208478105</v>
      </c>
      <c r="AL21" s="4">
        <f t="shared" si="10"/>
        <v>8.6954985070650874</v>
      </c>
      <c r="AM21" s="4" t="s">
        <v>17</v>
      </c>
      <c r="AN21" s="4">
        <v>4</v>
      </c>
    </row>
    <row r="22" spans="1:40" x14ac:dyDescent="0.3">
      <c r="A22" s="4" t="s">
        <v>44</v>
      </c>
      <c r="B22" s="4">
        <v>200</v>
      </c>
      <c r="C22" s="4">
        <v>12</v>
      </c>
      <c r="D22" s="4">
        <v>1.1000000000000001</v>
      </c>
      <c r="E22" s="4">
        <v>0.65</v>
      </c>
      <c r="F22" s="4">
        <v>3</v>
      </c>
      <c r="G22" s="4">
        <v>1.5</v>
      </c>
      <c r="H22" s="4">
        <v>1.5</v>
      </c>
      <c r="I22" s="4">
        <v>1.5</v>
      </c>
      <c r="J22" s="4">
        <v>9</v>
      </c>
      <c r="K22" s="4">
        <v>15</v>
      </c>
      <c r="L22" s="4">
        <v>0.64018439999999999</v>
      </c>
      <c r="M22" s="4">
        <v>0.46200000000000002</v>
      </c>
      <c r="N22" s="4">
        <f t="shared" si="0"/>
        <v>0.17818439999999997</v>
      </c>
      <c r="O22" s="4">
        <v>3</v>
      </c>
      <c r="P22" s="4">
        <v>6</v>
      </c>
      <c r="Q22" s="4">
        <f t="shared" si="1"/>
        <v>3.5</v>
      </c>
      <c r="R22" s="4">
        <f t="shared" si="2"/>
        <v>0.70000000000000007</v>
      </c>
      <c r="S22" s="4">
        <v>6</v>
      </c>
      <c r="T22" s="4">
        <f t="shared" si="3"/>
        <v>3.5</v>
      </c>
      <c r="U22" s="4">
        <f t="shared" si="4"/>
        <v>0.70000000000000007</v>
      </c>
      <c r="V22" s="4">
        <v>6</v>
      </c>
      <c r="W22" s="4">
        <f t="shared" si="5"/>
        <v>3.5</v>
      </c>
      <c r="X22" s="4">
        <f t="shared" si="6"/>
        <v>0.70000000000000007</v>
      </c>
      <c r="Y22" s="4">
        <v>0.6</v>
      </c>
      <c r="Z22" s="4">
        <f t="shared" si="7"/>
        <v>1.9</v>
      </c>
      <c r="AA22" s="4">
        <f t="shared" si="8"/>
        <v>0.38</v>
      </c>
      <c r="AB22" s="4">
        <f t="shared" si="11"/>
        <v>0.49658530379140947</v>
      </c>
      <c r="AC22" s="4">
        <f>EXP(-U22)</f>
        <v>0.49658530379140947</v>
      </c>
      <c r="AD22" s="4">
        <f>EXP(-X22)</f>
        <v>0.49658530379140947</v>
      </c>
      <c r="AE22" s="4">
        <v>1</v>
      </c>
      <c r="AF22" s="4">
        <v>1</v>
      </c>
      <c r="AG22" s="4">
        <v>1</v>
      </c>
      <c r="AH22" s="4">
        <v>1</v>
      </c>
      <c r="AI22" s="4">
        <v>0</v>
      </c>
      <c r="AJ22" s="4">
        <v>4</v>
      </c>
      <c r="AK22" s="4">
        <f t="shared" si="9"/>
        <v>9.4897559113742282</v>
      </c>
      <c r="AL22" s="4">
        <f t="shared" si="10"/>
        <v>7.9081299261451896</v>
      </c>
      <c r="AM22" s="4" t="s">
        <v>17</v>
      </c>
      <c r="AN22" s="4">
        <v>3</v>
      </c>
    </row>
    <row r="23" spans="1:40" x14ac:dyDescent="0.3">
      <c r="A23" s="4" t="s">
        <v>44</v>
      </c>
      <c r="B23" s="4">
        <v>250</v>
      </c>
      <c r="C23" s="4">
        <v>18</v>
      </c>
      <c r="D23" s="4">
        <v>1.1000000000000001</v>
      </c>
      <c r="E23" s="4">
        <v>0.65</v>
      </c>
      <c r="F23" s="4">
        <v>4.5</v>
      </c>
      <c r="G23" s="4">
        <v>2</v>
      </c>
      <c r="H23" s="4">
        <v>2</v>
      </c>
      <c r="I23" s="4">
        <v>2</v>
      </c>
      <c r="J23" s="4">
        <v>10</v>
      </c>
      <c r="K23" s="4">
        <v>22.5</v>
      </c>
      <c r="L23" s="4">
        <v>0.74740931899999996</v>
      </c>
      <c r="M23" s="4">
        <v>0.46200000000000002</v>
      </c>
      <c r="N23" s="4">
        <f t="shared" si="0"/>
        <v>0.28540931899999994</v>
      </c>
      <c r="O23" s="4">
        <v>2.2222222220000001</v>
      </c>
      <c r="P23" s="4">
        <v>5</v>
      </c>
      <c r="Q23" s="4">
        <f t="shared" si="1"/>
        <v>2.5</v>
      </c>
      <c r="R23" s="4">
        <f t="shared" si="2"/>
        <v>0.5</v>
      </c>
      <c r="S23" s="4">
        <v>5</v>
      </c>
      <c r="T23" s="4">
        <f t="shared" si="3"/>
        <v>2.5</v>
      </c>
      <c r="U23" s="4">
        <f t="shared" si="4"/>
        <v>0.5</v>
      </c>
      <c r="V23" s="4">
        <v>5</v>
      </c>
      <c r="W23" s="4">
        <f t="shared" si="5"/>
        <v>2.5</v>
      </c>
      <c r="X23" s="4">
        <f t="shared" si="6"/>
        <v>0.5</v>
      </c>
      <c r="Y23" s="4">
        <v>0.44444444399999999</v>
      </c>
      <c r="Z23" s="4">
        <f t="shared" si="7"/>
        <v>2.0555555559999998</v>
      </c>
      <c r="AA23" s="4">
        <f t="shared" si="8"/>
        <v>0.41111111119999999</v>
      </c>
      <c r="AB23" s="4">
        <f t="shared" si="11"/>
        <v>0.60653065971263342</v>
      </c>
      <c r="AC23" s="4">
        <f>EXP(-U23)</f>
        <v>0.60653065971263342</v>
      </c>
      <c r="AD23" s="4">
        <f>EXP(-X23)</f>
        <v>0.60653065971263342</v>
      </c>
      <c r="AE23" s="4">
        <v>1</v>
      </c>
      <c r="AF23" s="4">
        <v>1</v>
      </c>
      <c r="AG23" s="4">
        <v>1</v>
      </c>
      <c r="AH23" s="4">
        <v>1</v>
      </c>
      <c r="AI23" s="4">
        <v>0</v>
      </c>
      <c r="AJ23" s="4">
        <v>4</v>
      </c>
      <c r="AK23" s="4">
        <f t="shared" si="9"/>
        <v>9.8195919791379005</v>
      </c>
      <c r="AL23" s="4">
        <f t="shared" si="10"/>
        <v>8.1829933159482504</v>
      </c>
      <c r="AM23" s="4" t="s">
        <v>17</v>
      </c>
      <c r="AN23" s="4">
        <v>3</v>
      </c>
    </row>
    <row r="24" spans="1:40" x14ac:dyDescent="0.3">
      <c r="A24" s="4" t="s">
        <v>44</v>
      </c>
      <c r="B24" s="4">
        <v>500</v>
      </c>
      <c r="C24" s="4">
        <v>12</v>
      </c>
      <c r="D24" s="4">
        <v>1.1000000000000001</v>
      </c>
      <c r="E24" s="4">
        <v>0.55000000000000004</v>
      </c>
      <c r="F24" s="4">
        <v>4.5</v>
      </c>
      <c r="G24" s="4">
        <v>3</v>
      </c>
      <c r="H24" s="4">
        <v>3</v>
      </c>
      <c r="I24" s="4">
        <v>3</v>
      </c>
      <c r="J24" s="4">
        <v>15</v>
      </c>
      <c r="K24" s="4">
        <v>16.5</v>
      </c>
      <c r="L24" s="4">
        <v>0.48191875000000001</v>
      </c>
      <c r="M24" s="4">
        <v>0.46200000000000002</v>
      </c>
      <c r="N24" s="4">
        <f t="shared" si="0"/>
        <v>1.9918749999999985E-2</v>
      </c>
      <c r="O24" s="4">
        <v>3.3333333330000001</v>
      </c>
      <c r="P24" s="4">
        <v>5</v>
      </c>
      <c r="Q24" s="4">
        <f t="shared" si="1"/>
        <v>2.5</v>
      </c>
      <c r="R24" s="4">
        <f t="shared" si="2"/>
        <v>0.5</v>
      </c>
      <c r="S24" s="4">
        <v>5</v>
      </c>
      <c r="T24" s="4">
        <f t="shared" si="3"/>
        <v>2.5</v>
      </c>
      <c r="U24" s="4">
        <f t="shared" si="4"/>
        <v>0.5</v>
      </c>
      <c r="V24" s="4">
        <v>5</v>
      </c>
      <c r="W24" s="4">
        <f t="shared" si="5"/>
        <v>2.5</v>
      </c>
      <c r="X24" s="4">
        <f t="shared" si="6"/>
        <v>0.5</v>
      </c>
      <c r="Y24" s="4">
        <v>0.909090909</v>
      </c>
      <c r="Z24" s="4">
        <f t="shared" si="7"/>
        <v>1.5909090909999999</v>
      </c>
      <c r="AA24" s="4">
        <f t="shared" si="8"/>
        <v>0.31818181820000002</v>
      </c>
      <c r="AB24" s="4">
        <f t="shared" si="11"/>
        <v>0.60653065971263342</v>
      </c>
      <c r="AC24" s="4">
        <f>EXP(-U24)</f>
        <v>0.60653065971263342</v>
      </c>
      <c r="AD24" s="4">
        <f>EXP(-X24)</f>
        <v>0.60653065971263342</v>
      </c>
      <c r="AE24" s="4">
        <v>1</v>
      </c>
      <c r="AF24" s="4">
        <v>1</v>
      </c>
      <c r="AG24" s="4">
        <v>1</v>
      </c>
      <c r="AH24" s="4">
        <v>1</v>
      </c>
      <c r="AI24" s="4">
        <v>0</v>
      </c>
      <c r="AJ24" s="4">
        <v>4</v>
      </c>
      <c r="AK24" s="4">
        <f t="shared" si="9"/>
        <v>9.8195919791379005</v>
      </c>
      <c r="AL24" s="4">
        <f t="shared" si="10"/>
        <v>8.1829933159482504</v>
      </c>
      <c r="AM24" s="4" t="s">
        <v>17</v>
      </c>
      <c r="AN24" s="4">
        <v>3</v>
      </c>
    </row>
    <row r="25" spans="1:40" x14ac:dyDescent="0.3">
      <c r="A25" s="4" t="s">
        <v>44</v>
      </c>
      <c r="B25" s="4">
        <v>750</v>
      </c>
      <c r="C25" s="4">
        <v>12</v>
      </c>
      <c r="D25" s="4">
        <v>1.1000000000000001</v>
      </c>
      <c r="E25" s="4">
        <v>0.55000000000000004</v>
      </c>
      <c r="F25" s="4">
        <v>4.5</v>
      </c>
      <c r="G25" s="4">
        <v>3</v>
      </c>
      <c r="H25" s="4">
        <v>3</v>
      </c>
      <c r="I25" s="4">
        <v>3</v>
      </c>
      <c r="J25" s="4">
        <v>15</v>
      </c>
      <c r="K25" s="4">
        <v>16.5</v>
      </c>
      <c r="L25" s="4">
        <v>0.48191875000000001</v>
      </c>
      <c r="M25" s="4">
        <v>0.46200000000000002</v>
      </c>
      <c r="N25" s="4">
        <f t="shared" si="0"/>
        <v>1.9918749999999985E-2</v>
      </c>
      <c r="O25" s="4">
        <v>3.3333333330000001</v>
      </c>
      <c r="P25" s="4">
        <v>5</v>
      </c>
      <c r="Q25" s="4">
        <f t="shared" si="1"/>
        <v>2.5</v>
      </c>
      <c r="R25" s="4">
        <f t="shared" si="2"/>
        <v>0.5</v>
      </c>
      <c r="S25" s="4">
        <v>5</v>
      </c>
      <c r="T25" s="4">
        <f t="shared" si="3"/>
        <v>2.5</v>
      </c>
      <c r="U25" s="4">
        <f t="shared" si="4"/>
        <v>0.5</v>
      </c>
      <c r="V25" s="4">
        <v>5</v>
      </c>
      <c r="W25" s="4">
        <f t="shared" si="5"/>
        <v>2.5</v>
      </c>
      <c r="X25" s="4">
        <f t="shared" si="6"/>
        <v>0.5</v>
      </c>
      <c r="Y25" s="4">
        <v>0.909090909</v>
      </c>
      <c r="Z25" s="4">
        <f t="shared" si="7"/>
        <v>1.5909090909999999</v>
      </c>
      <c r="AA25" s="4">
        <f t="shared" si="8"/>
        <v>0.31818181820000002</v>
      </c>
      <c r="AB25" s="4">
        <f t="shared" si="11"/>
        <v>0.60653065971263342</v>
      </c>
      <c r="AC25" s="4">
        <f>EXP(-U25)</f>
        <v>0.60653065971263342</v>
      </c>
      <c r="AD25" s="4">
        <f>EXP(-X25)</f>
        <v>0.60653065971263342</v>
      </c>
      <c r="AE25" s="4">
        <v>1</v>
      </c>
      <c r="AF25" s="4">
        <v>1</v>
      </c>
      <c r="AG25" s="4">
        <v>1</v>
      </c>
      <c r="AH25" s="4">
        <v>1</v>
      </c>
      <c r="AI25" s="4">
        <v>0</v>
      </c>
      <c r="AJ25" s="4">
        <v>4</v>
      </c>
      <c r="AK25" s="4">
        <f t="shared" si="9"/>
        <v>9.8195919791379005</v>
      </c>
      <c r="AL25" s="4">
        <f t="shared" si="10"/>
        <v>8.1829933159482504</v>
      </c>
      <c r="AM25" s="4" t="s">
        <v>17</v>
      </c>
      <c r="AN25" s="4">
        <v>3</v>
      </c>
    </row>
    <row r="26" spans="1:40" x14ac:dyDescent="0.3">
      <c r="A26" s="4" t="s">
        <v>44</v>
      </c>
      <c r="B26" s="4">
        <v>1000</v>
      </c>
      <c r="C26" s="4">
        <v>4.5</v>
      </c>
      <c r="D26" s="4">
        <v>1.1000000000000001</v>
      </c>
      <c r="E26" s="4">
        <v>0.55000000000000004</v>
      </c>
      <c r="F26" s="4">
        <v>4.5</v>
      </c>
      <c r="G26" s="4">
        <v>3</v>
      </c>
      <c r="H26" s="4">
        <v>3</v>
      </c>
      <c r="I26" s="4">
        <v>3</v>
      </c>
      <c r="J26" s="4">
        <v>15</v>
      </c>
      <c r="K26" s="4">
        <v>9</v>
      </c>
      <c r="L26" s="4">
        <v>0.287347886</v>
      </c>
      <c r="M26" s="4">
        <v>0.46200000000000002</v>
      </c>
      <c r="N26" s="4">
        <f t="shared" si="0"/>
        <v>-0.17465211400000002</v>
      </c>
      <c r="O26" s="4">
        <v>3.3333333330000001</v>
      </c>
      <c r="P26" s="4">
        <v>5</v>
      </c>
      <c r="Q26" s="4">
        <f t="shared" si="1"/>
        <v>2.5</v>
      </c>
      <c r="R26" s="4">
        <f t="shared" si="2"/>
        <v>0.5</v>
      </c>
      <c r="S26" s="4">
        <v>5</v>
      </c>
      <c r="T26" s="4">
        <f t="shared" si="3"/>
        <v>2.5</v>
      </c>
      <c r="U26" s="4">
        <f t="shared" si="4"/>
        <v>0.5</v>
      </c>
      <c r="V26" s="4">
        <v>5</v>
      </c>
      <c r="W26" s="4">
        <f t="shared" si="5"/>
        <v>2.5</v>
      </c>
      <c r="X26" s="4">
        <f t="shared" si="6"/>
        <v>0.5</v>
      </c>
      <c r="Y26" s="4">
        <v>1.6666666670000001</v>
      </c>
      <c r="Z26" s="4">
        <f t="shared" si="7"/>
        <v>0.8333333329999999</v>
      </c>
      <c r="AA26" s="4">
        <f t="shared" si="8"/>
        <v>0.16666666659999999</v>
      </c>
      <c r="AB26" s="4">
        <f t="shared" si="11"/>
        <v>0.60653065971263342</v>
      </c>
      <c r="AC26" s="4">
        <f>EXP(-U26)</f>
        <v>0.60653065971263342</v>
      </c>
      <c r="AD26" s="4">
        <f>EXP(-X26)</f>
        <v>0.60653065971263342</v>
      </c>
      <c r="AE26" s="4">
        <v>1</v>
      </c>
      <c r="AF26" s="4">
        <v>1</v>
      </c>
      <c r="AG26" s="4">
        <v>1</v>
      </c>
      <c r="AH26" s="4">
        <v>1</v>
      </c>
      <c r="AI26" s="4">
        <v>0</v>
      </c>
      <c r="AJ26" s="4">
        <v>0</v>
      </c>
      <c r="AK26" s="4">
        <f t="shared" si="9"/>
        <v>5.8195919791379005</v>
      </c>
      <c r="AL26" s="4">
        <f t="shared" si="10"/>
        <v>4.8496599826149174</v>
      </c>
      <c r="AM26" s="4" t="s">
        <v>16</v>
      </c>
      <c r="AN26" s="4">
        <v>1</v>
      </c>
    </row>
    <row r="27" spans="1:40" x14ac:dyDescent="0.3">
      <c r="A27" s="4" t="s">
        <v>45</v>
      </c>
      <c r="B27" s="4">
        <v>50</v>
      </c>
      <c r="C27" s="4">
        <v>9</v>
      </c>
      <c r="D27" s="4">
        <v>1.2</v>
      </c>
      <c r="E27" s="4">
        <v>0.9</v>
      </c>
      <c r="F27" s="4">
        <v>3</v>
      </c>
      <c r="G27" s="4">
        <v>0</v>
      </c>
      <c r="H27" s="4">
        <v>0</v>
      </c>
      <c r="I27" s="4">
        <v>0</v>
      </c>
      <c r="J27" s="4">
        <v>9</v>
      </c>
      <c r="K27" s="4">
        <v>12</v>
      </c>
      <c r="L27" s="4">
        <v>0.55470019599999998</v>
      </c>
      <c r="M27" s="4">
        <v>0.46200000000000002</v>
      </c>
      <c r="N27" s="4">
        <f t="shared" si="0"/>
        <v>9.2700195999999957E-2</v>
      </c>
      <c r="O27" s="4">
        <v>3</v>
      </c>
      <c r="P27" s="4">
        <v>0</v>
      </c>
      <c r="Q27" s="4">
        <f t="shared" si="1"/>
        <v>2.5</v>
      </c>
      <c r="R27" s="4">
        <f t="shared" si="2"/>
        <v>0.5</v>
      </c>
      <c r="S27" s="4">
        <v>0</v>
      </c>
      <c r="T27" s="4">
        <f t="shared" si="3"/>
        <v>2.5</v>
      </c>
      <c r="U27" s="4">
        <f t="shared" si="4"/>
        <v>0.5</v>
      </c>
      <c r="V27" s="4">
        <v>0</v>
      </c>
      <c r="W27" s="4">
        <f t="shared" si="5"/>
        <v>2.5</v>
      </c>
      <c r="X27" s="4">
        <f t="shared" si="6"/>
        <v>0.5</v>
      </c>
      <c r="Y27" s="4">
        <v>0.75</v>
      </c>
      <c r="Z27" s="4">
        <f t="shared" si="7"/>
        <v>1.75</v>
      </c>
      <c r="AA27" s="4">
        <f t="shared" si="8"/>
        <v>0.35000000000000003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0</v>
      </c>
      <c r="AJ27" s="4">
        <v>4</v>
      </c>
      <c r="AK27" s="4">
        <f t="shared" si="9"/>
        <v>11</v>
      </c>
      <c r="AL27" s="4">
        <f t="shared" si="10"/>
        <v>9.1666666666666661</v>
      </c>
      <c r="AM27" s="4" t="s">
        <v>17</v>
      </c>
      <c r="AN27" s="4">
        <v>4</v>
      </c>
    </row>
    <row r="28" spans="1:40" x14ac:dyDescent="0.3">
      <c r="A28" s="4" t="s">
        <v>45</v>
      </c>
      <c r="B28" s="4">
        <v>167</v>
      </c>
      <c r="C28" s="4">
        <v>9</v>
      </c>
      <c r="D28" s="4">
        <v>1.2</v>
      </c>
      <c r="E28" s="4">
        <v>0.75</v>
      </c>
      <c r="F28" s="4">
        <v>3</v>
      </c>
      <c r="G28" s="4">
        <v>2</v>
      </c>
      <c r="H28" s="4">
        <v>0</v>
      </c>
      <c r="I28" s="4">
        <v>0</v>
      </c>
      <c r="J28" s="4">
        <v>12</v>
      </c>
      <c r="K28" s="4">
        <v>12</v>
      </c>
      <c r="L28" s="4">
        <v>0.44721359500000002</v>
      </c>
      <c r="M28" s="4">
        <v>0.46200000000000002</v>
      </c>
      <c r="N28" s="4">
        <f t="shared" si="0"/>
        <v>-1.4786405000000002E-2</v>
      </c>
      <c r="O28" s="4">
        <v>4</v>
      </c>
      <c r="P28" s="4">
        <v>6</v>
      </c>
      <c r="Q28" s="4">
        <f t="shared" si="1"/>
        <v>3.5</v>
      </c>
      <c r="R28" s="4">
        <f t="shared" si="2"/>
        <v>0.70000000000000007</v>
      </c>
      <c r="S28" s="4">
        <v>0</v>
      </c>
      <c r="T28" s="4">
        <f t="shared" si="3"/>
        <v>2.5</v>
      </c>
      <c r="U28" s="4">
        <f t="shared" si="4"/>
        <v>0.5</v>
      </c>
      <c r="V28" s="4">
        <v>0</v>
      </c>
      <c r="W28" s="4">
        <f t="shared" si="5"/>
        <v>2.5</v>
      </c>
      <c r="X28" s="4">
        <f t="shared" si="6"/>
        <v>0.5</v>
      </c>
      <c r="Y28" s="4">
        <v>1</v>
      </c>
      <c r="Z28" s="4">
        <f t="shared" si="7"/>
        <v>1.5</v>
      </c>
      <c r="AA28" s="4">
        <f t="shared" si="8"/>
        <v>0.30000000000000004</v>
      </c>
      <c r="AB28" s="4">
        <f>EXP(-R28)</f>
        <v>0.49658530379140947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0</v>
      </c>
      <c r="AJ28" s="4">
        <v>0</v>
      </c>
      <c r="AK28" s="4">
        <f t="shared" si="9"/>
        <v>6.4965853037914094</v>
      </c>
      <c r="AL28" s="4">
        <f t="shared" si="10"/>
        <v>5.4138210864928418</v>
      </c>
      <c r="AM28" s="4" t="s">
        <v>16</v>
      </c>
      <c r="AN28" s="4">
        <v>4</v>
      </c>
    </row>
    <row r="29" spans="1:40" x14ac:dyDescent="0.3">
      <c r="A29" s="4" t="s">
        <v>45</v>
      </c>
      <c r="B29" s="4">
        <v>250</v>
      </c>
      <c r="C29" s="4">
        <v>9</v>
      </c>
      <c r="D29" s="4">
        <v>1.2</v>
      </c>
      <c r="E29" s="4">
        <v>0.75</v>
      </c>
      <c r="F29" s="4">
        <v>3</v>
      </c>
      <c r="G29" s="4">
        <v>3</v>
      </c>
      <c r="H29" s="4">
        <v>3</v>
      </c>
      <c r="I29" s="4">
        <v>0</v>
      </c>
      <c r="J29" s="4">
        <v>12</v>
      </c>
      <c r="K29" s="4">
        <v>12</v>
      </c>
      <c r="L29" s="4">
        <v>0.44721359500000002</v>
      </c>
      <c r="M29" s="4">
        <v>0.46200000000000002</v>
      </c>
      <c r="N29" s="4">
        <f t="shared" si="0"/>
        <v>-1.4786405000000002E-2</v>
      </c>
      <c r="O29" s="4">
        <v>4</v>
      </c>
      <c r="P29" s="4">
        <v>4</v>
      </c>
      <c r="Q29" s="4">
        <f t="shared" si="1"/>
        <v>1.5</v>
      </c>
      <c r="R29" s="4">
        <f t="shared" si="2"/>
        <v>0.30000000000000004</v>
      </c>
      <c r="S29" s="4">
        <v>4</v>
      </c>
      <c r="T29" s="4">
        <f t="shared" si="3"/>
        <v>1.5</v>
      </c>
      <c r="U29" s="4">
        <f t="shared" si="4"/>
        <v>0.30000000000000004</v>
      </c>
      <c r="V29" s="4">
        <v>0</v>
      </c>
      <c r="W29" s="4">
        <f t="shared" si="5"/>
        <v>2.5</v>
      </c>
      <c r="X29" s="4">
        <f t="shared" si="6"/>
        <v>0.5</v>
      </c>
      <c r="Y29" s="4">
        <v>1</v>
      </c>
      <c r="Z29" s="4">
        <f t="shared" si="7"/>
        <v>1.5</v>
      </c>
      <c r="AA29" s="4">
        <f t="shared" si="8"/>
        <v>0.30000000000000004</v>
      </c>
      <c r="AB29" s="4">
        <f>EXP(-R29)</f>
        <v>0.74081822068171788</v>
      </c>
      <c r="AC29" s="4">
        <f>EXP(-U29)</f>
        <v>0.74081822068171788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0</v>
      </c>
      <c r="AJ29" s="4">
        <v>0</v>
      </c>
      <c r="AK29" s="4">
        <f t="shared" si="9"/>
        <v>6.4816364413634355</v>
      </c>
      <c r="AL29" s="4">
        <f t="shared" si="10"/>
        <v>5.4013637011361961</v>
      </c>
      <c r="AM29" s="4" t="s">
        <v>16</v>
      </c>
      <c r="AN29" s="4">
        <v>4</v>
      </c>
    </row>
    <row r="30" spans="1:40" x14ac:dyDescent="0.3">
      <c r="A30" s="4" t="s">
        <v>45</v>
      </c>
      <c r="B30" s="4">
        <v>500</v>
      </c>
      <c r="C30" s="4">
        <v>9</v>
      </c>
      <c r="D30" s="4">
        <v>1.2</v>
      </c>
      <c r="E30" s="4">
        <v>0.75</v>
      </c>
      <c r="F30" s="4">
        <v>3</v>
      </c>
      <c r="G30" s="4">
        <v>3</v>
      </c>
      <c r="H30" s="4">
        <v>3</v>
      </c>
      <c r="I30" s="4">
        <v>3</v>
      </c>
      <c r="J30" s="4">
        <v>12</v>
      </c>
      <c r="K30" s="4">
        <v>12</v>
      </c>
      <c r="L30" s="4">
        <v>0.44721359500000002</v>
      </c>
      <c r="M30" s="4">
        <v>0.46200000000000002</v>
      </c>
      <c r="N30" s="4">
        <f t="shared" si="0"/>
        <v>-1.4786405000000002E-2</v>
      </c>
      <c r="O30" s="4">
        <v>4</v>
      </c>
      <c r="P30" s="4">
        <v>4</v>
      </c>
      <c r="Q30" s="4">
        <f t="shared" si="1"/>
        <v>1.5</v>
      </c>
      <c r="R30" s="4">
        <f t="shared" si="2"/>
        <v>0.30000000000000004</v>
      </c>
      <c r="S30" s="4">
        <v>4</v>
      </c>
      <c r="T30" s="4">
        <f t="shared" si="3"/>
        <v>1.5</v>
      </c>
      <c r="U30" s="4">
        <f t="shared" si="4"/>
        <v>0.30000000000000004</v>
      </c>
      <c r="V30" s="4">
        <v>4</v>
      </c>
      <c r="W30" s="4">
        <f t="shared" si="5"/>
        <v>1.5</v>
      </c>
      <c r="X30" s="4">
        <f t="shared" si="6"/>
        <v>0.30000000000000004</v>
      </c>
      <c r="Y30" s="4">
        <v>1</v>
      </c>
      <c r="Z30" s="4">
        <f t="shared" si="7"/>
        <v>1.5</v>
      </c>
      <c r="AA30" s="4">
        <f t="shared" si="8"/>
        <v>0.30000000000000004</v>
      </c>
      <c r="AB30" s="4">
        <f>EXP(-R30)</f>
        <v>0.74081822068171788</v>
      </c>
      <c r="AC30" s="4">
        <f>EXP(-U30)</f>
        <v>0.74081822068171788</v>
      </c>
      <c r="AD30" s="4">
        <f>EXP(-X30)</f>
        <v>0.74081822068171788</v>
      </c>
      <c r="AE30" s="4">
        <v>1</v>
      </c>
      <c r="AF30" s="4">
        <v>1</v>
      </c>
      <c r="AG30" s="4">
        <v>1</v>
      </c>
      <c r="AH30" s="4">
        <v>1</v>
      </c>
      <c r="AI30" s="4">
        <v>0</v>
      </c>
      <c r="AJ30" s="4">
        <v>0</v>
      </c>
      <c r="AK30" s="4">
        <f t="shared" si="9"/>
        <v>6.2224546620451537</v>
      </c>
      <c r="AL30" s="4">
        <f t="shared" si="10"/>
        <v>5.1853788850376281</v>
      </c>
      <c r="AM30" s="4" t="s">
        <v>16</v>
      </c>
      <c r="AN30" s="4">
        <v>3</v>
      </c>
    </row>
    <row r="31" spans="1:40" x14ac:dyDescent="0.3">
      <c r="A31" s="4" t="s">
        <v>45</v>
      </c>
      <c r="B31" s="4">
        <v>750</v>
      </c>
      <c r="C31" s="4">
        <v>9</v>
      </c>
      <c r="D31" s="4">
        <v>1.2</v>
      </c>
      <c r="E31" s="4">
        <v>0.5</v>
      </c>
      <c r="F31" s="4">
        <v>3</v>
      </c>
      <c r="G31" s="4">
        <v>4.5</v>
      </c>
      <c r="H31" s="4">
        <v>4.5</v>
      </c>
      <c r="I31" s="4">
        <v>4.5</v>
      </c>
      <c r="J31" s="4">
        <v>15</v>
      </c>
      <c r="K31" s="4">
        <v>12</v>
      </c>
      <c r="L31" s="4">
        <v>0.37139067599999998</v>
      </c>
      <c r="M31" s="4">
        <v>0.46200000000000002</v>
      </c>
      <c r="N31" s="4">
        <f t="shared" si="0"/>
        <v>-9.0609324000000047E-2</v>
      </c>
      <c r="O31" s="4">
        <v>5</v>
      </c>
      <c r="P31" s="4">
        <v>3.3333333330000001</v>
      </c>
      <c r="Q31" s="4">
        <f t="shared" si="1"/>
        <v>0.83333333300000012</v>
      </c>
      <c r="R31" s="4">
        <f t="shared" si="2"/>
        <v>0.16666666660000004</v>
      </c>
      <c r="S31" s="4">
        <v>3.3333333330000001</v>
      </c>
      <c r="T31" s="4">
        <f t="shared" si="3"/>
        <v>0.83333333300000012</v>
      </c>
      <c r="U31" s="4">
        <f t="shared" si="4"/>
        <v>0.16666666660000004</v>
      </c>
      <c r="V31" s="4">
        <v>3.3333333330000001</v>
      </c>
      <c r="W31" s="4">
        <f t="shared" si="5"/>
        <v>0.83333333300000012</v>
      </c>
      <c r="X31" s="4">
        <f t="shared" si="6"/>
        <v>0.16666666660000004</v>
      </c>
      <c r="Y31" s="4">
        <v>1.25</v>
      </c>
      <c r="Z31" s="4">
        <f t="shared" si="7"/>
        <v>1.25</v>
      </c>
      <c r="AA31" s="4">
        <f t="shared" si="8"/>
        <v>0.25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0</v>
      </c>
      <c r="AJ31" s="4">
        <v>0</v>
      </c>
      <c r="AK31" s="4">
        <f t="shared" si="9"/>
        <v>7</v>
      </c>
      <c r="AL31" s="4">
        <f t="shared" si="10"/>
        <v>5.8333333333333339</v>
      </c>
      <c r="AM31" s="4" t="s">
        <v>16</v>
      </c>
      <c r="AN31" s="4">
        <v>3</v>
      </c>
    </row>
    <row r="32" spans="1:40" x14ac:dyDescent="0.3">
      <c r="A32" s="4" t="s">
        <v>45</v>
      </c>
      <c r="B32" s="4">
        <v>1000</v>
      </c>
      <c r="C32" s="4">
        <v>12</v>
      </c>
      <c r="D32" s="4">
        <v>1.2</v>
      </c>
      <c r="E32" s="4">
        <v>0.5</v>
      </c>
      <c r="F32" s="4">
        <v>3</v>
      </c>
      <c r="G32" s="4">
        <v>4.5</v>
      </c>
      <c r="H32" s="4">
        <v>4.5</v>
      </c>
      <c r="I32" s="4">
        <v>4.5</v>
      </c>
      <c r="J32" s="4">
        <v>18</v>
      </c>
      <c r="K32" s="4">
        <v>15</v>
      </c>
      <c r="L32" s="4">
        <v>0.38461538499999998</v>
      </c>
      <c r="M32" s="4">
        <v>0.46200000000000002</v>
      </c>
      <c r="N32" s="4">
        <f t="shared" si="0"/>
        <v>-7.7384615000000045E-2</v>
      </c>
      <c r="O32" s="4">
        <v>6</v>
      </c>
      <c r="P32" s="4">
        <v>4</v>
      </c>
      <c r="Q32" s="4">
        <f t="shared" si="1"/>
        <v>1.5</v>
      </c>
      <c r="R32" s="4">
        <f t="shared" si="2"/>
        <v>0.30000000000000004</v>
      </c>
      <c r="S32" s="4">
        <v>4</v>
      </c>
      <c r="T32" s="4">
        <f t="shared" si="3"/>
        <v>1.5</v>
      </c>
      <c r="U32" s="4">
        <f t="shared" si="4"/>
        <v>0.30000000000000004</v>
      </c>
      <c r="V32" s="4">
        <v>4</v>
      </c>
      <c r="W32" s="4">
        <f t="shared" si="5"/>
        <v>1.5</v>
      </c>
      <c r="X32" s="4">
        <f t="shared" si="6"/>
        <v>0.30000000000000004</v>
      </c>
      <c r="Y32" s="4">
        <v>1.2</v>
      </c>
      <c r="Z32" s="4">
        <f t="shared" si="7"/>
        <v>1.3</v>
      </c>
      <c r="AA32" s="4">
        <f t="shared" si="8"/>
        <v>0.26</v>
      </c>
      <c r="AB32" s="4">
        <f>EXP(-R32)</f>
        <v>0.74081822068171788</v>
      </c>
      <c r="AC32" s="4">
        <f>EXP(-U32)</f>
        <v>0.74081822068171788</v>
      </c>
      <c r="AD32" s="4">
        <f>EXP(-X32)</f>
        <v>0.74081822068171788</v>
      </c>
      <c r="AE32" s="4">
        <v>1</v>
      </c>
      <c r="AF32" s="4">
        <v>1</v>
      </c>
      <c r="AG32" s="4">
        <v>1</v>
      </c>
      <c r="AH32" s="4">
        <v>1</v>
      </c>
      <c r="AI32" s="4">
        <v>0</v>
      </c>
      <c r="AJ32" s="4">
        <v>0</v>
      </c>
      <c r="AK32" s="4">
        <f t="shared" si="9"/>
        <v>6.2224546620451537</v>
      </c>
      <c r="AL32" s="4">
        <f t="shared" si="10"/>
        <v>5.1853788850376281</v>
      </c>
      <c r="AM32" s="4" t="s">
        <v>16</v>
      </c>
      <c r="AN32" s="4">
        <v>3</v>
      </c>
    </row>
    <row r="33" spans="1:40" x14ac:dyDescent="0.3">
      <c r="A33" s="4" t="s">
        <v>49</v>
      </c>
      <c r="B33" s="4">
        <v>75</v>
      </c>
      <c r="C33" s="4">
        <v>9</v>
      </c>
      <c r="D33" s="4">
        <v>2.7</v>
      </c>
      <c r="E33" s="4">
        <v>0.9</v>
      </c>
      <c r="F33" s="4">
        <v>2.5</v>
      </c>
      <c r="G33" s="4">
        <v>2.25</v>
      </c>
      <c r="H33" s="4">
        <v>0</v>
      </c>
      <c r="I33" s="4">
        <v>0</v>
      </c>
      <c r="J33" s="4">
        <v>10</v>
      </c>
      <c r="K33" s="4">
        <v>11.5</v>
      </c>
      <c r="L33" s="4">
        <v>0.49847112399999999</v>
      </c>
      <c r="M33" s="4">
        <v>0.46200000000000002</v>
      </c>
      <c r="N33" s="4">
        <f t="shared" si="0"/>
        <v>3.6471123999999966E-2</v>
      </c>
      <c r="O33" s="4">
        <v>4</v>
      </c>
      <c r="P33" s="4">
        <v>4.4444444440000002</v>
      </c>
      <c r="Q33" s="4">
        <f t="shared" si="1"/>
        <v>1.9444444440000002</v>
      </c>
      <c r="R33" s="4">
        <f t="shared" si="2"/>
        <v>0.38888888880000005</v>
      </c>
      <c r="S33" s="4">
        <v>0</v>
      </c>
      <c r="T33" s="4">
        <f t="shared" si="3"/>
        <v>2.5</v>
      </c>
      <c r="U33" s="4">
        <f t="shared" si="4"/>
        <v>0.5</v>
      </c>
      <c r="V33" s="4">
        <v>0</v>
      </c>
      <c r="W33" s="4">
        <f t="shared" si="5"/>
        <v>2.5</v>
      </c>
      <c r="X33" s="4">
        <f t="shared" si="6"/>
        <v>0.5</v>
      </c>
      <c r="Y33" s="4">
        <v>0.869565217</v>
      </c>
      <c r="Z33" s="4">
        <f t="shared" si="7"/>
        <v>1.6304347830000001</v>
      </c>
      <c r="AA33" s="4">
        <f t="shared" si="8"/>
        <v>0.32608695660000003</v>
      </c>
      <c r="AB33" s="4">
        <f>EXP(-R33)</f>
        <v>0.67780957806569997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0</v>
      </c>
      <c r="AJ33" s="4">
        <v>4</v>
      </c>
      <c r="AK33" s="4">
        <f t="shared" si="9"/>
        <v>10.6778095780657</v>
      </c>
      <c r="AL33" s="4">
        <f t="shared" si="10"/>
        <v>8.8981746483880837</v>
      </c>
      <c r="AM33" s="4" t="s">
        <v>17</v>
      </c>
      <c r="AN33" s="4">
        <v>4</v>
      </c>
    </row>
    <row r="34" spans="1:40" x14ac:dyDescent="0.3">
      <c r="A34" s="4" t="s">
        <v>49</v>
      </c>
      <c r="B34" s="4">
        <v>150</v>
      </c>
      <c r="C34" s="4">
        <v>9</v>
      </c>
      <c r="D34" s="4">
        <v>2.7</v>
      </c>
      <c r="E34" s="4">
        <v>0.65</v>
      </c>
      <c r="F34" s="4">
        <v>3</v>
      </c>
      <c r="G34" s="4">
        <v>2.25</v>
      </c>
      <c r="H34" s="4">
        <v>1.5</v>
      </c>
      <c r="I34" s="4">
        <v>0</v>
      </c>
      <c r="J34" s="4">
        <v>10</v>
      </c>
      <c r="K34" s="4">
        <v>12</v>
      </c>
      <c r="L34" s="4">
        <v>0.514495755</v>
      </c>
      <c r="M34" s="4">
        <v>0.46200000000000002</v>
      </c>
      <c r="N34" s="4">
        <f t="shared" si="0"/>
        <v>5.2495754999999977E-2</v>
      </c>
      <c r="O34" s="4">
        <v>3.3333333330000001</v>
      </c>
      <c r="P34" s="4">
        <v>4.4444444440000002</v>
      </c>
      <c r="Q34" s="4">
        <f t="shared" si="1"/>
        <v>1.9444444440000002</v>
      </c>
      <c r="R34" s="4">
        <f t="shared" si="2"/>
        <v>0.38888888880000005</v>
      </c>
      <c r="S34" s="4">
        <v>6.6666666670000003</v>
      </c>
      <c r="T34" s="4">
        <f t="shared" si="3"/>
        <v>4.1666666670000003</v>
      </c>
      <c r="U34" s="4">
        <f t="shared" si="4"/>
        <v>0.83333333340000015</v>
      </c>
      <c r="V34" s="4">
        <v>0</v>
      </c>
      <c r="W34" s="4">
        <f t="shared" si="5"/>
        <v>2.5</v>
      </c>
      <c r="X34" s="4">
        <f t="shared" si="6"/>
        <v>0.5</v>
      </c>
      <c r="Y34" s="4">
        <v>0.83333333300000001</v>
      </c>
      <c r="Z34" s="4">
        <f t="shared" si="7"/>
        <v>1.6666666669999999</v>
      </c>
      <c r="AA34" s="4">
        <f t="shared" si="8"/>
        <v>0.33333333339999999</v>
      </c>
      <c r="AB34" s="4">
        <f>EXP(-R34)</f>
        <v>0.67780957806569997</v>
      </c>
      <c r="AC34" s="4">
        <f>EXP(-U34)</f>
        <v>0.43459820847810493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0</v>
      </c>
      <c r="AJ34" s="4">
        <v>4</v>
      </c>
      <c r="AK34" s="4">
        <f t="shared" si="9"/>
        <v>10.112407786543805</v>
      </c>
      <c r="AL34" s="4">
        <f t="shared" si="10"/>
        <v>8.427006488786505</v>
      </c>
      <c r="AM34" s="4" t="s">
        <v>17</v>
      </c>
      <c r="AN34" s="4">
        <v>4</v>
      </c>
    </row>
    <row r="35" spans="1:40" x14ac:dyDescent="0.3">
      <c r="A35" s="4" t="s">
        <v>49</v>
      </c>
      <c r="B35" s="4">
        <v>300</v>
      </c>
      <c r="C35" s="4">
        <v>9</v>
      </c>
      <c r="D35" s="4">
        <v>2.7</v>
      </c>
      <c r="E35" s="4">
        <v>0.65</v>
      </c>
      <c r="F35" s="4">
        <v>3</v>
      </c>
      <c r="G35" s="4">
        <v>2.25</v>
      </c>
      <c r="H35" s="4">
        <v>3</v>
      </c>
      <c r="I35" s="4">
        <v>3</v>
      </c>
      <c r="J35" s="4">
        <v>10</v>
      </c>
      <c r="K35" s="4">
        <v>12</v>
      </c>
      <c r="L35" s="4">
        <v>0.514495755</v>
      </c>
      <c r="M35" s="4">
        <v>0.46200000000000002</v>
      </c>
      <c r="N35" s="4">
        <f t="shared" si="0"/>
        <v>5.2495754999999977E-2</v>
      </c>
      <c r="O35" s="4">
        <v>3.3333333330000001</v>
      </c>
      <c r="P35" s="4">
        <v>4.4444444440000002</v>
      </c>
      <c r="Q35" s="4">
        <f t="shared" si="1"/>
        <v>1.9444444440000002</v>
      </c>
      <c r="R35" s="4">
        <f t="shared" si="2"/>
        <v>0.38888888880000005</v>
      </c>
      <c r="S35" s="4">
        <v>3.3333333330000001</v>
      </c>
      <c r="T35" s="4">
        <f t="shared" si="3"/>
        <v>0.83333333300000012</v>
      </c>
      <c r="U35" s="4">
        <f t="shared" si="4"/>
        <v>0.16666666660000004</v>
      </c>
      <c r="V35" s="4">
        <v>3.3333333330000001</v>
      </c>
      <c r="W35" s="4">
        <f t="shared" si="5"/>
        <v>0.83333333300000012</v>
      </c>
      <c r="X35" s="4">
        <f t="shared" si="6"/>
        <v>0.16666666660000004</v>
      </c>
      <c r="Y35" s="4">
        <v>0.83333333300000001</v>
      </c>
      <c r="Z35" s="4">
        <f t="shared" si="7"/>
        <v>1.6666666669999999</v>
      </c>
      <c r="AA35" s="4">
        <f t="shared" si="8"/>
        <v>0.33333333339999999</v>
      </c>
      <c r="AB35" s="4">
        <f>EXP(-R35)</f>
        <v>0.67780957806569997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0</v>
      </c>
      <c r="AJ35" s="4">
        <v>4</v>
      </c>
      <c r="AK35" s="4">
        <f t="shared" si="9"/>
        <v>10.6778095780657</v>
      </c>
      <c r="AL35" s="4">
        <f t="shared" si="10"/>
        <v>8.8981746483880837</v>
      </c>
      <c r="AM35" s="4" t="s">
        <v>17</v>
      </c>
      <c r="AN35" s="4">
        <v>3</v>
      </c>
    </row>
    <row r="36" spans="1:40" x14ac:dyDescent="0.3">
      <c r="A36" s="4" t="s">
        <v>49</v>
      </c>
      <c r="B36" s="4">
        <v>500</v>
      </c>
      <c r="C36" s="4">
        <v>9</v>
      </c>
      <c r="D36" s="4">
        <v>2.7</v>
      </c>
      <c r="E36" s="4">
        <v>0.65</v>
      </c>
      <c r="F36" s="4">
        <v>3</v>
      </c>
      <c r="G36" s="4">
        <v>3</v>
      </c>
      <c r="H36" s="4">
        <v>3</v>
      </c>
      <c r="I36" s="4">
        <v>3</v>
      </c>
      <c r="J36" s="4">
        <v>10</v>
      </c>
      <c r="K36" s="4">
        <v>12</v>
      </c>
      <c r="L36" s="4">
        <v>0.514495755</v>
      </c>
      <c r="M36" s="4">
        <v>0.46200000000000002</v>
      </c>
      <c r="N36" s="4">
        <f t="shared" si="0"/>
        <v>5.2495754999999977E-2</v>
      </c>
      <c r="O36" s="4">
        <v>3.3333333330000001</v>
      </c>
      <c r="P36" s="4">
        <v>3.3333333330000001</v>
      </c>
      <c r="Q36" s="4">
        <f t="shared" si="1"/>
        <v>0.83333333300000012</v>
      </c>
      <c r="R36" s="4">
        <f t="shared" si="2"/>
        <v>0.16666666660000004</v>
      </c>
      <c r="S36" s="4">
        <v>3.3333333330000001</v>
      </c>
      <c r="T36" s="4">
        <f t="shared" si="3"/>
        <v>0.83333333300000012</v>
      </c>
      <c r="U36" s="4">
        <f t="shared" si="4"/>
        <v>0.16666666660000004</v>
      </c>
      <c r="V36" s="4">
        <v>3.3333333330000001</v>
      </c>
      <c r="W36" s="4">
        <f t="shared" si="5"/>
        <v>0.83333333300000012</v>
      </c>
      <c r="X36" s="4">
        <f t="shared" si="6"/>
        <v>0.16666666660000004</v>
      </c>
      <c r="Y36" s="4">
        <v>0.83333333300000001</v>
      </c>
      <c r="Z36" s="4">
        <f t="shared" si="7"/>
        <v>1.6666666669999999</v>
      </c>
      <c r="AA36" s="4">
        <f t="shared" si="8"/>
        <v>0.33333333339999999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0</v>
      </c>
      <c r="AJ36" s="4">
        <v>4</v>
      </c>
      <c r="AK36" s="4">
        <f t="shared" si="9"/>
        <v>11</v>
      </c>
      <c r="AL36" s="4">
        <f t="shared" si="10"/>
        <v>9.1666666666666661</v>
      </c>
      <c r="AM36" s="4" t="s">
        <v>17</v>
      </c>
      <c r="AN36" s="4">
        <v>3</v>
      </c>
    </row>
    <row r="37" spans="1:40" x14ac:dyDescent="0.3">
      <c r="A37" s="4" t="s">
        <v>49</v>
      </c>
      <c r="B37" s="4">
        <v>750</v>
      </c>
      <c r="C37" s="4">
        <v>9</v>
      </c>
      <c r="D37" s="4">
        <v>2.7</v>
      </c>
      <c r="E37" s="4">
        <v>0.65</v>
      </c>
      <c r="F37" s="4">
        <v>3</v>
      </c>
      <c r="G37" s="4">
        <v>3</v>
      </c>
      <c r="H37" s="4">
        <v>3</v>
      </c>
      <c r="I37" s="4">
        <v>3</v>
      </c>
      <c r="J37" s="4">
        <v>10</v>
      </c>
      <c r="K37" s="4">
        <v>12</v>
      </c>
      <c r="L37" s="4">
        <v>0.514495755</v>
      </c>
      <c r="M37" s="4">
        <v>0.46200000000000002</v>
      </c>
      <c r="N37" s="4">
        <f t="shared" si="0"/>
        <v>5.2495754999999977E-2</v>
      </c>
      <c r="O37" s="4">
        <v>3.3333333330000001</v>
      </c>
      <c r="P37" s="4">
        <v>3.3333333330000001</v>
      </c>
      <c r="Q37" s="4">
        <f t="shared" si="1"/>
        <v>0.83333333300000012</v>
      </c>
      <c r="R37" s="4">
        <f t="shared" si="2"/>
        <v>0.16666666660000004</v>
      </c>
      <c r="S37" s="4">
        <v>3.3333333330000001</v>
      </c>
      <c r="T37" s="4">
        <f t="shared" si="3"/>
        <v>0.83333333300000012</v>
      </c>
      <c r="U37" s="4">
        <f t="shared" si="4"/>
        <v>0.16666666660000004</v>
      </c>
      <c r="V37" s="4">
        <v>3.3333333330000001</v>
      </c>
      <c r="W37" s="4">
        <f t="shared" si="5"/>
        <v>0.83333333300000012</v>
      </c>
      <c r="X37" s="4">
        <f t="shared" si="6"/>
        <v>0.16666666660000004</v>
      </c>
      <c r="Y37" s="4">
        <v>0.83333333300000001</v>
      </c>
      <c r="Z37" s="4">
        <f t="shared" si="7"/>
        <v>1.6666666669999999</v>
      </c>
      <c r="AA37" s="4">
        <f t="shared" si="8"/>
        <v>0.33333333339999999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0</v>
      </c>
      <c r="AJ37" s="4">
        <v>4</v>
      </c>
      <c r="AK37" s="4">
        <f t="shared" si="9"/>
        <v>11</v>
      </c>
      <c r="AL37" s="4">
        <f t="shared" si="10"/>
        <v>9.1666666666666661</v>
      </c>
      <c r="AM37" s="4" t="s">
        <v>17</v>
      </c>
      <c r="AN37" s="4">
        <v>3</v>
      </c>
    </row>
    <row r="38" spans="1:40" x14ac:dyDescent="0.3">
      <c r="A38" s="4" t="s">
        <v>49</v>
      </c>
      <c r="B38" s="4">
        <v>1000</v>
      </c>
      <c r="C38" s="4">
        <v>9</v>
      </c>
      <c r="D38" s="4">
        <v>2.7</v>
      </c>
      <c r="E38" s="4">
        <v>0.65</v>
      </c>
      <c r="F38" s="4">
        <v>3</v>
      </c>
      <c r="G38" s="4">
        <v>3</v>
      </c>
      <c r="H38" s="4">
        <v>3</v>
      </c>
      <c r="I38" s="4">
        <v>3</v>
      </c>
      <c r="J38" s="4">
        <v>10</v>
      </c>
      <c r="K38" s="4">
        <v>12</v>
      </c>
      <c r="L38" s="4">
        <v>0.514495755</v>
      </c>
      <c r="M38" s="4">
        <v>0.46200000000000002</v>
      </c>
      <c r="N38" s="4">
        <f t="shared" si="0"/>
        <v>5.2495754999999977E-2</v>
      </c>
      <c r="O38" s="4">
        <v>3.3333333330000001</v>
      </c>
      <c r="P38" s="4">
        <v>3.3333333330000001</v>
      </c>
      <c r="Q38" s="4">
        <f t="shared" si="1"/>
        <v>0.83333333300000012</v>
      </c>
      <c r="R38" s="4">
        <f t="shared" si="2"/>
        <v>0.16666666660000004</v>
      </c>
      <c r="S38" s="4">
        <v>3.3333333330000001</v>
      </c>
      <c r="T38" s="4">
        <f t="shared" si="3"/>
        <v>0.83333333300000012</v>
      </c>
      <c r="U38" s="4">
        <f t="shared" si="4"/>
        <v>0.16666666660000004</v>
      </c>
      <c r="V38" s="4">
        <v>3.3333333330000001</v>
      </c>
      <c r="W38" s="4">
        <f t="shared" si="5"/>
        <v>0.83333333300000012</v>
      </c>
      <c r="X38" s="4">
        <f t="shared" si="6"/>
        <v>0.16666666660000004</v>
      </c>
      <c r="Y38" s="4">
        <v>0.83333333300000001</v>
      </c>
      <c r="Z38" s="4">
        <f t="shared" si="7"/>
        <v>1.6666666669999999</v>
      </c>
      <c r="AA38" s="4">
        <f t="shared" si="8"/>
        <v>0.33333333339999999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0</v>
      </c>
      <c r="AJ38" s="4">
        <v>4</v>
      </c>
      <c r="AK38" s="4">
        <f t="shared" si="9"/>
        <v>11</v>
      </c>
      <c r="AL38" s="4">
        <f t="shared" si="10"/>
        <v>9.1666666666666661</v>
      </c>
      <c r="AM38" s="4" t="s">
        <v>17</v>
      </c>
      <c r="AN38" s="4">
        <v>3</v>
      </c>
    </row>
    <row r="39" spans="1:40" x14ac:dyDescent="0.3">
      <c r="A39" s="4" t="s">
        <v>50</v>
      </c>
      <c r="B39" s="4">
        <v>75</v>
      </c>
      <c r="C39" s="4">
        <v>9</v>
      </c>
      <c r="D39" s="4">
        <v>2.7</v>
      </c>
      <c r="E39" s="4">
        <v>0.9</v>
      </c>
      <c r="F39" s="4">
        <v>2.5</v>
      </c>
      <c r="G39" s="4">
        <v>2.25</v>
      </c>
      <c r="H39" s="4">
        <v>0</v>
      </c>
      <c r="I39" s="4">
        <v>0</v>
      </c>
      <c r="J39" s="4">
        <v>10</v>
      </c>
      <c r="K39" s="4">
        <v>11.5</v>
      </c>
      <c r="L39" s="4">
        <v>0.49847112399999999</v>
      </c>
      <c r="M39" s="4">
        <v>0.46200000000000002</v>
      </c>
      <c r="N39" s="4">
        <f t="shared" si="0"/>
        <v>3.6471123999999966E-2</v>
      </c>
      <c r="O39" s="4">
        <v>4</v>
      </c>
      <c r="P39" s="4">
        <v>4.4444444440000002</v>
      </c>
      <c r="Q39" s="4">
        <f t="shared" si="1"/>
        <v>1.9444444440000002</v>
      </c>
      <c r="R39" s="4">
        <f t="shared" si="2"/>
        <v>0.38888888880000005</v>
      </c>
      <c r="S39" s="4">
        <v>0</v>
      </c>
      <c r="T39" s="4">
        <f t="shared" si="3"/>
        <v>2.5</v>
      </c>
      <c r="U39" s="4">
        <f t="shared" si="4"/>
        <v>0.5</v>
      </c>
      <c r="V39" s="4">
        <v>0</v>
      </c>
      <c r="W39" s="4">
        <f t="shared" si="5"/>
        <v>2.5</v>
      </c>
      <c r="X39" s="4">
        <f t="shared" si="6"/>
        <v>0.5</v>
      </c>
      <c r="Y39" s="4">
        <v>0.869565217</v>
      </c>
      <c r="Z39" s="4">
        <f t="shared" si="7"/>
        <v>1.6304347830000001</v>
      </c>
      <c r="AA39" s="4">
        <f t="shared" si="8"/>
        <v>0.32608695660000003</v>
      </c>
      <c r="AB39" s="4">
        <f>EXP(-R39)</f>
        <v>0.67780957806569997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0</v>
      </c>
      <c r="AJ39" s="4">
        <v>4</v>
      </c>
      <c r="AK39" s="4">
        <f t="shared" si="9"/>
        <v>10.6778095780657</v>
      </c>
      <c r="AL39" s="4">
        <f t="shared" si="10"/>
        <v>8.8981746483880837</v>
      </c>
      <c r="AM39" s="4" t="s">
        <v>17</v>
      </c>
      <c r="AN39" s="4">
        <v>4</v>
      </c>
    </row>
    <row r="40" spans="1:40" x14ac:dyDescent="0.3">
      <c r="A40" s="4" t="s">
        <v>50</v>
      </c>
      <c r="B40" s="4">
        <v>150</v>
      </c>
      <c r="C40" s="4">
        <v>9</v>
      </c>
      <c r="D40" s="4">
        <v>2.7</v>
      </c>
      <c r="E40" s="4">
        <v>0.65</v>
      </c>
      <c r="F40" s="4">
        <v>3</v>
      </c>
      <c r="G40" s="4">
        <v>2.25</v>
      </c>
      <c r="H40" s="4">
        <v>1.5</v>
      </c>
      <c r="I40" s="4">
        <v>0</v>
      </c>
      <c r="J40" s="4">
        <v>10</v>
      </c>
      <c r="K40" s="4">
        <v>12</v>
      </c>
      <c r="L40" s="4">
        <v>0.514495755</v>
      </c>
      <c r="M40" s="4">
        <v>0.46200000000000002</v>
      </c>
      <c r="N40" s="4">
        <f t="shared" si="0"/>
        <v>5.2495754999999977E-2</v>
      </c>
      <c r="O40" s="4">
        <v>3.3333333330000001</v>
      </c>
      <c r="P40" s="4">
        <v>4.4444444440000002</v>
      </c>
      <c r="Q40" s="4">
        <f t="shared" si="1"/>
        <v>1.9444444440000002</v>
      </c>
      <c r="R40" s="4">
        <f t="shared" si="2"/>
        <v>0.38888888880000005</v>
      </c>
      <c r="S40" s="4">
        <v>6.6666666670000003</v>
      </c>
      <c r="T40" s="4">
        <f t="shared" si="3"/>
        <v>4.1666666670000003</v>
      </c>
      <c r="U40" s="4">
        <f t="shared" si="4"/>
        <v>0.83333333340000015</v>
      </c>
      <c r="V40" s="4">
        <v>0</v>
      </c>
      <c r="W40" s="4">
        <f t="shared" si="5"/>
        <v>2.5</v>
      </c>
      <c r="X40" s="4">
        <f t="shared" si="6"/>
        <v>0.5</v>
      </c>
      <c r="Y40" s="4">
        <v>0.83333333300000001</v>
      </c>
      <c r="Z40" s="4">
        <f t="shared" si="7"/>
        <v>1.6666666669999999</v>
      </c>
      <c r="AA40" s="4">
        <f t="shared" si="8"/>
        <v>0.33333333339999999</v>
      </c>
      <c r="AB40" s="4">
        <f>EXP(-R40)</f>
        <v>0.67780957806569997</v>
      </c>
      <c r="AC40" s="4">
        <f>EXP(-U40)</f>
        <v>0.43459820847810493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0</v>
      </c>
      <c r="AJ40" s="4">
        <v>4</v>
      </c>
      <c r="AK40" s="4">
        <f t="shared" si="9"/>
        <v>10.112407786543805</v>
      </c>
      <c r="AL40" s="4">
        <f t="shared" si="10"/>
        <v>8.427006488786505</v>
      </c>
      <c r="AM40" s="4" t="s">
        <v>17</v>
      </c>
      <c r="AN40" s="4">
        <v>4</v>
      </c>
    </row>
    <row r="41" spans="1:40" x14ac:dyDescent="0.3">
      <c r="A41" s="4" t="s">
        <v>50</v>
      </c>
      <c r="B41" s="4">
        <v>300</v>
      </c>
      <c r="C41" s="4">
        <v>9</v>
      </c>
      <c r="D41" s="4">
        <v>2.7</v>
      </c>
      <c r="E41" s="4">
        <v>0.55000000000000004</v>
      </c>
      <c r="F41" s="4">
        <v>3</v>
      </c>
      <c r="G41" s="4">
        <v>2.25</v>
      </c>
      <c r="H41" s="4">
        <v>3</v>
      </c>
      <c r="I41" s="4">
        <v>3</v>
      </c>
      <c r="J41" s="4">
        <v>10</v>
      </c>
      <c r="K41" s="4">
        <v>12</v>
      </c>
      <c r="L41" s="4">
        <v>0.514495755</v>
      </c>
      <c r="M41" s="4">
        <v>0.46200000000000002</v>
      </c>
      <c r="N41" s="4">
        <f t="shared" si="0"/>
        <v>5.2495754999999977E-2</v>
      </c>
      <c r="O41" s="4">
        <v>3.3333333330000001</v>
      </c>
      <c r="P41" s="4">
        <v>4.4444444440000002</v>
      </c>
      <c r="Q41" s="4">
        <f t="shared" si="1"/>
        <v>1.9444444440000002</v>
      </c>
      <c r="R41" s="4">
        <f t="shared" si="2"/>
        <v>0.38888888880000005</v>
      </c>
      <c r="S41" s="4">
        <v>3.3333333330000001</v>
      </c>
      <c r="T41" s="4">
        <f t="shared" si="3"/>
        <v>0.83333333300000012</v>
      </c>
      <c r="U41" s="4">
        <f t="shared" si="4"/>
        <v>0.16666666660000004</v>
      </c>
      <c r="V41" s="4">
        <v>3.3333333330000001</v>
      </c>
      <c r="W41" s="4">
        <f t="shared" si="5"/>
        <v>0.83333333300000012</v>
      </c>
      <c r="X41" s="4">
        <f t="shared" si="6"/>
        <v>0.16666666660000004</v>
      </c>
      <c r="Y41" s="4">
        <v>0.83333333300000001</v>
      </c>
      <c r="Z41" s="4">
        <f t="shared" si="7"/>
        <v>1.6666666669999999</v>
      </c>
      <c r="AA41" s="4">
        <f t="shared" si="8"/>
        <v>0.33333333339999999</v>
      </c>
      <c r="AB41" s="4">
        <f>EXP(-R41)</f>
        <v>0.67780957806569997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0</v>
      </c>
      <c r="AJ41" s="4">
        <v>4</v>
      </c>
      <c r="AK41" s="4">
        <f t="shared" si="9"/>
        <v>10.6778095780657</v>
      </c>
      <c r="AL41" s="4">
        <f t="shared" si="10"/>
        <v>8.8981746483880837</v>
      </c>
      <c r="AM41" s="4" t="s">
        <v>17</v>
      </c>
      <c r="AN41" s="4">
        <v>3</v>
      </c>
    </row>
    <row r="42" spans="1:40" x14ac:dyDescent="0.3">
      <c r="A42" s="4" t="s">
        <v>50</v>
      </c>
      <c r="B42" s="4">
        <v>500</v>
      </c>
      <c r="C42" s="4">
        <v>9</v>
      </c>
      <c r="D42" s="4">
        <v>2.7</v>
      </c>
      <c r="E42" s="4">
        <v>0.55000000000000004</v>
      </c>
      <c r="F42" s="4">
        <v>3</v>
      </c>
      <c r="G42" s="4">
        <v>3</v>
      </c>
      <c r="H42" s="4">
        <v>3</v>
      </c>
      <c r="I42" s="4">
        <v>3</v>
      </c>
      <c r="J42" s="4">
        <v>10</v>
      </c>
      <c r="K42" s="4">
        <v>12</v>
      </c>
      <c r="L42" s="4">
        <v>0.514495755</v>
      </c>
      <c r="M42" s="4">
        <v>0.46200000000000002</v>
      </c>
      <c r="N42" s="4">
        <f t="shared" si="0"/>
        <v>5.2495754999999977E-2</v>
      </c>
      <c r="O42" s="4">
        <v>3.3333333330000001</v>
      </c>
      <c r="P42" s="4">
        <v>3.3333333330000001</v>
      </c>
      <c r="Q42" s="4">
        <f t="shared" si="1"/>
        <v>0.83333333300000012</v>
      </c>
      <c r="R42" s="4">
        <f t="shared" si="2"/>
        <v>0.16666666660000004</v>
      </c>
      <c r="S42" s="4">
        <v>3.3333333330000001</v>
      </c>
      <c r="T42" s="4">
        <f t="shared" si="3"/>
        <v>0.83333333300000012</v>
      </c>
      <c r="U42" s="4">
        <f t="shared" si="4"/>
        <v>0.16666666660000004</v>
      </c>
      <c r="V42" s="4">
        <v>3.3333333330000001</v>
      </c>
      <c r="W42" s="4">
        <f t="shared" si="5"/>
        <v>0.83333333300000012</v>
      </c>
      <c r="X42" s="4">
        <f t="shared" si="6"/>
        <v>0.16666666660000004</v>
      </c>
      <c r="Y42" s="4">
        <v>0.83333333300000001</v>
      </c>
      <c r="Z42" s="4">
        <f t="shared" si="7"/>
        <v>1.6666666669999999</v>
      </c>
      <c r="AA42" s="4">
        <f t="shared" si="8"/>
        <v>0.33333333339999999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0</v>
      </c>
      <c r="AJ42" s="4">
        <v>4</v>
      </c>
      <c r="AK42" s="4">
        <f t="shared" si="9"/>
        <v>11</v>
      </c>
      <c r="AL42" s="4">
        <f t="shared" si="10"/>
        <v>9.1666666666666661</v>
      </c>
      <c r="AM42" s="4" t="s">
        <v>17</v>
      </c>
      <c r="AN42" s="4">
        <v>3</v>
      </c>
    </row>
    <row r="43" spans="1:40" x14ac:dyDescent="0.3">
      <c r="A43" s="4" t="s">
        <v>50</v>
      </c>
      <c r="B43" s="4">
        <v>750</v>
      </c>
      <c r="C43" s="4">
        <v>9</v>
      </c>
      <c r="D43" s="4">
        <v>2.7</v>
      </c>
      <c r="E43" s="4">
        <v>0.55000000000000004</v>
      </c>
      <c r="F43" s="4">
        <v>3</v>
      </c>
      <c r="G43" s="4">
        <v>3</v>
      </c>
      <c r="H43" s="4">
        <v>3</v>
      </c>
      <c r="I43" s="4">
        <v>3</v>
      </c>
      <c r="J43" s="4">
        <v>10</v>
      </c>
      <c r="K43" s="4">
        <v>12</v>
      </c>
      <c r="L43" s="4">
        <v>0.514495755</v>
      </c>
      <c r="M43" s="4">
        <v>0.46200000000000002</v>
      </c>
      <c r="N43" s="4">
        <f t="shared" si="0"/>
        <v>5.2495754999999977E-2</v>
      </c>
      <c r="O43" s="4">
        <v>3.3333333330000001</v>
      </c>
      <c r="P43" s="4">
        <v>3.3333333330000001</v>
      </c>
      <c r="Q43" s="4">
        <f t="shared" si="1"/>
        <v>0.83333333300000012</v>
      </c>
      <c r="R43" s="4">
        <f t="shared" si="2"/>
        <v>0.16666666660000004</v>
      </c>
      <c r="S43" s="4">
        <v>3.3333333330000001</v>
      </c>
      <c r="T43" s="4">
        <f t="shared" si="3"/>
        <v>0.83333333300000012</v>
      </c>
      <c r="U43" s="4">
        <f t="shared" si="4"/>
        <v>0.16666666660000004</v>
      </c>
      <c r="V43" s="4">
        <v>3.3333333330000001</v>
      </c>
      <c r="W43" s="4">
        <f t="shared" si="5"/>
        <v>0.83333333300000012</v>
      </c>
      <c r="X43" s="4">
        <f t="shared" si="6"/>
        <v>0.16666666660000004</v>
      </c>
      <c r="Y43" s="4">
        <v>0.83333333300000001</v>
      </c>
      <c r="Z43" s="4">
        <f t="shared" si="7"/>
        <v>1.6666666669999999</v>
      </c>
      <c r="AA43" s="4">
        <f t="shared" si="8"/>
        <v>0.33333333339999999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0</v>
      </c>
      <c r="AJ43" s="4">
        <v>4</v>
      </c>
      <c r="AK43" s="4">
        <f t="shared" si="9"/>
        <v>11</v>
      </c>
      <c r="AL43" s="4">
        <f t="shared" si="10"/>
        <v>9.1666666666666661</v>
      </c>
      <c r="AM43" s="4" t="s">
        <v>17</v>
      </c>
      <c r="AN43" s="4">
        <v>3</v>
      </c>
    </row>
    <row r="44" spans="1:40" x14ac:dyDescent="0.3">
      <c r="A44" s="4" t="s">
        <v>50</v>
      </c>
      <c r="B44" s="4">
        <v>1000</v>
      </c>
      <c r="C44" s="4">
        <v>9</v>
      </c>
      <c r="D44" s="4">
        <v>2.7</v>
      </c>
      <c r="E44" s="4">
        <v>0.55000000000000004</v>
      </c>
      <c r="F44" s="4">
        <v>3</v>
      </c>
      <c r="G44" s="4">
        <v>3</v>
      </c>
      <c r="H44" s="4">
        <v>3</v>
      </c>
      <c r="I44" s="4">
        <v>3</v>
      </c>
      <c r="J44" s="4">
        <v>10</v>
      </c>
      <c r="K44" s="4">
        <v>12</v>
      </c>
      <c r="L44" s="4">
        <v>0.514495755</v>
      </c>
      <c r="M44" s="4">
        <v>0.46200000000000002</v>
      </c>
      <c r="N44" s="4">
        <f t="shared" si="0"/>
        <v>5.2495754999999977E-2</v>
      </c>
      <c r="O44" s="4">
        <v>3.3333333330000001</v>
      </c>
      <c r="P44" s="4">
        <v>3.3333333330000001</v>
      </c>
      <c r="Q44" s="4">
        <f t="shared" si="1"/>
        <v>0.83333333300000012</v>
      </c>
      <c r="R44" s="4">
        <f t="shared" si="2"/>
        <v>0.16666666660000004</v>
      </c>
      <c r="S44" s="4">
        <v>3.3333333330000001</v>
      </c>
      <c r="T44" s="4">
        <f t="shared" si="3"/>
        <v>0.83333333300000012</v>
      </c>
      <c r="U44" s="4">
        <f t="shared" si="4"/>
        <v>0.16666666660000004</v>
      </c>
      <c r="V44" s="4">
        <v>3.3333333330000001</v>
      </c>
      <c r="W44" s="4">
        <f t="shared" si="5"/>
        <v>0.83333333300000012</v>
      </c>
      <c r="X44" s="4">
        <f t="shared" si="6"/>
        <v>0.16666666660000004</v>
      </c>
      <c r="Y44" s="4">
        <v>0.83333333300000001</v>
      </c>
      <c r="Z44" s="4">
        <f t="shared" si="7"/>
        <v>1.6666666669999999</v>
      </c>
      <c r="AA44" s="4">
        <f t="shared" si="8"/>
        <v>0.33333333339999999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0</v>
      </c>
      <c r="AJ44" s="4">
        <v>4</v>
      </c>
      <c r="AK44" s="4">
        <f t="shared" si="9"/>
        <v>11</v>
      </c>
      <c r="AL44" s="4">
        <f t="shared" si="10"/>
        <v>9.1666666666666661</v>
      </c>
      <c r="AM44" s="4" t="s">
        <v>17</v>
      </c>
      <c r="AN44" s="4">
        <v>3</v>
      </c>
    </row>
    <row r="50" spans="26:26" x14ac:dyDescent="0.3">
      <c r="Z50">
        <f>8/42</f>
        <v>0.19047619047619047</v>
      </c>
    </row>
  </sheetData>
  <mergeCells count="2">
    <mergeCell ref="AF1:AI1"/>
    <mergeCell ref="AB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 Dry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Vallary Gupta</dc:creator>
  <cp:lastModifiedBy>Vallary Gupta</cp:lastModifiedBy>
  <dcterms:created xsi:type="dcterms:W3CDTF">2024-04-07T17:56:40Z</dcterms:created>
  <dcterms:modified xsi:type="dcterms:W3CDTF">2024-07-21T16:31:44Z</dcterms:modified>
</cp:coreProperties>
</file>