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\Documents\GitHub\external_sorting\"/>
    </mc:Choice>
  </mc:AlternateContent>
  <xr:revisionPtr revIDLastSave="0" documentId="13_ncr:1_{B3FDA40F-F55C-4F8E-ADA6-24FB1D5FF7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_sorting_time3.txt" sheetId="1" r:id="rId1"/>
  </sheets>
  <definedNames>
    <definedName name="_xlnm.Sheet_Title" localSheetId="0">"test_sorting_time3.txt"</definedName>
    <definedName name="_xlnm.Print_Area" localSheetId="0">#REF!</definedName>
  </definedNames>
  <calcPr calcId="181029"/>
  <webPublishing css="0" allowPng="1" codePage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O3" i="1" l="1"/>
  <c r="O4" i="1"/>
  <c r="O5" i="1"/>
  <c r="O6" i="1"/>
  <c r="O7" i="1"/>
  <c r="O8" i="1"/>
  <c r="O9" i="1"/>
  <c r="O10" i="1"/>
  <c r="O11" i="1"/>
  <c r="O12" i="1"/>
  <c r="O13" i="1"/>
  <c r="O14" i="1"/>
  <c r="Q27" i="1" l="1"/>
  <c r="Q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Q30" i="1" s="1"/>
  <c r="O31" i="1"/>
  <c r="Q31" i="1" s="1"/>
  <c r="O19" i="1"/>
  <c r="O2" i="1"/>
  <c r="A20" i="1" l="1"/>
  <c r="G20" i="1" s="1"/>
  <c r="A21" i="1"/>
  <c r="C21" i="1" s="1"/>
  <c r="A22" i="1"/>
  <c r="G22" i="1" s="1"/>
  <c r="A23" i="1"/>
  <c r="C23" i="1" s="1"/>
  <c r="A24" i="1"/>
  <c r="G24" i="1" s="1"/>
  <c r="A25" i="1"/>
  <c r="C25" i="1" s="1"/>
  <c r="A26" i="1"/>
  <c r="G26" i="1" s="1"/>
  <c r="A27" i="1"/>
  <c r="C27" i="1" s="1"/>
  <c r="A28" i="1"/>
  <c r="G28" i="1" s="1"/>
  <c r="A29" i="1"/>
  <c r="C29" i="1" s="1"/>
  <c r="A30" i="1"/>
  <c r="G30" i="1" s="1"/>
  <c r="A31" i="1"/>
  <c r="C31" i="1" s="1"/>
  <c r="A19" i="1"/>
  <c r="C19" i="1" s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B30" i="1" l="1"/>
  <c r="B22" i="1"/>
  <c r="I30" i="1"/>
  <c r="F30" i="1"/>
  <c r="M28" i="1"/>
  <c r="M24" i="1"/>
  <c r="L31" i="1"/>
  <c r="M30" i="1"/>
  <c r="E28" i="1"/>
  <c r="E27" i="1"/>
  <c r="J23" i="1"/>
  <c r="J31" i="1"/>
  <c r="N27" i="1"/>
  <c r="D27" i="1"/>
  <c r="I23" i="1"/>
  <c r="B31" i="1"/>
  <c r="B27" i="1"/>
  <c r="H31" i="1"/>
  <c r="E30" i="1"/>
  <c r="L27" i="1"/>
  <c r="I24" i="1"/>
  <c r="F23" i="1"/>
  <c r="I31" i="1"/>
  <c r="M27" i="1"/>
  <c r="H23" i="1"/>
  <c r="B23" i="1"/>
  <c r="F31" i="1"/>
  <c r="N28" i="1"/>
  <c r="J27" i="1"/>
  <c r="E24" i="1"/>
  <c r="E23" i="1"/>
  <c r="I27" i="1"/>
  <c r="E31" i="1"/>
  <c r="N23" i="1"/>
  <c r="D23" i="1"/>
  <c r="N31" i="1"/>
  <c r="D31" i="1"/>
  <c r="I28" i="1"/>
  <c r="H27" i="1"/>
  <c r="M23" i="1"/>
  <c r="M20" i="1"/>
  <c r="M31" i="1"/>
  <c r="N30" i="1"/>
  <c r="F28" i="1"/>
  <c r="F27" i="1"/>
  <c r="L23" i="1"/>
  <c r="I20" i="1"/>
  <c r="J29" i="1"/>
  <c r="N26" i="1"/>
  <c r="F26" i="1"/>
  <c r="J25" i="1"/>
  <c r="N24" i="1"/>
  <c r="F24" i="1"/>
  <c r="N22" i="1"/>
  <c r="F22" i="1"/>
  <c r="J21" i="1"/>
  <c r="N20" i="1"/>
  <c r="F20" i="1"/>
  <c r="J19" i="1"/>
  <c r="E26" i="1"/>
  <c r="M22" i="1"/>
  <c r="I21" i="1"/>
  <c r="E20" i="1"/>
  <c r="I19" i="1"/>
  <c r="M26" i="1"/>
  <c r="E22" i="1"/>
  <c r="B21" i="1"/>
  <c r="L30" i="1"/>
  <c r="L28" i="1"/>
  <c r="D26" i="1"/>
  <c r="L24" i="1"/>
  <c r="L20" i="1"/>
  <c r="I25" i="1"/>
  <c r="B29" i="1"/>
  <c r="D30" i="1"/>
  <c r="H29" i="1"/>
  <c r="D28" i="1"/>
  <c r="L26" i="1"/>
  <c r="H25" i="1"/>
  <c r="D24" i="1"/>
  <c r="L22" i="1"/>
  <c r="D22" i="1"/>
  <c r="H21" i="1"/>
  <c r="D20" i="1"/>
  <c r="H19" i="1"/>
  <c r="B28" i="1"/>
  <c r="B20" i="1"/>
  <c r="G31" i="1"/>
  <c r="K30" i="1"/>
  <c r="C30" i="1"/>
  <c r="G29" i="1"/>
  <c r="K28" i="1"/>
  <c r="C28" i="1"/>
  <c r="G27" i="1"/>
  <c r="K26" i="1"/>
  <c r="C26" i="1"/>
  <c r="G25" i="1"/>
  <c r="K24" i="1"/>
  <c r="C24" i="1"/>
  <c r="G23" i="1"/>
  <c r="K22" i="1"/>
  <c r="C22" i="1"/>
  <c r="G21" i="1"/>
  <c r="K20" i="1"/>
  <c r="C20" i="1"/>
  <c r="G19" i="1"/>
  <c r="I29" i="1"/>
  <c r="J30" i="1"/>
  <c r="N29" i="1"/>
  <c r="F29" i="1"/>
  <c r="J28" i="1"/>
  <c r="J26" i="1"/>
  <c r="N25" i="1"/>
  <c r="F25" i="1"/>
  <c r="J24" i="1"/>
  <c r="J22" i="1"/>
  <c r="N21" i="1"/>
  <c r="F21" i="1"/>
  <c r="J20" i="1"/>
  <c r="N19" i="1"/>
  <c r="F19" i="1"/>
  <c r="E29" i="1"/>
  <c r="E25" i="1"/>
  <c r="I22" i="1"/>
  <c r="M19" i="1"/>
  <c r="E19" i="1"/>
  <c r="B26" i="1"/>
  <c r="M25" i="1"/>
  <c r="M21" i="1"/>
  <c r="B25" i="1"/>
  <c r="L29" i="1"/>
  <c r="H28" i="1"/>
  <c r="L25" i="1"/>
  <c r="L21" i="1"/>
  <c r="D21" i="1"/>
  <c r="L19" i="1"/>
  <c r="D19" i="1"/>
  <c r="M29" i="1"/>
  <c r="I26" i="1"/>
  <c r="E21" i="1"/>
  <c r="H30" i="1"/>
  <c r="D29" i="1"/>
  <c r="H26" i="1"/>
  <c r="D25" i="1"/>
  <c r="H24" i="1"/>
  <c r="H22" i="1"/>
  <c r="H20" i="1"/>
  <c r="B19" i="1"/>
  <c r="B24" i="1"/>
  <c r="K31" i="1"/>
  <c r="K29" i="1"/>
  <c r="K27" i="1"/>
  <c r="K25" i="1"/>
  <c r="K23" i="1"/>
  <c r="K21" i="1"/>
  <c r="K19" i="1"/>
</calcChain>
</file>

<file path=xl/sharedStrings.xml><?xml version="1.0" encoding="utf-8"?>
<sst xmlns="http://schemas.openxmlformats.org/spreadsheetml/2006/main" count="11" uniqueCount="7">
  <si>
    <t>N</t>
  </si>
  <si>
    <t>sum</t>
  </si>
  <si>
    <t>total</t>
  </si>
  <si>
    <t>merge</t>
  </si>
  <si>
    <t>avg_sort</t>
  </si>
  <si>
    <t>sum_price</t>
  </si>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</sst>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"Ціна" сортування одного рядка</a:t>
            </a:r>
            <a:r>
              <a:rPr lang="uk-UA" baseline="0"/>
              <a:t> залежно від розміру файла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test_sorting_time3.txt!$B$19:$B$31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0.575384615378705</c:v>
                </c:pt>
                <c:pt idx="2">
                  <c:v>0.82363636363218318</c:v>
                </c:pt>
                <c:pt idx="3">
                  <c:v>0.8877419354863495</c:v>
                </c:pt>
                <c:pt idx="4">
                  <c:v>1.1570000000028813</c:v>
                </c:pt>
                <c:pt idx="5">
                  <c:v>1.3267692307686398</c:v>
                </c:pt>
                <c:pt idx="6">
                  <c:v>1.2925454545455233</c:v>
                </c:pt>
                <c:pt idx="7">
                  <c:v>1.4172903225806939</c:v>
                </c:pt>
                <c:pt idx="8">
                  <c:v>1.4375</c:v>
                </c:pt>
                <c:pt idx="9">
                  <c:v>2.8802769230769347</c:v>
                </c:pt>
                <c:pt idx="10">
                  <c:v>3.5270000000000108</c:v>
                </c:pt>
                <c:pt idx="11">
                  <c:v>3.1816516129031962</c:v>
                </c:pt>
                <c:pt idx="12">
                  <c:v>3.5489100000000326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084-9987-EB7295A053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test_sorting_time3.txt!$C$19:$C$31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0.91384615384203449</c:v>
                </c:pt>
                <c:pt idx="2">
                  <c:v>0.76727272727029305</c:v>
                </c:pt>
                <c:pt idx="3">
                  <c:v>0.90709677419527579</c:v>
                </c:pt>
                <c:pt idx="4">
                  <c:v>0.98500000000058208</c:v>
                </c:pt>
                <c:pt idx="5">
                  <c:v>1.0575384615378705</c:v>
                </c:pt>
                <c:pt idx="6">
                  <c:v>1.6932727272724151</c:v>
                </c:pt>
                <c:pt idx="7">
                  <c:v>1.3810322580646888</c:v>
                </c:pt>
                <c:pt idx="8">
                  <c:v>1.3311999999998079</c:v>
                </c:pt>
                <c:pt idx="9">
                  <c:v>2.0600923076922371</c:v>
                </c:pt>
                <c:pt idx="10">
                  <c:v>2.3391999999999826</c:v>
                </c:pt>
                <c:pt idx="11">
                  <c:v>2.3850838709677542</c:v>
                </c:pt>
                <c:pt idx="12">
                  <c:v>3.0375000000000001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084-9987-EB7295A053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test_sorting_time3.txt!$D$19:$D$31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0.62461538461950394</c:v>
                </c:pt>
                <c:pt idx="2">
                  <c:v>0.76545454545174085</c:v>
                </c:pt>
                <c:pt idx="3">
                  <c:v>1.0077419354826316</c:v>
                </c:pt>
                <c:pt idx="4">
                  <c:v>0.7819999999992433</c:v>
                </c:pt>
                <c:pt idx="5">
                  <c:v>1.2547692307696428</c:v>
                </c:pt>
                <c:pt idx="6">
                  <c:v>1.1334545454539529</c:v>
                </c:pt>
                <c:pt idx="7">
                  <c:v>1.4656774193548876</c:v>
                </c:pt>
                <c:pt idx="8">
                  <c:v>1.7313000000001921</c:v>
                </c:pt>
                <c:pt idx="9">
                  <c:v>2.567323076923024</c:v>
                </c:pt>
                <c:pt idx="10">
                  <c:v>2.3647818181818532</c:v>
                </c:pt>
                <c:pt idx="11">
                  <c:v>2.9062451612903226</c:v>
                </c:pt>
                <c:pt idx="12">
                  <c:v>4.3892199999999137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3-4084-9987-EB7295A053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test_sorting_time3.txt!$E$19:$E$31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0.62461538460831012</c:v>
                </c:pt>
                <c:pt idx="2">
                  <c:v>0.8799999999940733</c:v>
                </c:pt>
                <c:pt idx="3">
                  <c:v>0.94709677419403659</c:v>
                </c:pt>
                <c:pt idx="4">
                  <c:v>0.82800000000133878</c:v>
                </c:pt>
                <c:pt idx="5">
                  <c:v>1.1729230769224859</c:v>
                </c:pt>
                <c:pt idx="6">
                  <c:v>1.4799999999998941</c:v>
                </c:pt>
                <c:pt idx="7">
                  <c:v>1.3689032258065004</c:v>
                </c:pt>
                <c:pt idx="8">
                  <c:v>1.4828000000001338</c:v>
                </c:pt>
                <c:pt idx="9">
                  <c:v>2.3904000000000591</c:v>
                </c:pt>
                <c:pt idx="10">
                  <c:v>2.258800000000007</c:v>
                </c:pt>
                <c:pt idx="11">
                  <c:v>2.795561290322615</c:v>
                </c:pt>
                <c:pt idx="12">
                  <c:v>3.5076499999999942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3-4084-9987-EB7295A053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test_sorting_time3.txt!$F$19:$F$31</c:f>
              <c:numCache>
                <c:formatCode>General</c:formatCode>
                <c:ptCount val="13"/>
                <c:pt idx="0">
                  <c:v>0.62999999998282874</c:v>
                </c:pt>
                <c:pt idx="1">
                  <c:v>0.67384615384910895</c:v>
                </c:pt>
                <c:pt idx="2">
                  <c:v>0.79636363636051422</c:v>
                </c:pt>
                <c:pt idx="3">
                  <c:v>0.80645161290322576</c:v>
                </c:pt>
                <c:pt idx="4">
                  <c:v>0.875</c:v>
                </c:pt>
                <c:pt idx="5">
                  <c:v>1.1972307692306527</c:v>
                </c:pt>
                <c:pt idx="6">
                  <c:v>1.4518181818182876</c:v>
                </c:pt>
                <c:pt idx="7">
                  <c:v>1.568645161290225</c:v>
                </c:pt>
                <c:pt idx="8">
                  <c:v>1.743699999999808</c:v>
                </c:pt>
                <c:pt idx="9">
                  <c:v>2.0677846153845447</c:v>
                </c:pt>
                <c:pt idx="10">
                  <c:v>4.4358000000000173</c:v>
                </c:pt>
                <c:pt idx="11">
                  <c:v>2.8286322580644816</c:v>
                </c:pt>
                <c:pt idx="12">
                  <c:v>3.8534399999999733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3-4084-9987-EB7295A053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test_sorting_time3.txt!$G$19:$G$31</c:f>
              <c:numCache>
                <c:formatCode>General</c:formatCode>
                <c:ptCount val="13"/>
                <c:pt idx="0">
                  <c:v>0.45999999998457497</c:v>
                </c:pt>
                <c:pt idx="1">
                  <c:v>0.72000000000116415</c:v>
                </c:pt>
                <c:pt idx="2">
                  <c:v>0.73818181818007189</c:v>
                </c:pt>
                <c:pt idx="3">
                  <c:v>0.76645161290446506</c:v>
                </c:pt>
                <c:pt idx="4">
                  <c:v>0.90599999999903957</c:v>
                </c:pt>
                <c:pt idx="5">
                  <c:v>1.0190769230774515</c:v>
                </c:pt>
                <c:pt idx="6">
                  <c:v>1.2299999999998941</c:v>
                </c:pt>
                <c:pt idx="7">
                  <c:v>1.4436129032255849</c:v>
                </c:pt>
                <c:pt idx="8">
                  <c:v>1.8781000000002677</c:v>
                </c:pt>
                <c:pt idx="9">
                  <c:v>1.9076923076923078</c:v>
                </c:pt>
                <c:pt idx="10">
                  <c:v>2.9445999999999581</c:v>
                </c:pt>
                <c:pt idx="11">
                  <c:v>2.8899225806451265</c:v>
                </c:pt>
                <c:pt idx="12">
                  <c:v>4.1709300000000802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3-4084-9987-EB7295A053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test_sorting_time3.txt!$H$19:$H$31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0.67384615384910895</c:v>
                </c:pt>
                <c:pt idx="2">
                  <c:v>0.71090909090840293</c:v>
                </c:pt>
                <c:pt idx="3">
                  <c:v>0.82580645161215216</c:v>
                </c:pt>
                <c:pt idx="4">
                  <c:v>0.89100000000325963</c:v>
                </c:pt>
                <c:pt idx="5">
                  <c:v>1.0529230769237843</c:v>
                </c:pt>
                <c:pt idx="6">
                  <c:v>1.4232727272729706</c:v>
                </c:pt>
                <c:pt idx="7">
                  <c:v>1.7338064516131249</c:v>
                </c:pt>
                <c:pt idx="8">
                  <c:v>1.7046999999998662</c:v>
                </c:pt>
                <c:pt idx="9">
                  <c:v>1.9975692307691832</c:v>
                </c:pt>
                <c:pt idx="10">
                  <c:v>2.3329636363636714</c:v>
                </c:pt>
                <c:pt idx="11">
                  <c:v>3.6421290322580568</c:v>
                </c:pt>
                <c:pt idx="12">
                  <c:v>2.9059399999999731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3-4084-9987-EB7295A053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test_sorting_time3.txt!$I$19:$I$31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0.72307692307871407</c:v>
                </c:pt>
                <c:pt idx="2">
                  <c:v>0.82363636363218318</c:v>
                </c:pt>
                <c:pt idx="3">
                  <c:v>0.90709677419527579</c:v>
                </c:pt>
                <c:pt idx="4">
                  <c:v>0.98400000000037835</c:v>
                </c:pt>
                <c:pt idx="5">
                  <c:v>1.1972307692306527</c:v>
                </c:pt>
                <c:pt idx="6">
                  <c:v>1.2641818181820617</c:v>
                </c:pt>
                <c:pt idx="7">
                  <c:v>1.2963870967744902</c:v>
                </c:pt>
                <c:pt idx="8">
                  <c:v>1.556199999999808</c:v>
                </c:pt>
                <c:pt idx="9">
                  <c:v>2.0649230769230948</c:v>
                </c:pt>
                <c:pt idx="10">
                  <c:v>2.2514181818181398</c:v>
                </c:pt>
                <c:pt idx="11">
                  <c:v>3.0264129032256952</c:v>
                </c:pt>
                <c:pt idx="12">
                  <c:v>3.6221899999999732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3-4084-9987-EB7295A053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test_sorting_time3.txt!$J$19:$J$31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0.62461538461950394</c:v>
                </c:pt>
                <c:pt idx="2">
                  <c:v>0.93818181818113022</c:v>
                </c:pt>
                <c:pt idx="3">
                  <c:v>0.78580645161339135</c:v>
                </c:pt>
                <c:pt idx="4">
                  <c:v>0.93699999999807915</c:v>
                </c:pt>
                <c:pt idx="5">
                  <c:v>1.1058461538464495</c:v>
                </c:pt>
                <c:pt idx="6">
                  <c:v>1.0767272727270294</c:v>
                </c:pt>
                <c:pt idx="7">
                  <c:v>2</c:v>
                </c:pt>
                <c:pt idx="8">
                  <c:v>1.4657000000002882</c:v>
                </c:pt>
                <c:pt idx="9">
                  <c:v>2.0278769230768936</c:v>
                </c:pt>
                <c:pt idx="10">
                  <c:v>2.5034181818182168</c:v>
                </c:pt>
                <c:pt idx="11">
                  <c:v>2.8556387096774887</c:v>
                </c:pt>
                <c:pt idx="12">
                  <c:v>3.4939100000000325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3-4084-9987-EB7295A053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test_sorting_time3.txt!$K$19:$K$31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0.81846153846037428</c:v>
                </c:pt>
                <c:pt idx="2">
                  <c:v>0.76727272727029305</c:v>
                </c:pt>
                <c:pt idx="3">
                  <c:v>0.88645161290544139</c:v>
                </c:pt>
                <c:pt idx="4">
                  <c:v>0.88999999999941792</c:v>
                </c:pt>
                <c:pt idx="5">
                  <c:v>1.1443076923079878</c:v>
                </c:pt>
                <c:pt idx="6">
                  <c:v>1.3863636363636365</c:v>
                </c:pt>
                <c:pt idx="7">
                  <c:v>1.4960000000001239</c:v>
                </c:pt>
                <c:pt idx="8">
                  <c:v>1.4360000000000581</c:v>
                </c:pt>
                <c:pt idx="9">
                  <c:v>2.142769230769213</c:v>
                </c:pt>
                <c:pt idx="10">
                  <c:v>2.5937636363636889</c:v>
                </c:pt>
                <c:pt idx="11">
                  <c:v>2.5407225806451956</c:v>
                </c:pt>
                <c:pt idx="12">
                  <c:v>3.1414100000000325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3-4084-9987-EB7295A0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619072"/>
        <c:axId val="1420520320"/>
      </c:lineChart>
      <c:catAx>
        <c:axId val="15176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0520320"/>
        <c:crosses val="autoZero"/>
        <c:auto val="1"/>
        <c:lblAlgn val="ctr"/>
        <c:lblOffset val="100"/>
        <c:noMultiLvlLbl val="0"/>
      </c:catAx>
      <c:valAx>
        <c:axId val="1420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76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сортування та злиття 10 файлів залежно від їхнього розміру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test_sorting_time3.txt!$L$18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test_sorting_time3.txt!$L$19:$L$31</c:f>
              <c:numCache>
                <c:formatCode>General</c:formatCode>
                <c:ptCount val="13"/>
                <c:pt idx="0">
                  <c:v>4.8500000000058208</c:v>
                </c:pt>
                <c:pt idx="1">
                  <c:v>6.9723076923065284</c:v>
                </c:pt>
                <c:pt idx="2">
                  <c:v>8.0109090908808867</c:v>
                </c:pt>
                <c:pt idx="3">
                  <c:v>8.7277419354922454</c:v>
                </c:pt>
                <c:pt idx="4">
                  <c:v>9.2350000000042201</c:v>
                </c:pt>
                <c:pt idx="5">
                  <c:v>11.528615384615618</c:v>
                </c:pt>
                <c:pt idx="6">
                  <c:v>13.431636363635665</c:v>
                </c:pt>
                <c:pt idx="7">
                  <c:v>15.17135483871032</c:v>
                </c:pt>
                <c:pt idx="8">
                  <c:v>15.76720000000023</c:v>
                </c:pt>
                <c:pt idx="9">
                  <c:v>22.106707692307491</c:v>
                </c:pt>
                <c:pt idx="10">
                  <c:v>27.551745454545546</c:v>
                </c:pt>
                <c:pt idx="11">
                  <c:v>29.051999999999875</c:v>
                </c:pt>
                <c:pt idx="12">
                  <c:v>35.671100000000003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F3E-A05C-29E936AE323D}"/>
            </c:ext>
          </c:extLst>
        </c:ser>
        <c:ser>
          <c:idx val="1"/>
          <c:order val="1"/>
          <c:tx>
            <c:strRef>
              <c:f>test_sorting_time3.txt!$M$18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test_sorting_time3.txt!$M$19:$M$31</c:f>
              <c:numCache>
                <c:formatCode>General</c:formatCode>
                <c:ptCount val="13"/>
                <c:pt idx="0">
                  <c:v>6.5599999999903957</c:v>
                </c:pt>
                <c:pt idx="1">
                  <c:v>7.9815384615414162</c:v>
                </c:pt>
                <c:pt idx="2">
                  <c:v>8.8345454545461415</c:v>
                </c:pt>
                <c:pt idx="3">
                  <c:v>9.4348387096796351</c:v>
                </c:pt>
                <c:pt idx="4">
                  <c:v>9.8430000000007567</c:v>
                </c:pt>
                <c:pt idx="5">
                  <c:v>12.105538461537575</c:v>
                </c:pt>
                <c:pt idx="6">
                  <c:v>13.974363636363705</c:v>
                </c:pt>
                <c:pt idx="7">
                  <c:v>15.689548387096899</c:v>
                </c:pt>
                <c:pt idx="8">
                  <c:v>16.279699999999867</c:v>
                </c:pt>
                <c:pt idx="9">
                  <c:v>22.620184615384584</c:v>
                </c:pt>
                <c:pt idx="10">
                  <c:v>28.062800000000028</c:v>
                </c:pt>
                <c:pt idx="11">
                  <c:v>29.585483870967742</c:v>
                </c:pt>
                <c:pt idx="12">
                  <c:v>36.223750000000003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F3E-A05C-29E936AE323D}"/>
            </c:ext>
          </c:extLst>
        </c:ser>
        <c:ser>
          <c:idx val="2"/>
          <c:order val="2"/>
          <c:tx>
            <c:strRef>
              <c:f>test_sorting_time3.txt!$N$18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test_sorting_time3.txt!$N$19:$N$31</c:f>
              <c:numCache>
                <c:formatCode>General</c:formatCode>
                <c:ptCount val="13"/>
                <c:pt idx="0">
                  <c:v>1.709999999984575</c:v>
                </c:pt>
                <c:pt idx="1">
                  <c:v>1.0092307692348885</c:v>
                </c:pt>
                <c:pt idx="2">
                  <c:v>0.82363636366525572</c:v>
                </c:pt>
                <c:pt idx="3">
                  <c:v>0.70709677418738959</c:v>
                </c:pt>
                <c:pt idx="4">
                  <c:v>0.60799999999653664</c:v>
                </c:pt>
                <c:pt idx="5">
                  <c:v>0.57692307692195754</c:v>
                </c:pt>
                <c:pt idx="6">
                  <c:v>0.54272727272804</c:v>
                </c:pt>
                <c:pt idx="7">
                  <c:v>0.5181935483865785</c:v>
                </c:pt>
                <c:pt idx="8">
                  <c:v>0.51249999999963625</c:v>
                </c:pt>
                <c:pt idx="9">
                  <c:v>0.51347692307709414</c:v>
                </c:pt>
                <c:pt idx="10">
                  <c:v>0.51105454545448248</c:v>
                </c:pt>
                <c:pt idx="11">
                  <c:v>0.53348387096786842</c:v>
                </c:pt>
                <c:pt idx="12">
                  <c:v>0.5526499999999942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F3E-A05C-29E936AE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8000"/>
        <c:axId val="1420535296"/>
      </c:lineChart>
      <c:catAx>
        <c:axId val="15161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0535296"/>
        <c:crosses val="autoZero"/>
        <c:auto val="1"/>
        <c:lblAlgn val="ctr"/>
        <c:lblOffset val="100"/>
        <c:noMultiLvlLbl val="0"/>
      </c:catAx>
      <c:valAx>
        <c:axId val="14205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6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виконання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test_sorting_time3.txt!$Q$2:$Q$15</c:f>
              <c:numCache>
                <c:formatCode>General</c:formatCode>
                <c:ptCount val="14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  <c:pt idx="13">
                  <c:v>3250000</c:v>
                </c:pt>
              </c:numCache>
            </c:numRef>
          </c:cat>
          <c:val>
            <c:numRef>
              <c:f>test_sorting_time3.txt!$B$2:$B$15</c:f>
              <c:numCache>
                <c:formatCode>General</c:formatCode>
                <c:ptCount val="14"/>
                <c:pt idx="0">
                  <c:v>4.6999999998661224E-2</c:v>
                </c:pt>
                <c:pt idx="1">
                  <c:v>0.18699999999807915</c:v>
                </c:pt>
                <c:pt idx="2">
                  <c:v>0.4529999999977008</c:v>
                </c:pt>
                <c:pt idx="3">
                  <c:v>0.68800000000192085</c:v>
                </c:pt>
                <c:pt idx="4">
                  <c:v>1.1570000000028813</c:v>
                </c:pt>
                <c:pt idx="5">
                  <c:v>4.3119999999980791</c:v>
                </c:pt>
                <c:pt idx="6">
                  <c:v>7.1090000000003783</c:v>
                </c:pt>
                <c:pt idx="7">
                  <c:v>10.984000000000378</c:v>
                </c:pt>
                <c:pt idx="8">
                  <c:v>14.375</c:v>
                </c:pt>
                <c:pt idx="9">
                  <c:v>93.609000000000378</c:v>
                </c:pt>
                <c:pt idx="10">
                  <c:v>193.98500000000058</c:v>
                </c:pt>
                <c:pt idx="11">
                  <c:v>246.5779999999977</c:v>
                </c:pt>
                <c:pt idx="12">
                  <c:v>354.89100000000326</c:v>
                </c:pt>
                <c:pt idx="13">
                  <c:v>1392.4370000000054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E-4D6A-A858-17E95BC83E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test_sorting_time3.txt!$Q$2:$Q$15</c:f>
              <c:numCache>
                <c:formatCode>General</c:formatCode>
                <c:ptCount val="14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  <c:pt idx="13">
                  <c:v>3250000</c:v>
                </c:pt>
              </c:numCache>
            </c:numRef>
          </c:cat>
          <c:val>
            <c:numRef>
              <c:f>test_sorting_time3.txt!$C$2:$C$15</c:f>
              <c:numCache>
                <c:formatCode>General</c:formatCode>
                <c:ptCount val="14"/>
                <c:pt idx="0">
                  <c:v>4.7000000002299203E-2</c:v>
                </c:pt>
                <c:pt idx="1">
                  <c:v>0.29699999999866122</c:v>
                </c:pt>
                <c:pt idx="2">
                  <c:v>0.42199999999866122</c:v>
                </c:pt>
                <c:pt idx="3">
                  <c:v>0.70300000000133878</c:v>
                </c:pt>
                <c:pt idx="4">
                  <c:v>0.98500000000058208</c:v>
                </c:pt>
                <c:pt idx="5">
                  <c:v>3.4369999999980791</c:v>
                </c:pt>
                <c:pt idx="6">
                  <c:v>9.3129999999982829</c:v>
                </c:pt>
                <c:pt idx="7">
                  <c:v>10.703000000001339</c:v>
                </c:pt>
                <c:pt idx="8">
                  <c:v>13.311999999998079</c:v>
                </c:pt>
                <c:pt idx="9">
                  <c:v>66.952999999997701</c:v>
                </c:pt>
                <c:pt idx="10">
                  <c:v>128.65599999999904</c:v>
                </c:pt>
                <c:pt idx="11">
                  <c:v>184.84400000000096</c:v>
                </c:pt>
                <c:pt idx="12">
                  <c:v>303.75</c:v>
                </c:pt>
                <c:pt idx="13">
                  <c:v>1403.9370000000054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E-4D6A-A858-17E95BC83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test_sorting_time3.txt!$Q$2:$Q$15</c:f>
              <c:numCache>
                <c:formatCode>General</c:formatCode>
                <c:ptCount val="14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  <c:pt idx="13">
                  <c:v>3250000</c:v>
                </c:pt>
              </c:numCache>
            </c:numRef>
          </c:cat>
          <c:val>
            <c:numRef>
              <c:f>test_sorting_time3.txt!$D$2:$D$15</c:f>
              <c:numCache>
                <c:formatCode>General</c:formatCode>
                <c:ptCount val="14"/>
                <c:pt idx="0">
                  <c:v>4.6999999998661224E-2</c:v>
                </c:pt>
                <c:pt idx="1">
                  <c:v>0.20300000000133878</c:v>
                </c:pt>
                <c:pt idx="2">
                  <c:v>0.4209999999984575</c:v>
                </c:pt>
                <c:pt idx="3">
                  <c:v>0.78099999999903957</c:v>
                </c:pt>
                <c:pt idx="4">
                  <c:v>0.7819999999992433</c:v>
                </c:pt>
                <c:pt idx="5">
                  <c:v>4.0780000000013388</c:v>
                </c:pt>
                <c:pt idx="6">
                  <c:v>6.2339999999967404</c:v>
                </c:pt>
                <c:pt idx="7">
                  <c:v>11.359000000000378</c:v>
                </c:pt>
                <c:pt idx="8">
                  <c:v>17.313000000001921</c:v>
                </c:pt>
                <c:pt idx="9">
                  <c:v>83.437999999998283</c:v>
                </c:pt>
                <c:pt idx="10">
                  <c:v>130.06300000000192</c:v>
                </c:pt>
                <c:pt idx="11">
                  <c:v>225.23400000000001</c:v>
                </c:pt>
                <c:pt idx="12">
                  <c:v>438.92199999999139</c:v>
                </c:pt>
                <c:pt idx="13">
                  <c:v>1539.8279999999941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E-4D6A-A858-17E95BC83E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test_sorting_time3.txt!$Q$2:$Q$15</c:f>
              <c:numCache>
                <c:formatCode>General</c:formatCode>
                <c:ptCount val="14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  <c:pt idx="13">
                  <c:v>3250000</c:v>
                </c:pt>
              </c:numCache>
            </c:numRef>
          </c:cat>
          <c:val>
            <c:numRef>
              <c:f>test_sorting_time3.txt!$E$2:$E$15</c:f>
              <c:numCache>
                <c:formatCode>General</c:formatCode>
                <c:ptCount val="14"/>
                <c:pt idx="0">
                  <c:v>4.7000000002299203E-2</c:v>
                </c:pt>
                <c:pt idx="1">
                  <c:v>0.2029999999977008</c:v>
                </c:pt>
                <c:pt idx="2">
                  <c:v>0.48399999999674037</c:v>
                </c:pt>
                <c:pt idx="3">
                  <c:v>0.73400000000037835</c:v>
                </c:pt>
                <c:pt idx="4">
                  <c:v>0.82800000000133878</c:v>
                </c:pt>
                <c:pt idx="5">
                  <c:v>3.8119999999980791</c:v>
                </c:pt>
                <c:pt idx="6">
                  <c:v>8.1399999999994179</c:v>
                </c:pt>
                <c:pt idx="7">
                  <c:v>10.609000000000378</c:v>
                </c:pt>
                <c:pt idx="8">
                  <c:v>14.828000000001339</c:v>
                </c:pt>
                <c:pt idx="9">
                  <c:v>77.688000000001921</c:v>
                </c:pt>
                <c:pt idx="10">
                  <c:v>124.23400000000038</c:v>
                </c:pt>
                <c:pt idx="11">
                  <c:v>216.65600000000268</c:v>
                </c:pt>
                <c:pt idx="12">
                  <c:v>350.76499999999942</c:v>
                </c:pt>
                <c:pt idx="13">
                  <c:v>1385.9060000000027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E-4D6A-A858-17E95BC83E6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test_sorting_time3.txt!$Q$2:$Q$15</c:f>
              <c:numCache>
                <c:formatCode>General</c:formatCode>
                <c:ptCount val="14"/>
                <c:pt idx="0">
                  <c:v>1000</c:v>
                </c:pt>
                <c:pt idx="1">
                  <c:v>3250</c:v>
                </c:pt>
                <c:pt idx="2">
                  <c:v>5500</c:v>
                </c:pt>
                <c:pt idx="3">
                  <c:v>7750</c:v>
                </c:pt>
                <c:pt idx="4">
                  <c:v>10000</c:v>
                </c:pt>
                <c:pt idx="5">
                  <c:v>32500</c:v>
                </c:pt>
                <c:pt idx="6">
                  <c:v>55000</c:v>
                </c:pt>
                <c:pt idx="7">
                  <c:v>77500</c:v>
                </c:pt>
                <c:pt idx="8">
                  <c:v>100000</c:v>
                </c:pt>
                <c:pt idx="9">
                  <c:v>325000</c:v>
                </c:pt>
                <c:pt idx="10">
                  <c:v>550000</c:v>
                </c:pt>
                <c:pt idx="11">
                  <c:v>775000</c:v>
                </c:pt>
                <c:pt idx="12">
                  <c:v>1000000</c:v>
                </c:pt>
                <c:pt idx="13">
                  <c:v>3250000</c:v>
                </c:pt>
              </c:numCache>
            </c:numRef>
          </c:cat>
          <c:val>
            <c:numRef>
              <c:f>test_sorting_time3.txt!$F$2:$F$15</c:f>
              <c:numCache>
                <c:formatCode>General</c:formatCode>
                <c:ptCount val="14"/>
                <c:pt idx="0">
                  <c:v>6.2999999998282874E-2</c:v>
                </c:pt>
                <c:pt idx="1">
                  <c:v>0.21900000000096043</c:v>
                </c:pt>
                <c:pt idx="2">
                  <c:v>0.43799999999828287</c:v>
                </c:pt>
                <c:pt idx="3">
                  <c:v>0.625</c:v>
                </c:pt>
                <c:pt idx="4">
                  <c:v>0.875</c:v>
                </c:pt>
                <c:pt idx="5">
                  <c:v>3.8909999999996217</c:v>
                </c:pt>
                <c:pt idx="6">
                  <c:v>7.9850000000005821</c:v>
                </c:pt>
                <c:pt idx="7">
                  <c:v>12.156999999999243</c:v>
                </c:pt>
                <c:pt idx="8">
                  <c:v>17.436999999998079</c:v>
                </c:pt>
                <c:pt idx="9">
                  <c:v>67.202999999997701</c:v>
                </c:pt>
                <c:pt idx="10">
                  <c:v>243.96900000000096</c:v>
                </c:pt>
                <c:pt idx="11">
                  <c:v>219.21899999999732</c:v>
                </c:pt>
                <c:pt idx="12">
                  <c:v>385.34399999999732</c:v>
                </c:pt>
                <c:pt idx="13">
                  <c:v>1508.3279999999941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E-4D6A-A858-17E95BC83E6C}"/>
            </c:ext>
          </c:extLst>
        </c:ser>
        <c:ser>
          <c:idx val="5"/>
          <c:order val="5"/>
          <c:tx>
            <c:v>O(n log 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test_sorting_time3.txt!$R$2:$R$15</c:f>
              <c:numCache>
                <c:formatCode>General</c:formatCode>
                <c:ptCount val="14"/>
                <c:pt idx="0">
                  <c:v>9.9657842846620867E-2</c:v>
                </c:pt>
                <c:pt idx="1">
                  <c:v>0.3791522800911033</c:v>
                </c:pt>
                <c:pt idx="2">
                  <c:v>0.68338687468146631</c:v>
                </c:pt>
                <c:pt idx="3">
                  <c:v>1.0012984961162947</c:v>
                </c:pt>
                <c:pt idx="4">
                  <c:v>1.3287712379549452</c:v>
                </c:pt>
                <c:pt idx="5">
                  <c:v>4.8711494317494264</c:v>
                </c:pt>
                <c:pt idx="6">
                  <c:v>8.6609291990027106</c:v>
                </c:pt>
                <c:pt idx="7">
                  <c:v>12.587479234700652</c:v>
                </c:pt>
                <c:pt idx="8">
                  <c:v>16.609640474436812</c:v>
                </c:pt>
                <c:pt idx="9">
                  <c:v>59.507760625878191</c:v>
                </c:pt>
                <c:pt idx="10">
                  <c:v>104.87989651190762</c:v>
                </c:pt>
                <c:pt idx="11">
                  <c:v>151.61973508238358</c:v>
                </c:pt>
                <c:pt idx="12">
                  <c:v>199.31568569324173</c:v>
                </c:pt>
                <c:pt idx="13">
                  <c:v>703.04026934262117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9E-4D6A-A858-17E95BC83E6C}"/>
            </c:ext>
          </c:extLst>
        </c:ser>
        <c:ser>
          <c:idx val="6"/>
          <c:order val="6"/>
          <c:tx>
            <c:v>O(n*n)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test_sorting_time3.txt!$S$2:$S$15</c:f>
              <c:numCache>
                <c:formatCode>General</c:formatCode>
                <c:ptCount val="14"/>
                <c:pt idx="0">
                  <c:v>5.9999999999999995E-4</c:v>
                </c:pt>
                <c:pt idx="1">
                  <c:v>6.3375000000000003E-3</c:v>
                </c:pt>
                <c:pt idx="2">
                  <c:v>1.8149999999999999E-2</c:v>
                </c:pt>
                <c:pt idx="3">
                  <c:v>3.60375E-2</c:v>
                </c:pt>
                <c:pt idx="4">
                  <c:v>6.0000000000000005E-2</c:v>
                </c:pt>
                <c:pt idx="5">
                  <c:v>0.63375000000000004</c:v>
                </c:pt>
                <c:pt idx="6">
                  <c:v>1.8150000000000002</c:v>
                </c:pt>
                <c:pt idx="7">
                  <c:v>3.6037499999999998</c:v>
                </c:pt>
                <c:pt idx="8">
                  <c:v>6</c:v>
                </c:pt>
                <c:pt idx="9">
                  <c:v>63.375</c:v>
                </c:pt>
                <c:pt idx="10">
                  <c:v>181.5</c:v>
                </c:pt>
                <c:pt idx="11">
                  <c:v>360.375</c:v>
                </c:pt>
                <c:pt idx="12">
                  <c:v>600</c:v>
                </c:pt>
                <c:pt idx="13">
                  <c:v>6337.5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9E-4D6A-A858-17E95BC8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28800"/>
        <c:axId val="1495751216"/>
      </c:lineChart>
      <c:catAx>
        <c:axId val="14987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751216"/>
        <c:crosses val="autoZero"/>
        <c:auto val="1"/>
        <c:lblAlgn val="ctr"/>
        <c:lblOffset val="100"/>
        <c:noMultiLvlLbl val="0"/>
      </c:catAx>
      <c:valAx>
        <c:axId val="14957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87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32</xdr:row>
      <xdr:rowOff>133350</xdr:rowOff>
    </xdr:from>
    <xdr:to>
      <xdr:col>12</xdr:col>
      <xdr:colOff>333375</xdr:colOff>
      <xdr:row>58</xdr:row>
      <xdr:rowOff>57150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6D8FFD1A-8EA1-4F2D-895C-AE3C0A3B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31</xdr:row>
      <xdr:rowOff>66675</xdr:rowOff>
    </xdr:from>
    <xdr:to>
      <xdr:col>13</xdr:col>
      <xdr:colOff>371475</xdr:colOff>
      <xdr:row>48</xdr:row>
      <xdr:rowOff>57150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2E705F3-CB87-4E5F-905B-CFE33DE7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19</xdr:row>
      <xdr:rowOff>28574</xdr:rowOff>
    </xdr:from>
    <xdr:to>
      <xdr:col>27</xdr:col>
      <xdr:colOff>485775</xdr:colOff>
      <xdr:row>47</xdr:row>
      <xdr:rowOff>95249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FC1B3A5-9E1E-4B32-BA4A-389F1D14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13" workbookViewId="0">
      <selection activeCell="R2" sqref="R2"/>
    </sheetView>
  </sheetViews>
  <sheetFormatPr defaultRowHeight="12.75"/>
  <cols>
    <col min="1" max="1" width="11.85546875" customWidth="1"/>
    <col min="2" max="13" width="8.42578125" customWidth="1"/>
    <col min="15" max="16" width="10.42578125" customWidth="1"/>
    <col min="19" max="19" width="12" bestFit="1" customWidth="1"/>
  </cols>
  <sheetData>
    <row r="1" spans="1:1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1</v>
      </c>
      <c r="M1" t="s">
        <v>2</v>
      </c>
      <c r="N1" t="s">
        <v>3</v>
      </c>
      <c r="O1" t="s">
        <v>4</v>
      </c>
      <c r="R1">
        <v>1.0000000000000001E-5</v>
      </c>
      <c r="S1">
        <v>6E-10</v>
      </c>
    </row>
    <row r="2" spans="1:19">
      <c r="A2">
        <v>10000</v>
      </c>
      <c r="B2">
        <v>4.6999999998661224E-2</v>
      </c>
      <c r="C2">
        <v>4.7000000002299203E-2</v>
      </c>
      <c r="D2">
        <v>4.6999999998661224E-2</v>
      </c>
      <c r="E2">
        <v>4.7000000002299203E-2</v>
      </c>
      <c r="F2">
        <v>6.2999999998282874E-2</v>
      </c>
      <c r="G2">
        <v>4.5999999998457497E-2</v>
      </c>
      <c r="H2">
        <v>4.7000000002299203E-2</v>
      </c>
      <c r="I2">
        <v>4.6999999998661224E-2</v>
      </c>
      <c r="J2">
        <v>4.7000000002299203E-2</v>
      </c>
      <c r="K2">
        <v>4.6999999998661224E-2</v>
      </c>
      <c r="L2">
        <v>0.48500000000058208</v>
      </c>
      <c r="M2">
        <v>0.65599999999903957</v>
      </c>
      <c r="N2">
        <f>M2-L2</f>
        <v>0.1709999999984575</v>
      </c>
      <c r="O2">
        <f>AVERAGE(B2:K2)</f>
        <v>4.8500000000058205E-2</v>
      </c>
      <c r="Q2">
        <f>A2/10</f>
        <v>1000</v>
      </c>
      <c r="R2">
        <f>$R$1*(Q2)*LOG(Q2,2)</f>
        <v>9.9657842846620867E-2</v>
      </c>
      <c r="S2">
        <f>$S$1*Q2*Q2</f>
        <v>5.9999999999999995E-4</v>
      </c>
    </row>
    <row r="3" spans="1:19">
      <c r="A3">
        <v>32500</v>
      </c>
      <c r="B3">
        <v>0.18699999999807915</v>
      </c>
      <c r="C3">
        <v>0.29699999999866122</v>
      </c>
      <c r="D3">
        <v>0.20300000000133878</v>
      </c>
      <c r="E3">
        <v>0.2029999999977008</v>
      </c>
      <c r="F3">
        <v>0.21900000000096043</v>
      </c>
      <c r="G3">
        <v>0.23400000000037835</v>
      </c>
      <c r="H3">
        <v>0.21900000000096043</v>
      </c>
      <c r="I3">
        <v>0.23500000000058208</v>
      </c>
      <c r="J3">
        <v>0.20300000000133878</v>
      </c>
      <c r="K3">
        <v>0.26599999999962165</v>
      </c>
      <c r="L3">
        <v>2.2659999999996217</v>
      </c>
      <c r="M3">
        <v>2.5940000000009604</v>
      </c>
      <c r="N3">
        <f t="shared" ref="N3:N14" si="0">M3-L3</f>
        <v>0.32800000000133878</v>
      </c>
      <c r="O3">
        <f t="shared" ref="O3:O14" si="1">AVERAGE(B3:K3)</f>
        <v>0.22659999999996217</v>
      </c>
      <c r="Q3">
        <f t="shared" ref="Q3:Q15" si="2">A3/10</f>
        <v>3250</v>
      </c>
      <c r="R3">
        <f t="shared" ref="R3:R15" si="3">$R$1*(Q3)*LOG(Q3,2)</f>
        <v>0.3791522800911033</v>
      </c>
      <c r="S3">
        <f t="shared" ref="S3:S15" si="4">$S$1*Q3*Q3</f>
        <v>6.3375000000000003E-3</v>
      </c>
    </row>
    <row r="4" spans="1:19">
      <c r="A4">
        <v>55000</v>
      </c>
      <c r="B4">
        <v>0.4529999999977008</v>
      </c>
      <c r="C4">
        <v>0.42199999999866122</v>
      </c>
      <c r="D4">
        <v>0.4209999999984575</v>
      </c>
      <c r="E4">
        <v>0.48399999999674037</v>
      </c>
      <c r="F4">
        <v>0.43799999999828287</v>
      </c>
      <c r="G4">
        <v>0.40599999999903957</v>
      </c>
      <c r="H4">
        <v>0.39099999999962165</v>
      </c>
      <c r="I4">
        <v>0.4529999999977008</v>
      </c>
      <c r="J4">
        <v>0.51599999999962165</v>
      </c>
      <c r="K4">
        <v>0.42199999999866122</v>
      </c>
      <c r="L4">
        <v>4.4059999999844877</v>
      </c>
      <c r="M4">
        <v>4.8590000000003783</v>
      </c>
      <c r="N4">
        <f t="shared" si="0"/>
        <v>0.45300000001589069</v>
      </c>
      <c r="O4">
        <f t="shared" si="1"/>
        <v>0.44059999999844879</v>
      </c>
      <c r="Q4">
        <f t="shared" si="2"/>
        <v>5500</v>
      </c>
      <c r="R4">
        <f t="shared" si="3"/>
        <v>0.68338687468146631</v>
      </c>
      <c r="S4">
        <f t="shared" si="4"/>
        <v>1.8149999999999999E-2</v>
      </c>
    </row>
    <row r="5" spans="1:19">
      <c r="A5">
        <v>77500</v>
      </c>
      <c r="B5">
        <v>0.68800000000192085</v>
      </c>
      <c r="C5">
        <v>0.70300000000133878</v>
      </c>
      <c r="D5">
        <v>0.78099999999903957</v>
      </c>
      <c r="E5">
        <v>0.73400000000037835</v>
      </c>
      <c r="F5">
        <v>0.625</v>
      </c>
      <c r="G5">
        <v>0.59400000000096043</v>
      </c>
      <c r="H5">
        <v>0.63999999999941792</v>
      </c>
      <c r="I5">
        <v>0.70300000000133878</v>
      </c>
      <c r="J5">
        <v>0.60900000000037835</v>
      </c>
      <c r="K5">
        <v>0.68700000000171713</v>
      </c>
      <c r="L5">
        <v>6.7640000000064902</v>
      </c>
      <c r="M5">
        <v>7.3120000000017171</v>
      </c>
      <c r="N5">
        <f t="shared" si="0"/>
        <v>0.54799999999522697</v>
      </c>
      <c r="O5">
        <f t="shared" si="1"/>
        <v>0.67640000000064904</v>
      </c>
      <c r="Q5">
        <f t="shared" si="2"/>
        <v>7750</v>
      </c>
      <c r="R5">
        <f t="shared" si="3"/>
        <v>1.0012984961162947</v>
      </c>
      <c r="S5">
        <f t="shared" si="4"/>
        <v>3.60375E-2</v>
      </c>
    </row>
    <row r="6" spans="1:19">
      <c r="A6">
        <v>100000</v>
      </c>
      <c r="B6">
        <v>1.1570000000028813</v>
      </c>
      <c r="C6">
        <v>0.98500000000058208</v>
      </c>
      <c r="D6">
        <v>0.7819999999992433</v>
      </c>
      <c r="E6">
        <v>0.82800000000133878</v>
      </c>
      <c r="F6">
        <v>0.875</v>
      </c>
      <c r="G6">
        <v>0.90599999999903957</v>
      </c>
      <c r="H6">
        <v>0.89100000000325963</v>
      </c>
      <c r="I6">
        <v>0.98400000000037835</v>
      </c>
      <c r="J6">
        <v>0.93699999999807915</v>
      </c>
      <c r="K6">
        <v>0.88999999999941792</v>
      </c>
      <c r="L6">
        <v>9.2350000000042201</v>
      </c>
      <c r="M6">
        <v>9.8430000000007567</v>
      </c>
      <c r="N6">
        <f t="shared" si="0"/>
        <v>0.60799999999653664</v>
      </c>
      <c r="O6">
        <f t="shared" si="1"/>
        <v>0.92350000000042198</v>
      </c>
      <c r="Q6">
        <f t="shared" si="2"/>
        <v>10000</v>
      </c>
      <c r="R6">
        <f t="shared" si="3"/>
        <v>1.3287712379549452</v>
      </c>
      <c r="S6">
        <f t="shared" si="4"/>
        <v>6.0000000000000005E-2</v>
      </c>
    </row>
    <row r="7" spans="1:19">
      <c r="A7">
        <v>325000</v>
      </c>
      <c r="B7">
        <v>4.3119999999980791</v>
      </c>
      <c r="C7">
        <v>3.4369999999980791</v>
      </c>
      <c r="D7">
        <v>4.0780000000013388</v>
      </c>
      <c r="E7">
        <v>3.8119999999980791</v>
      </c>
      <c r="F7">
        <v>3.8909999999996217</v>
      </c>
      <c r="G7">
        <v>3.3120000000017171</v>
      </c>
      <c r="H7">
        <v>3.4220000000022992</v>
      </c>
      <c r="I7">
        <v>3.8909999999996217</v>
      </c>
      <c r="J7">
        <v>3.5940000000009604</v>
      </c>
      <c r="K7">
        <v>3.7190000000009604</v>
      </c>
      <c r="L7">
        <v>37.468000000000757</v>
      </c>
      <c r="M7">
        <v>39.342999999997119</v>
      </c>
      <c r="N7">
        <f t="shared" si="0"/>
        <v>1.874999999996362</v>
      </c>
      <c r="O7">
        <f t="shared" si="1"/>
        <v>3.7468000000000758</v>
      </c>
      <c r="Q7">
        <f t="shared" si="2"/>
        <v>32500</v>
      </c>
      <c r="R7">
        <f t="shared" si="3"/>
        <v>4.8711494317494264</v>
      </c>
      <c r="S7">
        <f t="shared" si="4"/>
        <v>0.63375000000000004</v>
      </c>
    </row>
    <row r="8" spans="1:19">
      <c r="A8">
        <v>550000</v>
      </c>
      <c r="B8">
        <v>7.1090000000003783</v>
      </c>
      <c r="C8">
        <v>9.3129999999982829</v>
      </c>
      <c r="D8">
        <v>6.2339999999967404</v>
      </c>
      <c r="E8">
        <v>8.1399999999994179</v>
      </c>
      <c r="F8">
        <v>7.9850000000005821</v>
      </c>
      <c r="G8">
        <v>6.7649999999994179</v>
      </c>
      <c r="H8">
        <v>7.8280000000013388</v>
      </c>
      <c r="I8">
        <v>6.9530000000013388</v>
      </c>
      <c r="J8">
        <v>5.9219999999986612</v>
      </c>
      <c r="K8">
        <v>7.625</v>
      </c>
      <c r="L8">
        <v>73.873999999996158</v>
      </c>
      <c r="M8">
        <v>76.859000000000378</v>
      </c>
      <c r="N8">
        <f t="shared" si="0"/>
        <v>2.9850000000042201</v>
      </c>
      <c r="O8">
        <f t="shared" si="1"/>
        <v>7.3873999999996158</v>
      </c>
      <c r="Q8">
        <f t="shared" si="2"/>
        <v>55000</v>
      </c>
      <c r="R8">
        <f t="shared" si="3"/>
        <v>8.6609291990027106</v>
      </c>
      <c r="S8">
        <f t="shared" si="4"/>
        <v>1.8150000000000002</v>
      </c>
    </row>
    <row r="9" spans="1:19">
      <c r="A9">
        <v>775000</v>
      </c>
      <c r="B9">
        <v>10.984000000000378</v>
      </c>
      <c r="C9">
        <v>10.703000000001339</v>
      </c>
      <c r="D9">
        <v>11.359000000000378</v>
      </c>
      <c r="E9">
        <v>10.609000000000378</v>
      </c>
      <c r="F9">
        <v>12.156999999999243</v>
      </c>
      <c r="G9">
        <v>11.187999999998283</v>
      </c>
      <c r="H9">
        <v>13.437000000001717</v>
      </c>
      <c r="I9">
        <v>10.047000000002299</v>
      </c>
      <c r="J9">
        <v>15.5</v>
      </c>
      <c r="K9">
        <v>11.59400000000096</v>
      </c>
      <c r="L9">
        <v>117.57800000000498</v>
      </c>
      <c r="M9">
        <v>121.59400000000096</v>
      </c>
      <c r="N9">
        <f t="shared" si="0"/>
        <v>4.0159999999959837</v>
      </c>
      <c r="O9">
        <f t="shared" si="1"/>
        <v>11.757800000000497</v>
      </c>
      <c r="Q9">
        <f t="shared" si="2"/>
        <v>77500</v>
      </c>
      <c r="R9">
        <f t="shared" si="3"/>
        <v>12.587479234700652</v>
      </c>
      <c r="S9">
        <f t="shared" si="4"/>
        <v>3.6037499999999998</v>
      </c>
    </row>
    <row r="10" spans="1:19">
      <c r="A10">
        <v>1000000</v>
      </c>
      <c r="B10">
        <v>14.375</v>
      </c>
      <c r="C10">
        <v>13.311999999998079</v>
      </c>
      <c r="D10">
        <v>17.313000000001921</v>
      </c>
      <c r="E10">
        <v>14.828000000001339</v>
      </c>
      <c r="F10">
        <v>17.436999999998079</v>
      </c>
      <c r="G10">
        <v>18.781000000002678</v>
      </c>
      <c r="H10">
        <v>17.046999999998661</v>
      </c>
      <c r="I10">
        <v>15.561999999998079</v>
      </c>
      <c r="J10">
        <v>14.657000000002881</v>
      </c>
      <c r="K10">
        <v>14.360000000000582</v>
      </c>
      <c r="L10">
        <v>157.6720000000023</v>
      </c>
      <c r="M10">
        <v>162.79699999999866</v>
      </c>
      <c r="N10">
        <f t="shared" si="0"/>
        <v>5.124999999996362</v>
      </c>
      <c r="O10">
        <f t="shared" si="1"/>
        <v>15.76720000000023</v>
      </c>
      <c r="Q10">
        <f t="shared" si="2"/>
        <v>100000</v>
      </c>
      <c r="R10">
        <f t="shared" si="3"/>
        <v>16.609640474436812</v>
      </c>
      <c r="S10">
        <f t="shared" si="4"/>
        <v>6</v>
      </c>
    </row>
    <row r="11" spans="1:19">
      <c r="A11">
        <v>3250000</v>
      </c>
      <c r="B11">
        <v>93.609000000000378</v>
      </c>
      <c r="C11">
        <v>66.952999999997701</v>
      </c>
      <c r="D11">
        <v>83.437999999998283</v>
      </c>
      <c r="E11">
        <v>77.688000000001921</v>
      </c>
      <c r="F11">
        <v>67.202999999997701</v>
      </c>
      <c r="G11">
        <v>62</v>
      </c>
      <c r="H11">
        <v>64.920999999998457</v>
      </c>
      <c r="I11">
        <v>67.110000000000582</v>
      </c>
      <c r="J11">
        <v>65.90599999999904</v>
      </c>
      <c r="K11">
        <v>69.639999999999418</v>
      </c>
      <c r="L11">
        <v>718.46799999999348</v>
      </c>
      <c r="M11">
        <v>735.15599999999904</v>
      </c>
      <c r="N11">
        <f t="shared" si="0"/>
        <v>16.688000000005559</v>
      </c>
      <c r="O11">
        <f t="shared" si="1"/>
        <v>71.846799999999348</v>
      </c>
      <c r="Q11">
        <f t="shared" si="2"/>
        <v>325000</v>
      </c>
      <c r="R11">
        <f t="shared" si="3"/>
        <v>59.507760625878191</v>
      </c>
      <c r="S11">
        <f t="shared" si="4"/>
        <v>63.375</v>
      </c>
    </row>
    <row r="12" spans="1:19">
      <c r="A12">
        <v>5500000</v>
      </c>
      <c r="B12">
        <v>193.98500000000058</v>
      </c>
      <c r="C12">
        <v>128.65599999999904</v>
      </c>
      <c r="D12">
        <v>130.06300000000192</v>
      </c>
      <c r="E12">
        <v>124.23400000000038</v>
      </c>
      <c r="F12">
        <v>243.96900000000096</v>
      </c>
      <c r="G12">
        <v>161.9529999999977</v>
      </c>
      <c r="H12">
        <v>128.31300000000192</v>
      </c>
      <c r="I12">
        <v>123.8279999999977</v>
      </c>
      <c r="J12">
        <v>137.68800000000192</v>
      </c>
      <c r="K12">
        <v>142.65700000000288</v>
      </c>
      <c r="L12">
        <v>1515.346000000005</v>
      </c>
      <c r="M12">
        <v>1543.4540000000015</v>
      </c>
      <c r="N12">
        <f t="shared" si="0"/>
        <v>28.107999999996537</v>
      </c>
      <c r="O12">
        <f t="shared" si="1"/>
        <v>151.53460000000049</v>
      </c>
      <c r="Q12">
        <f t="shared" si="2"/>
        <v>550000</v>
      </c>
      <c r="R12">
        <f t="shared" si="3"/>
        <v>104.87989651190762</v>
      </c>
      <c r="S12">
        <f t="shared" si="4"/>
        <v>181.5</v>
      </c>
    </row>
    <row r="13" spans="1:19">
      <c r="A13">
        <v>7750000</v>
      </c>
      <c r="B13">
        <v>246.5779999999977</v>
      </c>
      <c r="C13">
        <v>184.84400000000096</v>
      </c>
      <c r="D13">
        <v>225.23400000000001</v>
      </c>
      <c r="E13">
        <v>216.65600000000268</v>
      </c>
      <c r="F13">
        <v>219.21899999999732</v>
      </c>
      <c r="G13">
        <v>223.96899999999732</v>
      </c>
      <c r="H13">
        <v>282.26499999999942</v>
      </c>
      <c r="I13">
        <v>234.54699999999139</v>
      </c>
      <c r="J13">
        <v>221.31200000000536</v>
      </c>
      <c r="K13">
        <v>196.90600000000268</v>
      </c>
      <c r="L13">
        <v>2251.5299999999902</v>
      </c>
      <c r="M13">
        <v>2292.875</v>
      </c>
      <c r="N13">
        <f t="shared" si="0"/>
        <v>41.345000000009804</v>
      </c>
      <c r="O13">
        <f t="shared" si="1"/>
        <v>225.15299999999948</v>
      </c>
      <c r="Q13">
        <f t="shared" si="2"/>
        <v>775000</v>
      </c>
      <c r="R13">
        <f t="shared" si="3"/>
        <v>151.61973508238358</v>
      </c>
      <c r="S13">
        <f t="shared" si="4"/>
        <v>360.375</v>
      </c>
    </row>
    <row r="14" spans="1:19">
      <c r="A14">
        <v>10000000</v>
      </c>
      <c r="B14">
        <v>354.89100000000326</v>
      </c>
      <c r="C14">
        <v>303.75</v>
      </c>
      <c r="D14">
        <v>438.92199999999139</v>
      </c>
      <c r="E14">
        <v>350.76499999999942</v>
      </c>
      <c r="F14">
        <v>385.34399999999732</v>
      </c>
      <c r="G14">
        <v>417.09300000000803</v>
      </c>
      <c r="H14">
        <v>290.59399999999732</v>
      </c>
      <c r="I14">
        <v>362.21899999999732</v>
      </c>
      <c r="J14">
        <v>349.39100000000326</v>
      </c>
      <c r="K14">
        <v>314.14100000000326</v>
      </c>
      <c r="L14">
        <v>3567.1100000000006</v>
      </c>
      <c r="M14">
        <v>3622.375</v>
      </c>
      <c r="N14">
        <f t="shared" si="0"/>
        <v>55.264999999999418</v>
      </c>
      <c r="O14">
        <f t="shared" si="1"/>
        <v>356.71100000000007</v>
      </c>
      <c r="Q14">
        <f t="shared" si="2"/>
        <v>1000000</v>
      </c>
      <c r="R14">
        <f t="shared" si="3"/>
        <v>199.31568569324173</v>
      </c>
      <c r="S14">
        <f t="shared" si="4"/>
        <v>600</v>
      </c>
    </row>
    <row r="15" spans="1:19">
      <c r="A15">
        <v>32500000</v>
      </c>
      <c r="B15">
        <v>1392.4370000000054</v>
      </c>
      <c r="C15">
        <v>1403.9370000000054</v>
      </c>
      <c r="D15">
        <v>1539.8279999999941</v>
      </c>
      <c r="E15">
        <v>1385.9060000000027</v>
      </c>
      <c r="F15">
        <v>1508.3279999999941</v>
      </c>
      <c r="Q15">
        <f t="shared" si="2"/>
        <v>3250000</v>
      </c>
      <c r="R15">
        <f t="shared" si="3"/>
        <v>703.04026934262117</v>
      </c>
      <c r="S15">
        <f t="shared" si="4"/>
        <v>6337.5</v>
      </c>
    </row>
    <row r="17" spans="1:17">
      <c r="A17">
        <v>100000</v>
      </c>
    </row>
    <row r="18" spans="1:17">
      <c r="A18" t="s">
        <v>6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1</v>
      </c>
      <c r="M18" t="s">
        <v>2</v>
      </c>
      <c r="N18" t="s">
        <v>3</v>
      </c>
      <c r="O18" t="s">
        <v>4</v>
      </c>
      <c r="Q18" t="s">
        <v>5</v>
      </c>
    </row>
    <row r="19" spans="1:17">
      <c r="A19">
        <f>A2/$A$17</f>
        <v>0.1</v>
      </c>
      <c r="B19">
        <f>B2/$A19</f>
        <v>0.46999999998661224</v>
      </c>
      <c r="C19">
        <f t="shared" ref="C19:O19" si="5">C2/$A19</f>
        <v>0.47000000002299203</v>
      </c>
      <c r="D19">
        <f t="shared" si="5"/>
        <v>0.46999999998661224</v>
      </c>
      <c r="E19">
        <f t="shared" si="5"/>
        <v>0.47000000002299203</v>
      </c>
      <c r="F19">
        <f t="shared" si="5"/>
        <v>0.62999999998282874</v>
      </c>
      <c r="G19">
        <f t="shared" si="5"/>
        <v>0.45999999998457497</v>
      </c>
      <c r="H19">
        <f t="shared" si="5"/>
        <v>0.47000000002299203</v>
      </c>
      <c r="I19">
        <f t="shared" si="5"/>
        <v>0.46999999998661224</v>
      </c>
      <c r="J19">
        <f t="shared" si="5"/>
        <v>0.47000000002299203</v>
      </c>
      <c r="K19">
        <f t="shared" si="5"/>
        <v>0.46999999998661224</v>
      </c>
      <c r="L19">
        <f t="shared" si="5"/>
        <v>4.8500000000058208</v>
      </c>
      <c r="M19">
        <f t="shared" si="5"/>
        <v>6.5599999999903957</v>
      </c>
      <c r="N19">
        <f t="shared" si="5"/>
        <v>1.709999999984575</v>
      </c>
      <c r="O19">
        <f t="shared" si="5"/>
        <v>0.48500000000058202</v>
      </c>
      <c r="Q19">
        <f>N19+O19</f>
        <v>2.194999999985157</v>
      </c>
    </row>
    <row r="20" spans="1:17">
      <c r="A20">
        <f t="shared" ref="A20:A31" si="6">A3/$A$17</f>
        <v>0.32500000000000001</v>
      </c>
      <c r="B20">
        <f t="shared" ref="B20:O31" si="7">B3/$A20</f>
        <v>0.575384615378705</v>
      </c>
      <c r="C20">
        <f t="shared" si="7"/>
        <v>0.91384615384203449</v>
      </c>
      <c r="D20">
        <f t="shared" si="7"/>
        <v>0.62461538461950394</v>
      </c>
      <c r="E20">
        <f t="shared" si="7"/>
        <v>0.62461538460831012</v>
      </c>
      <c r="F20">
        <f t="shared" si="7"/>
        <v>0.67384615384910895</v>
      </c>
      <c r="G20">
        <f t="shared" si="7"/>
        <v>0.72000000000116415</v>
      </c>
      <c r="H20">
        <f t="shared" si="7"/>
        <v>0.67384615384910895</v>
      </c>
      <c r="I20">
        <f t="shared" si="7"/>
        <v>0.72307692307871407</v>
      </c>
      <c r="J20">
        <f t="shared" si="7"/>
        <v>0.62461538461950394</v>
      </c>
      <c r="K20">
        <f t="shared" si="7"/>
        <v>0.81846153846037428</v>
      </c>
      <c r="L20">
        <f t="shared" si="7"/>
        <v>6.9723076923065284</v>
      </c>
      <c r="M20">
        <f t="shared" si="7"/>
        <v>7.9815384615414162</v>
      </c>
      <c r="N20">
        <f t="shared" si="7"/>
        <v>1.0092307692348885</v>
      </c>
      <c r="O20">
        <f t="shared" si="7"/>
        <v>0.69723076923065275</v>
      </c>
      <c r="Q20">
        <f t="shared" ref="Q20:Q31" si="8">N20+O20</f>
        <v>1.7064615384655413</v>
      </c>
    </row>
    <row r="21" spans="1:17">
      <c r="A21">
        <f t="shared" si="6"/>
        <v>0.55000000000000004</v>
      </c>
      <c r="B21">
        <f t="shared" si="7"/>
        <v>0.82363636363218318</v>
      </c>
      <c r="C21">
        <f t="shared" si="7"/>
        <v>0.76727272727029305</v>
      </c>
      <c r="D21">
        <f t="shared" si="7"/>
        <v>0.76545454545174085</v>
      </c>
      <c r="E21">
        <f t="shared" si="7"/>
        <v>0.8799999999940733</v>
      </c>
      <c r="F21">
        <f t="shared" si="7"/>
        <v>0.79636363636051422</v>
      </c>
      <c r="G21">
        <f t="shared" si="7"/>
        <v>0.73818181818007189</v>
      </c>
      <c r="H21">
        <f t="shared" si="7"/>
        <v>0.71090909090840293</v>
      </c>
      <c r="I21">
        <f t="shared" si="7"/>
        <v>0.82363636363218318</v>
      </c>
      <c r="J21">
        <f t="shared" si="7"/>
        <v>0.93818181818113022</v>
      </c>
      <c r="K21">
        <f t="shared" si="7"/>
        <v>0.76727272727029305</v>
      </c>
      <c r="L21">
        <f t="shared" si="7"/>
        <v>8.0109090908808867</v>
      </c>
      <c r="M21">
        <f t="shared" si="7"/>
        <v>8.8345454545461415</v>
      </c>
      <c r="N21">
        <f t="shared" si="7"/>
        <v>0.82363636366525572</v>
      </c>
      <c r="O21">
        <f t="shared" si="7"/>
        <v>0.80109090908808867</v>
      </c>
      <c r="Q21">
        <f t="shared" si="8"/>
        <v>1.6247272727533444</v>
      </c>
    </row>
    <row r="22" spans="1:17">
      <c r="A22">
        <f t="shared" si="6"/>
        <v>0.77500000000000002</v>
      </c>
      <c r="B22">
        <f t="shared" si="7"/>
        <v>0.8877419354863495</v>
      </c>
      <c r="C22">
        <f t="shared" si="7"/>
        <v>0.90709677419527579</v>
      </c>
      <c r="D22">
        <f t="shared" si="7"/>
        <v>1.0077419354826316</v>
      </c>
      <c r="E22">
        <f t="shared" si="7"/>
        <v>0.94709677419403659</v>
      </c>
      <c r="F22">
        <f t="shared" si="7"/>
        <v>0.80645161290322576</v>
      </c>
      <c r="G22">
        <f t="shared" si="7"/>
        <v>0.76645161290446506</v>
      </c>
      <c r="H22">
        <f t="shared" si="7"/>
        <v>0.82580645161215216</v>
      </c>
      <c r="I22">
        <f t="shared" si="7"/>
        <v>0.90709677419527579</v>
      </c>
      <c r="J22">
        <f t="shared" si="7"/>
        <v>0.78580645161339135</v>
      </c>
      <c r="K22">
        <f t="shared" si="7"/>
        <v>0.88645161290544139</v>
      </c>
      <c r="L22">
        <f t="shared" si="7"/>
        <v>8.7277419354922454</v>
      </c>
      <c r="M22">
        <f t="shared" si="7"/>
        <v>9.4348387096796351</v>
      </c>
      <c r="N22">
        <f t="shared" si="7"/>
        <v>0.70709677418738959</v>
      </c>
      <c r="O22">
        <f t="shared" si="7"/>
        <v>0.87277419354922459</v>
      </c>
      <c r="Q22">
        <f t="shared" si="8"/>
        <v>1.5798709677366141</v>
      </c>
    </row>
    <row r="23" spans="1:17">
      <c r="A23">
        <f t="shared" si="6"/>
        <v>1</v>
      </c>
      <c r="B23">
        <f t="shared" si="7"/>
        <v>1.1570000000028813</v>
      </c>
      <c r="C23">
        <f t="shared" si="7"/>
        <v>0.98500000000058208</v>
      </c>
      <c r="D23">
        <f t="shared" si="7"/>
        <v>0.7819999999992433</v>
      </c>
      <c r="E23">
        <f t="shared" si="7"/>
        <v>0.82800000000133878</v>
      </c>
      <c r="F23">
        <f t="shared" si="7"/>
        <v>0.875</v>
      </c>
      <c r="G23">
        <f t="shared" si="7"/>
        <v>0.90599999999903957</v>
      </c>
      <c r="H23">
        <f t="shared" si="7"/>
        <v>0.89100000000325963</v>
      </c>
      <c r="I23">
        <f t="shared" si="7"/>
        <v>0.98400000000037835</v>
      </c>
      <c r="J23">
        <f t="shared" si="7"/>
        <v>0.93699999999807915</v>
      </c>
      <c r="K23">
        <f t="shared" si="7"/>
        <v>0.88999999999941792</v>
      </c>
      <c r="L23">
        <f t="shared" si="7"/>
        <v>9.2350000000042201</v>
      </c>
      <c r="M23">
        <f t="shared" si="7"/>
        <v>9.8430000000007567</v>
      </c>
      <c r="N23">
        <f t="shared" si="7"/>
        <v>0.60799999999653664</v>
      </c>
      <c r="O23">
        <f t="shared" si="7"/>
        <v>0.92350000000042198</v>
      </c>
      <c r="Q23">
        <f t="shared" si="8"/>
        <v>1.5314999999969587</v>
      </c>
    </row>
    <row r="24" spans="1:17">
      <c r="A24">
        <f t="shared" si="6"/>
        <v>3.25</v>
      </c>
      <c r="B24">
        <f t="shared" si="7"/>
        <v>1.3267692307686398</v>
      </c>
      <c r="C24">
        <f t="shared" si="7"/>
        <v>1.0575384615378705</v>
      </c>
      <c r="D24">
        <f t="shared" si="7"/>
        <v>1.2547692307696428</v>
      </c>
      <c r="E24">
        <f t="shared" si="7"/>
        <v>1.1729230769224859</v>
      </c>
      <c r="F24">
        <f t="shared" si="7"/>
        <v>1.1972307692306527</v>
      </c>
      <c r="G24">
        <f t="shared" si="7"/>
        <v>1.0190769230774515</v>
      </c>
      <c r="H24">
        <f t="shared" si="7"/>
        <v>1.0529230769237843</v>
      </c>
      <c r="I24">
        <f t="shared" si="7"/>
        <v>1.1972307692306527</v>
      </c>
      <c r="J24">
        <f t="shared" si="7"/>
        <v>1.1058461538464495</v>
      </c>
      <c r="K24">
        <f t="shared" si="7"/>
        <v>1.1443076923079878</v>
      </c>
      <c r="L24">
        <f t="shared" si="7"/>
        <v>11.528615384615618</v>
      </c>
      <c r="M24">
        <f t="shared" si="7"/>
        <v>12.105538461537575</v>
      </c>
      <c r="N24">
        <f t="shared" si="7"/>
        <v>0.57692307692195754</v>
      </c>
      <c r="O24">
        <f t="shared" si="7"/>
        <v>1.1528615384615617</v>
      </c>
      <c r="Q24">
        <f t="shared" si="8"/>
        <v>1.7297846153835192</v>
      </c>
    </row>
    <row r="25" spans="1:17">
      <c r="A25">
        <f t="shared" si="6"/>
        <v>5.5</v>
      </c>
      <c r="B25">
        <f t="shared" si="7"/>
        <v>1.2925454545455233</v>
      </c>
      <c r="C25">
        <f t="shared" si="7"/>
        <v>1.6932727272724151</v>
      </c>
      <c r="D25">
        <f t="shared" si="7"/>
        <v>1.1334545454539529</v>
      </c>
      <c r="E25">
        <f t="shared" si="7"/>
        <v>1.4799999999998941</v>
      </c>
      <c r="F25">
        <f t="shared" si="7"/>
        <v>1.4518181818182876</v>
      </c>
      <c r="G25">
        <f t="shared" si="7"/>
        <v>1.2299999999998941</v>
      </c>
      <c r="H25">
        <f t="shared" si="7"/>
        <v>1.4232727272729706</v>
      </c>
      <c r="I25">
        <f t="shared" si="7"/>
        <v>1.2641818181820617</v>
      </c>
      <c r="J25">
        <f t="shared" si="7"/>
        <v>1.0767272727270294</v>
      </c>
      <c r="K25">
        <f t="shared" si="7"/>
        <v>1.3863636363636365</v>
      </c>
      <c r="L25">
        <f t="shared" si="7"/>
        <v>13.431636363635665</v>
      </c>
      <c r="M25">
        <f t="shared" si="7"/>
        <v>13.974363636363705</v>
      </c>
      <c r="N25">
        <f t="shared" si="7"/>
        <v>0.54272727272804</v>
      </c>
      <c r="O25">
        <f t="shared" si="7"/>
        <v>1.3431636363635666</v>
      </c>
      <c r="Q25">
        <f t="shared" si="8"/>
        <v>1.8858909090916067</v>
      </c>
    </row>
    <row r="26" spans="1:17">
      <c r="A26">
        <f t="shared" si="6"/>
        <v>7.75</v>
      </c>
      <c r="B26">
        <f t="shared" si="7"/>
        <v>1.4172903225806939</v>
      </c>
      <c r="C26">
        <f t="shared" si="7"/>
        <v>1.3810322580646888</v>
      </c>
      <c r="D26">
        <f t="shared" si="7"/>
        <v>1.4656774193548876</v>
      </c>
      <c r="E26">
        <f t="shared" si="7"/>
        <v>1.3689032258065004</v>
      </c>
      <c r="F26">
        <f t="shared" si="7"/>
        <v>1.568645161290225</v>
      </c>
      <c r="G26">
        <f t="shared" si="7"/>
        <v>1.4436129032255849</v>
      </c>
      <c r="H26">
        <f t="shared" si="7"/>
        <v>1.7338064516131249</v>
      </c>
      <c r="I26">
        <f t="shared" si="7"/>
        <v>1.2963870967744902</v>
      </c>
      <c r="J26">
        <f t="shared" si="7"/>
        <v>2</v>
      </c>
      <c r="K26">
        <f t="shared" si="7"/>
        <v>1.4960000000001239</v>
      </c>
      <c r="L26">
        <f t="shared" si="7"/>
        <v>15.17135483871032</v>
      </c>
      <c r="M26">
        <f t="shared" si="7"/>
        <v>15.689548387096899</v>
      </c>
      <c r="N26">
        <f t="shared" si="7"/>
        <v>0.5181935483865785</v>
      </c>
      <c r="O26">
        <f t="shared" si="7"/>
        <v>1.5171354838710318</v>
      </c>
      <c r="Q26">
        <f t="shared" si="8"/>
        <v>2.0353290322576103</v>
      </c>
    </row>
    <row r="27" spans="1:17">
      <c r="A27">
        <f t="shared" si="6"/>
        <v>10</v>
      </c>
      <c r="B27">
        <f t="shared" si="7"/>
        <v>1.4375</v>
      </c>
      <c r="C27">
        <f t="shared" si="7"/>
        <v>1.3311999999998079</v>
      </c>
      <c r="D27">
        <f t="shared" si="7"/>
        <v>1.7313000000001921</v>
      </c>
      <c r="E27">
        <f t="shared" si="7"/>
        <v>1.4828000000001338</v>
      </c>
      <c r="F27">
        <f t="shared" si="7"/>
        <v>1.743699999999808</v>
      </c>
      <c r="G27">
        <f t="shared" si="7"/>
        <v>1.8781000000002677</v>
      </c>
      <c r="H27">
        <f t="shared" si="7"/>
        <v>1.7046999999998662</v>
      </c>
      <c r="I27">
        <f t="shared" si="7"/>
        <v>1.556199999999808</v>
      </c>
      <c r="J27">
        <f t="shared" si="7"/>
        <v>1.4657000000002882</v>
      </c>
      <c r="K27">
        <f t="shared" si="7"/>
        <v>1.4360000000000581</v>
      </c>
      <c r="L27">
        <f t="shared" si="7"/>
        <v>15.76720000000023</v>
      </c>
      <c r="M27">
        <f t="shared" si="7"/>
        <v>16.279699999999867</v>
      </c>
      <c r="N27">
        <f t="shared" si="7"/>
        <v>0.51249999999963625</v>
      </c>
      <c r="O27">
        <f t="shared" si="7"/>
        <v>1.576720000000023</v>
      </c>
      <c r="Q27">
        <f t="shared" si="8"/>
        <v>2.089219999999659</v>
      </c>
    </row>
    <row r="28" spans="1:17">
      <c r="A28">
        <f t="shared" si="6"/>
        <v>32.5</v>
      </c>
      <c r="B28">
        <f t="shared" si="7"/>
        <v>2.8802769230769347</v>
      </c>
      <c r="C28">
        <f t="shared" si="7"/>
        <v>2.0600923076922371</v>
      </c>
      <c r="D28">
        <f t="shared" si="7"/>
        <v>2.567323076923024</v>
      </c>
      <c r="E28">
        <f t="shared" si="7"/>
        <v>2.3904000000000591</v>
      </c>
      <c r="F28">
        <f t="shared" si="7"/>
        <v>2.0677846153845447</v>
      </c>
      <c r="G28">
        <f t="shared" si="7"/>
        <v>1.9076923076923078</v>
      </c>
      <c r="H28">
        <f t="shared" si="7"/>
        <v>1.9975692307691832</v>
      </c>
      <c r="I28">
        <f t="shared" si="7"/>
        <v>2.0649230769230948</v>
      </c>
      <c r="J28">
        <f t="shared" si="7"/>
        <v>2.0278769230768936</v>
      </c>
      <c r="K28">
        <f t="shared" si="7"/>
        <v>2.142769230769213</v>
      </c>
      <c r="L28">
        <f t="shared" si="7"/>
        <v>22.106707692307491</v>
      </c>
      <c r="M28">
        <f t="shared" si="7"/>
        <v>22.620184615384584</v>
      </c>
      <c r="N28">
        <f t="shared" si="7"/>
        <v>0.51347692307709414</v>
      </c>
      <c r="O28">
        <f t="shared" si="7"/>
        <v>2.2106707692307492</v>
      </c>
      <c r="Q28">
        <f t="shared" si="8"/>
        <v>2.7241476923078434</v>
      </c>
    </row>
    <row r="29" spans="1:17">
      <c r="A29">
        <f t="shared" si="6"/>
        <v>55</v>
      </c>
      <c r="B29">
        <f t="shared" si="7"/>
        <v>3.5270000000000108</v>
      </c>
      <c r="C29">
        <f t="shared" si="7"/>
        <v>2.3391999999999826</v>
      </c>
      <c r="D29">
        <f t="shared" si="7"/>
        <v>2.3647818181818532</v>
      </c>
      <c r="E29">
        <f t="shared" si="7"/>
        <v>2.258800000000007</v>
      </c>
      <c r="F29">
        <f t="shared" si="7"/>
        <v>4.4358000000000173</v>
      </c>
      <c r="G29">
        <f t="shared" si="7"/>
        <v>2.9445999999999581</v>
      </c>
      <c r="H29">
        <f t="shared" si="7"/>
        <v>2.3329636363636714</v>
      </c>
      <c r="I29">
        <f t="shared" si="7"/>
        <v>2.2514181818181398</v>
      </c>
      <c r="J29">
        <f t="shared" si="7"/>
        <v>2.5034181818182168</v>
      </c>
      <c r="K29">
        <f t="shared" si="7"/>
        <v>2.5937636363636889</v>
      </c>
      <c r="L29">
        <f t="shared" si="7"/>
        <v>27.551745454545546</v>
      </c>
      <c r="M29">
        <f t="shared" si="7"/>
        <v>28.062800000000028</v>
      </c>
      <c r="N29">
        <f t="shared" si="7"/>
        <v>0.51105454545448248</v>
      </c>
      <c r="O29">
        <f t="shared" si="7"/>
        <v>2.7551745454545546</v>
      </c>
      <c r="Q29">
        <f t="shared" si="8"/>
        <v>3.2662290909090372</v>
      </c>
    </row>
    <row r="30" spans="1:17">
      <c r="A30">
        <f t="shared" si="6"/>
        <v>77.5</v>
      </c>
      <c r="B30">
        <f t="shared" si="7"/>
        <v>3.1816516129031962</v>
      </c>
      <c r="C30">
        <f t="shared" si="7"/>
        <v>2.3850838709677542</v>
      </c>
      <c r="D30">
        <f t="shared" si="7"/>
        <v>2.9062451612903226</v>
      </c>
      <c r="E30">
        <f t="shared" si="7"/>
        <v>2.795561290322615</v>
      </c>
      <c r="F30">
        <f t="shared" si="7"/>
        <v>2.8286322580644816</v>
      </c>
      <c r="G30">
        <f t="shared" si="7"/>
        <v>2.8899225806451265</v>
      </c>
      <c r="H30">
        <f t="shared" si="7"/>
        <v>3.6421290322580568</v>
      </c>
      <c r="I30">
        <f t="shared" si="7"/>
        <v>3.0264129032256952</v>
      </c>
      <c r="J30">
        <f t="shared" si="7"/>
        <v>2.8556387096774887</v>
      </c>
      <c r="K30">
        <f t="shared" si="7"/>
        <v>2.5407225806451956</v>
      </c>
      <c r="L30">
        <f t="shared" si="7"/>
        <v>29.051999999999875</v>
      </c>
      <c r="M30">
        <f t="shared" si="7"/>
        <v>29.585483870967742</v>
      </c>
      <c r="N30">
        <f t="shared" si="7"/>
        <v>0.53348387096786842</v>
      </c>
      <c r="O30">
        <f t="shared" si="7"/>
        <v>2.9051999999999931</v>
      </c>
      <c r="Q30">
        <f t="shared" si="8"/>
        <v>3.4386838709678615</v>
      </c>
    </row>
    <row r="31" spans="1:17">
      <c r="A31">
        <f t="shared" si="6"/>
        <v>100</v>
      </c>
      <c r="B31">
        <f t="shared" si="7"/>
        <v>3.5489100000000326</v>
      </c>
      <c r="C31">
        <f t="shared" si="7"/>
        <v>3.0375000000000001</v>
      </c>
      <c r="D31">
        <f t="shared" si="7"/>
        <v>4.3892199999999137</v>
      </c>
      <c r="E31">
        <f t="shared" si="7"/>
        <v>3.5076499999999942</v>
      </c>
      <c r="F31">
        <f t="shared" si="7"/>
        <v>3.8534399999999733</v>
      </c>
      <c r="G31">
        <f t="shared" si="7"/>
        <v>4.1709300000000802</v>
      </c>
      <c r="H31">
        <f t="shared" si="7"/>
        <v>2.9059399999999731</v>
      </c>
      <c r="I31">
        <f t="shared" si="7"/>
        <v>3.6221899999999732</v>
      </c>
      <c r="J31">
        <f t="shared" si="7"/>
        <v>3.4939100000000325</v>
      </c>
      <c r="K31">
        <f t="shared" si="7"/>
        <v>3.1414100000000325</v>
      </c>
      <c r="L31">
        <f t="shared" si="7"/>
        <v>35.671100000000003</v>
      </c>
      <c r="M31">
        <f t="shared" si="7"/>
        <v>36.223750000000003</v>
      </c>
      <c r="N31">
        <f t="shared" si="7"/>
        <v>0.5526499999999942</v>
      </c>
      <c r="O31">
        <f t="shared" si="7"/>
        <v>3.5671100000000009</v>
      </c>
      <c r="Q31">
        <f t="shared" si="8"/>
        <v>4.119759999999995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orientation="portrait" cellComments="asDisplayed"/>
  <headerFooter>
    <oddHeader>&amp;C&amp;A</oddHeader>
    <oddFooter>&amp;CPage &amp;P</oddFooter>
  </headerFooter>
  <ignoredErrors>
    <ignoredError sqref="O2:O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test_sorting_time3.txt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Шевченко</cp:lastModifiedBy>
  <dcterms:created xsi:type="dcterms:W3CDTF">2020-12-03T15:02:25Z</dcterms:created>
  <dcterms:modified xsi:type="dcterms:W3CDTF">2020-12-04T21:07:32Z</dcterms:modified>
</cp:coreProperties>
</file>