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23B6F858-C454-4CB7-A4F4-4DACBC25F148}" xr6:coauthVersionLast="47" xr6:coauthVersionMax="47" xr10:uidLastSave="{00000000-0000-0000-0000-000000000000}"/>
  <bookViews>
    <workbookView xWindow="-120" yWindow="-120" windowWidth="20730" windowHeight="11160" firstSheet="14" activeTab="18" xr2:uid="{44EAAB4F-48A0-4D91-803D-8DF00086BB45}"/>
  </bookViews>
  <sheets>
    <sheet name="Figure 1-2" sheetId="3" r:id="rId1"/>
    <sheet name="Figure 1-3" sheetId="1" r:id="rId2"/>
    <sheet name="Sheet1" sheetId="5" r:id="rId3"/>
    <sheet name="Figure 1-5" sheetId="2" r:id="rId4"/>
    <sheet name="Figure 1-6" sheetId="7" r:id="rId5"/>
    <sheet name="Figure 1-7" sheetId="4" r:id="rId6"/>
    <sheet name="Figure 1-8" sheetId="6" r:id="rId7"/>
    <sheet name="Figure 1-9" sheetId="8" r:id="rId8"/>
    <sheet name="Figure 2-3 TLI" sheetId="9" r:id="rId9"/>
    <sheet name="Figure 2-4" sheetId="10" r:id="rId10"/>
    <sheet name="Figure 2-5 OLI" sheetId="11" r:id="rId11"/>
    <sheet name="Figure 3-1" sheetId="12" r:id="rId12"/>
    <sheet name="Figure 4-1" sheetId="16" r:id="rId13"/>
    <sheet name="Tables 5-2&amp;6 Surprise" sheetId="18" r:id="rId14"/>
    <sheet name="Figure 4-3" sheetId="13" r:id="rId15"/>
    <sheet name="Formulas" sheetId="14" r:id="rId16"/>
    <sheet name="Figure 6-1" sheetId="20" r:id="rId17"/>
    <sheet name="Figure 6-5" sheetId="21" r:id="rId18"/>
    <sheet name="Figure 6-6" sheetId="22" r:id="rId19"/>
    <sheet name="AppenB QJM DB" sheetId="17" r:id="rId20"/>
    <sheet name="Tables" sheetId="1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9" l="1"/>
  <c r="B42" i="9" s="1"/>
  <c r="D31" i="9"/>
  <c r="C27" i="9"/>
  <c r="C25" i="9"/>
  <c r="B18" i="9"/>
  <c r="B14" i="18"/>
  <c r="J6" i="11"/>
  <c r="I6" i="11"/>
  <c r="H6" i="11"/>
</calcChain>
</file>

<file path=xl/sharedStrings.xml><?xml version="1.0" encoding="utf-8"?>
<sst xmlns="http://schemas.openxmlformats.org/spreadsheetml/2006/main" count="1016" uniqueCount="591">
  <si>
    <t>CASUALTY TRENDS 17TH TO 19TH CENTURIES</t>
  </si>
  <si>
    <t>Thirty Years War</t>
  </si>
  <si>
    <t>French Revolution</t>
  </si>
  <si>
    <t>Napoleonic Wars</t>
  </si>
  <si>
    <t>Mexican War</t>
  </si>
  <si>
    <t>Victor %</t>
  </si>
  <si>
    <t>Loser %</t>
  </si>
  <si>
    <t>Time</t>
  </si>
  <si>
    <t>400 BC</t>
  </si>
  <si>
    <t>300 BC</t>
  </si>
  <si>
    <t>200 BC</t>
  </si>
  <si>
    <t>100 BC</t>
  </si>
  <si>
    <t>THEORATICAL KILLING CAPACITY PER HOUR</t>
  </si>
  <si>
    <t>DISPERSION SQUARE METERS PER MEN</t>
  </si>
  <si>
    <t>WEAPON</t>
  </si>
  <si>
    <t>PIKE, SWORD, SARISSA</t>
  </si>
  <si>
    <t>JAVALIN</t>
  </si>
  <si>
    <t>BOW</t>
  </si>
  <si>
    <t>250 BC</t>
  </si>
  <si>
    <t>GLADIUS</t>
  </si>
  <si>
    <t>CROSSBOW</t>
  </si>
  <si>
    <t>&lt;1</t>
  </si>
  <si>
    <t>ENGLISH LONGBOW</t>
  </si>
  <si>
    <t>MONGOL BOW</t>
  </si>
  <si>
    <t>INDIVIDUAL MISSILE WEAPONS</t>
  </si>
  <si>
    <t>AGE OF</t>
  </si>
  <si>
    <t>GUNPOWDER</t>
  </si>
  <si>
    <t>MUSCLE</t>
  </si>
  <si>
    <t>INDIVIDUAL HAND TO HAND WEAPONS</t>
  </si>
  <si>
    <t>Battle</t>
  </si>
  <si>
    <t>Date</t>
  </si>
  <si>
    <t>Strength</t>
  </si>
  <si>
    <t>Defender*</t>
  </si>
  <si>
    <t>A/D</t>
  </si>
  <si>
    <t>V/L</t>
  </si>
  <si>
    <t>Attacker*</t>
  </si>
  <si>
    <t>Austerlitz</t>
  </si>
  <si>
    <t>Auerstadt</t>
  </si>
  <si>
    <t>Borodino</t>
  </si>
  <si>
    <t>Dresden</t>
  </si>
  <si>
    <t>Leipzig</t>
  </si>
  <si>
    <t>Ligny</t>
  </si>
  <si>
    <t>Waterloo</t>
  </si>
  <si>
    <t>Buena Vista</t>
  </si>
  <si>
    <t>Cerro Gordo</t>
  </si>
  <si>
    <t>Shiloh</t>
  </si>
  <si>
    <t>Antietam</t>
  </si>
  <si>
    <t>Fredericksburg</t>
  </si>
  <si>
    <t>Chancellorsville</t>
  </si>
  <si>
    <t>Gettysburg</t>
  </si>
  <si>
    <t>Chattanooga</t>
  </si>
  <si>
    <t>Cold Harbor</t>
  </si>
  <si>
    <t>Koeniggraetz</t>
  </si>
  <si>
    <t>Frontiers</t>
  </si>
  <si>
    <t>Tannenberg</t>
  </si>
  <si>
    <t>Marne</t>
  </si>
  <si>
    <t>Masurian Lakes</t>
  </si>
  <si>
    <t>Champagne II</t>
  </si>
  <si>
    <t>Gorlice-Tarnow</t>
  </si>
  <si>
    <t>Arras</t>
  </si>
  <si>
    <t>Aisne II (Nivelle)</t>
  </si>
  <si>
    <t>Meuse-Argonne</t>
  </si>
  <si>
    <t>Flanders</t>
  </si>
  <si>
    <t>Crete</t>
  </si>
  <si>
    <t>Barbarossa (Kleist Group)</t>
  </si>
  <si>
    <t>Malaya</t>
  </si>
  <si>
    <t>El Alamein</t>
  </si>
  <si>
    <t>Stalingrad</t>
  </si>
  <si>
    <t>Kursk-Oboyan**</t>
  </si>
  <si>
    <t>Anzio, "Bowling Alley"
US 45 th Inf Div</t>
  </si>
  <si>
    <t>Velletri (US 1st Armd Div)</t>
  </si>
  <si>
    <t>Metz (US XX Corps)</t>
  </si>
  <si>
    <t>Ardennes (US 4th Inf Div)</t>
  </si>
  <si>
    <t>Iwo Jima</t>
  </si>
  <si>
    <t>Sinai, Six Day War</t>
  </si>
  <si>
    <t>West Bank, Six Day War</t>
  </si>
  <si>
    <t>Golan, Six Day War</t>
  </si>
  <si>
    <t>1941-1942</t>
  </si>
  <si>
    <t>FRENCH</t>
  </si>
  <si>
    <t>Allies</t>
  </si>
  <si>
    <t>Prussians</t>
  </si>
  <si>
    <t>Russians</t>
  </si>
  <si>
    <t>ALLIES</t>
  </si>
  <si>
    <t>Mexicans</t>
  </si>
  <si>
    <t>AMERICANS</t>
  </si>
  <si>
    <t>Confederates</t>
  </si>
  <si>
    <t>Union</t>
  </si>
  <si>
    <t>Austrians</t>
  </si>
  <si>
    <t>Sedan</t>
  </si>
  <si>
    <t>Germans</t>
  </si>
  <si>
    <t>French</t>
  </si>
  <si>
    <t>British</t>
  </si>
  <si>
    <t>Americans</t>
  </si>
  <si>
    <t>Selected Battle Statistics, 1805-1973</t>
  </si>
  <si>
    <t>Second Bull Run</t>
  </si>
  <si>
    <t>Corinth</t>
  </si>
  <si>
    <t>Fredericsburg</t>
  </si>
  <si>
    <t>Atlanta</t>
  </si>
  <si>
    <t>Victor</t>
  </si>
  <si>
    <t>Loser</t>
  </si>
  <si>
    <t>20,7U</t>
  </si>
  <si>
    <t>26,5C</t>
  </si>
  <si>
    <t>28,9C</t>
  </si>
  <si>
    <t>17,7U</t>
  </si>
  <si>
    <t>19C</t>
  </si>
  <si>
    <t>11U</t>
  </si>
  <si>
    <t>6,8C</t>
  </si>
  <si>
    <t>29,7C</t>
  </si>
  <si>
    <t>27,7U</t>
  </si>
  <si>
    <t>21,1U</t>
  </si>
  <si>
    <t>19,2C</t>
  </si>
  <si>
    <t>11,8U</t>
  </si>
  <si>
    <t>23U</t>
  </si>
  <si>
    <t>37,4C</t>
  </si>
  <si>
    <t>Advance Rates in some 19th and 20th Century Campaigns</t>
  </si>
  <si>
    <t>Campaign</t>
  </si>
  <si>
    <t>Distance km</t>
  </si>
  <si>
    <t>Days</t>
  </si>
  <si>
    <t>Distance/Day km</t>
  </si>
  <si>
    <t>Maregno, a, 1800</t>
  </si>
  <si>
    <t>a, quick wins, complete victory in 30 days or less</t>
  </si>
  <si>
    <t>Marne, 1914</t>
  </si>
  <si>
    <t>Caporetto, 1917</t>
  </si>
  <si>
    <t>Gaza III, 1917</t>
  </si>
  <si>
    <t>Somme II, 1918</t>
  </si>
  <si>
    <t>Megiddo, a, 1918</t>
  </si>
  <si>
    <t>Selected Combat Casualty Statistics (Approximate Data)</t>
  </si>
  <si>
    <t>US Forces</t>
  </si>
  <si>
    <t>U-17,7</t>
  </si>
  <si>
    <t>C-28,9</t>
  </si>
  <si>
    <t>Civil War</t>
  </si>
  <si>
    <t>U-9,8</t>
  </si>
  <si>
    <t>C-12,5</t>
  </si>
  <si>
    <t>Spanis-American War</t>
  </si>
  <si>
    <t>Philippinne Insurrection</t>
  </si>
  <si>
    <t>World War I (1/2 year)</t>
  </si>
  <si>
    <t>Antietam (draw)</t>
  </si>
  <si>
    <t>SampleCivil War Casualties, % casualties, entire battles</t>
  </si>
  <si>
    <t>Representative Casualties, % Per Day</t>
  </si>
  <si>
    <t>%Combat Theater, Troops/Year</t>
  </si>
  <si>
    <t>Per division</t>
  </si>
  <si>
    <t>World War II</t>
  </si>
  <si>
    <t>Anglo-Greek</t>
  </si>
  <si>
    <t>Causes of Tank Casualties</t>
  </si>
  <si>
    <t>Guns, Tanks and AT</t>
  </si>
  <si>
    <t>65-70</t>
  </si>
  <si>
    <t>Israeli Assessment, %</t>
  </si>
  <si>
    <t>Egyptian Assessment, %</t>
  </si>
  <si>
    <t>20-25</t>
  </si>
  <si>
    <t>Missiles and Rockets</t>
  </si>
  <si>
    <t>Index of Relative Theoretical Lethality</t>
  </si>
  <si>
    <t>Weapons</t>
  </si>
  <si>
    <t>Late 19th century breechloading rifle</t>
  </si>
  <si>
    <t>Rate of Fire
Strikes/hour</t>
  </si>
  <si>
    <t>Targets
/Strike</t>
  </si>
  <si>
    <r>
      <t>1+</t>
    </r>
    <r>
      <rPr>
        <sz val="11"/>
        <color theme="1"/>
        <rFont val="Calibri"/>
        <family val="2"/>
        <charset val="162"/>
      </rPr>
      <t>√1,5</t>
    </r>
  </si>
  <si>
    <t>Accuracy</t>
  </si>
  <si>
    <t>Reliability</t>
  </si>
  <si>
    <t>TLI</t>
  </si>
  <si>
    <t>Total TLI</t>
  </si>
  <si>
    <t>Mobility</t>
  </si>
  <si>
    <t>Punishment</t>
  </si>
  <si>
    <t>Mobile Fighting Machines</t>
  </si>
  <si>
    <t xml:space="preserve">Springfield Model 1903 rifle </t>
  </si>
  <si>
    <r>
      <t>1+</t>
    </r>
    <r>
      <rPr>
        <sz val="11"/>
        <color theme="1"/>
        <rFont val="Calibri"/>
        <family val="2"/>
        <charset val="162"/>
      </rPr>
      <t>√2</t>
    </r>
  </si>
  <si>
    <t>Summary</t>
  </si>
  <si>
    <t>Successful, 28A, 14D</t>
  </si>
  <si>
    <t xml:space="preserve">* Where both sides attacked (as at Waterloo and Marne), relates to final posture; victor capitalized. </t>
  </si>
  <si>
    <t>UNION</t>
  </si>
  <si>
    <t>PRUSSIANS</t>
  </si>
  <si>
    <t>GERMANS</t>
  </si>
  <si>
    <t>JAPANESE</t>
  </si>
  <si>
    <t>BRITISH</t>
  </si>
  <si>
    <t>RUSSIANS</t>
  </si>
  <si>
    <t>ISRAILIS</t>
  </si>
  <si>
    <t>CONFEDERATES</t>
  </si>
  <si>
    <t>Axis</t>
  </si>
  <si>
    <t>Japanese</t>
  </si>
  <si>
    <t>Egyptians</t>
  </si>
  <si>
    <t>Jordanians</t>
  </si>
  <si>
    <t>Syrians</t>
  </si>
  <si>
    <t xml:space="preserve">12/13 Numerically inferior attackers successful. </t>
  </si>
  <si>
    <t>18 victors numSup, %43</t>
  </si>
  <si>
    <t>24 victors numInf, %57</t>
  </si>
  <si>
    <t>WW1 Machine Gun</t>
  </si>
  <si>
    <t>Historical Army Dispersion Patterns</t>
  </si>
  <si>
    <t>Area occupied by deployed force 100000 strong (sq km)</t>
  </si>
  <si>
    <t>Ancient Armies</t>
  </si>
  <si>
    <t>American Civil War</t>
  </si>
  <si>
    <t>WW1</t>
  </si>
  <si>
    <t>WW2</t>
  </si>
  <si>
    <t>Depth (km)</t>
  </si>
  <si>
    <t>Width(km)</t>
  </si>
  <si>
    <t>Dispersion Factor</t>
  </si>
  <si>
    <t>TLI Values</t>
  </si>
  <si>
    <t>Historical Period</t>
  </si>
  <si>
    <t>Ancient or Medieval</t>
  </si>
  <si>
    <t>17th Cent</t>
  </si>
  <si>
    <t>18th Cent</t>
  </si>
  <si>
    <t>Nap.Wars</t>
  </si>
  <si>
    <t>Variable Effects Factors Quantified Judgement Model</t>
  </si>
  <si>
    <t>A.Weapons Effects</t>
  </si>
  <si>
    <t>1. Rate of Fire</t>
  </si>
  <si>
    <t>2. Potential targets per strike</t>
  </si>
  <si>
    <t>3. Relative incapacitating effect</t>
  </si>
  <si>
    <t>4. Effective range(or muzzle velocity)</t>
  </si>
  <si>
    <t>5. Accuracy</t>
  </si>
  <si>
    <t>6. Reliability</t>
  </si>
  <si>
    <t>7. Battlefield mobility</t>
  </si>
  <si>
    <t>8. Radius of action</t>
  </si>
  <si>
    <t>9. Punishment (vulnerability) factor</t>
  </si>
  <si>
    <t>10-13. Armor performance factors(4)</t>
  </si>
  <si>
    <t>14. Helicopter</t>
  </si>
  <si>
    <t>15-21. Special weapons effects factors (7+)</t>
  </si>
  <si>
    <t>22. Dispersion factor</t>
  </si>
  <si>
    <t>B. Terrain Factors</t>
  </si>
  <si>
    <t>Application of Quantified Judgement Model to Engagements</t>
  </si>
  <si>
    <t>Weapons Effectiveness-Strength*</t>
  </si>
  <si>
    <t>Infantry</t>
  </si>
  <si>
    <t>Lethality (proving ground) (Ws, Wmg, Wa)</t>
  </si>
  <si>
    <t>Terrain</t>
  </si>
  <si>
    <t>Result</t>
  </si>
  <si>
    <t>Symbol</t>
  </si>
  <si>
    <t>ru</t>
  </si>
  <si>
    <t>Tables or Formula</t>
  </si>
  <si>
    <t>Engagements</t>
  </si>
  <si>
    <t>Forces</t>
  </si>
  <si>
    <t>Br 46 ID</t>
  </si>
  <si>
    <t>G Hgoer PzD</t>
  </si>
  <si>
    <t>HD</t>
  </si>
  <si>
    <t>A</t>
  </si>
  <si>
    <t>Artillery</t>
  </si>
  <si>
    <t xml:space="preserve">Lethality (proving ground) </t>
  </si>
  <si>
    <t>Wg</t>
  </si>
  <si>
    <t>Weather</t>
  </si>
  <si>
    <t>Season</t>
  </si>
  <si>
    <t>Air Superiority</t>
  </si>
  <si>
    <t>rwg</t>
  </si>
  <si>
    <t>hwg</t>
  </si>
  <si>
    <t>Zwg</t>
  </si>
  <si>
    <t>Wyg</t>
  </si>
  <si>
    <t>Armor</t>
  </si>
  <si>
    <t>Wi</t>
  </si>
  <si>
    <t>rwi</t>
  </si>
  <si>
    <t>hwi</t>
  </si>
  <si>
    <t>Close Air Support</t>
  </si>
  <si>
    <t>Wy</t>
  </si>
  <si>
    <t>rwy</t>
  </si>
  <si>
    <t>hwy</t>
  </si>
  <si>
    <t>Zwy</t>
  </si>
  <si>
    <t>Wyy</t>
  </si>
  <si>
    <r>
      <t>Total(</t>
    </r>
    <r>
      <rPr>
        <sz val="11"/>
        <color theme="1"/>
        <rFont val="Calibri"/>
        <family val="2"/>
        <charset val="162"/>
      </rPr>
      <t>Σ)</t>
    </r>
  </si>
  <si>
    <t>S</t>
  </si>
  <si>
    <t>MOBILITY FACTOR</t>
  </si>
  <si>
    <t>Personnel (N)</t>
  </si>
  <si>
    <t>Trucks(J)</t>
  </si>
  <si>
    <t>Armor(Wi)</t>
  </si>
  <si>
    <t>Air Superiority(my)</t>
  </si>
  <si>
    <t>Factor</t>
  </si>
  <si>
    <t>M</t>
  </si>
  <si>
    <t>R</t>
  </si>
  <si>
    <t>-</t>
  </si>
  <si>
    <t>hm</t>
  </si>
  <si>
    <t>rm</t>
  </si>
  <si>
    <t>m</t>
  </si>
  <si>
    <t>VULNERABILITY FACTOR</t>
  </si>
  <si>
    <t>Posture (uv)</t>
  </si>
  <si>
    <t>Terrain(ru)</t>
  </si>
  <si>
    <t>Relative Strength(Se/Sf)</t>
  </si>
  <si>
    <t>Air Superiority(vy)</t>
  </si>
  <si>
    <t>Shoreline vulnerability(vr)</t>
  </si>
  <si>
    <t>v</t>
  </si>
  <si>
    <t>OTHER OPERATIONAL FACTORS</t>
  </si>
  <si>
    <t xml:space="preserve">Posture </t>
  </si>
  <si>
    <t>Leadership</t>
  </si>
  <si>
    <t>Training/Experience</t>
  </si>
  <si>
    <t>Morale</t>
  </si>
  <si>
    <t>Logistics</t>
  </si>
  <si>
    <t>hu</t>
  </si>
  <si>
    <t>Zu</t>
  </si>
  <si>
    <t>us</t>
  </si>
  <si>
    <t>le</t>
  </si>
  <si>
    <t>t</t>
  </si>
  <si>
    <t>o</t>
  </si>
  <si>
    <t>b</t>
  </si>
  <si>
    <t>COMBAT POWER POTENTIAL</t>
  </si>
  <si>
    <t>RELATIVE COMBAT POWER</t>
  </si>
  <si>
    <t>P</t>
  </si>
  <si>
    <t>Pf/Pe</t>
  </si>
  <si>
    <t>OUTCOME EVALUATION</t>
  </si>
  <si>
    <t>Mission Factor</t>
  </si>
  <si>
    <t>Spatial Effectiveness</t>
  </si>
  <si>
    <t>Casualty Effectiveness</t>
  </si>
  <si>
    <t>MF</t>
  </si>
  <si>
    <t>Esp</t>
  </si>
  <si>
    <t>Ecas</t>
  </si>
  <si>
    <t>Result Calculations</t>
  </si>
  <si>
    <t>(14)</t>
  </si>
  <si>
    <t>(15)</t>
  </si>
  <si>
    <t>(16)</t>
  </si>
  <si>
    <t>RESULT COMPARISION</t>
  </si>
  <si>
    <t>Rf-Re</t>
  </si>
  <si>
    <t>Vietri</t>
  </si>
  <si>
    <t xml:space="preserve">Vietri </t>
  </si>
  <si>
    <t>(0,147)</t>
  </si>
  <si>
    <t>(0,218)</t>
  </si>
  <si>
    <t>Posture</t>
  </si>
  <si>
    <t>(6)</t>
  </si>
  <si>
    <t xml:space="preserve">* Antitank (Wgt) and Antiair (Wgy) weapons are included with artillery and infantry weapons. </t>
  </si>
  <si>
    <t>Force Stregth</t>
  </si>
  <si>
    <t>Ws</t>
  </si>
  <si>
    <t>Wmg</t>
  </si>
  <si>
    <t>Whw</t>
  </si>
  <si>
    <t>rn</t>
  </si>
  <si>
    <t>zwg</t>
  </si>
  <si>
    <t>zwy</t>
  </si>
  <si>
    <t>wyy</t>
  </si>
  <si>
    <t>W</t>
  </si>
  <si>
    <t xml:space="preserve">Weapons effectiveness or firepower inventory value of a combat force, a summation of the OLI values of all small arms. </t>
  </si>
  <si>
    <t>Small arms</t>
  </si>
  <si>
    <t>Machine guns</t>
  </si>
  <si>
    <t>Heavy weapons</t>
  </si>
  <si>
    <t>Wgi</t>
  </si>
  <si>
    <t>Antitank weapons</t>
  </si>
  <si>
    <t>Wgy</t>
  </si>
  <si>
    <t>Air defense weapons</t>
  </si>
  <si>
    <t>Close air support</t>
  </si>
  <si>
    <t>Force Stregth (overall weapons inventory value of a combat force, as modified by environmental variables)</t>
  </si>
  <si>
    <t>Antitank</t>
  </si>
  <si>
    <t>Artillery&amp;Air defence</t>
  </si>
  <si>
    <t>S= (Ws+Wmg+Whw)*rn + Wgi*rn + (Wg + Wgy)* (rwg*hwg*zwg*wwg)+ (Wi*rwi*hwi)+ (Wy*rwy*hwy*zwyt*wyy)</t>
  </si>
  <si>
    <t>wwg</t>
  </si>
  <si>
    <t>Environmental Variables</t>
  </si>
  <si>
    <t>*</t>
  </si>
  <si>
    <t xml:space="preserve">rn </t>
  </si>
  <si>
    <t>+</t>
  </si>
  <si>
    <t>Ws+Wmg+Whw</t>
  </si>
  <si>
    <t>Wg + Wgy</t>
  </si>
  <si>
    <t xml:space="preserve"> rwg*hwg*zwg*wyg</t>
  </si>
  <si>
    <t>rwi*hwi</t>
  </si>
  <si>
    <t>rwy*hwy*zwyt*wyy</t>
  </si>
  <si>
    <t>Related to infantry weapons</t>
  </si>
  <si>
    <t>Related to artillery</t>
  </si>
  <si>
    <t>Related to armor</t>
  </si>
  <si>
    <t>Related to air support</t>
  </si>
  <si>
    <t>Weather Factor</t>
  </si>
  <si>
    <t>Terrain Factor</t>
  </si>
  <si>
    <t>Season Factor</t>
  </si>
  <si>
    <t>Air superiority Factor</t>
  </si>
  <si>
    <t>(1134)</t>
  </si>
  <si>
    <t>(1,0)</t>
  </si>
  <si>
    <t>(0,8)</t>
  </si>
  <si>
    <t>(12)</t>
  </si>
  <si>
    <t>Application of Environmental and Operational Variables to Weapons Lethality Values</t>
  </si>
  <si>
    <t>WEAPON EFFECTIVENESS-STREGTH</t>
  </si>
  <si>
    <t>(10)</t>
  </si>
  <si>
    <t>60 mm Mortar</t>
  </si>
  <si>
    <t>Attack</t>
  </si>
  <si>
    <t>Defense</t>
  </si>
  <si>
    <t xml:space="preserve">FavCon </t>
  </si>
  <si>
    <t>UnfavCon</t>
  </si>
  <si>
    <t>Vehicles(J)</t>
  </si>
  <si>
    <t>(1,2)</t>
  </si>
  <si>
    <t>(0,9)</t>
  </si>
  <si>
    <t>(7)</t>
  </si>
  <si>
    <t>V</t>
  </si>
  <si>
    <t>(0,1)</t>
  </si>
  <si>
    <t>(0,3)</t>
  </si>
  <si>
    <r>
      <t>1+</t>
    </r>
    <r>
      <rPr>
        <sz val="11"/>
        <color theme="1"/>
        <rFont val="Calibri"/>
        <family val="2"/>
        <charset val="162"/>
      </rPr>
      <t>√.001</t>
    </r>
  </si>
  <si>
    <r>
      <t xml:space="preserve">
1+</t>
    </r>
    <r>
      <rPr>
        <sz val="11"/>
        <color theme="1"/>
        <rFont val="Calibri"/>
        <family val="2"/>
        <charset val="162"/>
      </rPr>
      <t>√Range/1000</t>
    </r>
  </si>
  <si>
    <t>Range Effect</t>
  </si>
  <si>
    <r>
      <t xml:space="preserve">
0,007*Muzzle Velocity*</t>
    </r>
    <r>
      <rPr>
        <sz val="11"/>
        <color theme="1"/>
        <rFont val="Calibri"/>
        <family val="2"/>
        <charset val="162"/>
      </rPr>
      <t>√Cal/1000</t>
    </r>
  </si>
  <si>
    <t>Muzzle Velocity Effect</t>
  </si>
  <si>
    <t xml:space="preserve">Hand to hand </t>
  </si>
  <si>
    <t>Hand to hand (sword, pike, etc)</t>
  </si>
  <si>
    <t>Figure 2-5 Table of Comparative Operational Lethality Indices</t>
  </si>
  <si>
    <t>No</t>
  </si>
  <si>
    <t>D-1</t>
  </si>
  <si>
    <t>Battle Designation</t>
  </si>
  <si>
    <t>Nz</t>
  </si>
  <si>
    <t>Ny</t>
  </si>
  <si>
    <t>Sz/Sy</t>
  </si>
  <si>
    <t>Wyz</t>
  </si>
  <si>
    <t>Pz/Py</t>
  </si>
  <si>
    <t>Set Piece</t>
  </si>
  <si>
    <t>Surp</t>
  </si>
  <si>
    <t>P'z/P'y</t>
  </si>
  <si>
    <t>PRz/PRy</t>
  </si>
  <si>
    <t>CEVz</t>
  </si>
  <si>
    <t>%cas/dayx</t>
  </si>
  <si>
    <t>%cas/dayy</t>
  </si>
  <si>
    <t>Iz</t>
  </si>
  <si>
    <t>Iy</t>
  </si>
  <si>
    <t>SEz</t>
  </si>
  <si>
    <t>SEy</t>
  </si>
  <si>
    <t>Port of Salerno</t>
  </si>
  <si>
    <t>PD</t>
  </si>
  <si>
    <t>Pozzili</t>
  </si>
  <si>
    <t>54, Velletri</t>
  </si>
  <si>
    <t xml:space="preserve">US 45 ID </t>
  </si>
  <si>
    <t xml:space="preserve">G 3 Pz GD </t>
  </si>
  <si>
    <t>FD</t>
  </si>
  <si>
    <t>US 1 Armd D</t>
  </si>
  <si>
    <t>G 362 ID</t>
  </si>
  <si>
    <t>Ma</t>
  </si>
  <si>
    <t>Mobility Force Characteristics for attacker</t>
  </si>
  <si>
    <t>Md</t>
  </si>
  <si>
    <t>Mobility Force Characteristics for defender</t>
  </si>
  <si>
    <t>N</t>
  </si>
  <si>
    <t>Personnel Strength</t>
  </si>
  <si>
    <t>J</t>
  </si>
  <si>
    <t>Armored "proving ground" firepower</t>
  </si>
  <si>
    <t>my</t>
  </si>
  <si>
    <t>Effect of air superiority upon mobility, from table 4</t>
  </si>
  <si>
    <t>Vehicular constant,for WW2=number of vehicles other than tanks</t>
  </si>
  <si>
    <t>Table 4 Effects of Air Superiority (y)</t>
  </si>
  <si>
    <t>Air</t>
  </si>
  <si>
    <t>Vulnerability</t>
  </si>
  <si>
    <t>Air Equality</t>
  </si>
  <si>
    <t>Air Inferiority</t>
  </si>
  <si>
    <t>myd</t>
  </si>
  <si>
    <t>d, dry or flyable weather</t>
  </si>
  <si>
    <t>w, wet weather when hwy is 0,5 or lower</t>
  </si>
  <si>
    <t>Artillery &amp; AD</t>
  </si>
  <si>
    <t>myw</t>
  </si>
  <si>
    <t>wyg</t>
  </si>
  <si>
    <t>vy</t>
  </si>
  <si>
    <t>6. Mobility Force Characteristics</t>
  </si>
  <si>
    <t>11. Force Strength (S) Calculation from OLI values</t>
  </si>
  <si>
    <r>
      <t xml:space="preserve">Ma = </t>
    </r>
    <r>
      <rPr>
        <sz val="11"/>
        <color theme="1"/>
        <rFont val="Calibri"/>
        <family val="2"/>
        <charset val="162"/>
      </rPr>
      <t xml:space="preserve">√[(Na + 20Ja + Wia) * mya / Na] / [(Nd + 20Jd + Wid) * myd / Nd] </t>
    </r>
  </si>
  <si>
    <t>(8)</t>
  </si>
  <si>
    <t>(0,090)</t>
  </si>
  <si>
    <t>(0,149)</t>
  </si>
  <si>
    <t>-1,95</t>
  </si>
  <si>
    <t>-2,70</t>
  </si>
  <si>
    <t>-1,48</t>
  </si>
  <si>
    <t xml:space="preserve">1943, Sept </t>
  </si>
  <si>
    <t>9-11</t>
  </si>
  <si>
    <t>Year</t>
  </si>
  <si>
    <t>Amphitheater</t>
  </si>
  <si>
    <t>Force</t>
  </si>
  <si>
    <t>X Designation</t>
  </si>
  <si>
    <t xml:space="preserve">B </t>
  </si>
  <si>
    <t>46 ID</t>
  </si>
  <si>
    <t>56 ID</t>
  </si>
  <si>
    <t xml:space="preserve">G </t>
  </si>
  <si>
    <t>16 PzD</t>
  </si>
  <si>
    <t xml:space="preserve">ForceY </t>
  </si>
  <si>
    <t>Designation</t>
  </si>
  <si>
    <t>1944, Feb</t>
  </si>
  <si>
    <t>16-19</t>
  </si>
  <si>
    <t>Moletta River II</t>
  </si>
  <si>
    <t>HPD</t>
  </si>
  <si>
    <t>65 I &amp; 4 ParaD</t>
  </si>
  <si>
    <t>Moletta River II, 16-19 February 1944</t>
  </si>
  <si>
    <t>Engagement no.39</t>
  </si>
  <si>
    <t>Manpower</t>
  </si>
  <si>
    <t>Firepower (OLI, in thousands)</t>
  </si>
  <si>
    <t>Combat Power (reflects variable factors of engagement)</t>
  </si>
  <si>
    <t>Modified combat power (reflects combat effectiveness indices)</t>
  </si>
  <si>
    <t xml:space="preserve">Result </t>
  </si>
  <si>
    <t>Ratio theoretically consistent with result</t>
  </si>
  <si>
    <t>Revised combat power (reflects surprise factor)</t>
  </si>
  <si>
    <t>Allied</t>
  </si>
  <si>
    <t>German
Surpriser</t>
  </si>
  <si>
    <t>Comparison</t>
  </si>
  <si>
    <t>1/2,20</t>
  </si>
  <si>
    <t>1,60/1</t>
  </si>
  <si>
    <t>7,22/1</t>
  </si>
  <si>
    <t>5,22/1</t>
  </si>
  <si>
    <t>1/1,03</t>
  </si>
  <si>
    <t>1/1,02</t>
  </si>
  <si>
    <t>1/5,32</t>
  </si>
  <si>
    <t>(1,02*5,22)</t>
  </si>
  <si>
    <t>-0,17 German success</t>
  </si>
  <si>
    <t>Effect of surprise (</t>
  </si>
  <si>
    <t>Velletri, 26 May 1944</t>
  </si>
  <si>
    <t>Engagement no.54</t>
  </si>
  <si>
    <t>1,19/1</t>
  </si>
  <si>
    <t>2,18/1</t>
  </si>
  <si>
    <t>1,51/1</t>
  </si>
  <si>
    <t>-1,48 German success</t>
  </si>
  <si>
    <t>1/1,11</t>
  </si>
  <si>
    <t>1/1,30*</t>
  </si>
  <si>
    <t>*Exceptional German leadership and standard American leadership on this date should raise this ratio closer to 1/1,30.</t>
  </si>
  <si>
    <t>1/1,68</t>
  </si>
  <si>
    <t>(1,11*1,51)</t>
  </si>
  <si>
    <t>1944, May</t>
  </si>
  <si>
    <t>Velletri</t>
  </si>
  <si>
    <t>1 AD</t>
  </si>
  <si>
    <t>362 ID</t>
  </si>
  <si>
    <t>Bowling Alley</t>
  </si>
  <si>
    <t>U</t>
  </si>
  <si>
    <t>45 ID</t>
  </si>
  <si>
    <t>Four D</t>
  </si>
  <si>
    <t>12-14</t>
  </si>
  <si>
    <t>Vietri I</t>
  </si>
  <si>
    <t>HG PzD</t>
  </si>
  <si>
    <t>HG</t>
  </si>
  <si>
    <t>Herman Goering</t>
  </si>
  <si>
    <t>German main effort at Anzio to smash the beachead was stopped with combined help of naval gunfire and CAS</t>
  </si>
  <si>
    <t>CAS</t>
  </si>
  <si>
    <t>Without naval gunfire support the 46th Division would probably have been pushed into the sea.</t>
  </si>
  <si>
    <t>17-18</t>
  </si>
  <si>
    <t>Vietri II</t>
  </si>
  <si>
    <t>12-15</t>
  </si>
  <si>
    <t>Battipaglia</t>
  </si>
  <si>
    <t>Targets per strike</t>
  </si>
  <si>
    <t>Range Factor</t>
  </si>
  <si>
    <r>
      <t xml:space="preserve">3. Lethality index </t>
    </r>
    <r>
      <rPr>
        <b/>
        <sz val="12"/>
        <color theme="1"/>
        <rFont val="Calibri"/>
        <family val="2"/>
        <charset val="162"/>
        <scheme val="minor"/>
      </rPr>
      <t>for stationary, towed, or carried weapons</t>
    </r>
  </si>
  <si>
    <t>Sword</t>
  </si>
  <si>
    <t>Relative Incapacitating Effect</t>
  </si>
  <si>
    <t>Relative Incap
Effectiveness</t>
  </si>
  <si>
    <t xml:space="preserve">Factor has been selected for each weapon on the basis of historical experience, to represent the likelihood that an individual blow if it hits to the target will incapacitate the target. </t>
  </si>
  <si>
    <t>Multiplication of these factors</t>
  </si>
  <si>
    <r>
      <t xml:space="preserve">5. Lethality index </t>
    </r>
    <r>
      <rPr>
        <b/>
        <sz val="12"/>
        <color theme="1"/>
        <rFont val="Calibri"/>
        <family val="2"/>
        <charset val="162"/>
        <scheme val="minor"/>
      </rPr>
      <t>for mobile fighting machines</t>
    </r>
  </si>
  <si>
    <t>Summed total of lethality indices of all weapons</t>
  </si>
  <si>
    <t>Punishment factor</t>
  </si>
  <si>
    <t>Rapidity of fire effect</t>
  </si>
  <si>
    <t>Fire control effect</t>
  </si>
  <si>
    <t>Ammunition supply effect</t>
  </si>
  <si>
    <t>Ceiling effect</t>
  </si>
  <si>
    <t>WW1 Tank</t>
  </si>
  <si>
    <t>√0,5</t>
  </si>
  <si>
    <t>√1,5</t>
  </si>
  <si>
    <r>
      <t>3000*9/4*</t>
    </r>
    <r>
      <rPr>
        <sz val="11"/>
        <color theme="1"/>
        <rFont val="Calibri"/>
        <family val="2"/>
        <charset val="162"/>
      </rPr>
      <t>√18</t>
    </r>
  </si>
  <si>
    <t>WW I Tank</t>
  </si>
  <si>
    <t>Mobility
√0,1*speed</t>
  </si>
  <si>
    <t>Endurance
√0,01*range</t>
  </si>
  <si>
    <t>Constant factor</t>
  </si>
  <si>
    <t>weight-tons/4</t>
  </si>
  <si>
    <t>√2*weight (tons)</t>
  </si>
  <si>
    <t>Reflection of the effect of troop dispersion in relation to firepower</t>
  </si>
  <si>
    <t>Radius of action (or endurance) factor 
√0,01*range</t>
  </si>
  <si>
    <t>Mobility (or speed) factor
√0,1*speed</t>
  </si>
  <si>
    <t>Analysis of Air Support Significance</t>
  </si>
  <si>
    <t>Eng No</t>
  </si>
  <si>
    <t>German</t>
  </si>
  <si>
    <t>13-14</t>
  </si>
  <si>
    <t>Tobacco Factory</t>
  </si>
  <si>
    <t>16&amp;29 PzD</t>
  </si>
  <si>
    <t>Actual Combat 
Power Potential</t>
  </si>
  <si>
    <t xml:space="preserve">Relative Combat Power &amp; Outcome Pf/Pe </t>
  </si>
  <si>
    <t>Succ</t>
  </si>
  <si>
    <t>Fail</t>
  </si>
  <si>
    <t>Close Air Support Analysis</t>
  </si>
  <si>
    <t>Close Air Effort in OLI</t>
  </si>
  <si>
    <t>Effect of Eliminating Close Air Support</t>
  </si>
  <si>
    <t>Modified Combat Power</t>
  </si>
  <si>
    <t>Modified 
Pf/Pe</t>
  </si>
  <si>
    <t>Changed
Outcome</t>
  </si>
  <si>
    <t xml:space="preserve">CAS: Value of Pf/Pe is so changed by the elimination of CAS that, in the light of the known outcome of te engagements, the results would have been certain or likely to change. CAS had possibly been responsible for the Allied success in Eng 6. </t>
  </si>
  <si>
    <t>14-Day Average Interdiction Effort</t>
  </si>
  <si>
    <t>OLI Value of Interdiction Effect</t>
  </si>
  <si>
    <t>Effect of Eliminating Interdiction</t>
  </si>
  <si>
    <t>Modified German OLI</t>
  </si>
  <si>
    <t>Modified Pf/Pe</t>
  </si>
  <si>
    <t>Changed Outcome</t>
  </si>
  <si>
    <t>Interdiction Analysis</t>
  </si>
  <si>
    <t>Log degradation factor</t>
  </si>
  <si>
    <t>Overall Airpower Analysis</t>
  </si>
  <si>
    <t>Overall Air Component of Allied OLI</t>
  </si>
  <si>
    <t>Effect of Eliminating All Air Power</t>
  </si>
  <si>
    <t>Modified Allied OLI</t>
  </si>
  <si>
    <t>Allied Posture</t>
  </si>
  <si>
    <t>Y</t>
  </si>
  <si>
    <t>Scale of Allied Air Interdiction Effort</t>
  </si>
  <si>
    <t>Operation Strangle, by 4 April 1944</t>
  </si>
  <si>
    <t>A/C Type</t>
  </si>
  <si>
    <t>OLI/Sortie</t>
  </si>
  <si>
    <t>Mar</t>
  </si>
  <si>
    <t>Apr</t>
  </si>
  <si>
    <t>14 day average OLI XII AF Interdiction</t>
  </si>
  <si>
    <t>Heavy Bomber</t>
  </si>
  <si>
    <t>Sortie</t>
  </si>
  <si>
    <t>OLI</t>
  </si>
  <si>
    <t>Med. Bomber</t>
  </si>
  <si>
    <t>Light Bomber</t>
  </si>
  <si>
    <t>P-47</t>
  </si>
  <si>
    <t>A-36/P-40</t>
  </si>
  <si>
    <t>XII AF Daily OLI Total</t>
  </si>
  <si>
    <t>XII AF 14-Day Cum Total</t>
  </si>
  <si>
    <t>14-Day Average Daily Total</t>
  </si>
  <si>
    <t>Jan</t>
  </si>
  <si>
    <t>Feb</t>
  </si>
  <si>
    <t>14-Day Cum. XII AF Only</t>
  </si>
  <si>
    <t>14-Day Av Daily Total MAF</t>
  </si>
  <si>
    <t>Air Interdiction Effort and Calculated Logistical Effects</t>
  </si>
  <si>
    <t>Anzio Campaign, January-March 1944</t>
  </si>
  <si>
    <t>Critical Tonnage Interdicted</t>
  </si>
  <si>
    <t>Logistics Factor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</si>
</sst>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Calibri"/>
      <family val="2"/>
      <charset val="162"/>
      <scheme val="minor"/>
    </font>
    <font>
      <b/>
      <sz val="11"/>
      <color theme="1"/>
      <name val="Calibri"/>
      <family val="2"/>
      <charset val="162"/>
      <scheme val="minor"/>
    </font>
    <font>
      <sz val="11"/>
      <color theme="1"/>
      <name val="Calibri"/>
      <family val="2"/>
      <charset val="162"/>
    </font>
    <font>
      <b/>
      <sz val="14"/>
      <color theme="1"/>
      <name val="Calibri"/>
      <family val="2"/>
      <charset val="162"/>
      <scheme val="minor"/>
    </font>
    <font>
      <b/>
      <sz val="16"/>
      <color theme="1"/>
      <name val="Calibri"/>
      <family val="2"/>
      <charset val="162"/>
      <scheme val="minor"/>
    </font>
    <font>
      <sz val="14"/>
      <color theme="1"/>
      <name val="Calibri"/>
      <family val="2"/>
      <charset val="162"/>
      <scheme val="minor"/>
    </font>
    <font>
      <b/>
      <sz val="12"/>
      <color theme="1"/>
      <name val="Calibri"/>
      <family val="2"/>
      <charset val="162"/>
      <scheme val="minor"/>
    </font>
  </fonts>
  <fills count="12">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4">
    <xf numFmtId="0" fontId="0" fillId="0" borderId="0" xfId="0"/>
    <xf numFmtId="16" fontId="0" fillId="0" borderId="0" xfId="0" quotePrefix="1" applyNumberFormat="1"/>
    <xf numFmtId="0" fontId="0" fillId="0" borderId="0" xfId="0" applyAlignment="1">
      <alignment horizontal="left"/>
    </xf>
    <xf numFmtId="0" fontId="0" fillId="0" borderId="0" xfId="0" applyAlignment="1">
      <alignment wrapText="1"/>
    </xf>
    <xf numFmtId="4" fontId="0" fillId="0" borderId="0" xfId="0" applyNumberFormat="1"/>
    <xf numFmtId="3" fontId="0" fillId="0" borderId="0" xfId="0" applyNumberFormat="1"/>
    <xf numFmtId="0" fontId="0" fillId="0" borderId="0" xfId="0" applyAlignment="1">
      <alignment horizontal="center" vertical="center"/>
    </xf>
    <xf numFmtId="16" fontId="0" fillId="0" borderId="0" xfId="0" applyNumberForma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vertical="center"/>
    </xf>
    <xf numFmtId="3" fontId="1" fillId="0" borderId="0" xfId="0" applyNumberFormat="1" applyFont="1" applyAlignment="1">
      <alignment horizontal="center"/>
    </xf>
    <xf numFmtId="4" fontId="1" fillId="0" borderId="0" xfId="0" applyNumberFormat="1" applyFont="1" applyAlignment="1">
      <alignment horizontal="center"/>
    </xf>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center" wrapText="1"/>
    </xf>
    <xf numFmtId="0" fontId="0" fillId="0" borderId="0" xfId="0" applyAlignment="1">
      <alignment horizontal="center"/>
    </xf>
    <xf numFmtId="0" fontId="0" fillId="2" borderId="0" xfId="0" applyFill="1"/>
    <xf numFmtId="0" fontId="0" fillId="0" borderId="0" xfId="0" applyAlignment="1">
      <alignment horizontal="center"/>
    </xf>
    <xf numFmtId="0" fontId="0" fillId="0" borderId="0" xfId="0" quotePrefix="1" applyAlignment="1">
      <alignment horizontal="center"/>
    </xf>
    <xf numFmtId="0" fontId="0" fillId="3" borderId="0" xfId="0" applyFill="1"/>
    <xf numFmtId="0" fontId="5" fillId="0" borderId="1" xfId="0" applyFont="1" applyBorder="1"/>
    <xf numFmtId="0" fontId="5" fillId="2" borderId="1" xfId="0" applyFont="1" applyFill="1" applyBorder="1"/>
    <xf numFmtId="0" fontId="5" fillId="2" borderId="1" xfId="0" applyFont="1" applyFill="1" applyBorder="1" applyAlignment="1">
      <alignment horizontal="center"/>
    </xf>
    <xf numFmtId="0" fontId="5" fillId="0" borderId="1" xfId="0" quotePrefix="1" applyFont="1" applyBorder="1" applyAlignment="1">
      <alignment horizontal="center"/>
    </xf>
    <xf numFmtId="0" fontId="5" fillId="0" borderId="1" xfId="0" applyFont="1" applyBorder="1" applyAlignment="1">
      <alignment horizontal="center"/>
    </xf>
    <xf numFmtId="0" fontId="3" fillId="0" borderId="0" xfId="0" applyFont="1"/>
    <xf numFmtId="165" fontId="0" fillId="0" borderId="0" xfId="0" applyNumberFormat="1"/>
    <xf numFmtId="165" fontId="0" fillId="0" borderId="0" xfId="0" quotePrefix="1" applyNumberFormat="1" applyAlignment="1">
      <alignment horizontal="center"/>
    </xf>
    <xf numFmtId="2" fontId="0" fillId="0" borderId="0" xfId="0" applyNumberFormat="1"/>
    <xf numFmtId="165" fontId="0" fillId="0" borderId="0" xfId="0" applyNumberFormat="1" applyAlignment="1">
      <alignment horizontal="center"/>
    </xf>
    <xf numFmtId="165" fontId="0" fillId="2" borderId="0" xfId="0" applyNumberFormat="1" applyFill="1"/>
    <xf numFmtId="165" fontId="0" fillId="2" borderId="0" xfId="0" applyNumberFormat="1" applyFill="1" applyAlignment="1">
      <alignment horizont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xf>
    <xf numFmtId="165" fontId="0" fillId="0" borderId="0" xfId="0" applyNumberFormat="1" applyAlignment="1">
      <alignment horizontal="center" vertical="center"/>
    </xf>
    <xf numFmtId="165" fontId="0" fillId="0" borderId="0" xfId="0" quotePrefix="1" applyNumberFormat="1" applyAlignment="1">
      <alignment horizontal="center" vertical="center"/>
    </xf>
    <xf numFmtId="166" fontId="0" fillId="0" borderId="0" xfId="0" applyNumberFormat="1" applyAlignment="1">
      <alignment horizontal="center" vertical="center"/>
    </xf>
    <xf numFmtId="165" fontId="0" fillId="2" borderId="0" xfId="0" quotePrefix="1" applyNumberFormat="1" applyFill="1" applyAlignment="1">
      <alignment horizontal="center" vertical="center"/>
    </xf>
    <xf numFmtId="165" fontId="0" fillId="2" borderId="0" xfId="0" applyNumberFormat="1" applyFill="1" applyAlignment="1">
      <alignment horizontal="center" vertical="center"/>
    </xf>
    <xf numFmtId="4" fontId="0" fillId="0" borderId="0" xfId="0" applyNumberFormat="1" applyAlignment="1">
      <alignment horizontal="center" vertical="center"/>
    </xf>
    <xf numFmtId="4" fontId="0" fillId="2" borderId="0" xfId="0" applyNumberFormat="1" applyFill="1" applyAlignment="1">
      <alignment horizontal="center" vertical="center"/>
    </xf>
    <xf numFmtId="0" fontId="0" fillId="0" borderId="0" xfId="0" quotePrefix="1"/>
    <xf numFmtId="164" fontId="0" fillId="0" borderId="0" xfId="0" applyNumberFormat="1"/>
    <xf numFmtId="4" fontId="0" fillId="2" borderId="0" xfId="0" applyNumberFormat="1" applyFill="1"/>
    <xf numFmtId="4" fontId="0" fillId="3" borderId="0" xfId="0" applyNumberFormat="1" applyFill="1"/>
    <xf numFmtId="4" fontId="0" fillId="6" borderId="0" xfId="0" applyNumberFormat="1" applyFill="1"/>
    <xf numFmtId="4" fontId="0" fillId="3" borderId="0" xfId="0" quotePrefix="1" applyNumberFormat="1" applyFill="1"/>
    <xf numFmtId="0" fontId="0" fillId="5" borderId="0" xfId="0" applyFont="1" applyFill="1" applyBorder="1" applyAlignment="1">
      <alignment horizontal="left"/>
    </xf>
    <xf numFmtId="4" fontId="0" fillId="7" borderId="0" xfId="0" applyNumberFormat="1" applyFill="1"/>
    <xf numFmtId="0" fontId="0" fillId="3" borderId="0" xfId="0" quotePrefix="1" applyFill="1"/>
    <xf numFmtId="2" fontId="0" fillId="4" borderId="0" xfId="0" applyNumberFormat="1" applyFill="1"/>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0" fillId="4" borderId="0" xfId="0" applyFill="1" applyAlignment="1">
      <alignment horizontal="center"/>
    </xf>
    <xf numFmtId="0" fontId="0" fillId="4" borderId="0" xfId="0" applyFill="1"/>
    <xf numFmtId="0" fontId="0" fillId="8" borderId="0" xfId="0" applyFill="1"/>
    <xf numFmtId="0" fontId="0" fillId="8" borderId="0" xfId="0" quotePrefix="1" applyFill="1"/>
    <xf numFmtId="0" fontId="0" fillId="6" borderId="0" xfId="0" quotePrefix="1" applyFill="1"/>
    <xf numFmtId="0" fontId="0" fillId="9" borderId="0" xfId="0" applyFill="1"/>
    <xf numFmtId="0" fontId="0" fillId="9" borderId="0" xfId="0" quotePrefix="1" applyFill="1"/>
    <xf numFmtId="3" fontId="0" fillId="0" borderId="0" xfId="0" applyNumberFormat="1" applyAlignment="1">
      <alignment horizontal="center"/>
    </xf>
    <xf numFmtId="0" fontId="2" fillId="0" borderId="0" xfId="0" applyFont="1" applyAlignment="1">
      <alignment horizontal="center"/>
    </xf>
    <xf numFmtId="2" fontId="0" fillId="0" borderId="0" xfId="0" applyNumberFormat="1" applyAlignment="1">
      <alignment horizontal="center"/>
    </xf>
    <xf numFmtId="0" fontId="0" fillId="0" borderId="0" xfId="0" applyAlignment="1"/>
    <xf numFmtId="0" fontId="2" fillId="0" borderId="0" xfId="0" applyFont="1" applyAlignment="1">
      <alignment horizontal="left"/>
    </xf>
    <xf numFmtId="0" fontId="0" fillId="8" borderId="0" xfId="0" applyFill="1" applyAlignment="1">
      <alignment wrapText="1"/>
    </xf>
    <xf numFmtId="3"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4" fontId="0" fillId="10" borderId="0" xfId="0" applyNumberFormat="1" applyFill="1" applyAlignment="1">
      <alignment horizontal="center"/>
    </xf>
    <xf numFmtId="0" fontId="0" fillId="2" borderId="0" xfId="0" applyFill="1" applyAlignment="1">
      <alignment horizontal="center" vertical="center"/>
    </xf>
    <xf numFmtId="0" fontId="0" fillId="11" borderId="0" xfId="0" applyFill="1" applyAlignment="1">
      <alignment horizontal="center"/>
    </xf>
    <xf numFmtId="0" fontId="0" fillId="11" borderId="0" xfId="0" applyFill="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xf>
    <xf numFmtId="0" fontId="0" fillId="2" borderId="0" xfId="0" applyFill="1" applyAlignment="1">
      <alignment horizontal="center"/>
    </xf>
    <xf numFmtId="0" fontId="4" fillId="5" borderId="5" xfId="0" applyFont="1" applyFill="1" applyBorder="1" applyAlignment="1">
      <alignment horizontal="center"/>
    </xf>
    <xf numFmtId="0" fontId="0" fillId="0" borderId="0" xfId="0" applyAlignment="1">
      <alignment horizontal="center" wrapText="1"/>
    </xf>
    <xf numFmtId="0" fontId="0" fillId="2" borderId="0" xfId="0" applyFill="1" applyAlignment="1">
      <alignment horizontal="center" wrapText="1"/>
    </xf>
    <xf numFmtId="0" fontId="0" fillId="5" borderId="5" xfId="0" applyFont="1" applyFill="1" applyBorder="1" applyAlignment="1">
      <alignment horizontal="left"/>
    </xf>
    <xf numFmtId="165" fontId="0" fillId="2" borderId="0" xfId="0" applyNumberFormat="1" applyFill="1" applyAlignment="1">
      <alignment horizontal="left"/>
    </xf>
    <xf numFmtId="0" fontId="3" fillId="4" borderId="2" xfId="0" quotePrefix="1" applyFont="1" applyFill="1" applyBorder="1" applyAlignment="1">
      <alignment horizontal="center"/>
    </xf>
    <xf numFmtId="0" fontId="3" fillId="4" borderId="3" xfId="0" quotePrefix="1" applyFont="1" applyFill="1" applyBorder="1" applyAlignment="1">
      <alignment horizontal="center"/>
    </xf>
    <xf numFmtId="0" fontId="3" fillId="4" borderId="4" xfId="0" quotePrefix="1"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4" fillId="5" borderId="0" xfId="0" applyFont="1" applyFill="1" applyBorder="1" applyAlignment="1">
      <alignment horizontal="center"/>
    </xf>
    <xf numFmtId="0" fontId="0" fillId="2" borderId="1"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4" borderId="0" xfId="0" applyFill="1" applyAlignment="1">
      <alignment horizontal="center" vertical="center" wrapText="1"/>
    </xf>
    <xf numFmtId="0" fontId="0" fillId="4" borderId="0" xfId="0" applyFill="1" applyAlignment="1">
      <alignment horizont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17" fontId="0" fillId="0" borderId="0" xfId="0" applyNumberFormat="1"/>
    <xf numFmtId="0" fontId="0" fillId="3" borderId="0" xfId="0" applyFill="1" applyAlignment="1">
      <alignment horizontal="center"/>
    </xf>
    <xf numFmtId="4"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992F-00D4-4C4F-A74B-8591340B18EC}">
  <dimension ref="A1:F18"/>
  <sheetViews>
    <sheetView workbookViewId="0">
      <selection activeCell="B1" sqref="B1"/>
    </sheetView>
  </sheetViews>
  <sheetFormatPr defaultRowHeight="15" x14ac:dyDescent="0.25"/>
  <cols>
    <col min="1" max="1" width="13.7109375" customWidth="1"/>
    <col min="2" max="2" width="28.7109375" bestFit="1" customWidth="1"/>
    <col min="3" max="3" width="21.140625" bestFit="1" customWidth="1"/>
    <col min="4" max="4" width="9.140625" style="2"/>
    <col min="5" max="5" width="39.42578125" bestFit="1" customWidth="1"/>
    <col min="6" max="6" width="35.5703125" bestFit="1" customWidth="1"/>
  </cols>
  <sheetData>
    <row r="1" spans="1:6" x14ac:dyDescent="0.25">
      <c r="A1" t="s">
        <v>25</v>
      </c>
      <c r="C1" t="s">
        <v>14</v>
      </c>
      <c r="D1" s="2" t="s">
        <v>7</v>
      </c>
      <c r="E1" t="s">
        <v>12</v>
      </c>
      <c r="F1" t="s">
        <v>13</v>
      </c>
    </row>
    <row r="2" spans="1:6" x14ac:dyDescent="0.25">
      <c r="A2" t="s">
        <v>27</v>
      </c>
      <c r="B2" t="s">
        <v>28</v>
      </c>
      <c r="C2" t="s">
        <v>15</v>
      </c>
      <c r="D2" s="2" t="s">
        <v>8</v>
      </c>
    </row>
    <row r="3" spans="1:6" x14ac:dyDescent="0.25">
      <c r="A3" t="s">
        <v>27</v>
      </c>
      <c r="B3" t="s">
        <v>28</v>
      </c>
      <c r="C3" t="s">
        <v>16</v>
      </c>
      <c r="D3" s="2" t="s">
        <v>9</v>
      </c>
    </row>
    <row r="4" spans="1:6" x14ac:dyDescent="0.25">
      <c r="A4" t="s">
        <v>27</v>
      </c>
      <c r="B4" t="s">
        <v>28</v>
      </c>
      <c r="C4" t="s">
        <v>19</v>
      </c>
      <c r="D4" s="2" t="s">
        <v>18</v>
      </c>
    </row>
    <row r="5" spans="1:6" x14ac:dyDescent="0.25">
      <c r="A5" t="s">
        <v>27</v>
      </c>
      <c r="B5" t="s">
        <v>28</v>
      </c>
      <c r="C5" t="s">
        <v>17</v>
      </c>
      <c r="D5" s="2" t="s">
        <v>10</v>
      </c>
    </row>
    <row r="6" spans="1:6" x14ac:dyDescent="0.25">
      <c r="A6" t="s">
        <v>27</v>
      </c>
      <c r="D6" s="2" t="s">
        <v>11</v>
      </c>
    </row>
    <row r="7" spans="1:6" x14ac:dyDescent="0.25">
      <c r="A7" t="s">
        <v>27</v>
      </c>
      <c r="D7" s="2">
        <v>1000</v>
      </c>
    </row>
    <row r="8" spans="1:6" x14ac:dyDescent="0.25">
      <c r="A8" t="s">
        <v>27</v>
      </c>
      <c r="B8" t="s">
        <v>24</v>
      </c>
      <c r="C8" t="s">
        <v>20</v>
      </c>
      <c r="D8" s="2">
        <v>1100</v>
      </c>
      <c r="E8">
        <v>50</v>
      </c>
      <c r="F8" t="s">
        <v>21</v>
      </c>
    </row>
    <row r="9" spans="1:6" x14ac:dyDescent="0.25">
      <c r="A9" t="s">
        <v>27</v>
      </c>
      <c r="B9" t="s">
        <v>24</v>
      </c>
      <c r="C9" t="s">
        <v>22</v>
      </c>
      <c r="D9" s="2">
        <v>1200</v>
      </c>
      <c r="E9">
        <v>50</v>
      </c>
      <c r="F9" t="s">
        <v>21</v>
      </c>
    </row>
    <row r="10" spans="1:6" x14ac:dyDescent="0.25">
      <c r="A10" t="s">
        <v>27</v>
      </c>
      <c r="B10" t="s">
        <v>24</v>
      </c>
      <c r="C10" t="s">
        <v>23</v>
      </c>
      <c r="D10" s="2">
        <v>1230</v>
      </c>
      <c r="E10">
        <v>50</v>
      </c>
      <c r="F10" t="s">
        <v>21</v>
      </c>
    </row>
    <row r="11" spans="1:6" x14ac:dyDescent="0.25">
      <c r="A11" t="s">
        <v>26</v>
      </c>
      <c r="D11" s="2">
        <v>1300</v>
      </c>
    </row>
    <row r="12" spans="1:6" x14ac:dyDescent="0.25">
      <c r="A12" t="s">
        <v>26</v>
      </c>
      <c r="D12" s="2">
        <v>1400</v>
      </c>
    </row>
    <row r="13" spans="1:6" x14ac:dyDescent="0.25">
      <c r="A13" t="s">
        <v>26</v>
      </c>
      <c r="D13" s="2">
        <v>1500</v>
      </c>
    </row>
    <row r="14" spans="1:6" x14ac:dyDescent="0.25">
      <c r="A14" t="s">
        <v>26</v>
      </c>
      <c r="D14" s="2">
        <v>1600</v>
      </c>
    </row>
    <row r="15" spans="1:6" x14ac:dyDescent="0.25">
      <c r="A15" t="s">
        <v>26</v>
      </c>
      <c r="D15" s="2">
        <v>1700</v>
      </c>
    </row>
    <row r="16" spans="1:6" x14ac:dyDescent="0.25">
      <c r="A16" t="s">
        <v>26</v>
      </c>
      <c r="D16" s="2">
        <v>1800</v>
      </c>
    </row>
    <row r="17" spans="1:4" x14ac:dyDescent="0.25">
      <c r="A17" t="s">
        <v>26</v>
      </c>
      <c r="D17" s="2">
        <v>1900</v>
      </c>
    </row>
    <row r="18" spans="1:4" x14ac:dyDescent="0.25">
      <c r="A18" t="s">
        <v>26</v>
      </c>
      <c r="D18" s="2">
        <v>2000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13DB-1ACE-4F23-A560-2F0052E8D1F7}">
  <dimension ref="A1:G6"/>
  <sheetViews>
    <sheetView workbookViewId="0">
      <selection activeCell="H6" sqref="H6"/>
    </sheetView>
  </sheetViews>
  <sheetFormatPr defaultRowHeight="15" x14ac:dyDescent="0.25"/>
  <sheetData>
    <row r="1" spans="1:7" x14ac:dyDescent="0.25">
      <c r="A1" t="s">
        <v>185</v>
      </c>
    </row>
    <row r="2" spans="1:7" x14ac:dyDescent="0.25">
      <c r="B2" t="s">
        <v>187</v>
      </c>
      <c r="C2" t="s">
        <v>3</v>
      </c>
      <c r="D2" t="s">
        <v>188</v>
      </c>
      <c r="E2" t="s">
        <v>189</v>
      </c>
      <c r="F2" t="s">
        <v>190</v>
      </c>
      <c r="G2">
        <v>1973</v>
      </c>
    </row>
    <row r="3" spans="1:7" x14ac:dyDescent="0.25">
      <c r="A3" t="s">
        <v>186</v>
      </c>
      <c r="B3">
        <v>1</v>
      </c>
      <c r="C3">
        <v>20.12</v>
      </c>
      <c r="D3">
        <v>25.75</v>
      </c>
      <c r="E3">
        <v>247.5</v>
      </c>
      <c r="F3">
        <v>3100</v>
      </c>
      <c r="G3">
        <v>4000</v>
      </c>
    </row>
    <row r="4" spans="1:7" x14ac:dyDescent="0.25">
      <c r="A4" t="s">
        <v>191</v>
      </c>
      <c r="B4">
        <v>0.15</v>
      </c>
      <c r="C4">
        <v>2.5</v>
      </c>
      <c r="D4">
        <v>3</v>
      </c>
      <c r="E4">
        <v>12</v>
      </c>
      <c r="F4">
        <v>60</v>
      </c>
      <c r="G4">
        <v>67</v>
      </c>
    </row>
    <row r="5" spans="1:7" x14ac:dyDescent="0.25">
      <c r="A5" t="s">
        <v>192</v>
      </c>
      <c r="B5">
        <v>6.67</v>
      </c>
      <c r="C5">
        <v>8</v>
      </c>
      <c r="D5">
        <v>8.33</v>
      </c>
      <c r="E5">
        <v>20.83</v>
      </c>
      <c r="F5">
        <v>50</v>
      </c>
      <c r="G5">
        <v>60</v>
      </c>
    </row>
    <row r="6" spans="1:7" x14ac:dyDescent="0.25">
      <c r="A6" t="s">
        <v>193</v>
      </c>
      <c r="B6">
        <v>1</v>
      </c>
      <c r="C6">
        <v>20</v>
      </c>
      <c r="D6">
        <v>25</v>
      </c>
      <c r="E6">
        <v>250</v>
      </c>
      <c r="F6">
        <v>3000</v>
      </c>
      <c r="G6">
        <v>4000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0ECC-2613-49EB-B867-21EE8678B726}">
  <dimension ref="A1:J7"/>
  <sheetViews>
    <sheetView workbookViewId="0">
      <selection activeCell="A4" sqref="A4"/>
    </sheetView>
  </sheetViews>
  <sheetFormatPr defaultRowHeight="15" x14ac:dyDescent="0.25"/>
  <cols>
    <col min="1" max="1" width="26.42578125" bestFit="1" customWidth="1"/>
    <col min="2" max="2" width="16.42578125" style="66" bestFit="1" customWidth="1"/>
    <col min="3" max="3" width="19.140625" style="6" bestFit="1" customWidth="1"/>
    <col min="4" max="4" width="9.42578125" style="53" bestFit="1" customWidth="1"/>
    <col min="5" max="10" width="9.140625" style="53"/>
  </cols>
  <sheetData>
    <row r="1" spans="1:10" ht="21" x14ac:dyDescent="0.35">
      <c r="A1" s="80" t="s">
        <v>375</v>
      </c>
      <c r="B1" s="80"/>
      <c r="C1" s="80"/>
      <c r="D1" s="80"/>
      <c r="E1" s="80"/>
      <c r="F1" s="80"/>
      <c r="G1" s="80"/>
      <c r="H1" s="80"/>
      <c r="I1" s="80"/>
      <c r="J1" s="80"/>
    </row>
    <row r="2" spans="1:10" x14ac:dyDescent="0.25">
      <c r="B2" s="54" t="s">
        <v>195</v>
      </c>
      <c r="C2" s="73" t="s">
        <v>196</v>
      </c>
      <c r="D2" s="54" t="s">
        <v>197</v>
      </c>
      <c r="E2" s="54" t="s">
        <v>198</v>
      </c>
      <c r="F2" s="54" t="s">
        <v>199</v>
      </c>
      <c r="G2" s="54" t="s">
        <v>130</v>
      </c>
      <c r="H2" s="54" t="s">
        <v>189</v>
      </c>
      <c r="I2" s="54" t="s">
        <v>190</v>
      </c>
      <c r="J2" s="54">
        <v>1975</v>
      </c>
    </row>
    <row r="3" spans="1:10" x14ac:dyDescent="0.25">
      <c r="B3" s="74" t="s">
        <v>193</v>
      </c>
      <c r="C3" s="75">
        <v>1</v>
      </c>
      <c r="D3" s="74">
        <v>5</v>
      </c>
      <c r="E3" s="74">
        <v>10</v>
      </c>
      <c r="F3" s="74">
        <v>20</v>
      </c>
      <c r="G3" s="74">
        <v>25</v>
      </c>
      <c r="H3" s="74">
        <v>250</v>
      </c>
      <c r="I3" s="74">
        <v>3000</v>
      </c>
      <c r="J3" s="74">
        <v>4000</v>
      </c>
    </row>
    <row r="4" spans="1:10" x14ac:dyDescent="0.25">
      <c r="A4" t="s">
        <v>151</v>
      </c>
      <c r="B4" s="53" t="s">
        <v>194</v>
      </c>
    </row>
    <row r="5" spans="1:10" x14ac:dyDescent="0.25">
      <c r="A5" t="s">
        <v>373</v>
      </c>
      <c r="B5" s="53">
        <v>23</v>
      </c>
      <c r="C5" s="6">
        <v>23</v>
      </c>
      <c r="D5" s="53">
        <v>4.5999999999999996</v>
      </c>
      <c r="E5" s="53">
        <v>2.2999999999999998</v>
      </c>
      <c r="F5" s="53">
        <v>1.1000000000000001</v>
      </c>
      <c r="G5" s="53">
        <v>0.9</v>
      </c>
      <c r="H5" s="53">
        <v>0.09</v>
      </c>
      <c r="I5" s="53">
        <v>7.0000000000000001E-3</v>
      </c>
      <c r="J5" s="53">
        <v>6.0000000000000001E-3</v>
      </c>
    </row>
    <row r="6" spans="1:10" x14ac:dyDescent="0.25">
      <c r="A6" t="s">
        <v>163</v>
      </c>
      <c r="B6" s="53">
        <v>495</v>
      </c>
      <c r="H6" s="53">
        <f>B6/H3</f>
        <v>1.98</v>
      </c>
      <c r="I6" s="53">
        <f>B6/I3</f>
        <v>0.16500000000000001</v>
      </c>
      <c r="J6" s="53">
        <f>B6/J3</f>
        <v>0.12375</v>
      </c>
    </row>
    <row r="7" spans="1:10" x14ac:dyDescent="0.25">
      <c r="A7" t="s">
        <v>526</v>
      </c>
      <c r="B7" s="63">
        <v>34636</v>
      </c>
      <c r="H7" s="53">
        <v>139</v>
      </c>
      <c r="I7" s="53">
        <v>12</v>
      </c>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8444-B293-48CD-A01A-914D4AB7DC0D}">
  <dimension ref="A1:B16"/>
  <sheetViews>
    <sheetView workbookViewId="0">
      <selection activeCell="B17" sqref="B17"/>
    </sheetView>
  </sheetViews>
  <sheetFormatPr defaultRowHeight="15" x14ac:dyDescent="0.25"/>
  <sheetData>
    <row r="1" spans="1:2" x14ac:dyDescent="0.25">
      <c r="A1" t="s">
        <v>200</v>
      </c>
    </row>
    <row r="2" spans="1:2" x14ac:dyDescent="0.25">
      <c r="A2" t="s">
        <v>201</v>
      </c>
    </row>
    <row r="3" spans="1:2" x14ac:dyDescent="0.25">
      <c r="B3" t="s">
        <v>202</v>
      </c>
    </row>
    <row r="4" spans="1:2" x14ac:dyDescent="0.25">
      <c r="B4" t="s">
        <v>203</v>
      </c>
    </row>
    <row r="5" spans="1:2" x14ac:dyDescent="0.25">
      <c r="B5" t="s">
        <v>204</v>
      </c>
    </row>
    <row r="6" spans="1:2" x14ac:dyDescent="0.25">
      <c r="B6" t="s">
        <v>205</v>
      </c>
    </row>
    <row r="7" spans="1:2" x14ac:dyDescent="0.25">
      <c r="B7" t="s">
        <v>206</v>
      </c>
    </row>
    <row r="8" spans="1:2" x14ac:dyDescent="0.25">
      <c r="B8" t="s">
        <v>207</v>
      </c>
    </row>
    <row r="9" spans="1:2" x14ac:dyDescent="0.25">
      <c r="B9" t="s">
        <v>208</v>
      </c>
    </row>
    <row r="10" spans="1:2" x14ac:dyDescent="0.25">
      <c r="B10" t="s">
        <v>209</v>
      </c>
    </row>
    <row r="11" spans="1:2" x14ac:dyDescent="0.25">
      <c r="B11" t="s">
        <v>210</v>
      </c>
    </row>
    <row r="12" spans="1:2" x14ac:dyDescent="0.25">
      <c r="B12" t="s">
        <v>211</v>
      </c>
    </row>
    <row r="13" spans="1:2" x14ac:dyDescent="0.25">
      <c r="B13" t="s">
        <v>212</v>
      </c>
    </row>
    <row r="14" spans="1:2" x14ac:dyDescent="0.25">
      <c r="B14" t="s">
        <v>213</v>
      </c>
    </row>
    <row r="15" spans="1:2" x14ac:dyDescent="0.25">
      <c r="B15" t="s">
        <v>214</v>
      </c>
    </row>
    <row r="16" spans="1:2" x14ac:dyDescent="0.25">
      <c r="A16" t="s">
        <v>215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0358-2F07-4DA4-B0CB-529895A5338D}">
  <dimension ref="A1:U56"/>
  <sheetViews>
    <sheetView workbookViewId="0">
      <selection activeCell="G7" sqref="G7"/>
    </sheetView>
  </sheetViews>
  <sheetFormatPr defaultRowHeight="15" x14ac:dyDescent="0.25"/>
  <sheetData>
    <row r="1" spans="1:21" x14ac:dyDescent="0.25">
      <c r="A1" t="s">
        <v>353</v>
      </c>
    </row>
    <row r="3" spans="1:21" x14ac:dyDescent="0.25">
      <c r="A3" t="s">
        <v>354</v>
      </c>
      <c r="E3" s="2" t="s">
        <v>224</v>
      </c>
      <c r="G3" s="78" t="s">
        <v>356</v>
      </c>
      <c r="H3" s="78"/>
      <c r="I3" s="78"/>
      <c r="J3" s="78"/>
    </row>
    <row r="4" spans="1:21" x14ac:dyDescent="0.25">
      <c r="E4" s="2"/>
      <c r="G4" t="s">
        <v>357</v>
      </c>
      <c r="H4" t="s">
        <v>357</v>
      </c>
      <c r="I4" t="s">
        <v>358</v>
      </c>
      <c r="J4" t="s">
        <v>358</v>
      </c>
    </row>
    <row r="5" spans="1:21" x14ac:dyDescent="0.25">
      <c r="E5" s="2"/>
      <c r="G5" t="s">
        <v>359</v>
      </c>
      <c r="H5" t="s">
        <v>360</v>
      </c>
      <c r="I5" t="s">
        <v>359</v>
      </c>
      <c r="J5" t="s">
        <v>360</v>
      </c>
    </row>
    <row r="6" spans="1:21" x14ac:dyDescent="0.25">
      <c r="B6" t="s">
        <v>218</v>
      </c>
      <c r="D6" s="16"/>
      <c r="E6" s="16"/>
    </row>
    <row r="7" spans="1:21" x14ac:dyDescent="0.25">
      <c r="C7" t="s">
        <v>219</v>
      </c>
      <c r="D7" s="19" t="s">
        <v>261</v>
      </c>
      <c r="E7" s="19" t="s">
        <v>261</v>
      </c>
      <c r="G7" s="27">
        <v>126</v>
      </c>
      <c r="H7" s="27">
        <v>126</v>
      </c>
      <c r="I7" s="27">
        <v>126</v>
      </c>
      <c r="J7" s="27">
        <v>126</v>
      </c>
      <c r="K7" s="27"/>
      <c r="L7" s="27"/>
      <c r="M7" s="27"/>
      <c r="N7" s="27"/>
      <c r="O7" s="27"/>
      <c r="P7" s="27"/>
      <c r="Q7" s="27"/>
      <c r="R7" s="27"/>
      <c r="S7" s="27"/>
      <c r="T7" s="27"/>
      <c r="U7" s="27"/>
    </row>
    <row r="8" spans="1:21" x14ac:dyDescent="0.25">
      <c r="C8" t="s">
        <v>220</v>
      </c>
      <c r="D8" s="16" t="s">
        <v>223</v>
      </c>
      <c r="E8" s="16">
        <v>1</v>
      </c>
      <c r="G8" s="27">
        <v>0.9</v>
      </c>
      <c r="H8" s="27">
        <v>0.7</v>
      </c>
      <c r="I8" s="27">
        <v>0.9</v>
      </c>
      <c r="J8" s="27">
        <v>0.7</v>
      </c>
      <c r="K8" s="27"/>
      <c r="L8" s="27"/>
      <c r="M8" s="27"/>
      <c r="N8" s="27"/>
      <c r="O8" s="27"/>
      <c r="P8" s="27"/>
      <c r="Q8" s="27"/>
      <c r="R8" s="27"/>
      <c r="S8" s="27"/>
      <c r="T8" s="27"/>
      <c r="U8" s="27"/>
    </row>
    <row r="9" spans="1:21" x14ac:dyDescent="0.25">
      <c r="B9" t="s">
        <v>221</v>
      </c>
      <c r="D9" s="19" t="s">
        <v>261</v>
      </c>
      <c r="E9" s="19" t="s">
        <v>261</v>
      </c>
      <c r="G9" s="27">
        <v>113.4</v>
      </c>
      <c r="H9" s="27">
        <v>88.2</v>
      </c>
      <c r="I9" s="27">
        <v>113.4</v>
      </c>
      <c r="J9" s="27">
        <v>88.2</v>
      </c>
      <c r="K9" s="27"/>
      <c r="L9" s="27"/>
      <c r="M9" s="27"/>
      <c r="N9" s="27"/>
      <c r="O9" s="27"/>
      <c r="P9" s="27"/>
      <c r="Q9" s="27"/>
      <c r="R9" s="27"/>
      <c r="S9" s="27"/>
      <c r="T9" s="27"/>
      <c r="U9" s="27"/>
    </row>
    <row r="10" spans="1:21" x14ac:dyDescent="0.25">
      <c r="B10" t="s">
        <v>231</v>
      </c>
      <c r="D10" s="16"/>
      <c r="E10" s="16"/>
      <c r="G10" s="27"/>
      <c r="H10" s="27"/>
      <c r="I10" s="27"/>
      <c r="J10" s="27"/>
      <c r="K10" s="27"/>
      <c r="L10" s="27"/>
      <c r="M10" s="27"/>
      <c r="N10" s="27"/>
      <c r="O10" s="27"/>
      <c r="P10" s="27"/>
      <c r="Q10" s="27"/>
      <c r="R10" s="27"/>
      <c r="S10" s="27"/>
      <c r="T10" s="27"/>
      <c r="U10" s="27"/>
    </row>
    <row r="11" spans="1:21" x14ac:dyDescent="0.25">
      <c r="C11" t="s">
        <v>232</v>
      </c>
      <c r="D11" s="16" t="s">
        <v>233</v>
      </c>
      <c r="E11" s="16"/>
      <c r="G11" s="27"/>
      <c r="H11" s="27"/>
      <c r="I11" s="27"/>
      <c r="J11" s="27"/>
      <c r="K11" s="27"/>
      <c r="L11" s="27"/>
      <c r="M11" s="27"/>
      <c r="N11" s="27"/>
      <c r="O11" s="27"/>
      <c r="P11" s="27"/>
      <c r="Q11" s="27"/>
      <c r="R11" s="27"/>
      <c r="S11" s="27"/>
      <c r="T11" s="27"/>
      <c r="U11" s="27"/>
    </row>
    <row r="12" spans="1:21" x14ac:dyDescent="0.25">
      <c r="C12" t="s">
        <v>220</v>
      </c>
      <c r="D12" s="16" t="s">
        <v>237</v>
      </c>
      <c r="E12" s="16">
        <v>1</v>
      </c>
      <c r="G12" s="27"/>
      <c r="H12" s="27"/>
      <c r="I12" s="27"/>
      <c r="J12" s="27"/>
      <c r="K12" s="27"/>
      <c r="L12" s="27"/>
      <c r="M12" s="27"/>
      <c r="N12" s="27"/>
      <c r="O12" s="27"/>
      <c r="P12" s="27"/>
      <c r="Q12" s="27"/>
      <c r="R12" s="27"/>
      <c r="S12" s="27"/>
      <c r="T12" s="27"/>
      <c r="U12" s="27"/>
    </row>
    <row r="13" spans="1:21" x14ac:dyDescent="0.25">
      <c r="C13" t="s">
        <v>234</v>
      </c>
      <c r="D13" s="16" t="s">
        <v>238</v>
      </c>
      <c r="E13" s="16">
        <v>2</v>
      </c>
      <c r="G13" s="27"/>
      <c r="H13" s="27"/>
      <c r="I13" s="27"/>
      <c r="J13" s="27"/>
      <c r="K13" s="27"/>
      <c r="L13" s="27"/>
      <c r="M13" s="27"/>
      <c r="N13" s="27"/>
      <c r="O13" s="27"/>
      <c r="P13" s="27"/>
      <c r="Q13" s="27"/>
      <c r="R13" s="27"/>
      <c r="S13" s="27"/>
      <c r="T13" s="27"/>
      <c r="U13" s="27"/>
    </row>
    <row r="14" spans="1:21" x14ac:dyDescent="0.25">
      <c r="C14" t="s">
        <v>235</v>
      </c>
      <c r="D14" s="16" t="s">
        <v>239</v>
      </c>
      <c r="E14" s="16">
        <v>3</v>
      </c>
      <c r="G14" s="27"/>
      <c r="H14" s="27"/>
      <c r="I14" s="27"/>
      <c r="J14" s="27"/>
      <c r="K14" s="27"/>
      <c r="L14" s="27"/>
      <c r="M14" s="27"/>
      <c r="N14" s="27"/>
      <c r="O14" s="27"/>
      <c r="P14" s="27"/>
      <c r="Q14" s="27"/>
      <c r="R14" s="27"/>
      <c r="S14" s="27"/>
      <c r="T14" s="27"/>
      <c r="U14" s="27"/>
    </row>
    <row r="15" spans="1:21" x14ac:dyDescent="0.25">
      <c r="C15" t="s">
        <v>236</v>
      </c>
      <c r="D15" s="16" t="s">
        <v>240</v>
      </c>
      <c r="E15" s="16">
        <v>4</v>
      </c>
      <c r="G15" s="27"/>
      <c r="H15" s="27"/>
      <c r="I15" s="27"/>
      <c r="J15" s="27"/>
      <c r="K15" s="27"/>
      <c r="L15" s="27"/>
      <c r="M15" s="27"/>
      <c r="N15" s="27"/>
      <c r="O15" s="27"/>
      <c r="P15" s="27"/>
      <c r="Q15" s="27"/>
      <c r="R15" s="27"/>
      <c r="S15" s="27"/>
      <c r="T15" s="27"/>
      <c r="U15" s="27"/>
    </row>
    <row r="16" spans="1:21" x14ac:dyDescent="0.25">
      <c r="B16" t="s">
        <v>221</v>
      </c>
      <c r="D16" s="19" t="s">
        <v>261</v>
      </c>
      <c r="E16" s="19" t="s">
        <v>261</v>
      </c>
      <c r="G16" s="27"/>
      <c r="H16" s="27"/>
      <c r="I16" s="27"/>
      <c r="J16" s="27"/>
      <c r="K16" s="27"/>
      <c r="L16" s="27"/>
      <c r="M16" s="27"/>
      <c r="N16" s="27"/>
      <c r="O16" s="27"/>
      <c r="P16" s="27"/>
      <c r="Q16" s="27"/>
      <c r="R16" s="27"/>
      <c r="S16" s="27"/>
      <c r="T16" s="27"/>
      <c r="U16" s="27"/>
    </row>
    <row r="17" spans="2:21" x14ac:dyDescent="0.25">
      <c r="B17" t="s">
        <v>241</v>
      </c>
      <c r="D17" s="16"/>
      <c r="E17" s="16"/>
      <c r="G17" s="27"/>
      <c r="H17" s="27"/>
      <c r="I17" s="27"/>
      <c r="J17" s="27"/>
      <c r="K17" s="27"/>
      <c r="L17" s="27"/>
      <c r="M17" s="27"/>
      <c r="N17" s="27"/>
      <c r="O17" s="27"/>
      <c r="P17" s="27"/>
      <c r="Q17" s="27"/>
      <c r="R17" s="27"/>
      <c r="S17" s="27"/>
      <c r="T17" s="27"/>
      <c r="U17" s="27"/>
    </row>
    <row r="18" spans="2:21" x14ac:dyDescent="0.25">
      <c r="C18" t="s">
        <v>232</v>
      </c>
      <c r="D18" s="16" t="s">
        <v>242</v>
      </c>
      <c r="E18" s="19" t="s">
        <v>261</v>
      </c>
      <c r="G18" s="27"/>
      <c r="H18" s="27"/>
      <c r="I18" s="27"/>
      <c r="J18" s="27"/>
      <c r="K18" s="27"/>
      <c r="L18" s="27"/>
      <c r="M18" s="27"/>
      <c r="N18" s="27"/>
      <c r="O18" s="27"/>
      <c r="P18" s="27"/>
      <c r="Q18" s="27"/>
      <c r="R18" s="27"/>
      <c r="S18" s="27"/>
      <c r="T18" s="27"/>
      <c r="U18" s="27"/>
    </row>
    <row r="19" spans="2:21" x14ac:dyDescent="0.25">
      <c r="C19" t="s">
        <v>220</v>
      </c>
      <c r="D19" s="16" t="s">
        <v>243</v>
      </c>
      <c r="E19" s="16">
        <v>1</v>
      </c>
      <c r="G19" s="27"/>
      <c r="H19" s="27"/>
      <c r="I19" s="27"/>
      <c r="J19" s="27"/>
      <c r="K19" s="27"/>
      <c r="L19" s="27"/>
      <c r="M19" s="27"/>
      <c r="N19" s="27"/>
      <c r="O19" s="27"/>
      <c r="P19" s="27"/>
      <c r="Q19" s="27"/>
      <c r="R19" s="27"/>
      <c r="S19" s="27"/>
      <c r="T19" s="27"/>
      <c r="U19" s="27"/>
    </row>
    <row r="20" spans="2:21" x14ac:dyDescent="0.25">
      <c r="C20" t="s">
        <v>234</v>
      </c>
      <c r="D20" s="16" t="s">
        <v>244</v>
      </c>
      <c r="E20" s="16">
        <v>2</v>
      </c>
      <c r="G20" s="27"/>
      <c r="H20" s="27"/>
      <c r="I20" s="27"/>
      <c r="J20" s="27"/>
      <c r="K20" s="27"/>
      <c r="L20" s="27"/>
      <c r="M20" s="27"/>
      <c r="N20" s="27"/>
      <c r="O20" s="27"/>
      <c r="P20" s="27"/>
      <c r="Q20" s="27"/>
      <c r="R20" s="27"/>
      <c r="S20" s="27"/>
      <c r="T20" s="27"/>
      <c r="U20" s="27"/>
    </row>
    <row r="21" spans="2:21" x14ac:dyDescent="0.25">
      <c r="B21" t="s">
        <v>221</v>
      </c>
      <c r="D21" s="19" t="s">
        <v>261</v>
      </c>
      <c r="E21" s="19" t="s">
        <v>261</v>
      </c>
      <c r="G21" s="27"/>
      <c r="H21" s="27"/>
      <c r="I21" s="27"/>
      <c r="J21" s="27"/>
      <c r="K21" s="27"/>
      <c r="L21" s="27"/>
      <c r="M21" s="27"/>
      <c r="N21" s="27"/>
      <c r="O21" s="27"/>
      <c r="P21" s="27"/>
      <c r="Q21" s="27"/>
      <c r="R21" s="27"/>
      <c r="S21" s="27"/>
      <c r="T21" s="27"/>
      <c r="U21" s="27"/>
    </row>
    <row r="22" spans="2:21" x14ac:dyDescent="0.25">
      <c r="B22" t="s">
        <v>245</v>
      </c>
      <c r="D22" s="16"/>
      <c r="E22" s="16"/>
      <c r="G22" s="27"/>
      <c r="H22" s="27"/>
      <c r="I22" s="27"/>
      <c r="J22" s="27"/>
      <c r="K22" s="27"/>
      <c r="L22" s="27"/>
      <c r="M22" s="27"/>
      <c r="N22" s="27"/>
      <c r="O22" s="27"/>
      <c r="P22" s="27"/>
      <c r="Q22" s="27"/>
      <c r="R22" s="27"/>
      <c r="S22" s="27"/>
      <c r="T22" s="27"/>
      <c r="U22" s="27"/>
    </row>
    <row r="23" spans="2:21" x14ac:dyDescent="0.25">
      <c r="C23" t="s">
        <v>232</v>
      </c>
      <c r="D23" s="16" t="s">
        <v>246</v>
      </c>
      <c r="E23" s="19" t="s">
        <v>261</v>
      </c>
      <c r="G23" s="27"/>
      <c r="H23" s="27"/>
      <c r="I23" s="27"/>
      <c r="J23" s="27"/>
      <c r="K23" s="27"/>
      <c r="L23" s="27"/>
      <c r="M23" s="27"/>
      <c r="N23" s="27"/>
      <c r="O23" s="27"/>
      <c r="P23" s="27"/>
      <c r="Q23" s="27"/>
      <c r="R23" s="27"/>
      <c r="S23" s="27"/>
      <c r="T23" s="27"/>
      <c r="U23" s="27"/>
    </row>
    <row r="24" spans="2:21" x14ac:dyDescent="0.25">
      <c r="C24" t="s">
        <v>220</v>
      </c>
      <c r="D24" s="16" t="s">
        <v>247</v>
      </c>
      <c r="E24" s="16">
        <v>1</v>
      </c>
      <c r="G24" s="27"/>
      <c r="H24" s="27"/>
      <c r="I24" s="27"/>
      <c r="J24" s="27"/>
      <c r="K24" s="27"/>
      <c r="L24" s="27"/>
      <c r="M24" s="27"/>
      <c r="N24" s="27"/>
      <c r="O24" s="27"/>
      <c r="P24" s="27"/>
      <c r="Q24" s="27"/>
      <c r="R24" s="27"/>
      <c r="S24" s="27"/>
      <c r="T24" s="27"/>
      <c r="U24" s="27"/>
    </row>
    <row r="25" spans="2:21" x14ac:dyDescent="0.25">
      <c r="C25" t="s">
        <v>234</v>
      </c>
      <c r="D25" s="16" t="s">
        <v>248</v>
      </c>
      <c r="E25" s="16">
        <v>2</v>
      </c>
      <c r="G25" s="27"/>
      <c r="H25" s="27"/>
      <c r="I25" s="27"/>
      <c r="J25" s="27"/>
      <c r="K25" s="27"/>
      <c r="L25" s="27"/>
      <c r="M25" s="27"/>
      <c r="N25" s="27"/>
      <c r="O25" s="27"/>
      <c r="P25" s="27"/>
      <c r="Q25" s="27"/>
      <c r="R25" s="27"/>
      <c r="S25" s="27"/>
      <c r="T25" s="27"/>
      <c r="U25" s="27"/>
    </row>
    <row r="26" spans="2:21" x14ac:dyDescent="0.25">
      <c r="C26" t="s">
        <v>235</v>
      </c>
      <c r="D26" s="16" t="s">
        <v>249</v>
      </c>
      <c r="E26" s="16">
        <v>3</v>
      </c>
      <c r="G26" s="27"/>
      <c r="H26" s="27"/>
      <c r="I26" s="27"/>
      <c r="J26" s="27"/>
      <c r="K26" s="27"/>
      <c r="L26" s="27"/>
      <c r="M26" s="27"/>
      <c r="N26" s="27"/>
      <c r="O26" s="27"/>
      <c r="P26" s="27"/>
      <c r="Q26" s="27"/>
      <c r="R26" s="27"/>
      <c r="S26" s="27"/>
      <c r="T26" s="27"/>
      <c r="U26" s="27"/>
    </row>
    <row r="27" spans="2:21" x14ac:dyDescent="0.25">
      <c r="C27" t="s">
        <v>236</v>
      </c>
      <c r="D27" s="16" t="s">
        <v>250</v>
      </c>
      <c r="E27" s="16">
        <v>4</v>
      </c>
      <c r="G27" s="27"/>
      <c r="H27" s="27"/>
      <c r="I27" s="27"/>
      <c r="J27" s="27"/>
      <c r="K27" s="27"/>
      <c r="L27" s="27"/>
      <c r="M27" s="27"/>
      <c r="N27" s="27"/>
      <c r="O27" s="27"/>
      <c r="P27" s="27"/>
      <c r="Q27" s="27"/>
      <c r="R27" s="27"/>
      <c r="S27" s="27"/>
      <c r="T27" s="27"/>
      <c r="U27" s="27"/>
    </row>
    <row r="28" spans="2:21" x14ac:dyDescent="0.25">
      <c r="B28" t="s">
        <v>221</v>
      </c>
      <c r="D28" s="19" t="s">
        <v>261</v>
      </c>
      <c r="E28" s="19" t="s">
        <v>261</v>
      </c>
      <c r="G28" s="27"/>
      <c r="H28" s="27"/>
      <c r="I28" s="27"/>
      <c r="J28" s="27"/>
      <c r="K28" s="27"/>
      <c r="L28" s="27"/>
      <c r="M28" s="27"/>
      <c r="N28" s="27"/>
      <c r="O28" s="27"/>
      <c r="P28" s="27"/>
      <c r="Q28" s="27"/>
      <c r="R28" s="27"/>
      <c r="S28" s="27"/>
      <c r="T28" s="27"/>
      <c r="U28" s="27"/>
    </row>
    <row r="29" spans="2:21" x14ac:dyDescent="0.25">
      <c r="B29" t="s">
        <v>251</v>
      </c>
      <c r="C29" t="s">
        <v>309</v>
      </c>
      <c r="D29" s="16" t="s">
        <v>252</v>
      </c>
      <c r="E29" s="16">
        <v>11</v>
      </c>
      <c r="G29" s="27">
        <v>113.4</v>
      </c>
      <c r="H29" s="27">
        <v>88.2</v>
      </c>
      <c r="I29" s="27">
        <v>113.4</v>
      </c>
      <c r="J29" s="27">
        <v>88.2</v>
      </c>
      <c r="K29" s="27"/>
      <c r="L29" s="27"/>
      <c r="M29" s="27"/>
      <c r="N29" s="27"/>
      <c r="O29" s="27"/>
      <c r="P29" s="27"/>
      <c r="Q29" s="27"/>
      <c r="R29" s="27"/>
      <c r="S29" s="27"/>
      <c r="T29" s="27"/>
      <c r="U29" s="27"/>
    </row>
    <row r="30" spans="2:21" x14ac:dyDescent="0.25">
      <c r="D30" s="16"/>
      <c r="E30" s="16"/>
      <c r="G30" s="27"/>
      <c r="H30" s="27"/>
      <c r="I30" s="27"/>
      <c r="J30" s="27"/>
      <c r="K30" s="27"/>
      <c r="L30" s="27"/>
      <c r="M30" s="27"/>
      <c r="N30" s="27"/>
      <c r="O30" s="27"/>
      <c r="P30" s="27"/>
      <c r="Q30" s="27"/>
      <c r="R30" s="27"/>
      <c r="S30" s="27"/>
      <c r="T30" s="27"/>
      <c r="U30" s="27"/>
    </row>
    <row r="31" spans="2:21" x14ac:dyDescent="0.25">
      <c r="B31" t="s">
        <v>253</v>
      </c>
      <c r="D31" s="16"/>
      <c r="E31" s="16"/>
      <c r="G31" s="27"/>
      <c r="H31" s="27"/>
      <c r="I31" s="27"/>
      <c r="J31" s="27"/>
      <c r="K31" s="27"/>
      <c r="L31" s="27"/>
      <c r="M31" s="27"/>
      <c r="N31" s="27"/>
      <c r="O31" s="27"/>
      <c r="P31" s="27"/>
      <c r="Q31" s="27"/>
      <c r="R31" s="27"/>
      <c r="S31" s="27"/>
      <c r="T31" s="27"/>
      <c r="U31" s="27"/>
    </row>
    <row r="32" spans="2:21" x14ac:dyDescent="0.25">
      <c r="C32" t="s">
        <v>254</v>
      </c>
      <c r="D32" s="16"/>
      <c r="E32" s="16"/>
      <c r="G32" s="27"/>
      <c r="H32" s="27"/>
      <c r="I32" s="27"/>
      <c r="J32" s="27"/>
      <c r="K32" s="27"/>
      <c r="L32" s="27"/>
      <c r="M32" s="27"/>
      <c r="N32" s="27"/>
      <c r="O32" s="27"/>
      <c r="P32" s="27"/>
      <c r="Q32" s="27"/>
      <c r="R32" s="27"/>
      <c r="S32" s="27"/>
      <c r="T32" s="27"/>
      <c r="U32" s="27"/>
    </row>
    <row r="33" spans="2:21" x14ac:dyDescent="0.25">
      <c r="C33" t="s">
        <v>361</v>
      </c>
      <c r="D33" s="16"/>
      <c r="E33" s="16"/>
      <c r="G33" s="28" t="s">
        <v>362</v>
      </c>
      <c r="H33" s="28" t="s">
        <v>351</v>
      </c>
      <c r="I33" s="28" t="s">
        <v>362</v>
      </c>
      <c r="J33" s="28" t="s">
        <v>351</v>
      </c>
      <c r="K33" s="27"/>
      <c r="L33" s="27"/>
      <c r="M33" s="27"/>
      <c r="N33" s="27"/>
      <c r="O33" s="27"/>
      <c r="P33" s="27"/>
      <c r="Q33" s="27"/>
      <c r="R33" s="27"/>
      <c r="S33" s="27"/>
      <c r="T33" s="27"/>
      <c r="U33" s="27"/>
    </row>
    <row r="34" spans="2:21" x14ac:dyDescent="0.25">
      <c r="C34" t="s">
        <v>256</v>
      </c>
      <c r="D34" s="16" t="s">
        <v>259</v>
      </c>
      <c r="E34" s="19" t="s">
        <v>307</v>
      </c>
      <c r="K34" s="27"/>
      <c r="L34" s="27"/>
      <c r="M34" s="27"/>
      <c r="N34" s="27"/>
      <c r="O34" s="27"/>
      <c r="P34" s="27"/>
      <c r="Q34" s="27"/>
      <c r="R34" s="27"/>
      <c r="S34" s="27"/>
      <c r="T34" s="27"/>
      <c r="U34" s="27"/>
    </row>
    <row r="35" spans="2:21" x14ac:dyDescent="0.25">
      <c r="C35" t="s">
        <v>257</v>
      </c>
      <c r="D35" s="16"/>
      <c r="E35" s="16"/>
      <c r="G35" s="27"/>
      <c r="H35" s="27"/>
      <c r="I35" s="27"/>
      <c r="J35" s="27"/>
      <c r="K35" s="27"/>
      <c r="L35" s="27"/>
      <c r="M35" s="27"/>
      <c r="N35" s="27"/>
      <c r="O35" s="27"/>
      <c r="P35" s="27"/>
      <c r="Q35" s="27"/>
      <c r="R35" s="27"/>
      <c r="S35" s="27"/>
      <c r="T35" s="27"/>
      <c r="U35" s="27"/>
    </row>
    <row r="36" spans="2:21" x14ac:dyDescent="0.25">
      <c r="C36" t="s">
        <v>234</v>
      </c>
      <c r="D36" s="16" t="s">
        <v>262</v>
      </c>
      <c r="E36" s="16">
        <v>2</v>
      </c>
      <c r="G36" s="28" t="s">
        <v>350</v>
      </c>
      <c r="H36" s="28" t="s">
        <v>363</v>
      </c>
      <c r="I36" s="28" t="s">
        <v>350</v>
      </c>
      <c r="J36" s="28" t="s">
        <v>363</v>
      </c>
      <c r="K36" s="27"/>
      <c r="L36" s="27"/>
      <c r="M36" s="27"/>
      <c r="N36" s="27"/>
      <c r="O36" s="27"/>
      <c r="P36" s="27"/>
      <c r="Q36" s="27"/>
      <c r="R36" s="27"/>
      <c r="S36" s="27"/>
      <c r="T36" s="27"/>
      <c r="U36" s="27"/>
    </row>
    <row r="37" spans="2:21" x14ac:dyDescent="0.25">
      <c r="C37" t="s">
        <v>220</v>
      </c>
      <c r="D37" s="16" t="s">
        <v>263</v>
      </c>
      <c r="E37" s="16">
        <v>1</v>
      </c>
      <c r="G37" s="28" t="s">
        <v>363</v>
      </c>
      <c r="H37" s="28" t="s">
        <v>351</v>
      </c>
      <c r="I37" s="28" t="s">
        <v>363</v>
      </c>
      <c r="J37" s="28" t="s">
        <v>351</v>
      </c>
      <c r="K37" s="27"/>
      <c r="L37" s="27"/>
      <c r="M37" s="27"/>
      <c r="N37" s="27"/>
      <c r="O37" s="27"/>
      <c r="P37" s="27"/>
      <c r="Q37" s="27"/>
      <c r="R37" s="27"/>
      <c r="S37" s="27"/>
      <c r="T37" s="27"/>
      <c r="U37" s="27"/>
    </row>
    <row r="38" spans="2:21" x14ac:dyDescent="0.25">
      <c r="B38" t="s">
        <v>258</v>
      </c>
      <c r="D38" s="16" t="s">
        <v>264</v>
      </c>
      <c r="E38" s="19" t="s">
        <v>364</v>
      </c>
      <c r="G38" s="27">
        <v>1.1000000000000001</v>
      </c>
      <c r="H38" s="27">
        <v>0.9</v>
      </c>
      <c r="I38" s="27">
        <v>1.1000000000000001</v>
      </c>
      <c r="J38" s="27">
        <v>0.9</v>
      </c>
      <c r="K38" s="27"/>
      <c r="L38" s="27"/>
      <c r="M38" s="27"/>
      <c r="N38" s="27"/>
      <c r="O38" s="27"/>
      <c r="P38" s="27"/>
      <c r="Q38" s="27"/>
      <c r="R38" s="27"/>
      <c r="S38" s="27"/>
      <c r="T38" s="27"/>
      <c r="U38" s="27"/>
    </row>
    <row r="39" spans="2:21" x14ac:dyDescent="0.25">
      <c r="B39" t="s">
        <v>265</v>
      </c>
      <c r="D39" s="16"/>
      <c r="E39" s="16"/>
      <c r="G39" s="27"/>
      <c r="H39" s="27"/>
      <c r="I39" s="27"/>
      <c r="J39" s="27"/>
      <c r="K39" s="27"/>
      <c r="L39" s="27"/>
      <c r="M39" s="27"/>
      <c r="N39" s="27"/>
      <c r="O39" s="27"/>
      <c r="P39" s="27"/>
      <c r="Q39" s="27"/>
      <c r="R39" s="27"/>
      <c r="S39" s="27"/>
      <c r="T39" s="27"/>
      <c r="U39" s="27"/>
    </row>
    <row r="40" spans="2:21" x14ac:dyDescent="0.25">
      <c r="C40" t="s">
        <v>254</v>
      </c>
      <c r="D40" s="16"/>
      <c r="E40" s="16"/>
      <c r="G40" s="27"/>
      <c r="H40" s="27"/>
      <c r="I40" s="27"/>
      <c r="J40" s="27"/>
      <c r="K40" s="27"/>
      <c r="L40" s="27"/>
      <c r="M40" s="27"/>
      <c r="N40" s="27"/>
      <c r="O40" s="27"/>
      <c r="P40" s="27"/>
      <c r="Q40" s="27"/>
      <c r="R40" s="27"/>
      <c r="S40" s="27"/>
      <c r="T40" s="27"/>
      <c r="U40" s="27"/>
    </row>
    <row r="41" spans="2:21" x14ac:dyDescent="0.25">
      <c r="C41" t="s">
        <v>266</v>
      </c>
      <c r="D41" s="16"/>
      <c r="E41" s="16"/>
      <c r="G41" s="27"/>
      <c r="H41" s="27"/>
      <c r="I41" s="27"/>
      <c r="J41" s="27"/>
      <c r="K41" s="27"/>
      <c r="L41" s="27"/>
      <c r="M41" s="27"/>
      <c r="N41" s="27"/>
      <c r="O41" s="27"/>
      <c r="P41" s="27"/>
      <c r="Q41" s="27"/>
      <c r="R41" s="27"/>
      <c r="S41" s="27"/>
      <c r="T41" s="27"/>
      <c r="U41" s="27"/>
    </row>
    <row r="42" spans="2:21" x14ac:dyDescent="0.25">
      <c r="C42" t="s">
        <v>267</v>
      </c>
      <c r="D42" s="16" t="s">
        <v>365</v>
      </c>
      <c r="E42" s="16">
        <v>8</v>
      </c>
      <c r="G42" s="28" t="s">
        <v>366</v>
      </c>
      <c r="H42" s="28" t="s">
        <v>367</v>
      </c>
      <c r="I42" s="28" t="s">
        <v>366</v>
      </c>
      <c r="J42" s="28" t="s">
        <v>367</v>
      </c>
      <c r="K42" s="27"/>
      <c r="L42" s="27"/>
      <c r="M42" s="27"/>
      <c r="N42" s="27"/>
      <c r="O42" s="27"/>
      <c r="P42" s="27"/>
      <c r="Q42" s="27"/>
      <c r="R42" s="27"/>
      <c r="S42" s="27"/>
      <c r="T42" s="27"/>
      <c r="U42" s="27"/>
    </row>
    <row r="43" spans="2:21" x14ac:dyDescent="0.25">
      <c r="C43" t="s">
        <v>268</v>
      </c>
      <c r="D43" s="16"/>
      <c r="E43" s="16"/>
      <c r="G43" s="27"/>
      <c r="H43" s="27"/>
      <c r="I43" s="27"/>
      <c r="J43" s="27"/>
      <c r="K43" s="27"/>
      <c r="L43" s="27"/>
      <c r="M43" s="27"/>
      <c r="N43" s="27"/>
      <c r="O43" s="27"/>
      <c r="P43" s="27"/>
      <c r="Q43" s="27"/>
      <c r="R43" s="27"/>
      <c r="S43" s="27"/>
      <c r="T43" s="27"/>
      <c r="U43" s="27"/>
    </row>
    <row r="44" spans="2:21" x14ac:dyDescent="0.25">
      <c r="C44" t="s">
        <v>269</v>
      </c>
      <c r="D44" s="16"/>
      <c r="E44" s="16"/>
      <c r="G44" s="27"/>
      <c r="H44" s="27"/>
      <c r="I44" s="27"/>
      <c r="J44" s="27"/>
      <c r="K44" s="27"/>
      <c r="L44" s="27"/>
      <c r="M44" s="27"/>
      <c r="N44" s="27"/>
      <c r="O44" s="27"/>
      <c r="P44" s="27"/>
      <c r="Q44" s="27"/>
      <c r="R44" s="27"/>
      <c r="S44" s="27"/>
      <c r="T44" s="27"/>
      <c r="U44" s="27"/>
    </row>
    <row r="45" spans="2:21" x14ac:dyDescent="0.25">
      <c r="C45" t="s">
        <v>270</v>
      </c>
      <c r="D45" s="16"/>
      <c r="E45" s="16"/>
      <c r="G45" s="27"/>
      <c r="H45" s="27"/>
      <c r="I45" s="27"/>
      <c r="J45" s="27"/>
      <c r="K45" s="27"/>
      <c r="L45" s="27"/>
      <c r="M45" s="27"/>
      <c r="N45" s="27"/>
      <c r="O45" s="27"/>
      <c r="P45" s="27"/>
      <c r="Q45" s="27"/>
      <c r="R45" s="27"/>
      <c r="S45" s="27"/>
      <c r="T45" s="27"/>
      <c r="U45" s="27"/>
    </row>
    <row r="46" spans="2:21" x14ac:dyDescent="0.25">
      <c r="B46" t="s">
        <v>258</v>
      </c>
      <c r="D46" s="16" t="s">
        <v>271</v>
      </c>
      <c r="E46" s="19" t="s">
        <v>355</v>
      </c>
      <c r="G46" s="27">
        <v>0.9</v>
      </c>
      <c r="H46" s="27">
        <v>0.7</v>
      </c>
      <c r="I46" s="27">
        <v>0.9</v>
      </c>
      <c r="J46" s="27">
        <v>0.7</v>
      </c>
      <c r="K46" s="27"/>
      <c r="L46" s="27"/>
      <c r="M46" s="27"/>
      <c r="N46" s="27"/>
      <c r="O46" s="27"/>
      <c r="P46" s="27"/>
      <c r="Q46" s="27"/>
      <c r="R46" s="27"/>
      <c r="S46" s="27"/>
      <c r="T46" s="27"/>
      <c r="U46" s="27"/>
    </row>
    <row r="47" spans="2:21" x14ac:dyDescent="0.25">
      <c r="B47" t="s">
        <v>272</v>
      </c>
      <c r="D47" s="16"/>
      <c r="E47" s="16"/>
      <c r="G47" s="27"/>
      <c r="H47" s="27"/>
      <c r="I47" s="27"/>
      <c r="J47" s="27"/>
      <c r="K47" s="27"/>
      <c r="L47" s="27"/>
      <c r="M47" s="27"/>
      <c r="N47" s="27"/>
      <c r="O47" s="27"/>
      <c r="P47" s="27"/>
      <c r="Q47" s="27"/>
      <c r="R47" s="27"/>
      <c r="S47" s="27"/>
      <c r="T47" s="27"/>
      <c r="U47" s="27"/>
    </row>
    <row r="48" spans="2:21" x14ac:dyDescent="0.25">
      <c r="C48" t="s">
        <v>220</v>
      </c>
      <c r="D48" s="16" t="s">
        <v>223</v>
      </c>
      <c r="E48" s="16">
        <v>1</v>
      </c>
      <c r="G48" s="27">
        <v>1</v>
      </c>
      <c r="H48" s="27">
        <v>1</v>
      </c>
      <c r="I48" s="27">
        <v>1.5</v>
      </c>
      <c r="J48" s="27">
        <v>1.2</v>
      </c>
      <c r="K48" s="27"/>
      <c r="L48" s="27"/>
      <c r="M48" s="27"/>
      <c r="N48" s="27"/>
      <c r="O48" s="27"/>
      <c r="P48" s="27"/>
      <c r="Q48" s="27"/>
      <c r="R48" s="27"/>
      <c r="S48" s="27"/>
      <c r="T48" s="27"/>
      <c r="U48" s="27"/>
    </row>
    <row r="49" spans="2:21" x14ac:dyDescent="0.25">
      <c r="C49" t="s">
        <v>234</v>
      </c>
      <c r="D49" s="16" t="s">
        <v>278</v>
      </c>
      <c r="E49" s="16">
        <v>2</v>
      </c>
      <c r="G49" s="27">
        <v>1</v>
      </c>
      <c r="H49" s="27">
        <v>0.8</v>
      </c>
      <c r="I49" s="27">
        <v>1</v>
      </c>
      <c r="J49" s="27">
        <v>0.8</v>
      </c>
      <c r="K49" s="27"/>
      <c r="L49" s="27"/>
      <c r="M49" s="27"/>
      <c r="N49" s="27"/>
      <c r="O49" s="27"/>
      <c r="P49" s="27"/>
      <c r="Q49" s="27"/>
      <c r="R49" s="27"/>
      <c r="S49" s="27"/>
      <c r="T49" s="27"/>
      <c r="U49" s="27"/>
    </row>
    <row r="50" spans="2:21" x14ac:dyDescent="0.25">
      <c r="C50" t="s">
        <v>235</v>
      </c>
      <c r="D50" s="16" t="s">
        <v>279</v>
      </c>
      <c r="E50" s="16">
        <v>3</v>
      </c>
      <c r="G50" s="27">
        <v>1.1000000000000001</v>
      </c>
      <c r="H50" s="27">
        <v>1</v>
      </c>
      <c r="I50" s="27">
        <v>1</v>
      </c>
      <c r="J50" s="27">
        <v>1</v>
      </c>
      <c r="K50" s="27"/>
      <c r="L50" s="27"/>
      <c r="M50" s="27"/>
      <c r="N50" s="27"/>
      <c r="O50" s="27"/>
      <c r="P50" s="27"/>
      <c r="Q50" s="27"/>
      <c r="R50" s="27"/>
      <c r="S50" s="27"/>
      <c r="T50" s="27"/>
      <c r="U50" s="27"/>
    </row>
    <row r="51" spans="2:21" x14ac:dyDescent="0.25">
      <c r="C51" t="s">
        <v>273</v>
      </c>
      <c r="D51" s="16" t="s">
        <v>280</v>
      </c>
      <c r="E51" s="16">
        <v>5</v>
      </c>
      <c r="G51" s="27">
        <v>1</v>
      </c>
      <c r="H51" s="27">
        <v>1</v>
      </c>
      <c r="I51" s="27">
        <v>1.5</v>
      </c>
      <c r="J51" s="27">
        <v>1.5</v>
      </c>
      <c r="K51" s="27"/>
      <c r="L51" s="27"/>
      <c r="M51" s="27"/>
      <c r="N51" s="27"/>
      <c r="O51" s="27"/>
      <c r="P51" s="27"/>
      <c r="Q51" s="27"/>
      <c r="R51" s="27"/>
      <c r="S51" s="27"/>
      <c r="T51" s="27"/>
      <c r="U51" s="27"/>
    </row>
    <row r="52" spans="2:21" x14ac:dyDescent="0.25">
      <c r="C52" s="17" t="s">
        <v>274</v>
      </c>
      <c r="D52" s="16" t="s">
        <v>281</v>
      </c>
      <c r="E52" s="19" t="s">
        <v>261</v>
      </c>
      <c r="G52" s="27">
        <v>1</v>
      </c>
      <c r="H52" s="27">
        <v>1</v>
      </c>
      <c r="I52" s="27">
        <v>1</v>
      </c>
      <c r="J52" s="27">
        <v>1</v>
      </c>
      <c r="K52" s="27"/>
      <c r="L52" s="27"/>
      <c r="M52" s="27"/>
      <c r="N52" s="27"/>
      <c r="O52" s="27"/>
      <c r="P52" s="27"/>
      <c r="Q52" s="27"/>
      <c r="R52" s="27"/>
      <c r="S52" s="27"/>
      <c r="T52" s="27"/>
      <c r="U52" s="27"/>
    </row>
    <row r="53" spans="2:21" x14ac:dyDescent="0.25">
      <c r="C53" t="s">
        <v>275</v>
      </c>
      <c r="D53" s="16" t="s">
        <v>282</v>
      </c>
      <c r="E53" s="19" t="s">
        <v>261</v>
      </c>
      <c r="G53" s="27">
        <v>0.9</v>
      </c>
      <c r="H53" s="27">
        <v>0.9</v>
      </c>
      <c r="I53" s="27">
        <v>0.9</v>
      </c>
      <c r="J53" s="27">
        <v>0.9</v>
      </c>
      <c r="K53" s="27"/>
      <c r="L53" s="27"/>
      <c r="M53" s="27"/>
      <c r="N53" s="27"/>
      <c r="O53" s="27"/>
      <c r="P53" s="27"/>
      <c r="Q53" s="27"/>
      <c r="R53" s="27"/>
      <c r="S53" s="27"/>
      <c r="T53" s="27"/>
      <c r="U53" s="27"/>
    </row>
    <row r="54" spans="2:21" x14ac:dyDescent="0.25">
      <c r="C54" t="s">
        <v>276</v>
      </c>
      <c r="D54" s="16" t="s">
        <v>283</v>
      </c>
      <c r="E54" s="16">
        <v>7</v>
      </c>
      <c r="G54" s="27">
        <v>1</v>
      </c>
      <c r="H54" s="27">
        <v>1</v>
      </c>
      <c r="I54" s="27">
        <v>1</v>
      </c>
      <c r="J54" s="27">
        <v>1</v>
      </c>
      <c r="K54" s="27"/>
      <c r="L54" s="27"/>
      <c r="M54" s="27"/>
      <c r="N54" s="27"/>
      <c r="O54" s="27"/>
      <c r="P54" s="27"/>
      <c r="Q54" s="27"/>
      <c r="R54" s="27"/>
      <c r="S54" s="27"/>
      <c r="T54" s="27"/>
      <c r="U54" s="27"/>
    </row>
    <row r="55" spans="2:21" x14ac:dyDescent="0.25">
      <c r="C55" t="s">
        <v>277</v>
      </c>
      <c r="D55" s="16" t="s">
        <v>284</v>
      </c>
      <c r="E55" s="19" t="s">
        <v>261</v>
      </c>
      <c r="G55" s="27">
        <v>1</v>
      </c>
      <c r="H55" s="27">
        <v>0.9</v>
      </c>
      <c r="I55" s="27">
        <v>1</v>
      </c>
      <c r="J55" s="27">
        <v>0.9</v>
      </c>
      <c r="K55" s="27"/>
      <c r="L55" s="27"/>
      <c r="M55" s="27"/>
      <c r="N55" s="27"/>
      <c r="O55" s="27"/>
      <c r="P55" s="27"/>
      <c r="Q55" s="27"/>
      <c r="R55" s="27"/>
      <c r="S55" s="27"/>
      <c r="T55" s="27"/>
      <c r="U55" s="27"/>
    </row>
    <row r="56" spans="2:21" x14ac:dyDescent="0.25">
      <c r="B56" t="s">
        <v>285</v>
      </c>
      <c r="D56" s="16" t="s">
        <v>287</v>
      </c>
      <c r="E56" s="19" t="s">
        <v>352</v>
      </c>
      <c r="G56" s="27">
        <v>111.1</v>
      </c>
      <c r="H56" s="27">
        <v>36</v>
      </c>
      <c r="I56" s="27">
        <v>227.3</v>
      </c>
      <c r="J56" s="27">
        <v>64.8</v>
      </c>
      <c r="K56" s="27"/>
      <c r="L56" s="27"/>
      <c r="M56" s="27"/>
      <c r="N56" s="27"/>
      <c r="O56" s="27"/>
      <c r="P56" s="27"/>
      <c r="Q56" s="27"/>
      <c r="R56" s="27"/>
      <c r="S56" s="27"/>
      <c r="T56" s="27"/>
      <c r="U56" s="27"/>
    </row>
  </sheetData>
  <mergeCells count="1">
    <mergeCell ref="G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6365-36CA-4AD8-B316-397EF0227A9B}">
  <dimension ref="A1:J14"/>
  <sheetViews>
    <sheetView workbookViewId="0">
      <selection activeCell="H15" sqref="H15"/>
    </sheetView>
  </sheetViews>
  <sheetFormatPr defaultRowHeight="15" x14ac:dyDescent="0.25"/>
  <cols>
    <col min="1" max="1" width="58.7109375" bestFit="1" customWidth="1"/>
    <col min="5" max="5" width="15.140625" bestFit="1" customWidth="1"/>
  </cols>
  <sheetData>
    <row r="1" spans="1:10" ht="21" x14ac:dyDescent="0.35">
      <c r="A1" s="80"/>
      <c r="B1" s="80"/>
      <c r="C1" s="80"/>
      <c r="D1" s="80"/>
    </row>
    <row r="2" spans="1:10" x14ac:dyDescent="0.25">
      <c r="B2" s="83" t="s">
        <v>454</v>
      </c>
      <c r="C2" s="83"/>
      <c r="D2" s="83"/>
      <c r="G2" t="s">
        <v>476</v>
      </c>
    </row>
    <row r="3" spans="1:10" x14ac:dyDescent="0.25">
      <c r="B3" t="s">
        <v>455</v>
      </c>
      <c r="C3" s="49"/>
      <c r="D3" s="49"/>
      <c r="G3" t="s">
        <v>477</v>
      </c>
    </row>
    <row r="4" spans="1:10" ht="30" x14ac:dyDescent="0.25">
      <c r="B4" t="s">
        <v>463</v>
      </c>
      <c r="C4" s="3" t="s">
        <v>464</v>
      </c>
      <c r="D4" t="s">
        <v>465</v>
      </c>
      <c r="G4" t="s">
        <v>463</v>
      </c>
      <c r="H4" s="3" t="s">
        <v>464</v>
      </c>
      <c r="I4" t="s">
        <v>465</v>
      </c>
    </row>
    <row r="5" spans="1:10" x14ac:dyDescent="0.25">
      <c r="A5" t="s">
        <v>456</v>
      </c>
      <c r="B5" s="5">
        <v>9761</v>
      </c>
      <c r="C5" s="5">
        <v>21478</v>
      </c>
      <c r="D5" s="4" t="s">
        <v>466</v>
      </c>
      <c r="G5" s="5">
        <v>14620</v>
      </c>
      <c r="H5" s="5">
        <v>12327</v>
      </c>
      <c r="I5" t="s">
        <v>478</v>
      </c>
    </row>
    <row r="6" spans="1:10" x14ac:dyDescent="0.25">
      <c r="A6" t="s">
        <v>457</v>
      </c>
      <c r="B6" s="4">
        <v>89.97</v>
      </c>
      <c r="C6" s="4">
        <v>56.24</v>
      </c>
      <c r="D6" s="4" t="s">
        <v>467</v>
      </c>
      <c r="G6">
        <v>113.52</v>
      </c>
      <c r="H6">
        <v>52.16</v>
      </c>
      <c r="I6" t="s">
        <v>479</v>
      </c>
    </row>
    <row r="7" spans="1:10" x14ac:dyDescent="0.25">
      <c r="A7" t="s">
        <v>458</v>
      </c>
      <c r="B7" s="47">
        <v>124.97</v>
      </c>
      <c r="C7" s="47">
        <v>17.309999999999999</v>
      </c>
      <c r="D7" s="47" t="s">
        <v>468</v>
      </c>
      <c r="G7">
        <v>117.63</v>
      </c>
      <c r="H7">
        <v>73.52</v>
      </c>
      <c r="I7" t="s">
        <v>467</v>
      </c>
    </row>
    <row r="8" spans="1:10" x14ac:dyDescent="0.25">
      <c r="A8" t="s">
        <v>459</v>
      </c>
      <c r="B8" s="45">
        <v>64.150000000000006</v>
      </c>
      <c r="C8" s="45">
        <v>12.29</v>
      </c>
      <c r="D8" s="45" t="s">
        <v>469</v>
      </c>
      <c r="G8" s="17">
        <v>81.16</v>
      </c>
      <c r="H8" s="17">
        <v>53.67</v>
      </c>
      <c r="I8" s="17" t="s">
        <v>480</v>
      </c>
    </row>
    <row r="9" spans="1:10" x14ac:dyDescent="0.25">
      <c r="A9" t="s">
        <v>460</v>
      </c>
      <c r="B9" s="46">
        <v>4.8600000000000003</v>
      </c>
      <c r="C9" s="46">
        <v>5.03</v>
      </c>
      <c r="D9" s="48" t="s">
        <v>474</v>
      </c>
      <c r="G9" s="20">
        <v>2.44</v>
      </c>
      <c r="H9" s="20">
        <v>3.92</v>
      </c>
      <c r="I9" s="51" t="s">
        <v>481</v>
      </c>
    </row>
    <row r="10" spans="1:10" x14ac:dyDescent="0.25">
      <c r="A10" t="s">
        <v>461</v>
      </c>
      <c r="B10" s="4"/>
      <c r="C10" s="4"/>
      <c r="D10" s="50" t="s">
        <v>470</v>
      </c>
      <c r="I10" s="50" t="s">
        <v>483</v>
      </c>
    </row>
    <row r="11" spans="1:10" x14ac:dyDescent="0.25">
      <c r="A11" t="s">
        <v>462</v>
      </c>
      <c r="B11" s="4">
        <v>56.75</v>
      </c>
      <c r="C11" s="4">
        <v>57.95</v>
      </c>
      <c r="D11" s="4" t="s">
        <v>471</v>
      </c>
      <c r="G11">
        <v>51.29</v>
      </c>
      <c r="H11">
        <v>57.15</v>
      </c>
      <c r="I11" t="s">
        <v>482</v>
      </c>
    </row>
    <row r="12" spans="1:10" x14ac:dyDescent="0.25">
      <c r="A12" s="17" t="s">
        <v>475</v>
      </c>
      <c r="B12" s="4"/>
      <c r="C12" s="4"/>
      <c r="D12" s="45" t="s">
        <v>472</v>
      </c>
      <c r="E12" t="s">
        <v>473</v>
      </c>
      <c r="I12" t="s">
        <v>485</v>
      </c>
      <c r="J12" t="s">
        <v>486</v>
      </c>
    </row>
    <row r="13" spans="1:10" x14ac:dyDescent="0.25">
      <c r="G13" t="s">
        <v>484</v>
      </c>
    </row>
    <row r="14" spans="1:10" x14ac:dyDescent="0.25">
      <c r="B14">
        <f>B11/B8</f>
        <v>0.88464536243180036</v>
      </c>
    </row>
  </sheetData>
  <mergeCells count="2">
    <mergeCell ref="A1:D1"/>
    <mergeCell ref="B2:D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B02F-3E3C-4909-8B92-313AC51C4230}">
  <dimension ref="A1:L66"/>
  <sheetViews>
    <sheetView topLeftCell="A52" workbookViewId="0">
      <selection activeCell="L64" sqref="L64"/>
    </sheetView>
  </sheetViews>
  <sheetFormatPr defaultRowHeight="15" x14ac:dyDescent="0.25"/>
  <cols>
    <col min="1" max="1" width="9.140625" style="27"/>
    <col min="2" max="2" width="19.5703125" style="27" customWidth="1"/>
    <col min="3" max="3" width="25.42578125" style="27" customWidth="1"/>
    <col min="4" max="4" width="9.140625" style="30"/>
    <col min="5" max="5" width="16.85546875" style="36" bestFit="1" customWidth="1"/>
    <col min="6" max="6" width="12.85546875" style="36" bestFit="1" customWidth="1"/>
    <col min="7" max="7" width="9.140625" style="36"/>
    <col min="8" max="8" width="11.7109375" style="36" bestFit="1" customWidth="1"/>
    <col min="9" max="10" width="9.140625" style="36"/>
    <col min="11" max="11" width="11.7109375" style="36" bestFit="1" customWidth="1"/>
    <col min="12" max="12" width="10.7109375" style="36" bestFit="1" customWidth="1"/>
    <col min="13" max="16384" width="9.140625" style="27"/>
  </cols>
  <sheetData>
    <row r="1" spans="1:12" x14ac:dyDescent="0.25">
      <c r="A1" s="27" t="s">
        <v>216</v>
      </c>
    </row>
    <row r="2" spans="1:12" x14ac:dyDescent="0.25">
      <c r="D2" s="30" t="s">
        <v>222</v>
      </c>
      <c r="E2" s="36" t="s">
        <v>224</v>
      </c>
      <c r="F2" s="36" t="s">
        <v>225</v>
      </c>
      <c r="G2" s="36" t="s">
        <v>302</v>
      </c>
      <c r="H2" s="36" t="s">
        <v>303</v>
      </c>
      <c r="I2" s="36" t="s">
        <v>397</v>
      </c>
      <c r="J2" s="36" t="s">
        <v>397</v>
      </c>
      <c r="K2" s="36" t="s">
        <v>398</v>
      </c>
      <c r="L2" s="36" t="s">
        <v>398</v>
      </c>
    </row>
    <row r="3" spans="1:12" x14ac:dyDescent="0.25">
      <c r="F3" s="36" t="s">
        <v>226</v>
      </c>
      <c r="G3" s="36" t="s">
        <v>227</v>
      </c>
      <c r="H3" s="36" t="s">
        <v>228</v>
      </c>
      <c r="I3" s="36" t="s">
        <v>399</v>
      </c>
      <c r="J3" s="36" t="s">
        <v>400</v>
      </c>
      <c r="K3" s="36" t="s">
        <v>402</v>
      </c>
      <c r="L3" s="36" t="s">
        <v>403</v>
      </c>
    </row>
    <row r="4" spans="1:12" x14ac:dyDescent="0.25">
      <c r="F4" s="36" t="s">
        <v>306</v>
      </c>
      <c r="G4" s="36" t="s">
        <v>229</v>
      </c>
      <c r="H4" s="36" t="s">
        <v>230</v>
      </c>
      <c r="I4" s="36" t="s">
        <v>230</v>
      </c>
      <c r="J4" s="36" t="s">
        <v>401</v>
      </c>
      <c r="K4" s="36" t="s">
        <v>230</v>
      </c>
      <c r="L4" s="36" t="s">
        <v>401</v>
      </c>
    </row>
    <row r="5" spans="1:12" x14ac:dyDescent="0.25">
      <c r="A5" s="27" t="s">
        <v>217</v>
      </c>
    </row>
    <row r="6" spans="1:12" x14ac:dyDescent="0.25">
      <c r="B6" s="27" t="s">
        <v>218</v>
      </c>
    </row>
    <row r="7" spans="1:12" x14ac:dyDescent="0.25">
      <c r="C7" s="27" t="s">
        <v>219</v>
      </c>
      <c r="D7" s="28" t="s">
        <v>261</v>
      </c>
      <c r="E7" s="37" t="s">
        <v>261</v>
      </c>
      <c r="G7" s="36">
        <v>27227</v>
      </c>
      <c r="H7" s="36">
        <v>21376</v>
      </c>
      <c r="K7" s="36">
        <v>17456</v>
      </c>
      <c r="L7" s="36">
        <v>16669</v>
      </c>
    </row>
    <row r="8" spans="1:12" x14ac:dyDescent="0.25">
      <c r="C8" s="27" t="s">
        <v>220</v>
      </c>
      <c r="D8" s="30" t="s">
        <v>223</v>
      </c>
      <c r="E8" s="36">
        <v>1</v>
      </c>
      <c r="G8" s="36">
        <v>0.9</v>
      </c>
      <c r="H8" s="36">
        <v>0.9</v>
      </c>
      <c r="K8" s="36">
        <v>0.9</v>
      </c>
      <c r="L8" s="36">
        <v>0.9</v>
      </c>
    </row>
    <row r="9" spans="1:12" x14ac:dyDescent="0.25">
      <c r="B9" s="27" t="s">
        <v>221</v>
      </c>
      <c r="D9" s="28" t="s">
        <v>261</v>
      </c>
      <c r="E9" s="37" t="s">
        <v>261</v>
      </c>
      <c r="G9" s="36">
        <v>24504</v>
      </c>
      <c r="H9" s="36">
        <v>19238</v>
      </c>
      <c r="K9" s="36">
        <v>15710</v>
      </c>
      <c r="L9" s="36">
        <v>15002</v>
      </c>
    </row>
    <row r="10" spans="1:12" x14ac:dyDescent="0.25">
      <c r="B10" s="27" t="s">
        <v>231</v>
      </c>
    </row>
    <row r="11" spans="1:12" x14ac:dyDescent="0.25">
      <c r="C11" s="27" t="s">
        <v>232</v>
      </c>
      <c r="D11" s="30" t="s">
        <v>233</v>
      </c>
      <c r="G11" s="36">
        <v>35690</v>
      </c>
      <c r="H11" s="36">
        <v>56110</v>
      </c>
      <c r="K11" s="36">
        <v>30034</v>
      </c>
      <c r="L11" s="36">
        <v>18861</v>
      </c>
    </row>
    <row r="12" spans="1:12" x14ac:dyDescent="0.25">
      <c r="C12" s="27" t="s">
        <v>220</v>
      </c>
      <c r="D12" s="30" t="s">
        <v>237</v>
      </c>
      <c r="E12" s="36">
        <v>1</v>
      </c>
      <c r="G12" s="36">
        <v>0.9</v>
      </c>
      <c r="H12" s="36">
        <v>0.9</v>
      </c>
      <c r="K12" s="36">
        <v>0.9</v>
      </c>
      <c r="L12" s="36">
        <v>0.9</v>
      </c>
    </row>
    <row r="13" spans="1:12" x14ac:dyDescent="0.25">
      <c r="C13" s="27" t="s">
        <v>234</v>
      </c>
      <c r="D13" s="30" t="s">
        <v>238</v>
      </c>
      <c r="E13" s="36">
        <v>2</v>
      </c>
      <c r="G13" s="36">
        <v>1</v>
      </c>
      <c r="H13" s="36">
        <v>1</v>
      </c>
      <c r="K13" s="36">
        <v>1</v>
      </c>
      <c r="L13" s="36">
        <v>1</v>
      </c>
    </row>
    <row r="14" spans="1:12" x14ac:dyDescent="0.25">
      <c r="C14" s="27" t="s">
        <v>235</v>
      </c>
      <c r="D14" s="30" t="s">
        <v>239</v>
      </c>
      <c r="E14" s="36">
        <v>3</v>
      </c>
      <c r="G14" s="36">
        <v>0.9</v>
      </c>
      <c r="H14" s="36">
        <v>0.9</v>
      </c>
      <c r="K14" s="36">
        <v>1</v>
      </c>
      <c r="L14" s="36">
        <v>1</v>
      </c>
    </row>
    <row r="15" spans="1:12" x14ac:dyDescent="0.25">
      <c r="C15" s="27" t="s">
        <v>236</v>
      </c>
      <c r="D15" s="30" t="s">
        <v>240</v>
      </c>
      <c r="E15" s="36">
        <v>4</v>
      </c>
      <c r="G15" s="36">
        <v>1.1000000000000001</v>
      </c>
      <c r="H15" s="36">
        <v>0.9</v>
      </c>
      <c r="K15" s="36">
        <v>1.1000000000000001</v>
      </c>
      <c r="L15" s="36">
        <v>0.9</v>
      </c>
    </row>
    <row r="16" spans="1:12" x14ac:dyDescent="0.25">
      <c r="B16" s="27" t="s">
        <v>221</v>
      </c>
      <c r="D16" s="28" t="s">
        <v>261</v>
      </c>
      <c r="E16" s="37" t="s">
        <v>261</v>
      </c>
      <c r="G16" s="36">
        <v>31737</v>
      </c>
      <c r="H16" s="36">
        <v>40904</v>
      </c>
      <c r="K16" s="36">
        <v>29734</v>
      </c>
      <c r="L16" s="36">
        <v>15277</v>
      </c>
    </row>
    <row r="17" spans="2:12" x14ac:dyDescent="0.25">
      <c r="B17" s="27" t="s">
        <v>241</v>
      </c>
    </row>
    <row r="18" spans="2:12" x14ac:dyDescent="0.25">
      <c r="C18" s="27" t="s">
        <v>232</v>
      </c>
      <c r="D18" s="30" t="s">
        <v>242</v>
      </c>
      <c r="E18" s="37" t="s">
        <v>261</v>
      </c>
      <c r="G18" s="36">
        <v>9022</v>
      </c>
      <c r="H18" s="36">
        <v>9678</v>
      </c>
    </row>
    <row r="19" spans="2:12" x14ac:dyDescent="0.25">
      <c r="C19" s="27" t="s">
        <v>220</v>
      </c>
      <c r="D19" s="30" t="s">
        <v>243</v>
      </c>
      <c r="E19" s="36">
        <v>1</v>
      </c>
      <c r="G19" s="36">
        <v>0.8</v>
      </c>
      <c r="H19" s="36">
        <v>0.8</v>
      </c>
    </row>
    <row r="20" spans="2:12" x14ac:dyDescent="0.25">
      <c r="C20" s="27" t="s">
        <v>234</v>
      </c>
      <c r="D20" s="30" t="s">
        <v>244</v>
      </c>
      <c r="E20" s="36">
        <v>2</v>
      </c>
      <c r="G20" s="36">
        <v>1</v>
      </c>
      <c r="H20" s="36">
        <v>1</v>
      </c>
    </row>
    <row r="21" spans="2:12" x14ac:dyDescent="0.25">
      <c r="B21" s="27" t="s">
        <v>221</v>
      </c>
      <c r="D21" s="28" t="s">
        <v>261</v>
      </c>
      <c r="E21" s="37" t="s">
        <v>261</v>
      </c>
      <c r="G21" s="36">
        <v>7218</v>
      </c>
      <c r="H21" s="36">
        <v>7742</v>
      </c>
    </row>
    <row r="22" spans="2:12" x14ac:dyDescent="0.25">
      <c r="B22" s="27" t="s">
        <v>245</v>
      </c>
    </row>
    <row r="23" spans="2:12" x14ac:dyDescent="0.25">
      <c r="C23" s="27" t="s">
        <v>232</v>
      </c>
      <c r="D23" s="30" t="s">
        <v>246</v>
      </c>
      <c r="E23" s="37" t="s">
        <v>261</v>
      </c>
      <c r="G23" s="36">
        <v>1011</v>
      </c>
      <c r="H23" s="36">
        <v>4333</v>
      </c>
    </row>
    <row r="24" spans="2:12" x14ac:dyDescent="0.25">
      <c r="C24" s="27" t="s">
        <v>220</v>
      </c>
      <c r="D24" s="30" t="s">
        <v>247</v>
      </c>
      <c r="E24" s="36">
        <v>1</v>
      </c>
      <c r="G24" s="36">
        <v>1</v>
      </c>
      <c r="H24" s="36">
        <v>1</v>
      </c>
    </row>
    <row r="25" spans="2:12" x14ac:dyDescent="0.25">
      <c r="C25" s="27" t="s">
        <v>234</v>
      </c>
      <c r="D25" s="30" t="s">
        <v>248</v>
      </c>
      <c r="E25" s="36">
        <v>2</v>
      </c>
      <c r="G25" s="36">
        <v>1</v>
      </c>
      <c r="H25" s="36">
        <v>1</v>
      </c>
    </row>
    <row r="26" spans="2:12" x14ac:dyDescent="0.25">
      <c r="C26" s="27" t="s">
        <v>235</v>
      </c>
      <c r="D26" s="30" t="s">
        <v>249</v>
      </c>
      <c r="E26" s="36">
        <v>3</v>
      </c>
      <c r="G26" s="36">
        <v>1</v>
      </c>
      <c r="H26" s="36">
        <v>1</v>
      </c>
    </row>
    <row r="27" spans="2:12" x14ac:dyDescent="0.25">
      <c r="C27" s="27" t="s">
        <v>236</v>
      </c>
      <c r="D27" s="30" t="s">
        <v>250</v>
      </c>
      <c r="E27" s="36">
        <v>4</v>
      </c>
      <c r="G27" s="36">
        <v>1.1000000000000001</v>
      </c>
      <c r="H27" s="36">
        <v>0.9</v>
      </c>
    </row>
    <row r="28" spans="2:12" x14ac:dyDescent="0.25">
      <c r="B28" s="27" t="s">
        <v>221</v>
      </c>
      <c r="D28" s="28" t="s">
        <v>261</v>
      </c>
      <c r="E28" s="37" t="s">
        <v>261</v>
      </c>
      <c r="G28" s="36">
        <v>1112</v>
      </c>
      <c r="H28" s="36">
        <v>3900</v>
      </c>
    </row>
    <row r="29" spans="2:12" x14ac:dyDescent="0.25">
      <c r="B29" s="27" t="s">
        <v>251</v>
      </c>
      <c r="C29" s="27" t="s">
        <v>309</v>
      </c>
      <c r="D29" s="30" t="s">
        <v>252</v>
      </c>
      <c r="E29" s="36">
        <v>11</v>
      </c>
      <c r="G29" s="36">
        <v>64569</v>
      </c>
      <c r="H29" s="36">
        <v>71784</v>
      </c>
      <c r="K29" s="36">
        <v>103255</v>
      </c>
      <c r="L29" s="36">
        <v>43565</v>
      </c>
    </row>
    <row r="31" spans="2:12" x14ac:dyDescent="0.25">
      <c r="B31" s="27" t="s">
        <v>253</v>
      </c>
    </row>
    <row r="32" spans="2:12" x14ac:dyDescent="0.25">
      <c r="C32" s="27" t="s">
        <v>254</v>
      </c>
    </row>
    <row r="33" spans="2:12" x14ac:dyDescent="0.25">
      <c r="C33" s="27" t="s">
        <v>255</v>
      </c>
    </row>
    <row r="34" spans="2:12" x14ac:dyDescent="0.25">
      <c r="C34" s="27" t="s">
        <v>256</v>
      </c>
      <c r="D34" s="30" t="s">
        <v>259</v>
      </c>
      <c r="E34" s="37" t="s">
        <v>307</v>
      </c>
      <c r="G34" s="37" t="s">
        <v>261</v>
      </c>
      <c r="H34" s="37" t="s">
        <v>349</v>
      </c>
    </row>
    <row r="35" spans="2:12" x14ac:dyDescent="0.25">
      <c r="C35" s="27" t="s">
        <v>257</v>
      </c>
    </row>
    <row r="36" spans="2:12" x14ac:dyDescent="0.25">
      <c r="C36" s="27" t="s">
        <v>234</v>
      </c>
      <c r="D36" s="30" t="s">
        <v>262</v>
      </c>
      <c r="E36" s="36">
        <v>2</v>
      </c>
      <c r="G36" s="36" t="s">
        <v>261</v>
      </c>
      <c r="H36" s="37" t="s">
        <v>350</v>
      </c>
    </row>
    <row r="37" spans="2:12" x14ac:dyDescent="0.25">
      <c r="C37" s="27" t="s">
        <v>220</v>
      </c>
      <c r="D37" s="30" t="s">
        <v>263</v>
      </c>
      <c r="E37" s="36">
        <v>1</v>
      </c>
      <c r="G37" s="36" t="s">
        <v>261</v>
      </c>
      <c r="H37" s="37" t="s">
        <v>351</v>
      </c>
    </row>
    <row r="38" spans="2:12" x14ac:dyDescent="0.25">
      <c r="B38" s="27" t="s">
        <v>258</v>
      </c>
      <c r="D38" s="30" t="s">
        <v>264</v>
      </c>
      <c r="E38" s="36">
        <v>7</v>
      </c>
      <c r="G38" s="36">
        <v>1</v>
      </c>
      <c r="H38" s="36">
        <v>1109</v>
      </c>
      <c r="K38" s="36">
        <v>1454</v>
      </c>
      <c r="L38" s="36">
        <v>1</v>
      </c>
    </row>
    <row r="39" spans="2:12" x14ac:dyDescent="0.25">
      <c r="B39" s="27" t="s">
        <v>265</v>
      </c>
    </row>
    <row r="40" spans="2:12" x14ac:dyDescent="0.25">
      <c r="C40" s="27" t="s">
        <v>254</v>
      </c>
    </row>
    <row r="41" spans="2:12" x14ac:dyDescent="0.25">
      <c r="C41" s="27" t="s">
        <v>266</v>
      </c>
    </row>
    <row r="42" spans="2:12" x14ac:dyDescent="0.25">
      <c r="C42" s="27" t="s">
        <v>267</v>
      </c>
    </row>
    <row r="43" spans="2:12" x14ac:dyDescent="0.25">
      <c r="C43" s="27" t="s">
        <v>268</v>
      </c>
      <c r="D43" s="30" t="s">
        <v>365</v>
      </c>
      <c r="E43" s="37" t="s">
        <v>430</v>
      </c>
      <c r="G43" s="37" t="s">
        <v>304</v>
      </c>
      <c r="H43" s="37" t="s">
        <v>305</v>
      </c>
      <c r="K43" s="37" t="s">
        <v>431</v>
      </c>
      <c r="L43" s="37" t="s">
        <v>432</v>
      </c>
    </row>
    <row r="44" spans="2:12" x14ac:dyDescent="0.25">
      <c r="C44" s="27" t="s">
        <v>269</v>
      </c>
    </row>
    <row r="45" spans="2:12" x14ac:dyDescent="0.25">
      <c r="C45" s="27" t="s">
        <v>270</v>
      </c>
    </row>
    <row r="46" spans="2:12" x14ac:dyDescent="0.25">
      <c r="B46" s="27" t="s">
        <v>258</v>
      </c>
      <c r="D46" s="30" t="s">
        <v>271</v>
      </c>
      <c r="E46" s="37" t="s">
        <v>355</v>
      </c>
      <c r="G46" s="38">
        <v>0.85299999999999998</v>
      </c>
      <c r="H46" s="38">
        <v>0.78200000000000003</v>
      </c>
      <c r="I46" s="38"/>
      <c r="J46" s="38"/>
      <c r="K46" s="38">
        <v>0.91</v>
      </c>
      <c r="L46" s="38">
        <v>0.85099999999999998</v>
      </c>
    </row>
    <row r="47" spans="2:12" x14ac:dyDescent="0.25">
      <c r="B47" s="27" t="s">
        <v>272</v>
      </c>
    </row>
    <row r="48" spans="2:12" x14ac:dyDescent="0.25">
      <c r="C48" s="27" t="s">
        <v>220</v>
      </c>
      <c r="D48" s="30" t="s">
        <v>223</v>
      </c>
      <c r="E48" s="36">
        <v>1</v>
      </c>
      <c r="G48" s="36">
        <v>1.45</v>
      </c>
      <c r="H48" s="36">
        <v>1</v>
      </c>
      <c r="K48" s="36">
        <v>1</v>
      </c>
      <c r="L48" s="41">
        <v>1.45</v>
      </c>
    </row>
    <row r="49" spans="2:12" x14ac:dyDescent="0.25">
      <c r="C49" s="27" t="s">
        <v>234</v>
      </c>
      <c r="D49" s="30" t="s">
        <v>278</v>
      </c>
      <c r="E49" s="36">
        <v>2</v>
      </c>
      <c r="G49" s="36">
        <v>1</v>
      </c>
      <c r="H49" s="36">
        <v>1</v>
      </c>
      <c r="K49" s="36">
        <v>1</v>
      </c>
      <c r="L49" s="36">
        <v>1</v>
      </c>
    </row>
    <row r="50" spans="2:12" x14ac:dyDescent="0.25">
      <c r="C50" s="27" t="s">
        <v>235</v>
      </c>
      <c r="D50" s="30" t="s">
        <v>279</v>
      </c>
      <c r="E50" s="36">
        <v>3</v>
      </c>
      <c r="G50" s="36">
        <v>1</v>
      </c>
      <c r="H50" s="36">
        <v>1.1000000000000001</v>
      </c>
      <c r="K50" s="36">
        <v>1.1000000000000001</v>
      </c>
      <c r="L50" s="36">
        <v>1</v>
      </c>
    </row>
    <row r="51" spans="2:12" x14ac:dyDescent="0.25">
      <c r="C51" s="27" t="s">
        <v>273</v>
      </c>
      <c r="D51" s="30" t="s">
        <v>280</v>
      </c>
      <c r="E51" s="36">
        <v>5</v>
      </c>
      <c r="G51" s="36">
        <v>1.3</v>
      </c>
      <c r="H51" s="36">
        <v>1</v>
      </c>
      <c r="K51" s="36">
        <v>1</v>
      </c>
      <c r="L51" s="36">
        <v>1.6</v>
      </c>
    </row>
    <row r="52" spans="2:12" x14ac:dyDescent="0.25">
      <c r="C52" s="31" t="s">
        <v>274</v>
      </c>
      <c r="D52" s="30" t="s">
        <v>281</v>
      </c>
      <c r="E52" s="37" t="s">
        <v>261</v>
      </c>
      <c r="G52" s="36">
        <v>1</v>
      </c>
      <c r="H52" s="36">
        <v>1</v>
      </c>
      <c r="K52" s="36">
        <v>0.8</v>
      </c>
      <c r="L52" s="36">
        <v>1</v>
      </c>
    </row>
    <row r="53" spans="2:12" x14ac:dyDescent="0.25">
      <c r="C53" s="27" t="s">
        <v>275</v>
      </c>
      <c r="D53" s="30" t="s">
        <v>282</v>
      </c>
      <c r="E53" s="37" t="s">
        <v>261</v>
      </c>
      <c r="G53" s="36">
        <v>0.76400000000000001</v>
      </c>
      <c r="H53" s="36">
        <v>0.89700000000000002</v>
      </c>
      <c r="K53" s="38">
        <v>0.82</v>
      </c>
      <c r="L53" s="36">
        <v>1</v>
      </c>
    </row>
    <row r="54" spans="2:12" x14ac:dyDescent="0.25">
      <c r="C54" s="27" t="s">
        <v>276</v>
      </c>
      <c r="D54" s="30" t="s">
        <v>283</v>
      </c>
      <c r="E54" s="36">
        <v>7</v>
      </c>
      <c r="G54" s="36">
        <v>1</v>
      </c>
      <c r="H54" s="36">
        <v>1</v>
      </c>
      <c r="K54" s="36">
        <v>1</v>
      </c>
      <c r="L54" s="36">
        <v>0.9</v>
      </c>
    </row>
    <row r="55" spans="2:12" x14ac:dyDescent="0.25">
      <c r="C55" s="27" t="s">
        <v>277</v>
      </c>
      <c r="D55" s="30" t="s">
        <v>284</v>
      </c>
      <c r="E55" s="37" t="s">
        <v>261</v>
      </c>
      <c r="G55" s="36">
        <v>1</v>
      </c>
      <c r="H55" s="36">
        <v>1</v>
      </c>
      <c r="K55" s="36">
        <v>1</v>
      </c>
      <c r="L55" s="36">
        <v>0.8</v>
      </c>
    </row>
    <row r="56" spans="2:12" x14ac:dyDescent="0.25">
      <c r="B56" s="27" t="s">
        <v>285</v>
      </c>
      <c r="D56" s="30" t="s">
        <v>287</v>
      </c>
      <c r="E56" s="37" t="s">
        <v>352</v>
      </c>
      <c r="G56" s="36">
        <v>79355</v>
      </c>
      <c r="H56" s="36">
        <v>61447</v>
      </c>
      <c r="K56" s="36">
        <v>98586</v>
      </c>
      <c r="L56" s="36">
        <v>61928</v>
      </c>
    </row>
    <row r="57" spans="2:12" x14ac:dyDescent="0.25">
      <c r="B57" s="84" t="s">
        <v>286</v>
      </c>
      <c r="C57" s="84"/>
      <c r="D57" s="32" t="s">
        <v>288</v>
      </c>
      <c r="E57" s="39" t="s">
        <v>261</v>
      </c>
      <c r="F57" s="40"/>
      <c r="G57" s="40">
        <v>1.29</v>
      </c>
      <c r="H57" s="40">
        <v>1.29</v>
      </c>
      <c r="I57" s="40"/>
      <c r="J57" s="40"/>
      <c r="K57" s="42">
        <v>1.59</v>
      </c>
      <c r="L57" s="42">
        <v>1.59</v>
      </c>
    </row>
    <row r="59" spans="2:12" x14ac:dyDescent="0.25">
      <c r="B59" s="27" t="s">
        <v>289</v>
      </c>
    </row>
    <row r="60" spans="2:12" x14ac:dyDescent="0.25">
      <c r="C60" s="27" t="s">
        <v>290</v>
      </c>
      <c r="D60" s="30" t="s">
        <v>293</v>
      </c>
      <c r="E60" s="36">
        <v>8</v>
      </c>
      <c r="G60" s="36">
        <v>8</v>
      </c>
      <c r="H60" s="36">
        <v>5</v>
      </c>
      <c r="K60" s="36">
        <v>4</v>
      </c>
      <c r="L60" s="36">
        <v>6</v>
      </c>
    </row>
    <row r="61" spans="2:12" x14ac:dyDescent="0.25">
      <c r="C61" s="27" t="s">
        <v>291</v>
      </c>
      <c r="D61" s="30" t="s">
        <v>294</v>
      </c>
      <c r="E61" s="37" t="s">
        <v>297</v>
      </c>
      <c r="G61" s="36">
        <v>0.57999999999999996</v>
      </c>
      <c r="H61" s="36">
        <v>0.57999999999999996</v>
      </c>
      <c r="K61" s="41">
        <v>0.39</v>
      </c>
      <c r="L61" s="41">
        <v>0.62</v>
      </c>
    </row>
    <row r="62" spans="2:12" x14ac:dyDescent="0.25">
      <c r="C62" s="27" t="s">
        <v>292</v>
      </c>
      <c r="D62" s="30" t="s">
        <v>295</v>
      </c>
      <c r="E62" s="37" t="s">
        <v>298</v>
      </c>
      <c r="G62" s="36">
        <v>-1.03</v>
      </c>
      <c r="H62" s="36">
        <v>-0.66</v>
      </c>
      <c r="K62" s="37" t="s">
        <v>433</v>
      </c>
      <c r="L62" s="37" t="s">
        <v>434</v>
      </c>
    </row>
    <row r="63" spans="2:12" x14ac:dyDescent="0.25">
      <c r="B63" s="27" t="s">
        <v>296</v>
      </c>
      <c r="D63" s="30" t="s">
        <v>260</v>
      </c>
      <c r="E63" s="37" t="s">
        <v>299</v>
      </c>
      <c r="G63" s="36">
        <v>7.55</v>
      </c>
      <c r="H63" s="36">
        <v>4.92</v>
      </c>
      <c r="K63" s="41">
        <v>2.44</v>
      </c>
      <c r="L63" s="41">
        <v>3.92</v>
      </c>
    </row>
    <row r="64" spans="2:12" x14ac:dyDescent="0.25">
      <c r="B64" s="31" t="s">
        <v>300</v>
      </c>
      <c r="C64" s="31"/>
      <c r="D64" s="32" t="s">
        <v>301</v>
      </c>
      <c r="E64" s="39" t="s">
        <v>299</v>
      </c>
      <c r="F64" s="40"/>
      <c r="G64" s="40">
        <v>2.63</v>
      </c>
      <c r="H64" s="40">
        <v>2.63</v>
      </c>
      <c r="I64" s="40"/>
      <c r="J64" s="40"/>
      <c r="K64" s="39" t="s">
        <v>435</v>
      </c>
      <c r="L64" s="39" t="s">
        <v>435</v>
      </c>
    </row>
    <row r="66" spans="1:1" x14ac:dyDescent="0.25">
      <c r="A66" s="27" t="s">
        <v>308</v>
      </c>
    </row>
  </sheetData>
  <mergeCells count="1">
    <mergeCell ref="B57:C5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595E6-1C5F-4870-922A-95ABA20A01F5}">
  <dimension ref="A1:D63"/>
  <sheetViews>
    <sheetView workbookViewId="0">
      <selection sqref="A1:D1"/>
    </sheetView>
  </sheetViews>
  <sheetFormatPr defaultRowHeight="15" x14ac:dyDescent="0.25"/>
  <cols>
    <col min="1" max="1" width="28.85546875" customWidth="1"/>
    <col min="2" max="2" width="25.5703125" customWidth="1"/>
    <col min="3" max="3" width="9.140625" style="16"/>
    <col min="4" max="4" width="28.42578125" customWidth="1"/>
  </cols>
  <sheetData>
    <row r="1" spans="1:4" ht="21" x14ac:dyDescent="0.35">
      <c r="A1" s="80" t="s">
        <v>427</v>
      </c>
      <c r="B1" s="80"/>
      <c r="C1" s="80"/>
      <c r="D1" s="80"/>
    </row>
    <row r="2" spans="1:4" x14ac:dyDescent="0.25">
      <c r="C2" s="18"/>
    </row>
    <row r="3" spans="1:4" x14ac:dyDescent="0.25">
      <c r="C3" s="18"/>
    </row>
    <row r="4" spans="1:4" x14ac:dyDescent="0.25">
      <c r="C4" s="18"/>
    </row>
    <row r="5" spans="1:4" x14ac:dyDescent="0.25">
      <c r="A5" t="s">
        <v>429</v>
      </c>
      <c r="C5" s="18"/>
    </row>
    <row r="6" spans="1:4" x14ac:dyDescent="0.25">
      <c r="C6" s="18"/>
    </row>
    <row r="7" spans="1:4" x14ac:dyDescent="0.25">
      <c r="C7" s="18"/>
    </row>
    <row r="8" spans="1:4" x14ac:dyDescent="0.25">
      <c r="A8" t="s">
        <v>404</v>
      </c>
      <c r="B8" t="s">
        <v>405</v>
      </c>
      <c r="C8" s="18"/>
    </row>
    <row r="9" spans="1:4" x14ac:dyDescent="0.25">
      <c r="A9" t="s">
        <v>406</v>
      </c>
      <c r="B9" t="s">
        <v>407</v>
      </c>
      <c r="C9" s="18"/>
    </row>
    <row r="10" spans="1:4" x14ac:dyDescent="0.25">
      <c r="A10" t="s">
        <v>408</v>
      </c>
      <c r="B10" t="s">
        <v>409</v>
      </c>
      <c r="C10" s="18"/>
    </row>
    <row r="11" spans="1:4" x14ac:dyDescent="0.25">
      <c r="A11" t="s">
        <v>410</v>
      </c>
      <c r="B11" t="s">
        <v>414</v>
      </c>
      <c r="C11" s="18"/>
    </row>
    <row r="12" spans="1:4" x14ac:dyDescent="0.25">
      <c r="A12" t="s">
        <v>242</v>
      </c>
      <c r="B12" t="s">
        <v>411</v>
      </c>
      <c r="C12" s="18"/>
    </row>
    <row r="13" spans="1:4" x14ac:dyDescent="0.25">
      <c r="A13" t="s">
        <v>412</v>
      </c>
      <c r="B13" t="s">
        <v>413</v>
      </c>
      <c r="C13" s="18"/>
    </row>
    <row r="14" spans="1:4" x14ac:dyDescent="0.25">
      <c r="C14" s="18"/>
    </row>
    <row r="15" spans="1:4" x14ac:dyDescent="0.25">
      <c r="C15" s="18"/>
    </row>
    <row r="16" spans="1:4" x14ac:dyDescent="0.25">
      <c r="C16" s="18"/>
    </row>
    <row r="17" spans="1:4" x14ac:dyDescent="0.25">
      <c r="C17" s="18"/>
    </row>
    <row r="18" spans="1:4" x14ac:dyDescent="0.25">
      <c r="C18" s="18"/>
    </row>
    <row r="20" spans="1:4" ht="21" x14ac:dyDescent="0.35">
      <c r="A20" s="80" t="s">
        <v>428</v>
      </c>
      <c r="B20" s="80"/>
      <c r="C20" s="80"/>
      <c r="D20" s="80"/>
    </row>
    <row r="21" spans="1:4" ht="18.75" x14ac:dyDescent="0.3">
      <c r="A21" s="21"/>
      <c r="B21" s="22" t="s">
        <v>151</v>
      </c>
      <c r="C21" s="23" t="s">
        <v>258</v>
      </c>
      <c r="D21" s="22" t="s">
        <v>332</v>
      </c>
    </row>
    <row r="22" spans="1:4" ht="18.75" x14ac:dyDescent="0.3">
      <c r="A22" s="22" t="s">
        <v>218</v>
      </c>
      <c r="B22" s="21" t="s">
        <v>336</v>
      </c>
      <c r="C22" s="24" t="s">
        <v>333</v>
      </c>
      <c r="D22" s="21" t="s">
        <v>334</v>
      </c>
    </row>
    <row r="23" spans="1:4" ht="18.75" x14ac:dyDescent="0.3">
      <c r="A23" s="85" t="s">
        <v>335</v>
      </c>
      <c r="B23" s="86"/>
      <c r="C23" s="86"/>
      <c r="D23" s="87"/>
    </row>
    <row r="24" spans="1:4" ht="18.75" x14ac:dyDescent="0.3">
      <c r="A24" s="22" t="s">
        <v>328</v>
      </c>
      <c r="B24" s="21" t="s">
        <v>322</v>
      </c>
      <c r="C24" s="24" t="s">
        <v>333</v>
      </c>
      <c r="D24" s="21" t="s">
        <v>334</v>
      </c>
    </row>
    <row r="25" spans="1:4" ht="18.75" x14ac:dyDescent="0.3">
      <c r="A25" s="85" t="s">
        <v>335</v>
      </c>
      <c r="B25" s="86"/>
      <c r="C25" s="86"/>
      <c r="D25" s="87"/>
    </row>
    <row r="26" spans="1:4" ht="18.75" x14ac:dyDescent="0.3">
      <c r="A26" s="22" t="s">
        <v>329</v>
      </c>
      <c r="B26" s="21" t="s">
        <v>337</v>
      </c>
      <c r="C26" s="25" t="s">
        <v>333</v>
      </c>
      <c r="D26" s="21" t="s">
        <v>338</v>
      </c>
    </row>
    <row r="27" spans="1:4" ht="18.75" x14ac:dyDescent="0.3">
      <c r="A27" s="85" t="s">
        <v>335</v>
      </c>
      <c r="B27" s="86"/>
      <c r="C27" s="86"/>
      <c r="D27" s="87"/>
    </row>
    <row r="28" spans="1:4" ht="18.75" x14ac:dyDescent="0.3">
      <c r="A28" s="22" t="s">
        <v>241</v>
      </c>
      <c r="B28" s="21" t="s">
        <v>242</v>
      </c>
      <c r="C28" s="24" t="s">
        <v>333</v>
      </c>
      <c r="D28" s="21" t="s">
        <v>339</v>
      </c>
    </row>
    <row r="29" spans="1:4" ht="18.75" x14ac:dyDescent="0.3">
      <c r="A29" s="85" t="s">
        <v>335</v>
      </c>
      <c r="B29" s="86"/>
      <c r="C29" s="86"/>
      <c r="D29" s="87"/>
    </row>
    <row r="30" spans="1:4" ht="18.75" x14ac:dyDescent="0.3">
      <c r="A30" s="22" t="s">
        <v>326</v>
      </c>
      <c r="B30" s="21" t="s">
        <v>246</v>
      </c>
      <c r="C30" s="25" t="s">
        <v>333</v>
      </c>
      <c r="D30" s="21" t="s">
        <v>340</v>
      </c>
    </row>
    <row r="32" spans="1:4" x14ac:dyDescent="0.25">
      <c r="A32" t="s">
        <v>330</v>
      </c>
    </row>
    <row r="34" spans="1:2" ht="15.75" customHeight="1" x14ac:dyDescent="0.25">
      <c r="A34" t="s">
        <v>252</v>
      </c>
      <c r="B34" t="s">
        <v>327</v>
      </c>
    </row>
    <row r="35" spans="1:2" x14ac:dyDescent="0.25">
      <c r="A35" t="s">
        <v>317</v>
      </c>
      <c r="B35" t="s">
        <v>318</v>
      </c>
    </row>
    <row r="36" spans="1:2" x14ac:dyDescent="0.25">
      <c r="A36" t="s">
        <v>310</v>
      </c>
      <c r="B36" t="s">
        <v>319</v>
      </c>
    </row>
    <row r="37" spans="1:2" x14ac:dyDescent="0.25">
      <c r="A37" t="s">
        <v>311</v>
      </c>
      <c r="B37" t="s">
        <v>320</v>
      </c>
    </row>
    <row r="38" spans="1:2" x14ac:dyDescent="0.25">
      <c r="A38" t="s">
        <v>312</v>
      </c>
      <c r="B38" t="s">
        <v>321</v>
      </c>
    </row>
    <row r="39" spans="1:2" x14ac:dyDescent="0.25">
      <c r="A39" t="s">
        <v>322</v>
      </c>
      <c r="B39" t="s">
        <v>323</v>
      </c>
    </row>
    <row r="40" spans="1:2" x14ac:dyDescent="0.25">
      <c r="A40" s="20" t="s">
        <v>233</v>
      </c>
      <c r="B40" t="s">
        <v>231</v>
      </c>
    </row>
    <row r="41" spans="1:2" x14ac:dyDescent="0.25">
      <c r="A41" s="20" t="s">
        <v>324</v>
      </c>
      <c r="B41" t="s">
        <v>325</v>
      </c>
    </row>
    <row r="42" spans="1:2" x14ac:dyDescent="0.25">
      <c r="A42" t="s">
        <v>242</v>
      </c>
      <c r="B42" t="s">
        <v>241</v>
      </c>
    </row>
    <row r="43" spans="1:2" x14ac:dyDescent="0.25">
      <c r="A43" t="s">
        <v>246</v>
      </c>
      <c r="B43" t="s">
        <v>326</v>
      </c>
    </row>
    <row r="44" spans="1:2" ht="16.5" customHeight="1" x14ac:dyDescent="0.25"/>
    <row r="45" spans="1:2" ht="16.5" customHeight="1" x14ac:dyDescent="0.25"/>
    <row r="46" spans="1:2" ht="16.5" customHeight="1" x14ac:dyDescent="0.3">
      <c r="A46" s="26" t="s">
        <v>346</v>
      </c>
    </row>
    <row r="47" spans="1:2" x14ac:dyDescent="0.25">
      <c r="A47" t="s">
        <v>313</v>
      </c>
      <c r="B47" t="s">
        <v>341</v>
      </c>
    </row>
    <row r="48" spans="1:2" x14ac:dyDescent="0.25">
      <c r="A48" t="s">
        <v>237</v>
      </c>
      <c r="B48" t="s">
        <v>342</v>
      </c>
    </row>
    <row r="49" spans="1:2" x14ac:dyDescent="0.25">
      <c r="A49" t="s">
        <v>243</v>
      </c>
      <c r="B49" t="s">
        <v>343</v>
      </c>
    </row>
    <row r="50" spans="1:2" x14ac:dyDescent="0.25">
      <c r="A50" t="s">
        <v>247</v>
      </c>
      <c r="B50" t="s">
        <v>344</v>
      </c>
    </row>
    <row r="52" spans="1:2" ht="18.75" x14ac:dyDescent="0.3">
      <c r="A52" s="26" t="s">
        <v>345</v>
      </c>
    </row>
    <row r="53" spans="1:2" x14ac:dyDescent="0.25">
      <c r="A53" t="s">
        <v>238</v>
      </c>
      <c r="B53" t="s">
        <v>342</v>
      </c>
    </row>
    <row r="54" spans="1:2" x14ac:dyDescent="0.25">
      <c r="A54" t="s">
        <v>244</v>
      </c>
      <c r="B54" t="s">
        <v>343</v>
      </c>
    </row>
    <row r="55" spans="1:2" x14ac:dyDescent="0.25">
      <c r="A55" t="s">
        <v>248</v>
      </c>
      <c r="B55" t="s">
        <v>344</v>
      </c>
    </row>
    <row r="57" spans="1:2" ht="18.75" x14ac:dyDescent="0.3">
      <c r="A57" s="26" t="s">
        <v>347</v>
      </c>
    </row>
    <row r="58" spans="1:2" x14ac:dyDescent="0.25">
      <c r="A58" t="s">
        <v>314</v>
      </c>
      <c r="B58" t="s">
        <v>342</v>
      </c>
    </row>
    <row r="59" spans="1:2" x14ac:dyDescent="0.25">
      <c r="A59" t="s">
        <v>315</v>
      </c>
      <c r="B59" t="s">
        <v>344</v>
      </c>
    </row>
    <row r="61" spans="1:2" ht="18.75" x14ac:dyDescent="0.3">
      <c r="A61" s="26" t="s">
        <v>348</v>
      </c>
    </row>
    <row r="62" spans="1:2" x14ac:dyDescent="0.25">
      <c r="A62" t="s">
        <v>331</v>
      </c>
      <c r="B62" t="s">
        <v>342</v>
      </c>
    </row>
    <row r="63" spans="1:2" x14ac:dyDescent="0.25">
      <c r="A63" t="s">
        <v>316</v>
      </c>
      <c r="B63" t="s">
        <v>344</v>
      </c>
    </row>
  </sheetData>
  <mergeCells count="6">
    <mergeCell ref="A29:D29"/>
    <mergeCell ref="A1:D1"/>
    <mergeCell ref="A20:D20"/>
    <mergeCell ref="A23:D23"/>
    <mergeCell ref="A25:D25"/>
    <mergeCell ref="A27:D2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2A17-5E28-4749-94F5-7EA388CACD60}">
  <dimension ref="A1:X7"/>
  <sheetViews>
    <sheetView workbookViewId="0">
      <selection activeCell="N7" sqref="N7"/>
    </sheetView>
  </sheetViews>
  <sheetFormatPr defaultRowHeight="15" x14ac:dyDescent="0.25"/>
  <cols>
    <col min="1" max="5" width="9.140625" style="76"/>
    <col min="6" max="12" width="9.140625" style="55"/>
    <col min="13" max="14" width="11.85546875" style="55" customWidth="1"/>
    <col min="15" max="15" width="11.140625" style="55" customWidth="1"/>
    <col min="16" max="23" width="9.140625" style="55"/>
  </cols>
  <sheetData>
    <row r="1" spans="1:24" ht="27.75" customHeight="1" x14ac:dyDescent="0.25">
      <c r="A1" s="100" t="s">
        <v>535</v>
      </c>
      <c r="B1" s="100"/>
      <c r="C1" s="100"/>
      <c r="D1" s="100"/>
      <c r="E1" s="100"/>
      <c r="F1" s="100"/>
      <c r="G1" s="100"/>
      <c r="H1" s="100"/>
      <c r="I1" s="100"/>
      <c r="J1" s="100"/>
      <c r="K1" s="100"/>
      <c r="L1" s="100"/>
      <c r="M1" s="100"/>
      <c r="N1" s="100"/>
      <c r="O1" s="100"/>
      <c r="P1" s="100"/>
      <c r="Q1" s="100"/>
      <c r="R1" s="100"/>
      <c r="S1" s="100"/>
      <c r="T1" s="100"/>
      <c r="U1" s="100"/>
      <c r="V1" s="100"/>
      <c r="W1" s="100"/>
    </row>
    <row r="2" spans="1:24" ht="27" customHeight="1" x14ac:dyDescent="0.25">
      <c r="A2" s="88" t="s">
        <v>536</v>
      </c>
      <c r="B2" s="89" t="s">
        <v>541</v>
      </c>
      <c r="C2" s="89"/>
      <c r="D2" s="89" t="s">
        <v>542</v>
      </c>
      <c r="E2" s="89"/>
      <c r="F2" s="90" t="s">
        <v>545</v>
      </c>
      <c r="G2" s="90"/>
      <c r="H2" s="90"/>
      <c r="I2" s="90"/>
      <c r="J2" s="90"/>
      <c r="K2" s="90"/>
      <c r="L2" s="90" t="s">
        <v>558</v>
      </c>
      <c r="M2" s="90"/>
      <c r="N2" s="90"/>
      <c r="O2" s="90"/>
      <c r="P2" s="90"/>
      <c r="Q2" s="90"/>
      <c r="R2" s="90" t="s">
        <v>560</v>
      </c>
      <c r="S2" s="90"/>
      <c r="T2" s="90"/>
      <c r="U2" s="90"/>
      <c r="V2" s="90"/>
      <c r="W2" s="90"/>
    </row>
    <row r="3" spans="1:24" ht="20.25" customHeight="1" x14ac:dyDescent="0.25">
      <c r="A3" s="88"/>
      <c r="B3" s="89"/>
      <c r="C3" s="89"/>
      <c r="D3" s="89"/>
      <c r="E3" s="89"/>
      <c r="F3" s="91" t="s">
        <v>546</v>
      </c>
      <c r="G3" s="91"/>
      <c r="H3" s="98" t="s">
        <v>547</v>
      </c>
      <c r="I3" s="98"/>
      <c r="J3" s="98"/>
      <c r="K3" s="98"/>
      <c r="L3" s="89" t="s">
        <v>552</v>
      </c>
      <c r="M3" s="89" t="s">
        <v>559</v>
      </c>
      <c r="N3" s="89" t="s">
        <v>553</v>
      </c>
      <c r="O3" s="99" t="s">
        <v>554</v>
      </c>
      <c r="P3" s="99"/>
      <c r="Q3" s="99"/>
      <c r="R3" s="81" t="s">
        <v>561</v>
      </c>
      <c r="S3" s="98" t="s">
        <v>562</v>
      </c>
      <c r="T3" s="98"/>
      <c r="U3" s="98"/>
      <c r="V3" s="98"/>
      <c r="W3" s="98"/>
    </row>
    <row r="4" spans="1:24" ht="25.5" customHeight="1" x14ac:dyDescent="0.25">
      <c r="A4" s="88"/>
      <c r="B4" s="89"/>
      <c r="C4" s="89"/>
      <c r="D4" s="89" t="s">
        <v>463</v>
      </c>
      <c r="E4" s="89"/>
      <c r="F4" s="91"/>
      <c r="G4" s="91"/>
      <c r="H4" s="96" t="s">
        <v>548</v>
      </c>
      <c r="I4" s="96"/>
      <c r="J4" s="96" t="s">
        <v>549</v>
      </c>
      <c r="K4" s="96" t="s">
        <v>550</v>
      </c>
      <c r="L4" s="89"/>
      <c r="M4" s="89"/>
      <c r="N4" s="89"/>
      <c r="O4" s="97" t="s">
        <v>555</v>
      </c>
      <c r="P4" s="97" t="s">
        <v>556</v>
      </c>
      <c r="Q4" s="97" t="s">
        <v>557</v>
      </c>
      <c r="R4" s="81"/>
      <c r="S4" s="97" t="s">
        <v>563</v>
      </c>
      <c r="T4" s="97" t="s">
        <v>555</v>
      </c>
      <c r="U4" s="97" t="s">
        <v>556</v>
      </c>
      <c r="V4" s="97" t="s">
        <v>557</v>
      </c>
      <c r="W4" s="97" t="s">
        <v>564</v>
      </c>
    </row>
    <row r="5" spans="1:24" ht="15" customHeight="1" x14ac:dyDescent="0.25">
      <c r="A5" s="88"/>
      <c r="B5" s="76" t="s">
        <v>463</v>
      </c>
      <c r="C5" s="76" t="s">
        <v>537</v>
      </c>
      <c r="D5" s="76" t="s">
        <v>543</v>
      </c>
      <c r="E5" s="76" t="s">
        <v>544</v>
      </c>
      <c r="F5" s="76" t="s">
        <v>463</v>
      </c>
      <c r="G5" s="76" t="s">
        <v>537</v>
      </c>
      <c r="H5" s="76" t="s">
        <v>463</v>
      </c>
      <c r="I5" s="76" t="s">
        <v>537</v>
      </c>
      <c r="J5" s="96"/>
      <c r="K5" s="96"/>
      <c r="L5" s="89"/>
      <c r="M5" s="89"/>
      <c r="N5" s="89"/>
      <c r="O5" s="97"/>
      <c r="P5" s="97"/>
      <c r="Q5" s="97"/>
      <c r="R5" s="81"/>
      <c r="S5" s="97"/>
      <c r="T5" s="97"/>
      <c r="U5" s="97"/>
      <c r="V5" s="97"/>
      <c r="W5" s="97"/>
    </row>
    <row r="6" spans="1:24" x14ac:dyDescent="0.25">
      <c r="A6" s="76">
        <v>6</v>
      </c>
      <c r="B6" s="69">
        <v>108296</v>
      </c>
      <c r="C6" s="69">
        <v>34405</v>
      </c>
      <c r="D6" s="76">
        <v>3.15</v>
      </c>
      <c r="E6" s="77" t="s">
        <v>261</v>
      </c>
      <c r="F6" s="69">
        <v>15750</v>
      </c>
      <c r="G6" s="69">
        <v>2429</v>
      </c>
      <c r="H6" s="69">
        <v>92546</v>
      </c>
      <c r="I6" s="69">
        <v>31976</v>
      </c>
      <c r="J6" s="41">
        <v>2.89</v>
      </c>
      <c r="K6" s="76" t="s">
        <v>408</v>
      </c>
      <c r="L6" s="77" t="s">
        <v>261</v>
      </c>
      <c r="M6" s="77" t="s">
        <v>261</v>
      </c>
      <c r="N6" s="77" t="s">
        <v>261</v>
      </c>
      <c r="O6" s="77" t="s">
        <v>261</v>
      </c>
      <c r="P6" s="77" t="s">
        <v>261</v>
      </c>
      <c r="Q6" s="77" t="s">
        <v>261</v>
      </c>
      <c r="R6" s="69">
        <v>27572</v>
      </c>
      <c r="S6" s="69">
        <v>86635</v>
      </c>
      <c r="T6" s="69">
        <v>37887</v>
      </c>
      <c r="U6" s="55">
        <v>2.29</v>
      </c>
      <c r="V6" s="55" t="s">
        <v>408</v>
      </c>
      <c r="W6" s="55" t="s">
        <v>229</v>
      </c>
      <c r="X6" t="s">
        <v>551</v>
      </c>
    </row>
    <row r="7" spans="1:24" x14ac:dyDescent="0.25">
      <c r="A7" s="76">
        <v>30</v>
      </c>
      <c r="B7" s="69">
        <v>37849</v>
      </c>
      <c r="C7" s="69">
        <v>24442</v>
      </c>
      <c r="D7" s="76">
        <v>1.55</v>
      </c>
      <c r="E7" s="77" t="s">
        <v>261</v>
      </c>
      <c r="F7" s="55">
        <v>0</v>
      </c>
      <c r="G7" s="55">
        <v>961</v>
      </c>
      <c r="H7" s="69">
        <v>37849</v>
      </c>
      <c r="I7" s="69">
        <v>23481</v>
      </c>
      <c r="J7" s="55">
        <v>1.28</v>
      </c>
      <c r="K7" s="55" t="s">
        <v>408</v>
      </c>
      <c r="L7" s="69">
        <v>3074</v>
      </c>
      <c r="M7" s="65">
        <v>0.8</v>
      </c>
      <c r="N7" s="69">
        <v>5696</v>
      </c>
      <c r="O7" s="69">
        <v>30138</v>
      </c>
      <c r="P7" s="55">
        <v>1.26</v>
      </c>
      <c r="Q7" s="55" t="s">
        <v>408</v>
      </c>
      <c r="R7" s="69">
        <v>16474</v>
      </c>
      <c r="S7" s="69">
        <v>32460</v>
      </c>
      <c r="T7" s="69">
        <v>34566</v>
      </c>
      <c r="U7" s="55">
        <v>0.94</v>
      </c>
      <c r="V7" s="55" t="s">
        <v>565</v>
      </c>
      <c r="W7" s="55" t="s">
        <v>230</v>
      </c>
    </row>
  </sheetData>
  <mergeCells count="27">
    <mergeCell ref="A1:W1"/>
    <mergeCell ref="L2:Q2"/>
    <mergeCell ref="M3:M5"/>
    <mergeCell ref="R3:R5"/>
    <mergeCell ref="S3:W3"/>
    <mergeCell ref="S4:S5"/>
    <mergeCell ref="T4:T5"/>
    <mergeCell ref="U4:U5"/>
    <mergeCell ref="V4:V5"/>
    <mergeCell ref="W4:W5"/>
    <mergeCell ref="R2:W2"/>
    <mergeCell ref="O3:Q3"/>
    <mergeCell ref="J4:J5"/>
    <mergeCell ref="K4:K5"/>
    <mergeCell ref="Q4:Q5"/>
    <mergeCell ref="P4:P5"/>
    <mergeCell ref="O4:O5"/>
    <mergeCell ref="N3:N5"/>
    <mergeCell ref="L3:L5"/>
    <mergeCell ref="A2:A5"/>
    <mergeCell ref="D4:E4"/>
    <mergeCell ref="H4:I4"/>
    <mergeCell ref="H3:K3"/>
    <mergeCell ref="F2:K2"/>
    <mergeCell ref="F3:G4"/>
    <mergeCell ref="D2:E3"/>
    <mergeCell ref="B2:C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4D7D-7910-457B-A904-E3B1BB804253}">
  <dimension ref="A1:O20"/>
  <sheetViews>
    <sheetView workbookViewId="0">
      <selection activeCell="H5" sqref="H5"/>
    </sheetView>
  </sheetViews>
  <sheetFormatPr defaultRowHeight="15" x14ac:dyDescent="0.25"/>
  <cols>
    <col min="2" max="12" width="9.140625" style="55"/>
  </cols>
  <sheetData>
    <row r="1" spans="1:15" x14ac:dyDescent="0.25">
      <c r="A1" s="79" t="s">
        <v>566</v>
      </c>
      <c r="B1" s="79"/>
      <c r="C1" s="79"/>
      <c r="D1" s="79"/>
      <c r="E1" s="79"/>
      <c r="F1" s="79"/>
      <c r="G1" s="79"/>
      <c r="H1" s="79"/>
      <c r="I1" s="79"/>
      <c r="J1" s="79"/>
      <c r="K1" s="79"/>
      <c r="L1" s="79"/>
      <c r="M1" s="79"/>
      <c r="N1" s="79"/>
      <c r="O1" s="79"/>
    </row>
    <row r="2" spans="1:15" x14ac:dyDescent="0.25">
      <c r="A2" s="102" t="s">
        <v>567</v>
      </c>
      <c r="B2" s="102"/>
      <c r="C2" s="102"/>
      <c r="D2" s="102"/>
      <c r="E2" s="102"/>
      <c r="F2" s="102"/>
      <c r="G2" s="102"/>
      <c r="H2" s="102"/>
      <c r="I2" s="102"/>
      <c r="J2" s="102"/>
      <c r="K2" s="102"/>
      <c r="L2" s="102"/>
      <c r="M2" s="102"/>
      <c r="N2" s="102"/>
      <c r="O2" s="102"/>
    </row>
    <row r="3" spans="1:15" ht="15" customHeight="1" x14ac:dyDescent="0.25">
      <c r="A3" t="s">
        <v>568</v>
      </c>
      <c r="C3" s="78" t="s">
        <v>573</v>
      </c>
      <c r="D3" s="78"/>
      <c r="E3" s="78" t="s">
        <v>576</v>
      </c>
      <c r="F3" s="78"/>
      <c r="G3" s="78" t="s">
        <v>577</v>
      </c>
      <c r="H3" s="78"/>
      <c r="I3" s="78" t="s">
        <v>578</v>
      </c>
      <c r="J3" s="78"/>
      <c r="K3" s="78" t="s">
        <v>579</v>
      </c>
      <c r="L3" s="78"/>
      <c r="M3" s="81" t="s">
        <v>580</v>
      </c>
      <c r="N3" s="81" t="s">
        <v>581</v>
      </c>
      <c r="O3" s="81" t="s">
        <v>582</v>
      </c>
    </row>
    <row r="4" spans="1:15" x14ac:dyDescent="0.25">
      <c r="A4" t="s">
        <v>569</v>
      </c>
      <c r="C4" s="78">
        <v>460</v>
      </c>
      <c r="D4" s="78"/>
      <c r="E4" s="78">
        <v>200</v>
      </c>
      <c r="F4" s="78"/>
      <c r="G4" s="78">
        <v>97</v>
      </c>
      <c r="H4" s="78"/>
      <c r="I4" s="78">
        <v>61</v>
      </c>
      <c r="J4" s="78"/>
      <c r="K4" s="78">
        <v>51</v>
      </c>
      <c r="L4" s="78"/>
      <c r="M4" s="81"/>
      <c r="N4" s="81"/>
      <c r="O4" s="81"/>
    </row>
    <row r="5" spans="1:15" x14ac:dyDescent="0.25">
      <c r="C5" s="55" t="s">
        <v>574</v>
      </c>
      <c r="D5" s="55" t="s">
        <v>575</v>
      </c>
      <c r="E5" s="55" t="s">
        <v>574</v>
      </c>
      <c r="F5" s="55" t="s">
        <v>575</v>
      </c>
      <c r="G5" s="55" t="s">
        <v>574</v>
      </c>
      <c r="H5" s="55" t="s">
        <v>575</v>
      </c>
      <c r="I5" s="55" t="s">
        <v>574</v>
      </c>
      <c r="J5" s="55" t="s">
        <v>575</v>
      </c>
      <c r="K5" s="55" t="s">
        <v>574</v>
      </c>
      <c r="L5" s="55" t="s">
        <v>575</v>
      </c>
      <c r="M5" s="81"/>
      <c r="N5" s="81"/>
      <c r="O5" s="81"/>
    </row>
    <row r="6" spans="1:15" x14ac:dyDescent="0.25">
      <c r="A6" s="101" t="s">
        <v>570</v>
      </c>
      <c r="B6" s="55">
        <v>21</v>
      </c>
      <c r="C6" s="19" t="s">
        <v>261</v>
      </c>
      <c r="D6" s="19" t="s">
        <v>261</v>
      </c>
      <c r="E6" s="55">
        <v>146</v>
      </c>
      <c r="F6" s="63">
        <v>29200</v>
      </c>
      <c r="G6" s="19" t="s">
        <v>261</v>
      </c>
      <c r="H6" s="19" t="s">
        <v>261</v>
      </c>
      <c r="I6" s="55">
        <v>11</v>
      </c>
      <c r="J6" s="55">
        <v>671</v>
      </c>
      <c r="K6" s="55">
        <v>15</v>
      </c>
      <c r="L6" s="55">
        <v>765</v>
      </c>
      <c r="M6" s="63">
        <v>30636</v>
      </c>
      <c r="N6" s="63">
        <v>182061</v>
      </c>
      <c r="O6" s="63">
        <v>13004</v>
      </c>
    </row>
    <row r="7" spans="1:15" x14ac:dyDescent="0.25">
      <c r="A7" s="101"/>
      <c r="B7" s="55">
        <v>22</v>
      </c>
    </row>
    <row r="8" spans="1:15" x14ac:dyDescent="0.25">
      <c r="A8" s="101"/>
      <c r="B8" s="55">
        <v>23</v>
      </c>
    </row>
    <row r="9" spans="1:15" x14ac:dyDescent="0.25">
      <c r="A9" s="101"/>
      <c r="B9" s="55">
        <v>24</v>
      </c>
    </row>
    <row r="10" spans="1:15" x14ac:dyDescent="0.25">
      <c r="A10" s="101"/>
      <c r="B10" s="55">
        <v>25</v>
      </c>
    </row>
    <row r="11" spans="1:15" x14ac:dyDescent="0.25">
      <c r="A11" s="101"/>
      <c r="B11" s="55">
        <v>26</v>
      </c>
    </row>
    <row r="12" spans="1:15" x14ac:dyDescent="0.25">
      <c r="A12" s="101"/>
      <c r="B12" s="55">
        <v>27</v>
      </c>
    </row>
    <row r="13" spans="1:15" x14ac:dyDescent="0.25">
      <c r="A13" s="101"/>
      <c r="B13" s="55">
        <v>28</v>
      </c>
    </row>
    <row r="14" spans="1:15" x14ac:dyDescent="0.25">
      <c r="A14" s="101"/>
      <c r="B14" s="55">
        <v>29</v>
      </c>
    </row>
    <row r="15" spans="1:15" x14ac:dyDescent="0.25">
      <c r="A15" s="101"/>
      <c r="B15" s="55">
        <v>30</v>
      </c>
    </row>
    <row r="16" spans="1:15" x14ac:dyDescent="0.25">
      <c r="A16" s="101"/>
      <c r="B16" s="55">
        <v>31</v>
      </c>
    </row>
    <row r="17" spans="1:2" x14ac:dyDescent="0.25">
      <c r="A17" t="s">
        <v>571</v>
      </c>
      <c r="B17" s="55">
        <v>1</v>
      </c>
    </row>
    <row r="18" spans="1:2" x14ac:dyDescent="0.25">
      <c r="A18" s="101"/>
      <c r="B18" s="55">
        <v>2</v>
      </c>
    </row>
    <row r="19" spans="1:2" x14ac:dyDescent="0.25">
      <c r="B19" s="55">
        <v>3</v>
      </c>
    </row>
    <row r="20" spans="1:2" x14ac:dyDescent="0.25">
      <c r="A20" t="s">
        <v>572</v>
      </c>
    </row>
  </sheetData>
  <mergeCells count="15">
    <mergeCell ref="M3:M5"/>
    <mergeCell ref="N3:N5"/>
    <mergeCell ref="O3:O5"/>
    <mergeCell ref="A1:O1"/>
    <mergeCell ref="A2:O2"/>
    <mergeCell ref="I3:J3"/>
    <mergeCell ref="I4:J4"/>
    <mergeCell ref="K3:L3"/>
    <mergeCell ref="K4:L4"/>
    <mergeCell ref="C4:D4"/>
    <mergeCell ref="C3:D3"/>
    <mergeCell ref="E3:F3"/>
    <mergeCell ref="E4:F4"/>
    <mergeCell ref="G3:H3"/>
    <mergeCell ref="G4:H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61330-260B-42B9-9AD7-CCF0888752B3}">
  <dimension ref="A1:Q50"/>
  <sheetViews>
    <sheetView tabSelected="1" workbookViewId="0">
      <selection activeCell="Q11" sqref="Q11"/>
    </sheetView>
  </sheetViews>
  <sheetFormatPr defaultRowHeight="15" x14ac:dyDescent="0.25"/>
  <cols>
    <col min="2" max="12" width="9.140625" style="55"/>
  </cols>
  <sheetData>
    <row r="1" spans="1:17" x14ac:dyDescent="0.25">
      <c r="A1" s="79" t="s">
        <v>587</v>
      </c>
      <c r="B1" s="79"/>
      <c r="C1" s="79"/>
      <c r="D1" s="79"/>
      <c r="E1" s="79"/>
      <c r="F1" s="79"/>
      <c r="G1" s="79"/>
      <c r="H1" s="79"/>
      <c r="I1" s="79"/>
      <c r="J1" s="79"/>
      <c r="K1" s="79"/>
      <c r="L1" s="79"/>
      <c r="M1" s="79"/>
      <c r="N1" s="79"/>
      <c r="O1" s="79"/>
      <c r="P1" s="79"/>
      <c r="Q1" s="79"/>
    </row>
    <row r="2" spans="1:17" x14ac:dyDescent="0.25">
      <c r="A2" s="102" t="s">
        <v>588</v>
      </c>
      <c r="B2" s="102"/>
      <c r="C2" s="102"/>
      <c r="D2" s="102"/>
      <c r="E2" s="102"/>
      <c r="F2" s="102"/>
      <c r="G2" s="102"/>
      <c r="H2" s="102"/>
      <c r="I2" s="102"/>
      <c r="J2" s="102"/>
      <c r="K2" s="102"/>
      <c r="L2" s="102"/>
      <c r="M2" s="102"/>
      <c r="N2" s="102"/>
      <c r="O2" s="102"/>
      <c r="P2" s="102"/>
      <c r="Q2" s="102"/>
    </row>
    <row r="3" spans="1:17" ht="15" customHeight="1" x14ac:dyDescent="0.25">
      <c r="A3" t="s">
        <v>568</v>
      </c>
      <c r="C3" s="78" t="s">
        <v>573</v>
      </c>
      <c r="D3" s="78"/>
      <c r="E3" s="78" t="s">
        <v>576</v>
      </c>
      <c r="F3" s="78"/>
      <c r="G3" s="78" t="s">
        <v>577</v>
      </c>
      <c r="H3" s="78"/>
      <c r="I3" s="78" t="s">
        <v>578</v>
      </c>
      <c r="J3" s="78"/>
      <c r="K3" s="78" t="s">
        <v>579</v>
      </c>
      <c r="L3" s="78"/>
      <c r="M3" s="81" t="s">
        <v>580</v>
      </c>
      <c r="N3" s="81" t="s">
        <v>585</v>
      </c>
      <c r="O3" s="81" t="s">
        <v>586</v>
      </c>
      <c r="P3" s="81" t="s">
        <v>589</v>
      </c>
      <c r="Q3" s="81" t="s">
        <v>590</v>
      </c>
    </row>
    <row r="4" spans="1:17" x14ac:dyDescent="0.25">
      <c r="A4" t="s">
        <v>569</v>
      </c>
      <c r="C4" s="78">
        <v>460</v>
      </c>
      <c r="D4" s="78"/>
      <c r="E4" s="78">
        <v>200</v>
      </c>
      <c r="F4" s="78"/>
      <c r="G4" s="78">
        <v>97</v>
      </c>
      <c r="H4" s="78"/>
      <c r="I4" s="78">
        <v>61</v>
      </c>
      <c r="J4" s="78"/>
      <c r="K4" s="78">
        <v>51</v>
      </c>
      <c r="L4" s="78"/>
      <c r="M4" s="81"/>
      <c r="N4" s="81"/>
      <c r="O4" s="81"/>
      <c r="P4" s="81"/>
      <c r="Q4" s="81"/>
    </row>
    <row r="5" spans="1:17" x14ac:dyDescent="0.25">
      <c r="C5" s="55" t="s">
        <v>574</v>
      </c>
      <c r="D5" s="55" t="s">
        <v>575</v>
      </c>
      <c r="E5" s="55" t="s">
        <v>574</v>
      </c>
      <c r="F5" s="55" t="s">
        <v>575</v>
      </c>
      <c r="G5" s="55" t="s">
        <v>574</v>
      </c>
      <c r="H5" s="55" t="s">
        <v>575</v>
      </c>
      <c r="I5" s="55" t="s">
        <v>574</v>
      </c>
      <c r="J5" s="55" t="s">
        <v>575</v>
      </c>
      <c r="K5" s="55" t="s">
        <v>574</v>
      </c>
      <c r="L5" s="55" t="s">
        <v>575</v>
      </c>
      <c r="M5" s="81"/>
      <c r="N5" s="81"/>
      <c r="O5" s="81"/>
      <c r="P5" s="81"/>
      <c r="Q5" s="81"/>
    </row>
    <row r="6" spans="1:17" x14ac:dyDescent="0.25">
      <c r="A6" s="101" t="s">
        <v>583</v>
      </c>
      <c r="B6" s="55">
        <v>21</v>
      </c>
      <c r="C6" s="19">
        <v>78</v>
      </c>
      <c r="D6" s="63">
        <v>35880</v>
      </c>
      <c r="E6" s="55">
        <v>136</v>
      </c>
      <c r="F6" s="63">
        <v>27200</v>
      </c>
      <c r="G6" s="19" t="s">
        <v>261</v>
      </c>
      <c r="H6" s="19" t="s">
        <v>261</v>
      </c>
      <c r="I6" s="19" t="s">
        <v>261</v>
      </c>
      <c r="J6" s="19" t="s">
        <v>261</v>
      </c>
      <c r="K6" s="55">
        <v>55</v>
      </c>
      <c r="L6" s="55">
        <v>2805</v>
      </c>
      <c r="M6" s="63">
        <v>65885</v>
      </c>
      <c r="N6" s="63">
        <v>321121</v>
      </c>
      <c r="O6" s="63">
        <v>28672</v>
      </c>
      <c r="P6" s="63">
        <v>364</v>
      </c>
      <c r="Q6" s="103">
        <v>0.87</v>
      </c>
    </row>
    <row r="7" spans="1:17" x14ac:dyDescent="0.25">
      <c r="A7" s="101"/>
      <c r="B7" s="55">
        <v>22</v>
      </c>
    </row>
    <row r="8" spans="1:17" x14ac:dyDescent="0.25">
      <c r="A8" s="101"/>
      <c r="B8" s="55">
        <v>23</v>
      </c>
    </row>
    <row r="9" spans="1:17" x14ac:dyDescent="0.25">
      <c r="A9" s="101"/>
      <c r="B9" s="55">
        <v>24</v>
      </c>
    </row>
    <row r="10" spans="1:17" x14ac:dyDescent="0.25">
      <c r="A10" s="101"/>
      <c r="B10" s="55">
        <v>25</v>
      </c>
    </row>
    <row r="11" spans="1:17" x14ac:dyDescent="0.25">
      <c r="A11" s="101"/>
      <c r="B11" s="55">
        <v>26</v>
      </c>
    </row>
    <row r="12" spans="1:17" x14ac:dyDescent="0.25">
      <c r="A12" s="101"/>
      <c r="B12" s="55">
        <v>27</v>
      </c>
    </row>
    <row r="13" spans="1:17" x14ac:dyDescent="0.25">
      <c r="A13" s="101"/>
      <c r="B13" s="55">
        <v>28</v>
      </c>
    </row>
    <row r="14" spans="1:17" x14ac:dyDescent="0.25">
      <c r="A14" s="101"/>
      <c r="B14" s="55">
        <v>29</v>
      </c>
    </row>
    <row r="15" spans="1:17" x14ac:dyDescent="0.25">
      <c r="A15" s="101"/>
      <c r="B15" s="55">
        <v>30</v>
      </c>
    </row>
    <row r="16" spans="1:17" x14ac:dyDescent="0.25">
      <c r="A16" s="101"/>
      <c r="B16" s="55">
        <v>31</v>
      </c>
    </row>
    <row r="17" spans="1:2" x14ac:dyDescent="0.25">
      <c r="A17" t="s">
        <v>584</v>
      </c>
      <c r="B17" s="55">
        <v>1</v>
      </c>
    </row>
    <row r="18" spans="1:2" x14ac:dyDescent="0.25">
      <c r="A18" s="101"/>
      <c r="B18" s="55">
        <v>2</v>
      </c>
    </row>
    <row r="19" spans="1:2" x14ac:dyDescent="0.25">
      <c r="B19" s="55">
        <v>3</v>
      </c>
    </row>
    <row r="20" spans="1:2" x14ac:dyDescent="0.25">
      <c r="B20" s="55">
        <v>4</v>
      </c>
    </row>
    <row r="21" spans="1:2" x14ac:dyDescent="0.25">
      <c r="B21" s="55">
        <v>5</v>
      </c>
    </row>
    <row r="22" spans="1:2" x14ac:dyDescent="0.25">
      <c r="B22" s="55">
        <v>6</v>
      </c>
    </row>
    <row r="23" spans="1:2" x14ac:dyDescent="0.25">
      <c r="B23" s="55">
        <v>7</v>
      </c>
    </row>
    <row r="24" spans="1:2" x14ac:dyDescent="0.25">
      <c r="B24" s="55">
        <v>8</v>
      </c>
    </row>
    <row r="25" spans="1:2" x14ac:dyDescent="0.25">
      <c r="B25" s="55">
        <v>9</v>
      </c>
    </row>
    <row r="26" spans="1:2" x14ac:dyDescent="0.25">
      <c r="B26" s="55">
        <v>10</v>
      </c>
    </row>
    <row r="27" spans="1:2" x14ac:dyDescent="0.25">
      <c r="B27" s="55">
        <v>11</v>
      </c>
    </row>
    <row r="28" spans="1:2" x14ac:dyDescent="0.25">
      <c r="B28" s="55">
        <v>12</v>
      </c>
    </row>
    <row r="29" spans="1:2" x14ac:dyDescent="0.25">
      <c r="B29" s="55">
        <v>13</v>
      </c>
    </row>
    <row r="30" spans="1:2" x14ac:dyDescent="0.25">
      <c r="B30" s="55">
        <v>14</v>
      </c>
    </row>
    <row r="31" spans="1:2" x14ac:dyDescent="0.25">
      <c r="B31" s="55">
        <v>15</v>
      </c>
    </row>
    <row r="32" spans="1:2" x14ac:dyDescent="0.25">
      <c r="B32" s="55">
        <v>16</v>
      </c>
    </row>
    <row r="33" spans="1:2" x14ac:dyDescent="0.25">
      <c r="B33" s="55">
        <v>17</v>
      </c>
    </row>
    <row r="34" spans="1:2" x14ac:dyDescent="0.25">
      <c r="B34" s="55">
        <v>18</v>
      </c>
    </row>
    <row r="35" spans="1:2" x14ac:dyDescent="0.25">
      <c r="B35" s="55">
        <v>19</v>
      </c>
    </row>
    <row r="36" spans="1:2" x14ac:dyDescent="0.25">
      <c r="B36" s="55">
        <v>20</v>
      </c>
    </row>
    <row r="37" spans="1:2" x14ac:dyDescent="0.25">
      <c r="B37" s="55">
        <v>21</v>
      </c>
    </row>
    <row r="38" spans="1:2" x14ac:dyDescent="0.25">
      <c r="B38" s="55">
        <v>22</v>
      </c>
    </row>
    <row r="39" spans="1:2" x14ac:dyDescent="0.25">
      <c r="B39" s="55">
        <v>23</v>
      </c>
    </row>
    <row r="40" spans="1:2" x14ac:dyDescent="0.25">
      <c r="B40" s="55">
        <v>24</v>
      </c>
    </row>
    <row r="41" spans="1:2" x14ac:dyDescent="0.25">
      <c r="B41" s="55">
        <v>25</v>
      </c>
    </row>
    <row r="42" spans="1:2" x14ac:dyDescent="0.25">
      <c r="B42" s="55">
        <v>26</v>
      </c>
    </row>
    <row r="43" spans="1:2" x14ac:dyDescent="0.25">
      <c r="B43" s="55">
        <v>27</v>
      </c>
    </row>
    <row r="44" spans="1:2" x14ac:dyDescent="0.25">
      <c r="B44" s="55">
        <v>28</v>
      </c>
    </row>
    <row r="45" spans="1:2" x14ac:dyDescent="0.25">
      <c r="B45" s="55">
        <v>29</v>
      </c>
    </row>
    <row r="46" spans="1:2" x14ac:dyDescent="0.25">
      <c r="A46" t="s">
        <v>570</v>
      </c>
      <c r="B46" s="55">
        <v>1</v>
      </c>
    </row>
    <row r="47" spans="1:2" x14ac:dyDescent="0.25">
      <c r="B47" s="55">
        <v>2</v>
      </c>
    </row>
    <row r="48" spans="1:2" x14ac:dyDescent="0.25">
      <c r="B48" s="55">
        <v>3</v>
      </c>
    </row>
    <row r="49" spans="2:2" x14ac:dyDescent="0.25">
      <c r="B49" s="55">
        <v>4</v>
      </c>
    </row>
    <row r="50" spans="2:2" x14ac:dyDescent="0.25">
      <c r="B50" s="55">
        <v>5</v>
      </c>
    </row>
  </sheetData>
  <mergeCells count="17">
    <mergeCell ref="C4:D4"/>
    <mergeCell ref="E4:F4"/>
    <mergeCell ref="G4:H4"/>
    <mergeCell ref="I4:J4"/>
    <mergeCell ref="K4:L4"/>
    <mergeCell ref="A1:Q1"/>
    <mergeCell ref="A2:Q2"/>
    <mergeCell ref="P3:P5"/>
    <mergeCell ref="Q3:Q5"/>
    <mergeCell ref="C3:D3"/>
    <mergeCell ref="E3:F3"/>
    <mergeCell ref="G3:H3"/>
    <mergeCell ref="I3:J3"/>
    <mergeCell ref="K3:L3"/>
    <mergeCell ref="M3:M5"/>
    <mergeCell ref="N3:N5"/>
    <mergeCell ref="O3: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194B-8579-40BC-9904-C1B13E73A304}">
  <dimension ref="A1:D6"/>
  <sheetViews>
    <sheetView workbookViewId="0">
      <selection activeCell="E7" sqref="E7"/>
    </sheetView>
  </sheetViews>
  <sheetFormatPr defaultRowHeight="15" x14ac:dyDescent="0.25"/>
  <cols>
    <col min="2" max="2" width="17.42578125" bestFit="1" customWidth="1"/>
  </cols>
  <sheetData>
    <row r="1" spans="1:4" x14ac:dyDescent="0.25">
      <c r="A1" t="s">
        <v>0</v>
      </c>
    </row>
    <row r="2" spans="1:4" x14ac:dyDescent="0.25">
      <c r="C2" t="s">
        <v>5</v>
      </c>
      <c r="D2" t="s">
        <v>6</v>
      </c>
    </row>
    <row r="3" spans="1:4" x14ac:dyDescent="0.25">
      <c r="A3">
        <v>1630</v>
      </c>
      <c r="B3" t="s">
        <v>1</v>
      </c>
      <c r="C3">
        <v>15</v>
      </c>
      <c r="D3">
        <v>30</v>
      </c>
    </row>
    <row r="4" spans="1:4" x14ac:dyDescent="0.25">
      <c r="A4">
        <v>1795</v>
      </c>
      <c r="B4" t="s">
        <v>2</v>
      </c>
      <c r="C4">
        <v>9</v>
      </c>
      <c r="D4">
        <v>16</v>
      </c>
    </row>
    <row r="5" spans="1:4" x14ac:dyDescent="0.25">
      <c r="A5">
        <v>1812</v>
      </c>
      <c r="B5" t="s">
        <v>3</v>
      </c>
      <c r="C5">
        <v>15</v>
      </c>
      <c r="D5">
        <v>20</v>
      </c>
    </row>
    <row r="6" spans="1:4" x14ac:dyDescent="0.25">
      <c r="A6">
        <v>1848</v>
      </c>
      <c r="B6" t="s">
        <v>4</v>
      </c>
      <c r="C6">
        <v>8</v>
      </c>
      <c r="D6">
        <v>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5018-302E-49ED-84D3-E08C506E1FF7}">
  <dimension ref="A1:AB17"/>
  <sheetViews>
    <sheetView workbookViewId="0">
      <selection activeCell="P6" sqref="P6"/>
    </sheetView>
  </sheetViews>
  <sheetFormatPr defaultRowHeight="15" x14ac:dyDescent="0.25"/>
  <cols>
    <col min="2" max="2" width="14.42578125" customWidth="1"/>
    <col min="3" max="3" width="8" customWidth="1"/>
    <col min="4" max="4" width="17.5703125" bestFit="1" customWidth="1"/>
    <col min="5" max="5" width="9" customWidth="1"/>
    <col min="6" max="6" width="18.28515625" customWidth="1"/>
    <col min="9" max="9" width="12.85546875" bestFit="1" customWidth="1"/>
    <col min="11" max="12" width="9.140625" style="5"/>
    <col min="13" max="13" width="9.140625" style="29"/>
    <col min="16" max="16" width="9.140625" style="29"/>
    <col min="18" max="19" width="9.140625" style="29"/>
    <col min="24" max="25" width="9.140625" style="44"/>
  </cols>
  <sheetData>
    <row r="1" spans="1:28" x14ac:dyDescent="0.25">
      <c r="A1" t="s">
        <v>376</v>
      </c>
      <c r="B1" t="s">
        <v>438</v>
      </c>
      <c r="C1" t="s">
        <v>30</v>
      </c>
      <c r="D1" t="s">
        <v>378</v>
      </c>
      <c r="E1" t="s">
        <v>440</v>
      </c>
      <c r="F1" t="s">
        <v>441</v>
      </c>
      <c r="G1" t="s">
        <v>306</v>
      </c>
      <c r="H1" t="s">
        <v>447</v>
      </c>
      <c r="I1" t="s">
        <v>448</v>
      </c>
      <c r="J1" t="s">
        <v>306</v>
      </c>
      <c r="K1" s="5" t="s">
        <v>379</v>
      </c>
      <c r="L1" s="5" t="s">
        <v>380</v>
      </c>
      <c r="M1" s="29" t="s">
        <v>381</v>
      </c>
      <c r="N1" t="s">
        <v>382</v>
      </c>
      <c r="O1" t="s">
        <v>250</v>
      </c>
      <c r="P1" s="29" t="s">
        <v>383</v>
      </c>
      <c r="Q1" t="s">
        <v>384</v>
      </c>
      <c r="R1" s="29" t="s">
        <v>385</v>
      </c>
      <c r="S1" s="29" t="s">
        <v>386</v>
      </c>
      <c r="T1" t="s">
        <v>387</v>
      </c>
      <c r="U1" t="s">
        <v>388</v>
      </c>
      <c r="V1" t="s">
        <v>389</v>
      </c>
      <c r="W1" t="s">
        <v>390</v>
      </c>
      <c r="X1" s="44" t="s">
        <v>391</v>
      </c>
      <c r="Y1" s="44" t="s">
        <v>392</v>
      </c>
      <c r="Z1" t="s">
        <v>393</v>
      </c>
      <c r="AA1" t="s">
        <v>394</v>
      </c>
    </row>
    <row r="2" spans="1:28" x14ac:dyDescent="0.25">
      <c r="A2" t="s">
        <v>377</v>
      </c>
      <c r="B2" t="s">
        <v>436</v>
      </c>
      <c r="C2" s="43" t="s">
        <v>437</v>
      </c>
      <c r="D2" s="17" t="s">
        <v>395</v>
      </c>
      <c r="E2" t="s">
        <v>442</v>
      </c>
      <c r="F2" t="s">
        <v>443</v>
      </c>
      <c r="G2" t="s">
        <v>230</v>
      </c>
      <c r="H2" t="s">
        <v>445</v>
      </c>
      <c r="I2" t="s">
        <v>446</v>
      </c>
      <c r="J2" t="s">
        <v>396</v>
      </c>
      <c r="K2" s="5">
        <v>12917</v>
      </c>
      <c r="L2" s="5">
        <v>4250</v>
      </c>
      <c r="M2" s="29">
        <v>1.83</v>
      </c>
      <c r="N2">
        <v>0</v>
      </c>
      <c r="O2">
        <v>22</v>
      </c>
      <c r="P2" s="29">
        <v>0.73</v>
      </c>
      <c r="R2" s="29">
        <v>1.5</v>
      </c>
      <c r="S2" s="29">
        <v>1.1000000000000001</v>
      </c>
      <c r="T2">
        <v>0.87</v>
      </c>
      <c r="U2">
        <v>0.79</v>
      </c>
      <c r="V2">
        <v>3.51</v>
      </c>
      <c r="W2">
        <v>0.94</v>
      </c>
      <c r="X2" s="44">
        <v>7.4</v>
      </c>
      <c r="Y2" s="44">
        <v>2.2999999999999998</v>
      </c>
      <c r="Z2">
        <v>1.02</v>
      </c>
      <c r="AA2">
        <v>3.85</v>
      </c>
    </row>
    <row r="3" spans="1:28" x14ac:dyDescent="0.25">
      <c r="A3">
        <v>2</v>
      </c>
      <c r="B3" t="s">
        <v>436</v>
      </c>
      <c r="C3" s="43" t="s">
        <v>437</v>
      </c>
      <c r="D3" t="s">
        <v>439</v>
      </c>
      <c r="E3" t="s">
        <v>442</v>
      </c>
      <c r="F3" t="s">
        <v>444</v>
      </c>
      <c r="G3" t="s">
        <v>230</v>
      </c>
      <c r="H3" t="s">
        <v>445</v>
      </c>
      <c r="I3" t="s">
        <v>446</v>
      </c>
      <c r="J3" t="s">
        <v>396</v>
      </c>
      <c r="K3" s="5">
        <v>12917</v>
      </c>
      <c r="L3" s="5">
        <v>4250</v>
      </c>
      <c r="M3" s="29">
        <v>1.34</v>
      </c>
      <c r="N3">
        <v>0</v>
      </c>
      <c r="O3">
        <v>17</v>
      </c>
      <c r="P3" s="29">
        <v>1.2</v>
      </c>
      <c r="R3" s="29">
        <v>1.5</v>
      </c>
      <c r="S3" s="29">
        <v>1.8</v>
      </c>
      <c r="T3" s="29">
        <v>0.82</v>
      </c>
      <c r="U3" s="29">
        <v>0.46</v>
      </c>
      <c r="V3" s="29">
        <v>2.68</v>
      </c>
      <c r="W3" s="29">
        <v>0.78</v>
      </c>
      <c r="X3" s="44">
        <v>6.7</v>
      </c>
      <c r="Y3" s="44">
        <v>1.8</v>
      </c>
      <c r="Z3" s="29">
        <v>0.99</v>
      </c>
      <c r="AA3" s="29">
        <v>2.75</v>
      </c>
    </row>
    <row r="4" spans="1:28" x14ac:dyDescent="0.25">
      <c r="A4">
        <v>4</v>
      </c>
      <c r="B4" t="s">
        <v>436</v>
      </c>
      <c r="C4" s="43" t="s">
        <v>495</v>
      </c>
      <c r="D4" t="s">
        <v>496</v>
      </c>
      <c r="E4" t="s">
        <v>442</v>
      </c>
      <c r="F4" t="s">
        <v>443</v>
      </c>
      <c r="G4" t="s">
        <v>229</v>
      </c>
      <c r="H4" t="s">
        <v>445</v>
      </c>
      <c r="I4" t="s">
        <v>497</v>
      </c>
      <c r="J4" t="s">
        <v>230</v>
      </c>
      <c r="K4" s="5">
        <v>12917</v>
      </c>
      <c r="L4" s="5">
        <v>15000</v>
      </c>
      <c r="M4" s="29">
        <v>0.9</v>
      </c>
      <c r="N4">
        <v>2</v>
      </c>
      <c r="O4">
        <v>5</v>
      </c>
      <c r="P4" s="29">
        <v>1.51</v>
      </c>
      <c r="T4" s="29">
        <v>1.57</v>
      </c>
      <c r="U4" s="29">
        <v>1.04</v>
      </c>
      <c r="V4" s="29">
        <v>2.11</v>
      </c>
      <c r="W4" s="29">
        <v>1.49</v>
      </c>
      <c r="X4" s="44">
        <v>6.2</v>
      </c>
      <c r="Y4" s="44">
        <v>5.7</v>
      </c>
      <c r="Z4" s="29">
        <v>1.78</v>
      </c>
      <c r="AA4" s="29">
        <v>2.2999999999999998</v>
      </c>
      <c r="AB4" t="s">
        <v>502</v>
      </c>
    </row>
    <row r="5" spans="1:28" x14ac:dyDescent="0.25">
      <c r="A5">
        <v>5</v>
      </c>
      <c r="B5" t="s">
        <v>436</v>
      </c>
      <c r="C5" s="43" t="s">
        <v>505</v>
      </c>
      <c r="D5" t="s">
        <v>506</v>
      </c>
      <c r="E5" t="s">
        <v>442</v>
      </c>
      <c r="F5" t="s">
        <v>444</v>
      </c>
      <c r="G5" t="s">
        <v>229</v>
      </c>
      <c r="H5" t="s">
        <v>445</v>
      </c>
      <c r="I5" t="s">
        <v>446</v>
      </c>
      <c r="J5" t="s">
        <v>230</v>
      </c>
      <c r="K5" s="5">
        <v>11230</v>
      </c>
      <c r="L5" s="5">
        <v>14730</v>
      </c>
      <c r="M5" s="29">
        <v>2.42</v>
      </c>
      <c r="N5">
        <v>52</v>
      </c>
      <c r="O5">
        <v>8</v>
      </c>
      <c r="P5" s="29">
        <v>7.43</v>
      </c>
      <c r="T5" s="29">
        <v>1.44</v>
      </c>
      <c r="U5" s="29">
        <v>0.19</v>
      </c>
      <c r="V5" s="29">
        <v>3.5</v>
      </c>
      <c r="W5" s="29">
        <v>1.4</v>
      </c>
      <c r="X5" s="44">
        <v>6.9</v>
      </c>
      <c r="Y5" s="44">
        <v>6</v>
      </c>
      <c r="Z5" s="29">
        <v>1.61</v>
      </c>
      <c r="AA5" s="29">
        <v>2.86</v>
      </c>
    </row>
    <row r="6" spans="1:28" x14ac:dyDescent="0.25">
      <c r="A6">
        <v>6</v>
      </c>
      <c r="B6" t="s">
        <v>436</v>
      </c>
      <c r="C6" s="43" t="s">
        <v>538</v>
      </c>
      <c r="D6" t="s">
        <v>539</v>
      </c>
      <c r="E6" t="s">
        <v>492</v>
      </c>
      <c r="F6" t="s">
        <v>493</v>
      </c>
      <c r="G6" t="s">
        <v>229</v>
      </c>
      <c r="H6" t="s">
        <v>445</v>
      </c>
      <c r="I6" t="s">
        <v>540</v>
      </c>
      <c r="J6" t="s">
        <v>230</v>
      </c>
      <c r="K6" s="5">
        <v>12691</v>
      </c>
      <c r="L6" s="5">
        <v>14733</v>
      </c>
      <c r="M6" s="29">
        <v>1.61</v>
      </c>
      <c r="N6">
        <v>20</v>
      </c>
      <c r="O6">
        <v>7</v>
      </c>
      <c r="P6" s="29">
        <v>3.75</v>
      </c>
      <c r="T6" s="29">
        <v>1.69</v>
      </c>
      <c r="U6" s="29">
        <v>0.45</v>
      </c>
      <c r="V6" s="29">
        <v>1.53</v>
      </c>
      <c r="W6" s="29">
        <v>2.14</v>
      </c>
      <c r="X6" s="44">
        <v>5.6</v>
      </c>
      <c r="Y6" s="44">
        <v>6.3</v>
      </c>
      <c r="Z6" s="29">
        <v>1.96</v>
      </c>
      <c r="AA6" s="29">
        <v>2.5099999999999998</v>
      </c>
    </row>
    <row r="7" spans="1:28" x14ac:dyDescent="0.25">
      <c r="A7">
        <v>7</v>
      </c>
      <c r="B7" t="s">
        <v>436</v>
      </c>
      <c r="C7" s="43" t="s">
        <v>503</v>
      </c>
      <c r="D7" t="s">
        <v>504</v>
      </c>
      <c r="E7" t="s">
        <v>442</v>
      </c>
      <c r="F7" t="s">
        <v>443</v>
      </c>
      <c r="G7" t="s">
        <v>229</v>
      </c>
      <c r="H7" t="s">
        <v>445</v>
      </c>
      <c r="I7" t="s">
        <v>497</v>
      </c>
      <c r="J7" t="s">
        <v>230</v>
      </c>
      <c r="K7" s="5">
        <v>18912</v>
      </c>
      <c r="L7" s="5">
        <v>13330</v>
      </c>
      <c r="M7" s="29">
        <v>1.24</v>
      </c>
      <c r="N7">
        <v>3</v>
      </c>
      <c r="O7">
        <v>2</v>
      </c>
      <c r="P7" s="29">
        <v>2.4</v>
      </c>
      <c r="T7" s="29">
        <v>1.87</v>
      </c>
      <c r="U7" s="29">
        <v>0.78</v>
      </c>
      <c r="V7" s="29">
        <v>0.67</v>
      </c>
      <c r="W7" s="29">
        <v>1.48</v>
      </c>
      <c r="X7" s="44">
        <v>4.7</v>
      </c>
      <c r="Y7" s="44">
        <v>5.6</v>
      </c>
      <c r="Z7" s="29">
        <v>1.59</v>
      </c>
      <c r="AA7" s="29">
        <v>1.74</v>
      </c>
      <c r="AB7" t="s">
        <v>502</v>
      </c>
    </row>
    <row r="8" spans="1:28" x14ac:dyDescent="0.25">
      <c r="A8">
        <v>38</v>
      </c>
      <c r="B8" t="s">
        <v>449</v>
      </c>
      <c r="C8" s="43" t="s">
        <v>450</v>
      </c>
      <c r="D8" t="s">
        <v>491</v>
      </c>
      <c r="E8" t="s">
        <v>492</v>
      </c>
      <c r="F8" t="s">
        <v>493</v>
      </c>
      <c r="G8" t="s">
        <v>452</v>
      </c>
      <c r="H8" t="s">
        <v>445</v>
      </c>
      <c r="I8" t="s">
        <v>494</v>
      </c>
      <c r="J8" t="s">
        <v>230</v>
      </c>
      <c r="K8" s="5">
        <v>20496</v>
      </c>
      <c r="L8" s="5">
        <v>41974</v>
      </c>
      <c r="M8" s="29">
        <v>0.92</v>
      </c>
      <c r="N8">
        <v>31</v>
      </c>
      <c r="O8">
        <v>5</v>
      </c>
      <c r="P8" s="29">
        <v>2.02</v>
      </c>
      <c r="T8">
        <v>1.69</v>
      </c>
      <c r="U8">
        <v>0.83</v>
      </c>
      <c r="V8">
        <v>1.58</v>
      </c>
      <c r="W8">
        <v>1.1299999999999999</v>
      </c>
      <c r="X8" s="44">
        <v>5.3</v>
      </c>
      <c r="Y8" s="44">
        <v>6</v>
      </c>
      <c r="Z8">
        <v>1.88</v>
      </c>
      <c r="AA8">
        <v>1.26</v>
      </c>
      <c r="AB8" t="s">
        <v>500</v>
      </c>
    </row>
    <row r="9" spans="1:28" x14ac:dyDescent="0.25">
      <c r="A9">
        <v>39</v>
      </c>
      <c r="B9" t="s">
        <v>449</v>
      </c>
      <c r="C9" s="43" t="s">
        <v>450</v>
      </c>
      <c r="D9" t="s">
        <v>451</v>
      </c>
      <c r="E9" t="s">
        <v>442</v>
      </c>
      <c r="F9" t="s">
        <v>444</v>
      </c>
      <c r="G9" t="s">
        <v>452</v>
      </c>
      <c r="H9" t="s">
        <v>445</v>
      </c>
      <c r="I9" t="s">
        <v>453</v>
      </c>
      <c r="J9" t="s">
        <v>230</v>
      </c>
      <c r="K9" s="5">
        <v>9761</v>
      </c>
      <c r="L9" s="5">
        <v>21478</v>
      </c>
      <c r="M9" s="29">
        <v>1.59</v>
      </c>
      <c r="N9">
        <v>2</v>
      </c>
      <c r="O9">
        <v>2</v>
      </c>
      <c r="P9" s="29">
        <v>7.22</v>
      </c>
      <c r="R9" s="52">
        <v>0.2</v>
      </c>
      <c r="S9" s="29">
        <v>1.44</v>
      </c>
      <c r="T9">
        <v>0.97</v>
      </c>
      <c r="U9">
        <v>0.67</v>
      </c>
      <c r="V9">
        <v>4.29</v>
      </c>
      <c r="W9">
        <v>1.67</v>
      </c>
      <c r="X9" s="44">
        <v>7.2</v>
      </c>
      <c r="Y9" s="44">
        <v>6</v>
      </c>
      <c r="Z9">
        <v>1.88</v>
      </c>
      <c r="AA9">
        <v>4.5599999999999996</v>
      </c>
    </row>
    <row r="10" spans="1:28" x14ac:dyDescent="0.25">
      <c r="A10">
        <v>54</v>
      </c>
      <c r="B10" t="s">
        <v>487</v>
      </c>
      <c r="C10">
        <v>26</v>
      </c>
      <c r="D10" t="s">
        <v>488</v>
      </c>
      <c r="E10" t="s">
        <v>492</v>
      </c>
      <c r="F10" t="s">
        <v>489</v>
      </c>
      <c r="G10" t="s">
        <v>230</v>
      </c>
      <c r="H10" t="s">
        <v>445</v>
      </c>
      <c r="I10" t="s">
        <v>490</v>
      </c>
      <c r="J10" t="s">
        <v>401</v>
      </c>
      <c r="K10" s="5">
        <v>14620</v>
      </c>
      <c r="L10" s="5">
        <v>12327</v>
      </c>
      <c r="M10" s="29">
        <v>2.21</v>
      </c>
      <c r="N10">
        <v>1</v>
      </c>
      <c r="O10">
        <v>0</v>
      </c>
      <c r="P10" s="29">
        <v>1.6</v>
      </c>
      <c r="R10" s="17">
        <v>0.52</v>
      </c>
      <c r="S10" s="29">
        <v>0.84</v>
      </c>
      <c r="T10">
        <v>0.77</v>
      </c>
      <c r="U10">
        <v>0.92</v>
      </c>
      <c r="V10">
        <v>5.25</v>
      </c>
      <c r="W10">
        <v>10.66</v>
      </c>
      <c r="X10" s="44">
        <v>8.5</v>
      </c>
      <c r="Y10" s="44">
        <v>10.1</v>
      </c>
      <c r="Z10">
        <v>3.84</v>
      </c>
      <c r="AA10">
        <v>3.54</v>
      </c>
    </row>
    <row r="16" spans="1:28" x14ac:dyDescent="0.25">
      <c r="A16" t="s">
        <v>498</v>
      </c>
      <c r="B16" t="s">
        <v>499</v>
      </c>
    </row>
    <row r="17" spans="1:2" x14ac:dyDescent="0.25">
      <c r="A17" t="s">
        <v>501</v>
      </c>
      <c r="B17" t="s">
        <v>245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6450-9649-4589-8A5F-C2871945E9AF}">
  <dimension ref="A1:G10"/>
  <sheetViews>
    <sheetView workbookViewId="0">
      <selection activeCell="B5" sqref="B5"/>
    </sheetView>
  </sheetViews>
  <sheetFormatPr defaultRowHeight="15" x14ac:dyDescent="0.25"/>
  <cols>
    <col min="1" max="1" width="14" bestFit="1" customWidth="1"/>
    <col min="2" max="6" width="12.85546875" style="18" customWidth="1"/>
  </cols>
  <sheetData>
    <row r="1" spans="1:7" ht="21" x14ac:dyDescent="0.35">
      <c r="A1" s="92" t="s">
        <v>415</v>
      </c>
      <c r="B1" s="92"/>
      <c r="C1" s="92"/>
      <c r="D1" s="92"/>
      <c r="E1" s="92"/>
      <c r="F1" s="92"/>
      <c r="G1" s="92"/>
    </row>
    <row r="3" spans="1:7" x14ac:dyDescent="0.25">
      <c r="A3" s="94"/>
      <c r="B3" s="93" t="s">
        <v>160</v>
      </c>
      <c r="C3" s="93"/>
      <c r="D3" s="34" t="s">
        <v>423</v>
      </c>
      <c r="E3" s="34" t="s">
        <v>416</v>
      </c>
      <c r="F3" s="34" t="s">
        <v>417</v>
      </c>
    </row>
    <row r="4" spans="1:7" x14ac:dyDescent="0.25">
      <c r="A4" s="95"/>
      <c r="B4" s="34" t="s">
        <v>420</v>
      </c>
      <c r="C4" s="34" t="s">
        <v>424</v>
      </c>
      <c r="D4" s="34" t="s">
        <v>425</v>
      </c>
      <c r="E4" s="34" t="s">
        <v>316</v>
      </c>
      <c r="F4" s="34" t="s">
        <v>426</v>
      </c>
    </row>
    <row r="5" spans="1:7" x14ac:dyDescent="0.25">
      <c r="A5" s="33" t="s">
        <v>236</v>
      </c>
      <c r="B5" s="35">
        <v>1.1000000000000001</v>
      </c>
      <c r="C5" s="35">
        <v>1</v>
      </c>
      <c r="D5" s="35">
        <v>1.1000000000000001</v>
      </c>
      <c r="E5" s="35">
        <v>1.1000000000000001</v>
      </c>
      <c r="F5" s="35">
        <v>0.9</v>
      </c>
    </row>
    <row r="6" spans="1:7" x14ac:dyDescent="0.25">
      <c r="A6" s="33" t="s">
        <v>418</v>
      </c>
      <c r="B6" s="35">
        <v>1</v>
      </c>
      <c r="C6" s="35">
        <v>1</v>
      </c>
      <c r="D6" s="35">
        <v>1</v>
      </c>
      <c r="E6" s="35">
        <v>1</v>
      </c>
      <c r="F6" s="35">
        <v>1</v>
      </c>
    </row>
    <row r="7" spans="1:7" x14ac:dyDescent="0.25">
      <c r="A7" s="33" t="s">
        <v>419</v>
      </c>
      <c r="B7" s="35">
        <v>0.9</v>
      </c>
      <c r="C7" s="35">
        <v>1</v>
      </c>
      <c r="D7" s="35">
        <v>0.9</v>
      </c>
      <c r="E7" s="35">
        <v>0.8</v>
      </c>
      <c r="F7" s="35">
        <v>1.1000000000000001</v>
      </c>
    </row>
    <row r="9" spans="1:7" x14ac:dyDescent="0.25">
      <c r="A9" t="s">
        <v>421</v>
      </c>
    </row>
    <row r="10" spans="1:7" x14ac:dyDescent="0.25">
      <c r="A10" t="s">
        <v>422</v>
      </c>
    </row>
  </sheetData>
  <mergeCells count="3">
    <mergeCell ref="A1:G1"/>
    <mergeCell ref="B3:C3"/>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80930-6EE7-4640-B519-DBBAE4C2555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67E9-A6C4-4C30-ACE1-C48E7CDD6AAF}">
  <dimension ref="A1:C10"/>
  <sheetViews>
    <sheetView workbookViewId="0">
      <selection activeCell="B2" sqref="B2"/>
    </sheetView>
  </sheetViews>
  <sheetFormatPr defaultRowHeight="15" x14ac:dyDescent="0.25"/>
  <cols>
    <col min="1" max="1" width="21.85546875" customWidth="1"/>
    <col min="2" max="2" width="14.28515625" bestFit="1" customWidth="1"/>
    <col min="3" max="3" width="12.85546875" bestFit="1" customWidth="1"/>
  </cols>
  <sheetData>
    <row r="1" spans="1:3" x14ac:dyDescent="0.25">
      <c r="A1" t="s">
        <v>137</v>
      </c>
    </row>
    <row r="2" spans="1:3" x14ac:dyDescent="0.25">
      <c r="B2" t="s">
        <v>98</v>
      </c>
      <c r="C2" t="s">
        <v>99</v>
      </c>
    </row>
    <row r="3" spans="1:3" x14ac:dyDescent="0.25">
      <c r="A3" t="s">
        <v>45</v>
      </c>
      <c r="B3" t="s">
        <v>100</v>
      </c>
      <c r="C3" s="1" t="s">
        <v>101</v>
      </c>
    </row>
    <row r="4" spans="1:3" x14ac:dyDescent="0.25">
      <c r="A4" t="s">
        <v>136</v>
      </c>
      <c r="B4" t="s">
        <v>102</v>
      </c>
      <c r="C4" s="1" t="s">
        <v>103</v>
      </c>
    </row>
    <row r="5" spans="1:3" x14ac:dyDescent="0.25">
      <c r="A5" t="s">
        <v>94</v>
      </c>
      <c r="B5" t="s">
        <v>104</v>
      </c>
      <c r="C5" s="1" t="s">
        <v>109</v>
      </c>
    </row>
    <row r="6" spans="1:3" x14ac:dyDescent="0.25">
      <c r="A6" t="s">
        <v>95</v>
      </c>
      <c r="B6" t="s">
        <v>105</v>
      </c>
      <c r="C6" s="7" t="s">
        <v>110</v>
      </c>
    </row>
    <row r="7" spans="1:3" x14ac:dyDescent="0.25">
      <c r="A7" t="s">
        <v>96</v>
      </c>
      <c r="B7" t="s">
        <v>106</v>
      </c>
      <c r="C7" s="7" t="s">
        <v>111</v>
      </c>
    </row>
    <row r="8" spans="1:3" x14ac:dyDescent="0.25">
      <c r="A8" t="s">
        <v>48</v>
      </c>
      <c r="B8" t="s">
        <v>107</v>
      </c>
      <c r="C8" s="7" t="s">
        <v>112</v>
      </c>
    </row>
    <row r="9" spans="1:3" x14ac:dyDescent="0.25">
      <c r="A9" t="s">
        <v>49</v>
      </c>
      <c r="B9" t="s">
        <v>108</v>
      </c>
      <c r="C9" s="7" t="s">
        <v>113</v>
      </c>
    </row>
    <row r="10" spans="1:3" x14ac:dyDescent="0.25">
      <c r="A10" t="s">
        <v>97</v>
      </c>
      <c r="B10" t="s">
        <v>103</v>
      </c>
      <c r="C10" s="7"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B5AF-2B6F-450D-B4BB-5BAFCD8B1E08}">
  <dimension ref="A1:E12"/>
  <sheetViews>
    <sheetView workbookViewId="0">
      <selection activeCell="C11" sqref="C11"/>
    </sheetView>
  </sheetViews>
  <sheetFormatPr defaultRowHeight="15" x14ac:dyDescent="0.25"/>
  <cols>
    <col min="2" max="2" width="22.85546875" bestFit="1" customWidth="1"/>
    <col min="3" max="3" width="31.28515625" style="13" customWidth="1"/>
    <col min="4" max="4" width="36.140625" customWidth="1"/>
    <col min="5" max="5" width="9.140625" style="13"/>
  </cols>
  <sheetData>
    <row r="1" spans="1:5" x14ac:dyDescent="0.25">
      <c r="A1" t="s">
        <v>126</v>
      </c>
    </row>
    <row r="2" spans="1:5" x14ac:dyDescent="0.25">
      <c r="C2" s="13" t="s">
        <v>139</v>
      </c>
      <c r="D2" s="78" t="s">
        <v>138</v>
      </c>
      <c r="E2" s="78"/>
    </row>
    <row r="3" spans="1:5" x14ac:dyDescent="0.25">
      <c r="A3" t="s">
        <v>127</v>
      </c>
      <c r="B3" t="s">
        <v>4</v>
      </c>
      <c r="C3" s="13">
        <v>14.5</v>
      </c>
    </row>
    <row r="4" spans="1:5" x14ac:dyDescent="0.25">
      <c r="D4" t="s">
        <v>46</v>
      </c>
      <c r="E4" s="13" t="s">
        <v>128</v>
      </c>
    </row>
    <row r="5" spans="1:5" x14ac:dyDescent="0.25">
      <c r="E5" s="13" t="s">
        <v>129</v>
      </c>
    </row>
    <row r="6" spans="1:5" x14ac:dyDescent="0.25">
      <c r="B6" t="s">
        <v>130</v>
      </c>
      <c r="C6" s="13">
        <v>23.2</v>
      </c>
    </row>
    <row r="7" spans="1:5" x14ac:dyDescent="0.25">
      <c r="D7" t="s">
        <v>49</v>
      </c>
      <c r="E7" s="13" t="s">
        <v>131</v>
      </c>
    </row>
    <row r="8" spans="1:5" x14ac:dyDescent="0.25">
      <c r="E8" s="13" t="s">
        <v>132</v>
      </c>
    </row>
    <row r="9" spans="1:5" x14ac:dyDescent="0.25">
      <c r="B9" t="s">
        <v>133</v>
      </c>
      <c r="C9" s="13">
        <v>1</v>
      </c>
    </row>
    <row r="10" spans="1:5" x14ac:dyDescent="0.25">
      <c r="B10" t="s">
        <v>134</v>
      </c>
      <c r="C10" s="13">
        <v>1.2</v>
      </c>
    </row>
    <row r="11" spans="1:5" x14ac:dyDescent="0.25">
      <c r="B11" t="s">
        <v>135</v>
      </c>
      <c r="C11" s="14">
        <v>25.5</v>
      </c>
      <c r="D11" t="s">
        <v>140</v>
      </c>
      <c r="E11" s="13">
        <v>2</v>
      </c>
    </row>
    <row r="12" spans="1:5" x14ac:dyDescent="0.25">
      <c r="B12" t="s">
        <v>141</v>
      </c>
      <c r="C12" s="13">
        <v>21.3</v>
      </c>
      <c r="D12" t="s">
        <v>140</v>
      </c>
      <c r="E12" s="13">
        <v>0.9</v>
      </c>
    </row>
  </sheetData>
  <mergeCells count="1">
    <mergeCell ref="D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6311-843E-4C55-9479-F410A926D5E2}">
  <dimension ref="A1:H51"/>
  <sheetViews>
    <sheetView topLeftCell="A34" workbookViewId="0">
      <selection activeCell="E44" sqref="E44"/>
    </sheetView>
  </sheetViews>
  <sheetFormatPr defaultRowHeight="15" x14ac:dyDescent="0.25"/>
  <cols>
    <col min="1" max="1" width="25.85546875" customWidth="1"/>
    <col min="2" max="2" width="8" style="6" customWidth="1"/>
    <col min="3" max="3" width="13.140625" bestFit="1" customWidth="1"/>
    <col min="4" max="4" width="9.140625" style="5"/>
    <col min="5" max="5" width="13.140625" bestFit="1" customWidth="1"/>
    <col min="6" max="6" width="9.140625" style="5"/>
    <col min="7" max="8" width="9.140625" style="4"/>
  </cols>
  <sheetData>
    <row r="1" spans="1:8" x14ac:dyDescent="0.25">
      <c r="A1" t="s">
        <v>93</v>
      </c>
    </row>
    <row r="2" spans="1:8" x14ac:dyDescent="0.25">
      <c r="A2" s="9" t="s">
        <v>29</v>
      </c>
      <c r="B2" s="10" t="s">
        <v>30</v>
      </c>
      <c r="C2" s="9" t="s">
        <v>35</v>
      </c>
      <c r="D2" s="11" t="s">
        <v>31</v>
      </c>
      <c r="E2" s="9" t="s">
        <v>32</v>
      </c>
      <c r="F2" s="11" t="s">
        <v>31</v>
      </c>
      <c r="G2" s="12" t="s">
        <v>33</v>
      </c>
      <c r="H2" s="12" t="s">
        <v>34</v>
      </c>
    </row>
    <row r="3" spans="1:8" x14ac:dyDescent="0.25">
      <c r="A3" t="s">
        <v>36</v>
      </c>
      <c r="B3" s="6">
        <v>1805</v>
      </c>
      <c r="C3" t="s">
        <v>78</v>
      </c>
      <c r="D3" s="5">
        <v>75000</v>
      </c>
      <c r="E3" t="s">
        <v>79</v>
      </c>
      <c r="F3" s="5">
        <v>89000</v>
      </c>
      <c r="G3" s="4">
        <v>0.84</v>
      </c>
      <c r="H3" s="4">
        <v>0.84</v>
      </c>
    </row>
    <row r="4" spans="1:8" x14ac:dyDescent="0.25">
      <c r="A4" t="s">
        <v>37</v>
      </c>
      <c r="B4" s="6">
        <v>1806</v>
      </c>
      <c r="C4" t="s">
        <v>80</v>
      </c>
      <c r="D4" s="5">
        <v>50000</v>
      </c>
      <c r="E4" t="s">
        <v>78</v>
      </c>
      <c r="F4" s="5">
        <v>30000</v>
      </c>
      <c r="G4" s="4">
        <v>1.67</v>
      </c>
      <c r="H4" s="4">
        <v>0.6</v>
      </c>
    </row>
    <row r="5" spans="1:8" x14ac:dyDescent="0.25">
      <c r="A5" t="s">
        <v>38</v>
      </c>
      <c r="B5" s="6">
        <v>1812</v>
      </c>
      <c r="C5" t="s">
        <v>78</v>
      </c>
      <c r="D5" s="5">
        <v>130000</v>
      </c>
      <c r="E5" t="s">
        <v>81</v>
      </c>
      <c r="F5" s="5">
        <v>120000</v>
      </c>
      <c r="G5" s="4">
        <v>1.08</v>
      </c>
      <c r="H5" s="4">
        <v>1.08</v>
      </c>
    </row>
    <row r="6" spans="1:8" x14ac:dyDescent="0.25">
      <c r="A6" t="s">
        <v>39</v>
      </c>
      <c r="B6" s="6">
        <v>1813</v>
      </c>
      <c r="C6" t="s">
        <v>78</v>
      </c>
      <c r="D6" s="5">
        <v>100000</v>
      </c>
      <c r="E6" t="s">
        <v>79</v>
      </c>
      <c r="F6" s="5">
        <v>150000</v>
      </c>
      <c r="G6" s="4">
        <v>0.67</v>
      </c>
      <c r="H6" s="4">
        <v>0.67</v>
      </c>
    </row>
    <row r="7" spans="1:8" x14ac:dyDescent="0.25">
      <c r="A7" t="s">
        <v>40</v>
      </c>
      <c r="B7" s="6">
        <v>1813</v>
      </c>
      <c r="C7" t="s">
        <v>82</v>
      </c>
      <c r="D7" s="5">
        <v>300000</v>
      </c>
      <c r="E7" t="s">
        <v>90</v>
      </c>
      <c r="F7" s="5">
        <v>180000</v>
      </c>
      <c r="G7" s="4">
        <v>1.67</v>
      </c>
      <c r="H7" s="4">
        <v>1.67</v>
      </c>
    </row>
    <row r="8" spans="1:8" x14ac:dyDescent="0.25">
      <c r="A8" t="s">
        <v>41</v>
      </c>
      <c r="B8" s="6">
        <v>1815</v>
      </c>
      <c r="C8" t="s">
        <v>78</v>
      </c>
      <c r="D8" s="5">
        <v>77000</v>
      </c>
      <c r="E8" t="s">
        <v>80</v>
      </c>
      <c r="F8" s="5">
        <v>83000</v>
      </c>
      <c r="G8" s="4">
        <v>0.93</v>
      </c>
      <c r="H8" s="4">
        <v>0.93</v>
      </c>
    </row>
    <row r="9" spans="1:8" x14ac:dyDescent="0.25">
      <c r="A9" t="s">
        <v>42</v>
      </c>
      <c r="B9" s="6">
        <v>1815</v>
      </c>
      <c r="C9" t="s">
        <v>82</v>
      </c>
      <c r="D9" s="5">
        <v>129000</v>
      </c>
      <c r="E9" t="s">
        <v>90</v>
      </c>
      <c r="F9" s="5">
        <v>72000</v>
      </c>
      <c r="G9" s="4">
        <v>1.79</v>
      </c>
      <c r="H9" s="4">
        <v>1.79</v>
      </c>
    </row>
    <row r="10" spans="1:8" x14ac:dyDescent="0.25">
      <c r="A10" t="s">
        <v>43</v>
      </c>
      <c r="B10" s="6">
        <v>1847</v>
      </c>
      <c r="C10" t="s">
        <v>83</v>
      </c>
      <c r="D10" s="5">
        <v>16000</v>
      </c>
      <c r="E10" t="s">
        <v>84</v>
      </c>
      <c r="F10" s="5">
        <v>16000</v>
      </c>
      <c r="G10" s="4">
        <v>3.2</v>
      </c>
      <c r="H10" s="4">
        <v>0.31</v>
      </c>
    </row>
    <row r="11" spans="1:8" x14ac:dyDescent="0.25">
      <c r="A11" t="s">
        <v>44</v>
      </c>
      <c r="B11" s="6">
        <v>1847</v>
      </c>
      <c r="C11" t="s">
        <v>84</v>
      </c>
      <c r="D11" s="5">
        <v>8500</v>
      </c>
      <c r="E11" t="s">
        <v>83</v>
      </c>
      <c r="F11" s="5">
        <v>12000</v>
      </c>
      <c r="G11" s="4">
        <v>0.71</v>
      </c>
      <c r="H11" s="4">
        <v>0.71</v>
      </c>
    </row>
    <row r="12" spans="1:8" x14ac:dyDescent="0.25">
      <c r="A12" t="s">
        <v>45</v>
      </c>
      <c r="B12" s="6">
        <v>1862</v>
      </c>
      <c r="C12" t="s">
        <v>85</v>
      </c>
      <c r="D12" s="5">
        <v>40335</v>
      </c>
      <c r="E12" t="s">
        <v>168</v>
      </c>
      <c r="F12" s="5">
        <v>62642</v>
      </c>
      <c r="G12" s="4">
        <v>0.64</v>
      </c>
      <c r="H12" s="4">
        <v>1.55</v>
      </c>
    </row>
    <row r="13" spans="1:8" x14ac:dyDescent="0.25">
      <c r="A13" t="s">
        <v>46</v>
      </c>
      <c r="B13" s="6">
        <v>1862</v>
      </c>
      <c r="C13" t="s">
        <v>86</v>
      </c>
      <c r="D13" s="5">
        <v>80000</v>
      </c>
      <c r="E13" t="s">
        <v>175</v>
      </c>
      <c r="F13" s="5">
        <v>45000</v>
      </c>
      <c r="G13" s="4">
        <v>1.77</v>
      </c>
      <c r="H13" s="4">
        <v>0.56000000000000005</v>
      </c>
    </row>
    <row r="14" spans="1:8" x14ac:dyDescent="0.25">
      <c r="A14" t="s">
        <v>47</v>
      </c>
      <c r="B14" s="6">
        <v>1862</v>
      </c>
      <c r="C14" t="s">
        <v>86</v>
      </c>
      <c r="D14" s="5">
        <v>106000</v>
      </c>
      <c r="E14" t="s">
        <v>175</v>
      </c>
      <c r="F14" s="5">
        <v>77500</v>
      </c>
      <c r="G14" s="4">
        <v>1.46</v>
      </c>
      <c r="H14" s="4">
        <v>0.68</v>
      </c>
    </row>
    <row r="15" spans="1:8" x14ac:dyDescent="0.25">
      <c r="A15" t="s">
        <v>48</v>
      </c>
      <c r="B15" s="6">
        <v>1863</v>
      </c>
      <c r="C15" t="s">
        <v>86</v>
      </c>
      <c r="D15" s="5">
        <v>161000</v>
      </c>
      <c r="E15" t="s">
        <v>175</v>
      </c>
      <c r="F15" s="5">
        <v>57352</v>
      </c>
      <c r="G15" s="4">
        <v>1.76</v>
      </c>
      <c r="H15" s="4">
        <v>0.56999999999999995</v>
      </c>
    </row>
    <row r="16" spans="1:8" x14ac:dyDescent="0.25">
      <c r="A16" t="s">
        <v>49</v>
      </c>
      <c r="B16" s="6">
        <v>1863</v>
      </c>
      <c r="C16" t="s">
        <v>85</v>
      </c>
      <c r="D16" s="5">
        <v>75000</v>
      </c>
      <c r="E16" t="s">
        <v>168</v>
      </c>
      <c r="F16" s="5">
        <v>88289</v>
      </c>
      <c r="G16" s="4">
        <v>0.85</v>
      </c>
      <c r="H16" s="4">
        <v>1.18</v>
      </c>
    </row>
    <row r="17" spans="1:8" x14ac:dyDescent="0.25">
      <c r="A17" t="s">
        <v>50</v>
      </c>
      <c r="B17" s="6">
        <v>1863</v>
      </c>
      <c r="C17" t="s">
        <v>168</v>
      </c>
      <c r="D17" s="5">
        <v>56359</v>
      </c>
      <c r="E17" t="s">
        <v>85</v>
      </c>
      <c r="F17" s="5">
        <v>46165</v>
      </c>
      <c r="G17" s="4">
        <v>1.22</v>
      </c>
      <c r="H17" s="4">
        <v>1.22</v>
      </c>
    </row>
    <row r="18" spans="1:8" x14ac:dyDescent="0.25">
      <c r="A18" t="s">
        <v>51</v>
      </c>
      <c r="B18" s="6">
        <v>1864</v>
      </c>
      <c r="C18" t="s">
        <v>86</v>
      </c>
      <c r="D18" s="5">
        <v>107907</v>
      </c>
      <c r="E18" t="s">
        <v>175</v>
      </c>
      <c r="F18" s="5">
        <v>63797</v>
      </c>
      <c r="G18" s="4">
        <v>1.69</v>
      </c>
      <c r="H18" s="4">
        <v>0.59</v>
      </c>
    </row>
    <row r="19" spans="1:8" x14ac:dyDescent="0.25">
      <c r="A19" t="s">
        <v>52</v>
      </c>
      <c r="B19" s="6">
        <v>1866</v>
      </c>
      <c r="C19" t="s">
        <v>169</v>
      </c>
      <c r="D19" s="5">
        <v>220000</v>
      </c>
      <c r="E19" t="s">
        <v>87</v>
      </c>
      <c r="F19" s="5">
        <v>215000</v>
      </c>
      <c r="G19" s="4">
        <v>1.02</v>
      </c>
      <c r="H19" s="4">
        <v>1.02</v>
      </c>
    </row>
    <row r="20" spans="1:8" x14ac:dyDescent="0.25">
      <c r="A20" t="s">
        <v>88</v>
      </c>
      <c r="B20" s="6">
        <v>1870</v>
      </c>
      <c r="C20" t="s">
        <v>169</v>
      </c>
      <c r="D20" s="5">
        <v>190000</v>
      </c>
      <c r="E20" t="s">
        <v>90</v>
      </c>
      <c r="F20" s="5">
        <v>110000</v>
      </c>
      <c r="G20" s="4">
        <v>1.73</v>
      </c>
      <c r="H20" s="4">
        <v>1.73</v>
      </c>
    </row>
    <row r="21" spans="1:8" x14ac:dyDescent="0.25">
      <c r="A21" t="s">
        <v>53</v>
      </c>
      <c r="B21" s="6">
        <v>1914</v>
      </c>
      <c r="C21" t="s">
        <v>170</v>
      </c>
      <c r="D21" s="5">
        <v>1200000</v>
      </c>
      <c r="E21" t="s">
        <v>79</v>
      </c>
      <c r="F21" s="5">
        <v>1390000</v>
      </c>
      <c r="G21" s="4">
        <v>0.86</v>
      </c>
      <c r="H21" s="4">
        <v>0.86</v>
      </c>
    </row>
    <row r="22" spans="1:8" x14ac:dyDescent="0.25">
      <c r="A22" t="s">
        <v>54</v>
      </c>
      <c r="B22" s="6">
        <v>1914</v>
      </c>
      <c r="C22" t="s">
        <v>170</v>
      </c>
      <c r="D22" s="5">
        <v>187000</v>
      </c>
      <c r="E22" t="s">
        <v>81</v>
      </c>
      <c r="F22" s="5">
        <v>160000</v>
      </c>
      <c r="G22" s="4">
        <v>1.17</v>
      </c>
      <c r="H22" s="4">
        <v>1.17</v>
      </c>
    </row>
    <row r="23" spans="1:8" x14ac:dyDescent="0.25">
      <c r="A23" t="s">
        <v>55</v>
      </c>
      <c r="B23" s="6">
        <v>1914</v>
      </c>
      <c r="C23" t="s">
        <v>82</v>
      </c>
      <c r="D23" s="5">
        <v>1200000</v>
      </c>
      <c r="E23" t="s">
        <v>89</v>
      </c>
      <c r="F23" s="5">
        <v>900000</v>
      </c>
      <c r="G23" s="4">
        <v>1.33</v>
      </c>
      <c r="H23" s="4">
        <v>1.33</v>
      </c>
    </row>
    <row r="24" spans="1:8" x14ac:dyDescent="0.25">
      <c r="A24" t="s">
        <v>56</v>
      </c>
      <c r="B24" s="6">
        <v>1914</v>
      </c>
      <c r="C24" t="s">
        <v>170</v>
      </c>
      <c r="D24" s="5">
        <v>288600</v>
      </c>
      <c r="E24" t="s">
        <v>81</v>
      </c>
      <c r="F24" s="5">
        <v>273000</v>
      </c>
      <c r="G24" s="4">
        <v>1.06</v>
      </c>
      <c r="H24" s="4">
        <v>1.06</v>
      </c>
    </row>
    <row r="25" spans="1:8" x14ac:dyDescent="0.25">
      <c r="A25" t="s">
        <v>57</v>
      </c>
      <c r="B25" s="6">
        <v>1915</v>
      </c>
      <c r="C25" t="s">
        <v>90</v>
      </c>
      <c r="D25" s="5">
        <v>500000</v>
      </c>
      <c r="E25" t="s">
        <v>170</v>
      </c>
      <c r="F25" s="5">
        <v>190000</v>
      </c>
      <c r="G25" s="4">
        <v>2.63</v>
      </c>
      <c r="H25" s="4">
        <v>0.38</v>
      </c>
    </row>
    <row r="26" spans="1:8" x14ac:dyDescent="0.25">
      <c r="A26" t="s">
        <v>58</v>
      </c>
      <c r="B26" s="6">
        <v>1915</v>
      </c>
      <c r="C26" t="s">
        <v>170</v>
      </c>
      <c r="D26" s="5">
        <v>175000</v>
      </c>
      <c r="E26" t="s">
        <v>81</v>
      </c>
      <c r="F26" s="5">
        <v>300000</v>
      </c>
      <c r="G26" s="4">
        <v>0.57999999999999996</v>
      </c>
      <c r="H26" s="4">
        <v>0.57999999999999996</v>
      </c>
    </row>
    <row r="27" spans="1:8" x14ac:dyDescent="0.25">
      <c r="A27" t="s">
        <v>59</v>
      </c>
      <c r="B27" s="6">
        <v>1917</v>
      </c>
      <c r="C27" t="s">
        <v>91</v>
      </c>
      <c r="D27" s="5">
        <v>276000</v>
      </c>
      <c r="E27" t="s">
        <v>170</v>
      </c>
      <c r="F27" s="5">
        <v>120000</v>
      </c>
      <c r="G27" s="4">
        <v>2.2400000000000002</v>
      </c>
      <c r="H27" s="4">
        <v>0.45</v>
      </c>
    </row>
    <row r="28" spans="1:8" x14ac:dyDescent="0.25">
      <c r="A28" t="s">
        <v>60</v>
      </c>
      <c r="B28" s="6">
        <v>1917</v>
      </c>
      <c r="C28" t="s">
        <v>90</v>
      </c>
      <c r="D28" s="5">
        <v>1000000</v>
      </c>
      <c r="E28" t="s">
        <v>170</v>
      </c>
      <c r="F28" s="5">
        <v>480000</v>
      </c>
      <c r="G28" s="4">
        <v>2.08</v>
      </c>
      <c r="H28" s="4">
        <v>0.48</v>
      </c>
    </row>
    <row r="29" spans="1:8" x14ac:dyDescent="0.25">
      <c r="A29" t="s">
        <v>61</v>
      </c>
      <c r="B29" s="6">
        <v>1918</v>
      </c>
      <c r="C29" t="s">
        <v>84</v>
      </c>
      <c r="D29" s="5">
        <v>600000</v>
      </c>
      <c r="E29" t="s">
        <v>89</v>
      </c>
      <c r="F29" s="5">
        <v>380000</v>
      </c>
      <c r="G29" s="4">
        <v>1.58</v>
      </c>
      <c r="H29" s="4">
        <v>1.58</v>
      </c>
    </row>
    <row r="30" spans="1:8" x14ac:dyDescent="0.25">
      <c r="A30" t="s">
        <v>62</v>
      </c>
      <c r="B30" s="6">
        <v>1940</v>
      </c>
      <c r="C30" t="s">
        <v>170</v>
      </c>
      <c r="D30" s="5">
        <v>2500000</v>
      </c>
      <c r="E30" t="s">
        <v>79</v>
      </c>
      <c r="F30" s="5">
        <v>3000000</v>
      </c>
      <c r="G30" s="4">
        <v>0.84</v>
      </c>
      <c r="H30" s="4">
        <v>0.84</v>
      </c>
    </row>
    <row r="31" spans="1:8" x14ac:dyDescent="0.25">
      <c r="A31" t="s">
        <v>63</v>
      </c>
      <c r="B31" s="6">
        <v>1941</v>
      </c>
      <c r="C31" t="s">
        <v>170</v>
      </c>
      <c r="D31" s="5">
        <v>20000</v>
      </c>
      <c r="E31" t="s">
        <v>142</v>
      </c>
      <c r="F31" s="5">
        <v>41000</v>
      </c>
      <c r="G31" s="4">
        <v>0.49</v>
      </c>
      <c r="H31" s="4">
        <v>0.49</v>
      </c>
    </row>
    <row r="32" spans="1:8" x14ac:dyDescent="0.25">
      <c r="A32" t="s">
        <v>64</v>
      </c>
      <c r="B32" s="6">
        <v>1941</v>
      </c>
      <c r="C32" t="s">
        <v>170</v>
      </c>
      <c r="D32" s="5">
        <v>132000</v>
      </c>
      <c r="E32" t="s">
        <v>81</v>
      </c>
      <c r="F32" s="5">
        <v>150000</v>
      </c>
      <c r="G32" s="4">
        <v>0.88</v>
      </c>
      <c r="H32" s="4">
        <v>0.88</v>
      </c>
    </row>
    <row r="33" spans="1:8" x14ac:dyDescent="0.25">
      <c r="A33" t="s">
        <v>65</v>
      </c>
      <c r="B33" s="6" t="s">
        <v>77</v>
      </c>
      <c r="C33" t="s">
        <v>171</v>
      </c>
      <c r="D33" s="5">
        <v>60000</v>
      </c>
      <c r="E33" t="s">
        <v>91</v>
      </c>
      <c r="F33" s="5">
        <v>130000</v>
      </c>
      <c r="G33" s="4">
        <v>0.46</v>
      </c>
      <c r="H33" s="4">
        <v>0.46</v>
      </c>
    </row>
    <row r="34" spans="1:8" x14ac:dyDescent="0.25">
      <c r="A34" t="s">
        <v>66</v>
      </c>
      <c r="B34" s="6">
        <v>1942</v>
      </c>
      <c r="C34" t="s">
        <v>172</v>
      </c>
      <c r="D34" s="5">
        <v>177000</v>
      </c>
      <c r="E34" t="s">
        <v>176</v>
      </c>
      <c r="F34" s="5">
        <v>93000</v>
      </c>
      <c r="G34" s="4">
        <v>1.9</v>
      </c>
      <c r="H34" s="4">
        <v>1.9</v>
      </c>
    </row>
    <row r="35" spans="1:8" x14ac:dyDescent="0.25">
      <c r="A35" t="s">
        <v>67</v>
      </c>
      <c r="B35" s="6">
        <v>1942</v>
      </c>
      <c r="C35" t="s">
        <v>173</v>
      </c>
      <c r="D35" s="5">
        <v>1000000</v>
      </c>
      <c r="E35" t="s">
        <v>89</v>
      </c>
      <c r="F35" s="5">
        <v>800000</v>
      </c>
      <c r="G35" s="4">
        <v>1.25</v>
      </c>
      <c r="H35" s="4">
        <v>1.25</v>
      </c>
    </row>
    <row r="36" spans="1:8" x14ac:dyDescent="0.25">
      <c r="A36" t="s">
        <v>68</v>
      </c>
      <c r="B36" s="6">
        <v>1943</v>
      </c>
      <c r="C36" t="s">
        <v>170</v>
      </c>
      <c r="D36" s="5">
        <v>62000</v>
      </c>
      <c r="E36" t="s">
        <v>81</v>
      </c>
      <c r="F36" s="5">
        <v>90000</v>
      </c>
      <c r="G36" s="4">
        <v>0.69</v>
      </c>
      <c r="H36" s="4">
        <v>1.45</v>
      </c>
    </row>
    <row r="37" spans="1:8" ht="31.5" customHeight="1" x14ac:dyDescent="0.25">
      <c r="A37" s="3" t="s">
        <v>69</v>
      </c>
      <c r="B37" s="6">
        <v>1944</v>
      </c>
      <c r="C37" t="s">
        <v>89</v>
      </c>
      <c r="D37" s="5">
        <v>41974</v>
      </c>
      <c r="E37" t="s">
        <v>84</v>
      </c>
      <c r="F37" s="5">
        <v>20496</v>
      </c>
      <c r="G37" s="4">
        <v>2.0499999999999998</v>
      </c>
      <c r="H37" s="4">
        <v>0.49</v>
      </c>
    </row>
    <row r="38" spans="1:8" x14ac:dyDescent="0.25">
      <c r="A38" t="s">
        <v>70</v>
      </c>
      <c r="B38" s="6">
        <v>1944</v>
      </c>
      <c r="C38" t="s">
        <v>92</v>
      </c>
      <c r="D38" s="5">
        <v>14620</v>
      </c>
      <c r="E38" t="s">
        <v>170</v>
      </c>
      <c r="F38" s="5">
        <v>12327</v>
      </c>
      <c r="G38" s="4">
        <v>1.19</v>
      </c>
      <c r="H38" s="4">
        <v>0.84</v>
      </c>
    </row>
    <row r="39" spans="1:8" x14ac:dyDescent="0.25">
      <c r="A39" t="s">
        <v>71</v>
      </c>
      <c r="B39" s="6">
        <v>1944</v>
      </c>
      <c r="C39" t="s">
        <v>92</v>
      </c>
      <c r="D39" s="5">
        <v>60794</v>
      </c>
      <c r="E39" t="s">
        <v>170</v>
      </c>
      <c r="F39" s="5">
        <v>39580</v>
      </c>
      <c r="G39" s="4">
        <v>1.54</v>
      </c>
      <c r="H39" s="4">
        <v>0.65</v>
      </c>
    </row>
    <row r="40" spans="1:8" x14ac:dyDescent="0.25">
      <c r="A40" t="s">
        <v>72</v>
      </c>
      <c r="B40" s="6">
        <v>1944</v>
      </c>
      <c r="C40" t="s">
        <v>170</v>
      </c>
      <c r="D40" s="5">
        <v>10000</v>
      </c>
      <c r="E40" t="s">
        <v>92</v>
      </c>
      <c r="F40" s="5">
        <v>8634</v>
      </c>
      <c r="G40" s="4">
        <v>1.1599999999999999</v>
      </c>
      <c r="H40" s="4">
        <v>1.1599999999999999</v>
      </c>
    </row>
    <row r="41" spans="1:8" x14ac:dyDescent="0.25">
      <c r="A41" t="s">
        <v>73</v>
      </c>
      <c r="B41" s="6">
        <v>1945</v>
      </c>
      <c r="C41" t="s">
        <v>84</v>
      </c>
      <c r="D41" s="5">
        <v>68000</v>
      </c>
      <c r="E41" t="s">
        <v>177</v>
      </c>
      <c r="F41" s="5">
        <v>22000</v>
      </c>
      <c r="G41" s="4">
        <v>3.09</v>
      </c>
      <c r="H41" s="4">
        <v>3.09</v>
      </c>
    </row>
    <row r="42" spans="1:8" x14ac:dyDescent="0.25">
      <c r="A42" t="s">
        <v>74</v>
      </c>
      <c r="B42" s="6">
        <v>1967</v>
      </c>
      <c r="C42" t="s">
        <v>174</v>
      </c>
      <c r="D42" s="5">
        <v>54993</v>
      </c>
      <c r="E42" t="s">
        <v>178</v>
      </c>
      <c r="F42" s="5">
        <v>100000</v>
      </c>
      <c r="G42" s="4">
        <v>0.55000000000000004</v>
      </c>
      <c r="H42" s="4">
        <v>0.55000000000000004</v>
      </c>
    </row>
    <row r="43" spans="1:8" x14ac:dyDescent="0.25">
      <c r="A43" t="s">
        <v>75</v>
      </c>
      <c r="B43" s="6">
        <v>1967</v>
      </c>
      <c r="C43" t="s">
        <v>174</v>
      </c>
      <c r="D43" s="5">
        <v>45650</v>
      </c>
      <c r="E43" t="s">
        <v>179</v>
      </c>
      <c r="F43" s="5">
        <v>43300</v>
      </c>
      <c r="G43" s="4">
        <v>1.05</v>
      </c>
      <c r="H43" s="4">
        <v>1.05</v>
      </c>
    </row>
    <row r="44" spans="1:8" x14ac:dyDescent="0.25">
      <c r="A44" t="s">
        <v>76</v>
      </c>
      <c r="B44" s="6">
        <v>1967</v>
      </c>
      <c r="C44" t="s">
        <v>174</v>
      </c>
      <c r="D44" s="5">
        <v>40450</v>
      </c>
      <c r="E44" t="s">
        <v>180</v>
      </c>
      <c r="F44" s="5">
        <v>60000</v>
      </c>
      <c r="G44" s="4">
        <v>0.67</v>
      </c>
      <c r="H44" s="4">
        <v>0.67</v>
      </c>
    </row>
    <row r="46" spans="1:8" x14ac:dyDescent="0.25">
      <c r="A46" t="s">
        <v>167</v>
      </c>
    </row>
    <row r="47" spans="1:8" x14ac:dyDescent="0.25">
      <c r="A47" t="s">
        <v>165</v>
      </c>
    </row>
    <row r="48" spans="1:8" x14ac:dyDescent="0.25">
      <c r="A48" t="s">
        <v>166</v>
      </c>
    </row>
    <row r="49" spans="1:1" x14ac:dyDescent="0.25">
      <c r="A49" t="s">
        <v>181</v>
      </c>
    </row>
    <row r="50" spans="1:1" x14ac:dyDescent="0.25">
      <c r="A50" t="s">
        <v>182</v>
      </c>
    </row>
    <row r="51" spans="1:1" x14ac:dyDescent="0.25">
      <c r="A51" t="s">
        <v>183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07A0-2C62-46ED-8666-94270B660F99}">
  <dimension ref="A1:D17"/>
  <sheetViews>
    <sheetView workbookViewId="0">
      <selection activeCell="B6" sqref="B6"/>
    </sheetView>
  </sheetViews>
  <sheetFormatPr defaultRowHeight="15" x14ac:dyDescent="0.25"/>
  <cols>
    <col min="1" max="1" width="17" customWidth="1"/>
    <col min="2" max="2" width="12.7109375" style="8" customWidth="1"/>
    <col min="3" max="3" width="9.140625" style="8"/>
    <col min="4" max="4" width="16.5703125" style="8" customWidth="1"/>
  </cols>
  <sheetData>
    <row r="1" spans="1:4" x14ac:dyDescent="0.25">
      <c r="A1" t="s">
        <v>114</v>
      </c>
    </row>
    <row r="2" spans="1:4" x14ac:dyDescent="0.25">
      <c r="A2" t="s">
        <v>115</v>
      </c>
      <c r="B2" s="8" t="s">
        <v>116</v>
      </c>
      <c r="C2" s="8" t="s">
        <v>117</v>
      </c>
      <c r="D2" s="8" t="s">
        <v>118</v>
      </c>
    </row>
    <row r="3" spans="1:4" x14ac:dyDescent="0.25">
      <c r="A3" t="s">
        <v>119</v>
      </c>
      <c r="B3" s="8">
        <v>350</v>
      </c>
      <c r="C3" s="8">
        <v>31</v>
      </c>
      <c r="D3" s="8">
        <v>11</v>
      </c>
    </row>
    <row r="6" spans="1:4" x14ac:dyDescent="0.25">
      <c r="A6" t="s">
        <v>121</v>
      </c>
      <c r="B6" s="8">
        <v>560</v>
      </c>
      <c r="C6" s="8">
        <v>28</v>
      </c>
      <c r="D6" s="8">
        <v>20</v>
      </c>
    </row>
    <row r="7" spans="1:4" x14ac:dyDescent="0.25">
      <c r="A7" t="s">
        <v>122</v>
      </c>
      <c r="B7" s="8">
        <v>160</v>
      </c>
      <c r="C7" s="8">
        <v>20</v>
      </c>
      <c r="D7" s="8">
        <v>8</v>
      </c>
    </row>
    <row r="8" spans="1:4" x14ac:dyDescent="0.25">
      <c r="A8" t="s">
        <v>123</v>
      </c>
      <c r="B8" s="8">
        <v>150</v>
      </c>
      <c r="C8" s="8">
        <v>39</v>
      </c>
      <c r="D8" s="8">
        <v>4</v>
      </c>
    </row>
    <row r="9" spans="1:4" x14ac:dyDescent="0.25">
      <c r="A9" t="s">
        <v>124</v>
      </c>
      <c r="B9" s="8">
        <v>110</v>
      </c>
      <c r="C9" s="8">
        <v>16</v>
      </c>
      <c r="D9" s="8">
        <v>7</v>
      </c>
    </row>
    <row r="10" spans="1:4" x14ac:dyDescent="0.25">
      <c r="A10" t="s">
        <v>125</v>
      </c>
      <c r="B10" s="8">
        <v>167</v>
      </c>
      <c r="C10" s="8">
        <v>3</v>
      </c>
      <c r="D10" s="8">
        <v>56</v>
      </c>
    </row>
    <row r="17" spans="1:1" x14ac:dyDescent="0.25">
      <c r="A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5ED2-BAFD-401F-AFF4-DEC7F8C8832B}">
  <dimension ref="A1:C4"/>
  <sheetViews>
    <sheetView workbookViewId="0">
      <selection activeCell="B7" sqref="B7"/>
    </sheetView>
  </sheetViews>
  <sheetFormatPr defaultRowHeight="15" x14ac:dyDescent="0.25"/>
  <cols>
    <col min="1" max="1" width="23.85546875" bestFit="1" customWidth="1"/>
    <col min="2" max="2" width="20.28515625" style="8" bestFit="1" customWidth="1"/>
    <col min="3" max="3" width="22.5703125" style="8" bestFit="1" customWidth="1"/>
  </cols>
  <sheetData>
    <row r="1" spans="1:3" x14ac:dyDescent="0.25">
      <c r="A1" s="79" t="s">
        <v>143</v>
      </c>
      <c r="B1" s="79"/>
      <c r="C1" s="79"/>
    </row>
    <row r="2" spans="1:3" x14ac:dyDescent="0.25">
      <c r="B2" s="8" t="s">
        <v>146</v>
      </c>
      <c r="C2" s="8" t="s">
        <v>147</v>
      </c>
    </row>
    <row r="3" spans="1:3" x14ac:dyDescent="0.25">
      <c r="A3" t="s">
        <v>144</v>
      </c>
      <c r="B3" s="8" t="s">
        <v>145</v>
      </c>
      <c r="C3" s="8" t="s">
        <v>148</v>
      </c>
    </row>
    <row r="4" spans="1:3" x14ac:dyDescent="0.25">
      <c r="A4" t="s">
        <v>149</v>
      </c>
      <c r="B4" s="8" t="s">
        <v>148</v>
      </c>
      <c r="C4" s="8" t="s">
        <v>145</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B65B-DDF4-41F8-BC99-BDCAB28BD019}">
  <dimension ref="A1:AF348"/>
  <sheetViews>
    <sheetView workbookViewId="0">
      <selection activeCell="A10" sqref="A10:D10"/>
    </sheetView>
  </sheetViews>
  <sheetFormatPr defaultRowHeight="15" x14ac:dyDescent="0.25"/>
  <cols>
    <col min="1" max="1" width="35.28515625" customWidth="1"/>
    <col min="2" max="2" width="16" style="8" customWidth="1"/>
    <col min="3" max="3" width="11.85546875" style="8" customWidth="1"/>
    <col min="4" max="4" width="13.140625" style="8" customWidth="1"/>
    <col min="5" max="5" width="15.140625" style="8" customWidth="1"/>
    <col min="6" max="6" width="15.140625" style="16" customWidth="1"/>
    <col min="7" max="7" width="33.85546875" style="8" customWidth="1"/>
    <col min="8" max="8" width="33.85546875" style="16" customWidth="1"/>
    <col min="10" max="10" width="11.5703125" customWidth="1"/>
    <col min="13" max="13" width="12.85546875" customWidth="1"/>
    <col min="14" max="14" width="12" customWidth="1"/>
    <col min="15" max="15" width="13.28515625" customWidth="1"/>
  </cols>
  <sheetData>
    <row r="1" spans="1:32" x14ac:dyDescent="0.25">
      <c r="A1" t="s">
        <v>150</v>
      </c>
    </row>
    <row r="2" spans="1:32" x14ac:dyDescent="0.25">
      <c r="A2" s="78" t="s">
        <v>151</v>
      </c>
      <c r="B2" s="81" t="s">
        <v>153</v>
      </c>
      <c r="C2" s="81" t="s">
        <v>154</v>
      </c>
      <c r="D2" s="81" t="s">
        <v>512</v>
      </c>
      <c r="E2" s="81" t="s">
        <v>369</v>
      </c>
      <c r="F2" s="81" t="s">
        <v>370</v>
      </c>
      <c r="G2" s="81" t="s">
        <v>371</v>
      </c>
      <c r="H2" s="81" t="s">
        <v>372</v>
      </c>
      <c r="I2" s="81" t="s">
        <v>156</v>
      </c>
      <c r="J2" s="81" t="s">
        <v>157</v>
      </c>
      <c r="K2" s="82" t="s">
        <v>158</v>
      </c>
      <c r="L2" s="78" t="s">
        <v>162</v>
      </c>
      <c r="M2" s="78"/>
      <c r="N2" s="78"/>
      <c r="O2" s="78"/>
      <c r="P2" s="78"/>
    </row>
    <row r="3" spans="1:32" ht="29.25" customHeight="1" x14ac:dyDescent="0.25">
      <c r="A3" s="78"/>
      <c r="B3" s="81"/>
      <c r="C3" s="81"/>
      <c r="D3" s="81"/>
      <c r="E3" s="81"/>
      <c r="F3" s="81"/>
      <c r="G3" s="81"/>
      <c r="H3" s="81"/>
      <c r="I3" s="81"/>
      <c r="J3" s="81"/>
      <c r="K3" s="82"/>
      <c r="L3" s="15" t="s">
        <v>159</v>
      </c>
      <c r="M3" s="15" t="s">
        <v>528</v>
      </c>
      <c r="N3" s="15" t="s">
        <v>527</v>
      </c>
      <c r="O3" s="15" t="s">
        <v>161</v>
      </c>
      <c r="P3" s="15" t="s">
        <v>158</v>
      </c>
    </row>
    <row r="4" spans="1:32" x14ac:dyDescent="0.25">
      <c r="A4" t="s">
        <v>374</v>
      </c>
      <c r="B4" s="16">
        <v>60</v>
      </c>
      <c r="C4" s="16">
        <v>1</v>
      </c>
      <c r="D4" s="16">
        <v>0.4</v>
      </c>
      <c r="E4" s="16" t="s">
        <v>368</v>
      </c>
      <c r="F4" s="16">
        <v>1.03</v>
      </c>
      <c r="G4" s="16"/>
      <c r="I4" s="16">
        <v>0.95</v>
      </c>
      <c r="J4" s="16">
        <v>1</v>
      </c>
      <c r="K4" s="16">
        <v>23</v>
      </c>
      <c r="L4" s="16"/>
      <c r="M4" s="16"/>
      <c r="N4" s="16"/>
      <c r="O4" s="16"/>
      <c r="P4" s="16"/>
      <c r="Q4" s="16"/>
      <c r="R4" s="16"/>
      <c r="S4" s="16"/>
      <c r="T4" s="16"/>
      <c r="U4" s="16"/>
      <c r="V4" s="16"/>
      <c r="W4" s="16"/>
      <c r="X4" s="16"/>
      <c r="Y4" s="16"/>
      <c r="Z4" s="16"/>
      <c r="AA4" s="16"/>
      <c r="AB4" s="16"/>
      <c r="AC4" s="16"/>
      <c r="AD4" s="16"/>
      <c r="AE4" s="16"/>
      <c r="AF4" s="16"/>
    </row>
    <row r="5" spans="1:32" x14ac:dyDescent="0.25">
      <c r="A5" t="s">
        <v>152</v>
      </c>
      <c r="B5" s="16">
        <v>120</v>
      </c>
      <c r="C5" s="16">
        <v>1</v>
      </c>
      <c r="D5" s="16">
        <v>0.8</v>
      </c>
      <c r="E5" s="16" t="s">
        <v>155</v>
      </c>
      <c r="F5" s="16">
        <v>2.2200000000000002</v>
      </c>
      <c r="G5" s="16"/>
      <c r="I5" s="16">
        <v>0.9</v>
      </c>
      <c r="J5" s="16">
        <v>0.8</v>
      </c>
      <c r="K5" s="16">
        <v>153</v>
      </c>
      <c r="L5" s="16"/>
      <c r="M5" s="16"/>
      <c r="N5" s="16"/>
      <c r="O5" s="16"/>
      <c r="P5" s="16"/>
      <c r="Q5" s="16"/>
      <c r="R5" s="16"/>
      <c r="S5" s="16"/>
      <c r="T5" s="16"/>
      <c r="U5" s="16"/>
      <c r="V5" s="16"/>
      <c r="W5" s="16"/>
      <c r="X5" s="16"/>
      <c r="Y5" s="16"/>
      <c r="Z5" s="16"/>
      <c r="AA5" s="16"/>
      <c r="AB5" s="16"/>
      <c r="AC5" s="16"/>
      <c r="AD5" s="16"/>
      <c r="AE5" s="16"/>
      <c r="AF5" s="16"/>
    </row>
    <row r="6" spans="1:32" x14ac:dyDescent="0.25">
      <c r="A6" t="s">
        <v>163</v>
      </c>
      <c r="B6" s="16">
        <v>300</v>
      </c>
      <c r="C6" s="16">
        <v>1</v>
      </c>
      <c r="D6" s="16">
        <v>0.8</v>
      </c>
      <c r="E6" s="16" t="s">
        <v>164</v>
      </c>
      <c r="F6" s="16">
        <v>2.41</v>
      </c>
      <c r="G6" s="16"/>
      <c r="I6" s="16">
        <v>0.95</v>
      </c>
      <c r="J6" s="16">
        <v>0.9</v>
      </c>
      <c r="K6" s="16">
        <v>495</v>
      </c>
      <c r="L6" s="16"/>
      <c r="M6" s="16"/>
      <c r="N6" s="16"/>
      <c r="O6" s="16"/>
      <c r="P6" s="16"/>
      <c r="Q6" s="16"/>
      <c r="R6" s="16"/>
      <c r="S6" s="16"/>
      <c r="T6" s="16"/>
      <c r="U6" s="16"/>
      <c r="V6" s="16"/>
      <c r="W6" s="16"/>
      <c r="X6" s="16"/>
      <c r="Y6" s="16"/>
      <c r="Z6" s="16"/>
      <c r="AA6" s="16"/>
      <c r="AB6" s="16"/>
      <c r="AC6" s="16"/>
      <c r="AD6" s="16"/>
      <c r="AE6" s="16"/>
      <c r="AF6" s="16"/>
    </row>
    <row r="7" spans="1:32" x14ac:dyDescent="0.25">
      <c r="A7" t="s">
        <v>184</v>
      </c>
      <c r="B7" s="16">
        <v>4000</v>
      </c>
      <c r="C7" s="16">
        <v>1</v>
      </c>
      <c r="D7" s="16">
        <v>0.8</v>
      </c>
      <c r="E7" s="16" t="s">
        <v>155</v>
      </c>
      <c r="F7" s="16">
        <v>2.2200000000000002</v>
      </c>
      <c r="G7" s="16"/>
      <c r="I7" s="16">
        <v>0.65</v>
      </c>
      <c r="J7" s="16">
        <v>0.75</v>
      </c>
      <c r="K7" s="16">
        <v>3463</v>
      </c>
      <c r="L7" s="16"/>
      <c r="M7" s="16"/>
      <c r="N7" s="16"/>
      <c r="O7" s="16"/>
      <c r="P7" s="16"/>
      <c r="Q7" s="16"/>
      <c r="R7" s="16"/>
      <c r="S7" s="16"/>
      <c r="T7" s="16"/>
      <c r="U7" s="16"/>
      <c r="V7" s="16"/>
      <c r="W7" s="16"/>
      <c r="X7" s="16"/>
      <c r="Y7" s="16"/>
      <c r="Z7" s="16"/>
      <c r="AA7" s="16"/>
      <c r="AB7" s="16"/>
      <c r="AC7" s="16"/>
      <c r="AD7" s="16"/>
      <c r="AE7" s="16"/>
      <c r="AF7" s="16"/>
    </row>
    <row r="8" spans="1:32" x14ac:dyDescent="0.25">
      <c r="A8" t="s">
        <v>522</v>
      </c>
      <c r="B8" s="16"/>
      <c r="C8" s="16"/>
      <c r="D8" s="16"/>
      <c r="E8" s="16"/>
      <c r="G8" s="16"/>
      <c r="I8" s="16"/>
      <c r="J8" s="16"/>
      <c r="K8" s="16"/>
      <c r="L8" s="63">
        <v>6926</v>
      </c>
      <c r="M8" s="64" t="s">
        <v>523</v>
      </c>
      <c r="N8" s="64" t="s">
        <v>524</v>
      </c>
      <c r="O8" s="16" t="s">
        <v>525</v>
      </c>
      <c r="P8" s="63">
        <v>34636</v>
      </c>
      <c r="Q8" s="16"/>
      <c r="R8" s="16"/>
      <c r="S8" s="16"/>
      <c r="T8" s="16"/>
      <c r="U8" s="16"/>
      <c r="V8" s="16"/>
      <c r="W8" s="16"/>
      <c r="X8" s="16"/>
      <c r="Y8" s="16"/>
      <c r="Z8" s="16"/>
      <c r="AA8" s="16"/>
      <c r="AB8" s="16"/>
      <c r="AC8" s="16"/>
      <c r="AD8" s="16"/>
      <c r="AE8" s="16"/>
      <c r="AF8" s="16"/>
    </row>
    <row r="9" spans="1:32" x14ac:dyDescent="0.25">
      <c r="B9" s="16"/>
      <c r="C9" s="16"/>
      <c r="D9" s="16"/>
      <c r="E9" s="16"/>
      <c r="G9" s="16"/>
      <c r="I9" s="16"/>
      <c r="J9" s="16"/>
      <c r="K9" s="16"/>
      <c r="L9" s="16"/>
      <c r="M9" s="16"/>
      <c r="N9" s="16"/>
      <c r="O9" s="16"/>
      <c r="P9" s="16"/>
      <c r="Q9" s="16"/>
      <c r="R9" s="16"/>
      <c r="S9" s="16"/>
      <c r="T9" s="16"/>
      <c r="U9" s="16"/>
      <c r="V9" s="16"/>
      <c r="W9" s="16"/>
      <c r="X9" s="16"/>
      <c r="Y9" s="16"/>
      <c r="Z9" s="16"/>
      <c r="AA9" s="16"/>
      <c r="AB9" s="16"/>
      <c r="AC9" s="16"/>
      <c r="AD9" s="16"/>
      <c r="AE9" s="16"/>
      <c r="AF9" s="16"/>
    </row>
    <row r="10" spans="1:32" ht="21" x14ac:dyDescent="0.35">
      <c r="A10" s="80" t="s">
        <v>509</v>
      </c>
      <c r="B10" s="80"/>
      <c r="C10" s="80"/>
      <c r="D10" s="80"/>
      <c r="E10" s="16"/>
      <c r="G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ht="15" customHeight="1" x14ac:dyDescent="0.25">
      <c r="A11" s="56" t="s">
        <v>514</v>
      </c>
      <c r="B11" s="54" t="s">
        <v>510</v>
      </c>
      <c r="C11" s="16"/>
      <c r="D11" s="16"/>
      <c r="E11" s="16"/>
      <c r="G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ht="15" customHeight="1" x14ac:dyDescent="0.25">
      <c r="A12" s="2" t="s">
        <v>153</v>
      </c>
      <c r="B12" s="53">
        <v>60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row>
    <row r="13" spans="1:32" ht="15" customHeight="1" x14ac:dyDescent="0.25">
      <c r="A13" s="2" t="s">
        <v>507</v>
      </c>
      <c r="B13" s="53">
        <v>1</v>
      </c>
      <c r="C13" s="16"/>
      <c r="D13" s="16"/>
      <c r="E13" s="16"/>
      <c r="G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ht="15" customHeight="1" x14ac:dyDescent="0.25">
      <c r="A14" s="2" t="s">
        <v>511</v>
      </c>
      <c r="B14" s="53">
        <v>0.4</v>
      </c>
      <c r="C14" s="2" t="s">
        <v>513</v>
      </c>
      <c r="D14" s="16"/>
      <c r="E14" s="16"/>
      <c r="G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x14ac:dyDescent="0.25">
      <c r="A15" s="2" t="s">
        <v>508</v>
      </c>
      <c r="B15" s="53">
        <v>1.03</v>
      </c>
      <c r="D15" s="16"/>
      <c r="E15" s="16"/>
      <c r="G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25">
      <c r="A16" s="2" t="s">
        <v>156</v>
      </c>
      <c r="B16" s="53">
        <v>0.95</v>
      </c>
      <c r="C16" s="16"/>
      <c r="D16" s="16"/>
      <c r="E16" s="16"/>
      <c r="G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25">
      <c r="A17" s="2" t="s">
        <v>157</v>
      </c>
      <c r="B17" s="53">
        <v>1</v>
      </c>
      <c r="C17" s="16"/>
      <c r="D17" s="16"/>
      <c r="E17" s="16"/>
      <c r="G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25">
      <c r="A18" s="2" t="s">
        <v>158</v>
      </c>
      <c r="B18" s="16">
        <f>B12*B13*B14*B15*B16*B17</f>
        <v>23.483999999999998</v>
      </c>
      <c r="C18" s="16"/>
      <c r="D18" s="16"/>
      <c r="E18" s="16"/>
      <c r="G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25">
      <c r="B19" s="16"/>
      <c r="C19" s="16"/>
      <c r="D19" s="16"/>
      <c r="E19" s="16"/>
      <c r="G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25">
      <c r="B20" s="16"/>
      <c r="C20" s="16"/>
      <c r="D20" s="16"/>
      <c r="E20" s="16"/>
      <c r="G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ht="21" x14ac:dyDescent="0.35">
      <c r="A21" s="80" t="s">
        <v>515</v>
      </c>
      <c r="B21" s="80"/>
      <c r="C21" s="80"/>
      <c r="D21" s="80"/>
      <c r="E21" s="16"/>
      <c r="G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x14ac:dyDescent="0.25">
      <c r="B22" s="16" t="s">
        <v>526</v>
      </c>
      <c r="C22" s="16"/>
      <c r="D22" s="16"/>
      <c r="E22" s="16"/>
      <c r="G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25">
      <c r="A23" s="58" t="s">
        <v>516</v>
      </c>
      <c r="B23" s="69">
        <v>6926</v>
      </c>
      <c r="C23" s="6"/>
      <c r="D23" s="6"/>
      <c r="E23" s="16"/>
      <c r="G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25">
      <c r="A24" s="59" t="s">
        <v>333</v>
      </c>
      <c r="B24" s="6"/>
      <c r="C24" s="6"/>
      <c r="D24" s="6"/>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row>
    <row r="25" spans="1:32" ht="30" x14ac:dyDescent="0.25">
      <c r="A25" s="68" t="s">
        <v>534</v>
      </c>
      <c r="B25" s="70">
        <v>1.5</v>
      </c>
      <c r="C25" s="71">
        <f>B25^(1/2)</f>
        <v>1.2247448713915889</v>
      </c>
      <c r="D25" s="6"/>
      <c r="E25" s="16"/>
      <c r="G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x14ac:dyDescent="0.25">
      <c r="A26" s="59" t="s">
        <v>333</v>
      </c>
      <c r="B26" s="6"/>
      <c r="C26" s="6"/>
      <c r="D26" s="6"/>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row>
    <row r="27" spans="1:32" ht="30" x14ac:dyDescent="0.25">
      <c r="A27" s="68" t="s">
        <v>533</v>
      </c>
      <c r="B27" s="70">
        <v>0.5</v>
      </c>
      <c r="C27" s="71">
        <f>B27^(1/2)</f>
        <v>0.70710678118654757</v>
      </c>
      <c r="D27" s="6"/>
      <c r="E27" s="16"/>
      <c r="G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x14ac:dyDescent="0.25">
      <c r="A28" s="60" t="s">
        <v>335</v>
      </c>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row>
    <row r="29" spans="1:32" x14ac:dyDescent="0.25">
      <c r="A29" s="57" t="s">
        <v>517</v>
      </c>
      <c r="B29" s="2" t="s">
        <v>529</v>
      </c>
      <c r="C29" s="53">
        <v>3000</v>
      </c>
      <c r="D29" s="2" t="s">
        <v>532</v>
      </c>
      <c r="E29" s="16"/>
      <c r="G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x14ac:dyDescent="0.25">
      <c r="A30" s="57"/>
      <c r="B30" s="2" t="s">
        <v>530</v>
      </c>
      <c r="C30" s="65">
        <v>2.25</v>
      </c>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row>
    <row r="31" spans="1:32" x14ac:dyDescent="0.25">
      <c r="A31" s="57"/>
      <c r="B31" s="67" t="s">
        <v>531</v>
      </c>
      <c r="C31" s="53">
        <v>18</v>
      </c>
      <c r="D31" s="71">
        <f>C31^(1/2)</f>
        <v>4.2426406871192848</v>
      </c>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row>
    <row r="32" spans="1:32" x14ac:dyDescent="0.25">
      <c r="A32" s="57"/>
      <c r="B32" s="53"/>
      <c r="C32" s="53"/>
      <c r="D32" s="72">
        <f>C29*C30*D31</f>
        <v>28637.824638055172</v>
      </c>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row>
    <row r="33" spans="1:32" x14ac:dyDescent="0.25">
      <c r="A33" s="43" t="s">
        <v>333</v>
      </c>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row>
    <row r="34" spans="1:32" x14ac:dyDescent="0.25">
      <c r="A34" s="61" t="s">
        <v>518</v>
      </c>
      <c r="B34" s="16"/>
      <c r="C34" s="16"/>
      <c r="D34" s="16"/>
      <c r="E34" s="16"/>
      <c r="G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x14ac:dyDescent="0.25">
      <c r="A35" s="62" t="s">
        <v>333</v>
      </c>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row>
    <row r="36" spans="1:32" x14ac:dyDescent="0.25">
      <c r="A36" s="61" t="s">
        <v>519</v>
      </c>
      <c r="B36" s="16"/>
      <c r="C36" s="16"/>
      <c r="D36" s="16"/>
      <c r="E36" s="16"/>
      <c r="G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1:32" x14ac:dyDescent="0.25">
      <c r="A37" s="62" t="s">
        <v>333</v>
      </c>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row>
    <row r="38" spans="1:32" x14ac:dyDescent="0.25">
      <c r="A38" s="61" t="s">
        <v>520</v>
      </c>
      <c r="B38" s="16"/>
      <c r="C38" s="16"/>
      <c r="D38" s="16"/>
      <c r="E38" s="16"/>
      <c r="G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1:32" x14ac:dyDescent="0.25">
      <c r="A39" s="62" t="s">
        <v>333</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row>
    <row r="40" spans="1:32" x14ac:dyDescent="0.25">
      <c r="A40" s="61" t="s">
        <v>521</v>
      </c>
      <c r="B40" s="16"/>
      <c r="C40" s="16"/>
      <c r="D40" s="16"/>
      <c r="E40" s="16"/>
      <c r="G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1:32" x14ac:dyDescent="0.25">
      <c r="B41" s="16"/>
      <c r="C41" s="16"/>
      <c r="D41" s="16"/>
      <c r="E41" s="16"/>
      <c r="G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x14ac:dyDescent="0.25">
      <c r="A42" s="17" t="s">
        <v>158</v>
      </c>
      <c r="B42" s="63">
        <f>B23*C25*C27+D32</f>
        <v>34635.916584666193</v>
      </c>
      <c r="C42" s="16"/>
      <c r="D42" s="16"/>
      <c r="E42" s="16"/>
      <c r="G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x14ac:dyDescent="0.25">
      <c r="B43" s="16"/>
      <c r="C43" s="16"/>
      <c r="D43" s="16"/>
      <c r="E43" s="16"/>
      <c r="G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x14ac:dyDescent="0.25">
      <c r="B44" s="16"/>
      <c r="C44" s="16"/>
      <c r="D44" s="16"/>
      <c r="E44" s="16"/>
      <c r="G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x14ac:dyDescent="0.25">
      <c r="B45" s="16"/>
      <c r="C45" s="16"/>
      <c r="D45" s="16"/>
      <c r="E45" s="16"/>
      <c r="G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x14ac:dyDescent="0.25">
      <c r="B46" s="16"/>
      <c r="C46" s="16"/>
      <c r="D46" s="16"/>
      <c r="E46" s="16"/>
      <c r="G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x14ac:dyDescent="0.25">
      <c r="B47" s="16"/>
      <c r="C47" s="16"/>
      <c r="D47" s="16"/>
      <c r="E47" s="16"/>
      <c r="G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x14ac:dyDescent="0.25">
      <c r="B48" s="16"/>
      <c r="C48" s="16"/>
      <c r="D48" s="16"/>
      <c r="E48" s="16"/>
      <c r="G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2:32" x14ac:dyDescent="0.25">
      <c r="B49" s="16"/>
      <c r="C49" s="16"/>
      <c r="D49" s="16"/>
      <c r="E49" s="16"/>
      <c r="G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2:32" x14ac:dyDescent="0.25">
      <c r="B50" s="16"/>
      <c r="C50" s="16"/>
      <c r="D50" s="16"/>
      <c r="E50" s="16"/>
      <c r="G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2:32" x14ac:dyDescent="0.25">
      <c r="B51" s="16"/>
      <c r="C51" s="16"/>
      <c r="D51" s="16"/>
      <c r="E51" s="16"/>
      <c r="G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2:32" x14ac:dyDescent="0.25">
      <c r="B52" s="16"/>
      <c r="C52" s="16"/>
      <c r="D52" s="16"/>
      <c r="E52" s="16"/>
      <c r="G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2:32" x14ac:dyDescent="0.25">
      <c r="B53" s="16"/>
      <c r="C53" s="16"/>
      <c r="D53" s="16"/>
      <c r="E53" s="16"/>
      <c r="G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2:32" x14ac:dyDescent="0.25">
      <c r="B54" s="16"/>
      <c r="C54" s="16"/>
      <c r="D54" s="16"/>
      <c r="E54" s="16"/>
      <c r="G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2:32" x14ac:dyDescent="0.25">
      <c r="B55" s="16"/>
      <c r="C55" s="16"/>
      <c r="D55" s="16"/>
      <c r="E55" s="16"/>
      <c r="G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2:32" x14ac:dyDescent="0.25">
      <c r="B56" s="16"/>
      <c r="C56" s="16"/>
      <c r="D56" s="16"/>
      <c r="E56" s="16"/>
      <c r="G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2:32" x14ac:dyDescent="0.25">
      <c r="B57" s="16"/>
      <c r="C57" s="16"/>
      <c r="D57" s="16"/>
      <c r="E57" s="16"/>
      <c r="G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row r="58" spans="2:32" x14ac:dyDescent="0.25">
      <c r="B58" s="16"/>
      <c r="C58" s="16"/>
      <c r="D58" s="16"/>
      <c r="E58" s="16"/>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row>
    <row r="59" spans="2:32" x14ac:dyDescent="0.25">
      <c r="B59" s="16"/>
      <c r="C59" s="16"/>
      <c r="D59" s="16"/>
      <c r="E59" s="16"/>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row>
    <row r="60" spans="2:32" x14ac:dyDescent="0.25">
      <c r="B60" s="16"/>
      <c r="C60" s="16"/>
      <c r="D60" s="16"/>
      <c r="E60" s="16"/>
      <c r="G60" s="16"/>
      <c r="I60" s="16"/>
      <c r="J60" s="16"/>
      <c r="K60" s="16"/>
      <c r="L60" s="16"/>
      <c r="M60" s="16"/>
      <c r="N60" s="16"/>
      <c r="O60" s="16"/>
      <c r="P60" s="16"/>
      <c r="Q60" s="16"/>
      <c r="R60" s="16"/>
      <c r="S60" s="16"/>
      <c r="T60" s="16"/>
      <c r="U60" s="16"/>
      <c r="V60" s="16"/>
      <c r="W60" s="16"/>
      <c r="X60" s="16"/>
      <c r="Y60" s="16"/>
      <c r="Z60" s="16"/>
      <c r="AA60" s="16"/>
      <c r="AB60" s="16"/>
      <c r="AC60" s="16"/>
      <c r="AD60" s="16"/>
      <c r="AE60" s="16"/>
      <c r="AF60" s="16"/>
    </row>
    <row r="61" spans="2:32" x14ac:dyDescent="0.25">
      <c r="B61" s="16"/>
      <c r="C61" s="16"/>
      <c r="D61" s="16"/>
      <c r="E61" s="16"/>
      <c r="G61" s="16"/>
      <c r="I61" s="16"/>
      <c r="J61" s="16"/>
      <c r="K61" s="16"/>
      <c r="L61" s="16"/>
      <c r="M61" s="16"/>
      <c r="N61" s="16"/>
      <c r="O61" s="16"/>
      <c r="P61" s="16"/>
      <c r="Q61" s="16"/>
      <c r="R61" s="16"/>
      <c r="S61" s="16"/>
      <c r="T61" s="16"/>
      <c r="U61" s="16"/>
      <c r="V61" s="16"/>
      <c r="W61" s="16"/>
      <c r="X61" s="16"/>
      <c r="Y61" s="16"/>
      <c r="Z61" s="16"/>
      <c r="AA61" s="16"/>
      <c r="AB61" s="16"/>
      <c r="AC61" s="16"/>
      <c r="AD61" s="16"/>
      <c r="AE61" s="16"/>
      <c r="AF61" s="16"/>
    </row>
    <row r="62" spans="2:32" x14ac:dyDescent="0.25">
      <c r="B62" s="16"/>
      <c r="C62" s="16"/>
      <c r="D62" s="16"/>
      <c r="E62" s="16"/>
      <c r="G62" s="16"/>
      <c r="I62" s="16"/>
      <c r="J62" s="16"/>
      <c r="K62" s="16"/>
      <c r="L62" s="16"/>
      <c r="M62" s="16"/>
      <c r="N62" s="16"/>
      <c r="O62" s="16"/>
      <c r="P62" s="16"/>
      <c r="Q62" s="16"/>
      <c r="R62" s="16"/>
      <c r="S62" s="16"/>
      <c r="T62" s="16"/>
      <c r="U62" s="16"/>
      <c r="V62" s="16"/>
      <c r="W62" s="16"/>
      <c r="X62" s="16"/>
      <c r="Y62" s="16"/>
      <c r="Z62" s="16"/>
      <c r="AA62" s="16"/>
      <c r="AB62" s="16"/>
      <c r="AC62" s="16"/>
      <c r="AD62" s="16"/>
      <c r="AE62" s="16"/>
      <c r="AF62" s="16"/>
    </row>
    <row r="63" spans="2:32" x14ac:dyDescent="0.25">
      <c r="B63" s="16"/>
      <c r="C63" s="16"/>
      <c r="D63" s="16"/>
      <c r="E63" s="16"/>
      <c r="G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2:32" x14ac:dyDescent="0.25">
      <c r="B64" s="16"/>
      <c r="C64" s="16"/>
      <c r="D64" s="16"/>
      <c r="E64" s="16"/>
      <c r="G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2:32" x14ac:dyDescent="0.25">
      <c r="B65" s="16"/>
      <c r="C65" s="16"/>
      <c r="D65" s="16"/>
      <c r="E65" s="16"/>
      <c r="G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2:32" x14ac:dyDescent="0.25">
      <c r="B66" s="16"/>
      <c r="C66" s="16"/>
      <c r="D66" s="16"/>
      <c r="E66" s="16"/>
      <c r="G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2:32" x14ac:dyDescent="0.25">
      <c r="B67" s="16"/>
      <c r="C67" s="16"/>
      <c r="D67" s="16"/>
      <c r="E67" s="16"/>
      <c r="G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2:32" x14ac:dyDescent="0.25">
      <c r="B68" s="16"/>
      <c r="C68" s="16"/>
      <c r="D68" s="16"/>
      <c r="E68" s="16"/>
      <c r="G68" s="16"/>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2:32" x14ac:dyDescent="0.25">
      <c r="B69" s="16"/>
      <c r="C69" s="16"/>
      <c r="D69" s="16"/>
      <c r="E69" s="16"/>
      <c r="G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2:32" x14ac:dyDescent="0.25">
      <c r="B70" s="16"/>
      <c r="C70" s="16"/>
      <c r="D70" s="16"/>
      <c r="E70" s="16"/>
      <c r="G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2:32" x14ac:dyDescent="0.25">
      <c r="B71" s="16"/>
      <c r="C71" s="16"/>
      <c r="D71" s="16"/>
      <c r="E71" s="16"/>
      <c r="G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2:32" x14ac:dyDescent="0.25">
      <c r="B72" s="16"/>
      <c r="C72" s="16"/>
      <c r="D72" s="16"/>
      <c r="E72" s="16"/>
      <c r="G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2:32" x14ac:dyDescent="0.25">
      <c r="B73" s="16"/>
      <c r="C73" s="16"/>
      <c r="D73" s="16"/>
      <c r="E73" s="16"/>
      <c r="G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2:32" x14ac:dyDescent="0.25">
      <c r="B74" s="16"/>
      <c r="C74" s="16"/>
      <c r="D74" s="16"/>
      <c r="E74" s="16"/>
      <c r="G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2:32" x14ac:dyDescent="0.25">
      <c r="B75" s="16"/>
      <c r="C75" s="16"/>
      <c r="D75" s="16"/>
      <c r="E75" s="16"/>
      <c r="G75" s="16"/>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2:32" x14ac:dyDescent="0.25">
      <c r="B76" s="16"/>
      <c r="C76" s="16"/>
      <c r="D76" s="16"/>
      <c r="E76" s="16"/>
      <c r="G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2:32" x14ac:dyDescent="0.25">
      <c r="B77" s="16"/>
      <c r="C77" s="16"/>
      <c r="D77" s="16"/>
      <c r="E77" s="16"/>
      <c r="G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row r="78" spans="2:32" x14ac:dyDescent="0.25">
      <c r="B78" s="16"/>
      <c r="C78" s="16"/>
      <c r="D78" s="16"/>
      <c r="E78" s="16"/>
      <c r="G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2:32" x14ac:dyDescent="0.25">
      <c r="B79" s="16"/>
      <c r="C79" s="16"/>
      <c r="D79" s="16"/>
      <c r="E79" s="16"/>
      <c r="G79" s="16"/>
      <c r="I79" s="16"/>
      <c r="J79" s="16"/>
      <c r="K79" s="16"/>
      <c r="L79" s="16"/>
      <c r="M79" s="16"/>
      <c r="N79" s="16"/>
      <c r="O79" s="16"/>
      <c r="P79" s="16"/>
      <c r="Q79" s="16"/>
      <c r="R79" s="16"/>
      <c r="S79" s="16"/>
      <c r="T79" s="16"/>
      <c r="U79" s="16"/>
      <c r="V79" s="16"/>
      <c r="W79" s="16"/>
      <c r="X79" s="16"/>
      <c r="Y79" s="16"/>
      <c r="Z79" s="16"/>
      <c r="AA79" s="16"/>
      <c r="AB79" s="16"/>
      <c r="AC79" s="16"/>
      <c r="AD79" s="16"/>
      <c r="AE79" s="16"/>
      <c r="AF79" s="16"/>
    </row>
    <row r="80" spans="2:32" x14ac:dyDescent="0.25">
      <c r="B80" s="16"/>
      <c r="C80" s="16"/>
      <c r="D80" s="16"/>
      <c r="E80" s="16"/>
      <c r="G80" s="16"/>
      <c r="I80" s="16"/>
      <c r="J80" s="16"/>
      <c r="K80" s="16"/>
      <c r="L80" s="16"/>
      <c r="M80" s="16"/>
      <c r="N80" s="16"/>
      <c r="O80" s="16"/>
      <c r="P80" s="16"/>
      <c r="Q80" s="16"/>
      <c r="R80" s="16"/>
      <c r="S80" s="16"/>
      <c r="T80" s="16"/>
      <c r="U80" s="16"/>
      <c r="V80" s="16"/>
      <c r="W80" s="16"/>
      <c r="X80" s="16"/>
      <c r="Y80" s="16"/>
      <c r="Z80" s="16"/>
      <c r="AA80" s="16"/>
      <c r="AB80" s="16"/>
      <c r="AC80" s="16"/>
      <c r="AD80" s="16"/>
      <c r="AE80" s="16"/>
      <c r="AF80" s="16"/>
    </row>
    <row r="81" spans="2:32" x14ac:dyDescent="0.25">
      <c r="B81" s="16"/>
      <c r="C81" s="16"/>
      <c r="D81" s="16"/>
      <c r="E81" s="16"/>
      <c r="G81" s="16"/>
      <c r="I81" s="16"/>
      <c r="J81" s="16"/>
      <c r="K81" s="16"/>
      <c r="L81" s="16"/>
      <c r="M81" s="16"/>
      <c r="N81" s="16"/>
      <c r="O81" s="16"/>
      <c r="P81" s="16"/>
      <c r="Q81" s="16"/>
      <c r="R81" s="16"/>
      <c r="S81" s="16"/>
      <c r="T81" s="16"/>
      <c r="U81" s="16"/>
      <c r="V81" s="16"/>
      <c r="W81" s="16"/>
      <c r="X81" s="16"/>
      <c r="Y81" s="16"/>
      <c r="Z81" s="16"/>
      <c r="AA81" s="16"/>
      <c r="AB81" s="16"/>
      <c r="AC81" s="16"/>
      <c r="AD81" s="16"/>
      <c r="AE81" s="16"/>
      <c r="AF81" s="16"/>
    </row>
    <row r="82" spans="2:32" x14ac:dyDescent="0.25">
      <c r="B82" s="16"/>
      <c r="C82" s="16"/>
      <c r="D82" s="16"/>
      <c r="E82" s="16"/>
      <c r="G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2:32" x14ac:dyDescent="0.25">
      <c r="B83" s="16"/>
      <c r="C83" s="16"/>
      <c r="D83" s="16"/>
      <c r="E83" s="16"/>
      <c r="G83" s="16"/>
      <c r="I83" s="16"/>
      <c r="J83" s="16"/>
      <c r="K83" s="16"/>
      <c r="L83" s="16"/>
      <c r="M83" s="16"/>
      <c r="N83" s="16"/>
      <c r="O83" s="16"/>
      <c r="P83" s="16"/>
      <c r="Q83" s="16"/>
      <c r="R83" s="16"/>
      <c r="S83" s="16"/>
      <c r="T83" s="16"/>
      <c r="U83" s="16"/>
      <c r="V83" s="16"/>
      <c r="W83" s="16"/>
      <c r="X83" s="16"/>
      <c r="Y83" s="16"/>
      <c r="Z83" s="16"/>
      <c r="AA83" s="16"/>
      <c r="AB83" s="16"/>
      <c r="AC83" s="16"/>
      <c r="AD83" s="16"/>
      <c r="AE83" s="16"/>
      <c r="AF83" s="16"/>
    </row>
    <row r="84" spans="2:32" x14ac:dyDescent="0.25">
      <c r="B84" s="16"/>
      <c r="C84" s="16"/>
      <c r="D84" s="16"/>
      <c r="E84" s="16"/>
      <c r="G84" s="16"/>
      <c r="I84" s="16"/>
      <c r="J84" s="16"/>
      <c r="K84" s="16"/>
      <c r="L84" s="16"/>
      <c r="M84" s="16"/>
      <c r="N84" s="16"/>
      <c r="O84" s="16"/>
      <c r="P84" s="16"/>
      <c r="Q84" s="16"/>
      <c r="R84" s="16"/>
      <c r="S84" s="16"/>
      <c r="T84" s="16"/>
      <c r="U84" s="16"/>
      <c r="V84" s="16"/>
      <c r="W84" s="16"/>
      <c r="X84" s="16"/>
      <c r="Y84" s="16"/>
      <c r="Z84" s="16"/>
      <c r="AA84" s="16"/>
      <c r="AB84" s="16"/>
      <c r="AC84" s="16"/>
      <c r="AD84" s="16"/>
      <c r="AE84" s="16"/>
      <c r="AF84" s="16"/>
    </row>
    <row r="85" spans="2:32" x14ac:dyDescent="0.25">
      <c r="B85" s="16"/>
      <c r="C85" s="16"/>
      <c r="D85" s="16"/>
      <c r="E85" s="16"/>
      <c r="G85" s="16"/>
      <c r="I85" s="16"/>
      <c r="J85" s="16"/>
      <c r="K85" s="16"/>
      <c r="L85" s="16"/>
      <c r="M85" s="16"/>
      <c r="N85" s="16"/>
      <c r="O85" s="16"/>
      <c r="P85" s="16"/>
      <c r="Q85" s="16"/>
      <c r="R85" s="16"/>
      <c r="S85" s="16"/>
      <c r="T85" s="16"/>
      <c r="U85" s="16"/>
      <c r="V85" s="16"/>
      <c r="W85" s="16"/>
      <c r="X85" s="16"/>
      <c r="Y85" s="16"/>
      <c r="Z85" s="16"/>
      <c r="AA85" s="16"/>
      <c r="AB85" s="16"/>
      <c r="AC85" s="16"/>
      <c r="AD85" s="16"/>
      <c r="AE85" s="16"/>
      <c r="AF85" s="16"/>
    </row>
    <row r="86" spans="2:32" x14ac:dyDescent="0.25">
      <c r="B86" s="16"/>
      <c r="C86" s="16"/>
      <c r="D86" s="16"/>
      <c r="E86" s="16"/>
      <c r="G86" s="16"/>
      <c r="I86" s="16"/>
      <c r="J86" s="16"/>
      <c r="K86" s="16"/>
      <c r="L86" s="16"/>
      <c r="M86" s="16"/>
      <c r="N86" s="16"/>
      <c r="O86" s="16"/>
      <c r="P86" s="16"/>
      <c r="Q86" s="16"/>
      <c r="R86" s="16"/>
      <c r="S86" s="16"/>
      <c r="T86" s="16"/>
      <c r="U86" s="16"/>
      <c r="V86" s="16"/>
      <c r="W86" s="16"/>
      <c r="X86" s="16"/>
      <c r="Y86" s="16"/>
      <c r="Z86" s="16"/>
      <c r="AA86" s="16"/>
      <c r="AB86" s="16"/>
      <c r="AC86" s="16"/>
      <c r="AD86" s="16"/>
      <c r="AE86" s="16"/>
      <c r="AF86" s="16"/>
    </row>
    <row r="87" spans="2:32" x14ac:dyDescent="0.25">
      <c r="B87" s="16"/>
      <c r="C87" s="16"/>
      <c r="D87" s="16"/>
      <c r="E87" s="16"/>
      <c r="G87" s="16"/>
      <c r="I87" s="16"/>
      <c r="J87" s="16"/>
      <c r="K87" s="16"/>
      <c r="L87" s="16"/>
      <c r="M87" s="16"/>
      <c r="N87" s="16"/>
      <c r="O87" s="16"/>
      <c r="P87" s="16"/>
      <c r="Q87" s="16"/>
      <c r="R87" s="16"/>
      <c r="S87" s="16"/>
      <c r="T87" s="16"/>
      <c r="U87" s="16"/>
      <c r="V87" s="16"/>
      <c r="W87" s="16"/>
      <c r="X87" s="16"/>
      <c r="Y87" s="16"/>
      <c r="Z87" s="16"/>
      <c r="AA87" s="16"/>
      <c r="AB87" s="16"/>
      <c r="AC87" s="16"/>
      <c r="AD87" s="16"/>
      <c r="AE87" s="16"/>
      <c r="AF87" s="16"/>
    </row>
    <row r="88" spans="2:32" x14ac:dyDescent="0.25">
      <c r="B88" s="16"/>
      <c r="C88" s="16"/>
      <c r="D88" s="16"/>
      <c r="E88" s="16"/>
      <c r="G88" s="16"/>
      <c r="I88" s="16"/>
      <c r="J88" s="16"/>
      <c r="K88" s="16"/>
      <c r="L88" s="16"/>
      <c r="M88" s="16"/>
      <c r="N88" s="16"/>
      <c r="O88" s="16"/>
      <c r="P88" s="16"/>
      <c r="Q88" s="16"/>
      <c r="R88" s="16"/>
      <c r="S88" s="16"/>
      <c r="T88" s="16"/>
      <c r="U88" s="16"/>
      <c r="V88" s="16"/>
      <c r="W88" s="16"/>
      <c r="X88" s="16"/>
      <c r="Y88" s="16"/>
      <c r="Z88" s="16"/>
      <c r="AA88" s="16"/>
      <c r="AB88" s="16"/>
      <c r="AC88" s="16"/>
      <c r="AD88" s="16"/>
      <c r="AE88" s="16"/>
      <c r="AF88" s="16"/>
    </row>
    <row r="89" spans="2:32" x14ac:dyDescent="0.25">
      <c r="B89" s="16"/>
      <c r="C89" s="16"/>
      <c r="D89" s="16"/>
      <c r="E89" s="16"/>
      <c r="G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2:32" x14ac:dyDescent="0.25">
      <c r="B90" s="16"/>
      <c r="C90" s="16"/>
      <c r="D90" s="16"/>
      <c r="E90" s="16"/>
      <c r="G90" s="16"/>
      <c r="I90" s="16"/>
      <c r="J90" s="16"/>
      <c r="K90" s="16"/>
      <c r="L90" s="16"/>
      <c r="M90" s="16"/>
      <c r="N90" s="16"/>
      <c r="O90" s="16"/>
      <c r="P90" s="16"/>
      <c r="Q90" s="16"/>
      <c r="R90" s="16"/>
      <c r="S90" s="16"/>
      <c r="T90" s="16"/>
      <c r="U90" s="16"/>
      <c r="V90" s="16"/>
      <c r="W90" s="16"/>
      <c r="X90" s="16"/>
      <c r="Y90" s="16"/>
      <c r="Z90" s="16"/>
      <c r="AA90" s="16"/>
      <c r="AB90" s="16"/>
      <c r="AC90" s="16"/>
      <c r="AD90" s="16"/>
      <c r="AE90" s="16"/>
      <c r="AF90" s="16"/>
    </row>
    <row r="91" spans="2:32" x14ac:dyDescent="0.25">
      <c r="B91" s="16"/>
      <c r="C91" s="16"/>
      <c r="D91" s="16"/>
      <c r="E91" s="16"/>
      <c r="G91" s="16"/>
      <c r="I91" s="16"/>
      <c r="J91" s="16"/>
      <c r="K91" s="16"/>
      <c r="L91" s="16"/>
      <c r="M91" s="16"/>
      <c r="N91" s="16"/>
      <c r="O91" s="16"/>
      <c r="P91" s="16"/>
      <c r="Q91" s="16"/>
      <c r="R91" s="16"/>
      <c r="S91" s="16"/>
      <c r="T91" s="16"/>
      <c r="U91" s="16"/>
      <c r="V91" s="16"/>
      <c r="W91" s="16"/>
      <c r="X91" s="16"/>
      <c r="Y91" s="16"/>
      <c r="Z91" s="16"/>
      <c r="AA91" s="16"/>
      <c r="AB91" s="16"/>
      <c r="AC91" s="16"/>
      <c r="AD91" s="16"/>
      <c r="AE91" s="16"/>
      <c r="AF91" s="16"/>
    </row>
    <row r="92" spans="2:32" x14ac:dyDescent="0.25">
      <c r="B92" s="16"/>
      <c r="C92" s="16"/>
      <c r="D92" s="16"/>
      <c r="E92" s="16"/>
      <c r="G92" s="16"/>
      <c r="I92" s="16"/>
      <c r="J92" s="16"/>
      <c r="K92" s="16"/>
      <c r="L92" s="16"/>
      <c r="M92" s="16"/>
      <c r="N92" s="16"/>
      <c r="O92" s="16"/>
      <c r="P92" s="16"/>
      <c r="Q92" s="16"/>
      <c r="R92" s="16"/>
      <c r="S92" s="16"/>
      <c r="T92" s="16"/>
      <c r="U92" s="16"/>
      <c r="V92" s="16"/>
      <c r="W92" s="16"/>
      <c r="X92" s="16"/>
      <c r="Y92" s="16"/>
      <c r="Z92" s="16"/>
      <c r="AA92" s="16"/>
      <c r="AB92" s="16"/>
      <c r="AC92" s="16"/>
      <c r="AD92" s="16"/>
      <c r="AE92" s="16"/>
      <c r="AF92" s="16"/>
    </row>
    <row r="93" spans="2:32" x14ac:dyDescent="0.25">
      <c r="B93" s="16"/>
      <c r="C93" s="16"/>
      <c r="D93" s="16"/>
      <c r="E93" s="16"/>
      <c r="G93" s="16"/>
      <c r="I93" s="16"/>
      <c r="J93" s="16"/>
      <c r="K93" s="16"/>
      <c r="L93" s="16"/>
      <c r="M93" s="16"/>
      <c r="N93" s="16"/>
      <c r="O93" s="16"/>
      <c r="P93" s="16"/>
      <c r="Q93" s="16"/>
      <c r="R93" s="16"/>
      <c r="S93" s="16"/>
      <c r="T93" s="16"/>
      <c r="U93" s="16"/>
      <c r="V93" s="16"/>
      <c r="W93" s="16"/>
      <c r="X93" s="16"/>
      <c r="Y93" s="16"/>
      <c r="Z93" s="16"/>
      <c r="AA93" s="16"/>
      <c r="AB93" s="16"/>
      <c r="AC93" s="16"/>
      <c r="AD93" s="16"/>
      <c r="AE93" s="16"/>
      <c r="AF93" s="16"/>
    </row>
    <row r="94" spans="2:32" x14ac:dyDescent="0.25">
      <c r="B94" s="16"/>
      <c r="C94" s="16"/>
      <c r="D94" s="16"/>
      <c r="E94" s="16"/>
      <c r="G94" s="16"/>
      <c r="I94" s="16"/>
      <c r="J94" s="16"/>
      <c r="K94" s="16"/>
      <c r="L94" s="16"/>
      <c r="M94" s="16"/>
      <c r="N94" s="16"/>
      <c r="O94" s="16"/>
      <c r="P94" s="16"/>
      <c r="Q94" s="16"/>
      <c r="R94" s="16"/>
      <c r="S94" s="16"/>
      <c r="T94" s="16"/>
      <c r="U94" s="16"/>
      <c r="V94" s="16"/>
      <c r="W94" s="16"/>
      <c r="X94" s="16"/>
      <c r="Y94" s="16"/>
      <c r="Z94" s="16"/>
      <c r="AA94" s="16"/>
      <c r="AB94" s="16"/>
      <c r="AC94" s="16"/>
      <c r="AD94" s="16"/>
      <c r="AE94" s="16"/>
      <c r="AF94" s="16"/>
    </row>
    <row r="95" spans="2:32" x14ac:dyDescent="0.25">
      <c r="B95" s="16"/>
      <c r="C95" s="16"/>
      <c r="D95" s="16"/>
      <c r="E95" s="16"/>
      <c r="G95" s="16"/>
      <c r="I95" s="16"/>
      <c r="J95" s="16"/>
      <c r="K95" s="16"/>
      <c r="L95" s="16"/>
      <c r="M95" s="16"/>
      <c r="N95" s="16"/>
      <c r="O95" s="16"/>
      <c r="P95" s="16"/>
      <c r="Q95" s="16"/>
      <c r="R95" s="16"/>
      <c r="S95" s="16"/>
      <c r="T95" s="16"/>
      <c r="U95" s="16"/>
      <c r="V95" s="16"/>
      <c r="W95" s="16"/>
      <c r="X95" s="16"/>
      <c r="Y95" s="16"/>
      <c r="Z95" s="16"/>
      <c r="AA95" s="16"/>
      <c r="AB95" s="16"/>
      <c r="AC95" s="16"/>
      <c r="AD95" s="16"/>
      <c r="AE95" s="16"/>
      <c r="AF95" s="16"/>
    </row>
    <row r="96" spans="2:32" x14ac:dyDescent="0.25">
      <c r="B96" s="16"/>
      <c r="C96" s="16"/>
      <c r="D96" s="16"/>
      <c r="E96" s="16"/>
      <c r="G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2:32" x14ac:dyDescent="0.25">
      <c r="B97" s="16"/>
      <c r="C97" s="16"/>
      <c r="D97" s="16"/>
      <c r="E97" s="16"/>
      <c r="G97" s="16"/>
      <c r="I97" s="16"/>
      <c r="J97" s="16"/>
      <c r="K97" s="16"/>
      <c r="L97" s="16"/>
      <c r="M97" s="16"/>
      <c r="N97" s="16"/>
      <c r="O97" s="16"/>
      <c r="P97" s="16"/>
      <c r="Q97" s="16"/>
      <c r="R97" s="16"/>
      <c r="S97" s="16"/>
      <c r="T97" s="16"/>
      <c r="U97" s="16"/>
      <c r="V97" s="16"/>
      <c r="W97" s="16"/>
      <c r="X97" s="16"/>
      <c r="Y97" s="16"/>
      <c r="Z97" s="16"/>
      <c r="AA97" s="16"/>
      <c r="AB97" s="16"/>
      <c r="AC97" s="16"/>
      <c r="AD97" s="16"/>
      <c r="AE97" s="16"/>
      <c r="AF97" s="16"/>
    </row>
    <row r="98" spans="2:32" x14ac:dyDescent="0.25">
      <c r="B98" s="16"/>
      <c r="C98" s="16"/>
      <c r="D98" s="16"/>
      <c r="E98" s="16"/>
      <c r="G98" s="16"/>
      <c r="I98" s="16"/>
      <c r="J98" s="16"/>
      <c r="K98" s="16"/>
      <c r="L98" s="16"/>
      <c r="M98" s="16"/>
      <c r="N98" s="16"/>
      <c r="O98" s="16"/>
      <c r="P98" s="16"/>
      <c r="Q98" s="16"/>
      <c r="R98" s="16"/>
      <c r="S98" s="16"/>
      <c r="T98" s="16"/>
      <c r="U98" s="16"/>
      <c r="V98" s="16"/>
      <c r="W98" s="16"/>
      <c r="X98" s="16"/>
      <c r="Y98" s="16"/>
      <c r="Z98" s="16"/>
      <c r="AA98" s="16"/>
      <c r="AB98" s="16"/>
      <c r="AC98" s="16"/>
      <c r="AD98" s="16"/>
      <c r="AE98" s="16"/>
      <c r="AF98" s="16"/>
    </row>
    <row r="99" spans="2:32" x14ac:dyDescent="0.25">
      <c r="B99" s="16"/>
      <c r="C99" s="16"/>
      <c r="D99" s="16"/>
      <c r="E99" s="16"/>
      <c r="G99" s="16"/>
      <c r="I99" s="16"/>
      <c r="J99" s="16"/>
      <c r="K99" s="16"/>
      <c r="L99" s="16"/>
      <c r="M99" s="16"/>
      <c r="N99" s="16"/>
      <c r="O99" s="16"/>
      <c r="P99" s="16"/>
      <c r="Q99" s="16"/>
      <c r="R99" s="16"/>
      <c r="S99" s="16"/>
      <c r="T99" s="16"/>
      <c r="U99" s="16"/>
      <c r="V99" s="16"/>
      <c r="W99" s="16"/>
      <c r="X99" s="16"/>
      <c r="Y99" s="16"/>
      <c r="Z99" s="16"/>
      <c r="AA99" s="16"/>
      <c r="AB99" s="16"/>
      <c r="AC99" s="16"/>
      <c r="AD99" s="16"/>
      <c r="AE99" s="16"/>
      <c r="AF99" s="16"/>
    </row>
    <row r="100" spans="2:32" x14ac:dyDescent="0.25">
      <c r="B100" s="16"/>
      <c r="C100" s="16"/>
      <c r="D100" s="16"/>
      <c r="E100" s="16"/>
      <c r="G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row>
    <row r="101" spans="2:32" x14ac:dyDescent="0.25">
      <c r="B101" s="16"/>
      <c r="C101" s="16"/>
      <c r="D101" s="16"/>
      <c r="E101" s="16"/>
      <c r="G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2:32" x14ac:dyDescent="0.25">
      <c r="B102" s="16"/>
      <c r="C102" s="16"/>
      <c r="D102" s="16"/>
      <c r="E102" s="16"/>
      <c r="G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row>
    <row r="103" spans="2:32" x14ac:dyDescent="0.25">
      <c r="B103" s="16"/>
      <c r="C103" s="16"/>
      <c r="D103" s="16"/>
      <c r="E103" s="16"/>
      <c r="G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2:32" x14ac:dyDescent="0.25">
      <c r="B104" s="16"/>
      <c r="C104" s="16"/>
      <c r="D104" s="16"/>
      <c r="E104" s="16"/>
      <c r="G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row>
    <row r="105" spans="2:32" x14ac:dyDescent="0.25">
      <c r="B105" s="16"/>
      <c r="C105" s="16"/>
      <c r="D105" s="16"/>
      <c r="E105" s="16"/>
      <c r="G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row>
    <row r="106" spans="2:32" x14ac:dyDescent="0.25">
      <c r="B106" s="16"/>
      <c r="C106" s="16"/>
      <c r="D106" s="16"/>
      <c r="E106" s="16"/>
      <c r="G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2:32" x14ac:dyDescent="0.25">
      <c r="B107" s="16"/>
      <c r="C107" s="16"/>
      <c r="D107" s="16"/>
      <c r="E107" s="16"/>
      <c r="G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row>
    <row r="108" spans="2:32" x14ac:dyDescent="0.25">
      <c r="B108" s="16"/>
      <c r="C108" s="16"/>
      <c r="D108" s="16"/>
      <c r="E108" s="16"/>
      <c r="G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row>
    <row r="109" spans="2:32" x14ac:dyDescent="0.25">
      <c r="B109" s="16"/>
      <c r="C109" s="16"/>
      <c r="D109" s="16"/>
      <c r="E109" s="16"/>
      <c r="G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row>
    <row r="110" spans="2:32" x14ac:dyDescent="0.25">
      <c r="B110" s="16"/>
      <c r="C110" s="16"/>
      <c r="D110" s="16"/>
      <c r="E110" s="16"/>
      <c r="G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row>
    <row r="111" spans="2:32" x14ac:dyDescent="0.25">
      <c r="B111" s="16"/>
      <c r="C111" s="16"/>
      <c r="D111" s="16"/>
      <c r="E111" s="16"/>
      <c r="G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row>
    <row r="112" spans="2:32" x14ac:dyDescent="0.25">
      <c r="B112" s="16"/>
      <c r="C112" s="16"/>
      <c r="D112" s="16"/>
      <c r="E112" s="16"/>
      <c r="G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row>
    <row r="113" spans="2:32" x14ac:dyDescent="0.25">
      <c r="B113" s="16"/>
      <c r="C113" s="16"/>
      <c r="D113" s="16"/>
      <c r="E113" s="16"/>
      <c r="G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row>
    <row r="114" spans="2:32" x14ac:dyDescent="0.25">
      <c r="B114" s="16"/>
      <c r="C114" s="16"/>
      <c r="D114" s="16"/>
      <c r="E114" s="16"/>
      <c r="G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row>
    <row r="115" spans="2:32" x14ac:dyDescent="0.25">
      <c r="B115" s="16"/>
      <c r="C115" s="16"/>
      <c r="D115" s="16"/>
      <c r="E115" s="16"/>
      <c r="G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row>
    <row r="116" spans="2:32" x14ac:dyDescent="0.25">
      <c r="B116" s="16"/>
      <c r="C116" s="16"/>
      <c r="D116" s="16"/>
      <c r="E116" s="16"/>
      <c r="G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row>
    <row r="117" spans="2:32" x14ac:dyDescent="0.25">
      <c r="B117" s="16"/>
      <c r="C117" s="16"/>
      <c r="D117" s="16"/>
      <c r="E117" s="16"/>
      <c r="G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row>
    <row r="118" spans="2:32" x14ac:dyDescent="0.25">
      <c r="B118" s="16"/>
      <c r="C118" s="16"/>
      <c r="D118" s="16"/>
      <c r="E118" s="16"/>
      <c r="G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row>
    <row r="119" spans="2:32" x14ac:dyDescent="0.25">
      <c r="B119" s="16"/>
      <c r="C119" s="16"/>
      <c r="D119" s="16"/>
      <c r="E119" s="16"/>
      <c r="G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row>
    <row r="120" spans="2:32" x14ac:dyDescent="0.25">
      <c r="B120" s="16"/>
      <c r="C120" s="16"/>
      <c r="D120" s="16"/>
      <c r="E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row>
    <row r="121" spans="2:32" x14ac:dyDescent="0.25">
      <c r="B121" s="16"/>
      <c r="C121" s="16"/>
      <c r="D121" s="16"/>
      <c r="E121" s="16"/>
      <c r="G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row>
    <row r="122" spans="2:32" x14ac:dyDescent="0.25">
      <c r="B122" s="16"/>
      <c r="C122" s="16"/>
      <c r="D122" s="16"/>
      <c r="E122" s="16"/>
      <c r="G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row>
    <row r="123" spans="2:32" x14ac:dyDescent="0.25">
      <c r="B123" s="16"/>
      <c r="C123" s="16"/>
      <c r="D123" s="16"/>
      <c r="E123" s="16"/>
      <c r="G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row r="124" spans="2:32" x14ac:dyDescent="0.25">
      <c r="B124" s="16"/>
      <c r="C124" s="16"/>
      <c r="D124" s="16"/>
      <c r="E124" s="16"/>
      <c r="G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row>
    <row r="125" spans="2:32" x14ac:dyDescent="0.25">
      <c r="B125" s="16"/>
      <c r="C125" s="16"/>
      <c r="D125" s="16"/>
      <c r="E125" s="16"/>
      <c r="G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row>
    <row r="126" spans="2:32" x14ac:dyDescent="0.25">
      <c r="B126" s="16"/>
      <c r="C126" s="16"/>
      <c r="D126" s="16"/>
      <c r="E126" s="16"/>
      <c r="G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row>
    <row r="127" spans="2:32" x14ac:dyDescent="0.25">
      <c r="B127" s="16"/>
      <c r="C127" s="16"/>
      <c r="D127" s="16"/>
      <c r="E127" s="16"/>
      <c r="G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row>
    <row r="128" spans="2:32" x14ac:dyDescent="0.25">
      <c r="B128" s="16"/>
      <c r="C128" s="16"/>
      <c r="D128" s="16"/>
      <c r="E128" s="16"/>
      <c r="G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row>
    <row r="129" spans="2:32" x14ac:dyDescent="0.25">
      <c r="B129" s="16"/>
      <c r="C129" s="16"/>
      <c r="D129" s="16"/>
      <c r="E129" s="16"/>
      <c r="G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row>
    <row r="130" spans="2:32" x14ac:dyDescent="0.25">
      <c r="B130" s="16"/>
      <c r="C130" s="16"/>
      <c r="D130" s="16"/>
      <c r="E130" s="16"/>
      <c r="G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row>
    <row r="131" spans="2:32" x14ac:dyDescent="0.25">
      <c r="B131" s="16"/>
      <c r="C131" s="16"/>
      <c r="D131" s="16"/>
      <c r="E131" s="16"/>
      <c r="G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row>
    <row r="132" spans="2:32" x14ac:dyDescent="0.25">
      <c r="B132" s="16"/>
      <c r="C132" s="16"/>
      <c r="D132" s="16"/>
      <c r="E132" s="16"/>
      <c r="G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row>
    <row r="133" spans="2:32" x14ac:dyDescent="0.25">
      <c r="B133" s="16"/>
      <c r="C133" s="16"/>
      <c r="D133" s="16"/>
      <c r="E133" s="16"/>
      <c r="G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row>
    <row r="134" spans="2:32" x14ac:dyDescent="0.25">
      <c r="B134" s="16"/>
      <c r="C134" s="16"/>
      <c r="D134" s="16"/>
      <c r="E134" s="16"/>
      <c r="G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row>
    <row r="135" spans="2:32" x14ac:dyDescent="0.25">
      <c r="B135" s="16"/>
      <c r="C135" s="16"/>
      <c r="D135" s="16"/>
      <c r="E135" s="16"/>
      <c r="G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row>
    <row r="136" spans="2:32" x14ac:dyDescent="0.25">
      <c r="B136" s="16"/>
      <c r="C136" s="16"/>
      <c r="D136" s="16"/>
      <c r="E136" s="16"/>
      <c r="G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row>
    <row r="137" spans="2:32" x14ac:dyDescent="0.25">
      <c r="B137" s="16"/>
      <c r="C137" s="16"/>
      <c r="D137" s="16"/>
      <c r="E137" s="16"/>
      <c r="G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row>
    <row r="138" spans="2:32" x14ac:dyDescent="0.25">
      <c r="B138" s="16"/>
      <c r="C138" s="16"/>
      <c r="D138" s="16"/>
      <c r="E138" s="16"/>
      <c r="G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row>
    <row r="139" spans="2:32" x14ac:dyDescent="0.25">
      <c r="B139" s="16"/>
      <c r="C139" s="16"/>
      <c r="D139" s="16"/>
      <c r="E139" s="16"/>
      <c r="G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row>
    <row r="140" spans="2:32" x14ac:dyDescent="0.25">
      <c r="B140" s="16"/>
      <c r="C140" s="16"/>
      <c r="D140" s="16"/>
      <c r="E140" s="16"/>
      <c r="G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row>
    <row r="141" spans="2:32" x14ac:dyDescent="0.25">
      <c r="B141" s="16"/>
      <c r="C141" s="16"/>
      <c r="D141" s="16"/>
      <c r="E141" s="16"/>
      <c r="G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row>
    <row r="142" spans="2:32" x14ac:dyDescent="0.25">
      <c r="B142" s="16"/>
      <c r="C142" s="16"/>
      <c r="D142" s="16"/>
      <c r="E142" s="16"/>
      <c r="G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row>
    <row r="143" spans="2:32" x14ac:dyDescent="0.25">
      <c r="B143" s="16"/>
      <c r="C143" s="16"/>
      <c r="D143" s="16"/>
      <c r="E143" s="16"/>
      <c r="G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row>
    <row r="144" spans="2:32" x14ac:dyDescent="0.25">
      <c r="B144" s="16"/>
      <c r="C144" s="16"/>
      <c r="D144" s="16"/>
      <c r="E144" s="16"/>
      <c r="G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row>
    <row r="145" spans="2:32" x14ac:dyDescent="0.25">
      <c r="B145" s="16"/>
      <c r="C145" s="16"/>
      <c r="D145" s="16"/>
      <c r="E145" s="16"/>
      <c r="G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row>
    <row r="146" spans="2:32" x14ac:dyDescent="0.25">
      <c r="B146" s="16"/>
      <c r="C146" s="16"/>
      <c r="D146" s="16"/>
      <c r="E146" s="16"/>
      <c r="G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row>
    <row r="147" spans="2:32" x14ac:dyDescent="0.25">
      <c r="B147" s="16"/>
      <c r="C147" s="16"/>
      <c r="D147" s="16"/>
      <c r="E147" s="16"/>
      <c r="G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row>
    <row r="148" spans="2:32" x14ac:dyDescent="0.25">
      <c r="B148" s="16"/>
      <c r="C148" s="16"/>
      <c r="D148" s="16"/>
      <c r="E148" s="16"/>
      <c r="G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row>
    <row r="149" spans="2:32" x14ac:dyDescent="0.25">
      <c r="B149" s="16"/>
      <c r="C149" s="16"/>
      <c r="D149" s="16"/>
      <c r="E149" s="16"/>
      <c r="G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row>
    <row r="150" spans="2:32" x14ac:dyDescent="0.25">
      <c r="B150" s="16"/>
      <c r="C150" s="16"/>
      <c r="D150" s="16"/>
      <c r="E150" s="16"/>
      <c r="G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row>
    <row r="151" spans="2:32" x14ac:dyDescent="0.25">
      <c r="B151" s="16"/>
      <c r="C151" s="16"/>
      <c r="D151" s="16"/>
      <c r="E151" s="16"/>
      <c r="G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row>
    <row r="152" spans="2:32" x14ac:dyDescent="0.25">
      <c r="B152" s="16"/>
      <c r="C152" s="16"/>
      <c r="D152" s="16"/>
      <c r="E152" s="16"/>
      <c r="G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row>
    <row r="153" spans="2:32" x14ac:dyDescent="0.25">
      <c r="B153" s="16"/>
      <c r="C153" s="16"/>
      <c r="D153" s="16"/>
      <c r="E153" s="16"/>
      <c r="G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row>
    <row r="154" spans="2:32" x14ac:dyDescent="0.25">
      <c r="B154" s="16"/>
      <c r="C154" s="16"/>
      <c r="D154" s="16"/>
      <c r="E154" s="16"/>
      <c r="G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row>
    <row r="155" spans="2:32" x14ac:dyDescent="0.25">
      <c r="B155" s="16"/>
      <c r="C155" s="16"/>
      <c r="D155" s="16"/>
      <c r="E155" s="16"/>
      <c r="G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row>
    <row r="156" spans="2:32" x14ac:dyDescent="0.25">
      <c r="B156" s="16"/>
      <c r="C156" s="16"/>
      <c r="D156" s="16"/>
      <c r="E156" s="16"/>
      <c r="G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row>
    <row r="157" spans="2:32" x14ac:dyDescent="0.25">
      <c r="B157" s="16"/>
      <c r="C157" s="16"/>
      <c r="D157" s="16"/>
      <c r="E157" s="16"/>
      <c r="G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row>
    <row r="158" spans="2:32" x14ac:dyDescent="0.25">
      <c r="B158" s="16"/>
      <c r="C158" s="16"/>
      <c r="D158" s="16"/>
      <c r="E158" s="16"/>
      <c r="G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row>
    <row r="159" spans="2:32" x14ac:dyDescent="0.25">
      <c r="B159" s="16"/>
      <c r="C159" s="16"/>
      <c r="D159" s="16"/>
      <c r="E159" s="16"/>
      <c r="G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row>
    <row r="160" spans="2:32" x14ac:dyDescent="0.25">
      <c r="B160" s="16"/>
      <c r="C160" s="16"/>
      <c r="D160" s="16"/>
      <c r="E160" s="16"/>
      <c r="G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row>
    <row r="161" spans="2:32" x14ac:dyDescent="0.25">
      <c r="B161" s="16"/>
      <c r="C161" s="16"/>
      <c r="D161" s="16"/>
      <c r="E161" s="16"/>
      <c r="G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row>
    <row r="162" spans="2:32" x14ac:dyDescent="0.25">
      <c r="B162" s="16"/>
      <c r="C162" s="16"/>
      <c r="D162" s="16"/>
      <c r="E162" s="16"/>
      <c r="G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row>
    <row r="163" spans="2:32" x14ac:dyDescent="0.25">
      <c r="B163" s="16"/>
      <c r="C163" s="16"/>
      <c r="D163" s="16"/>
      <c r="E163" s="16"/>
      <c r="G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row>
    <row r="164" spans="2:32" x14ac:dyDescent="0.25">
      <c r="B164" s="16"/>
      <c r="C164" s="16"/>
      <c r="D164" s="16"/>
      <c r="E164" s="16"/>
      <c r="G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row>
    <row r="165" spans="2:32" x14ac:dyDescent="0.25">
      <c r="B165" s="16"/>
      <c r="C165" s="16"/>
      <c r="D165" s="16"/>
      <c r="E165" s="16"/>
      <c r="G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row>
    <row r="166" spans="2:32" x14ac:dyDescent="0.25">
      <c r="B166" s="16"/>
      <c r="C166" s="16"/>
      <c r="D166" s="16"/>
      <c r="E166" s="16"/>
      <c r="G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row>
    <row r="167" spans="2:32" x14ac:dyDescent="0.25">
      <c r="B167" s="16"/>
      <c r="C167" s="16"/>
      <c r="D167" s="16"/>
      <c r="E167" s="16"/>
      <c r="G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row>
    <row r="168" spans="2:32" x14ac:dyDescent="0.25">
      <c r="B168" s="16"/>
      <c r="C168" s="16"/>
      <c r="D168" s="16"/>
      <c r="E168" s="16"/>
      <c r="G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row>
    <row r="169" spans="2:32" x14ac:dyDescent="0.25">
      <c r="B169" s="16"/>
      <c r="C169" s="16"/>
      <c r="D169" s="16"/>
      <c r="E169" s="16"/>
      <c r="G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row>
    <row r="170" spans="2:32" x14ac:dyDescent="0.25">
      <c r="B170" s="16"/>
      <c r="C170" s="16"/>
      <c r="D170" s="16"/>
      <c r="E170" s="16"/>
      <c r="G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row>
    <row r="171" spans="2:32" x14ac:dyDescent="0.25">
      <c r="B171" s="16"/>
      <c r="C171" s="16"/>
      <c r="D171" s="16"/>
      <c r="E171" s="16"/>
      <c r="G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row>
    <row r="172" spans="2:32" x14ac:dyDescent="0.25">
      <c r="B172" s="16"/>
      <c r="C172" s="16"/>
      <c r="D172" s="16"/>
      <c r="E172" s="16"/>
      <c r="G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row>
    <row r="173" spans="2:32" x14ac:dyDescent="0.25">
      <c r="B173" s="16"/>
      <c r="C173" s="16"/>
      <c r="D173" s="16"/>
      <c r="E173" s="16"/>
      <c r="G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row>
    <row r="174" spans="2:32" x14ac:dyDescent="0.25">
      <c r="B174" s="16"/>
      <c r="C174" s="16"/>
      <c r="D174" s="16"/>
      <c r="E174" s="16"/>
      <c r="G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row>
    <row r="175" spans="2:32" x14ac:dyDescent="0.25">
      <c r="B175" s="16"/>
      <c r="C175" s="16"/>
      <c r="D175" s="16"/>
      <c r="E175" s="16"/>
      <c r="G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row>
    <row r="176" spans="2:32" x14ac:dyDescent="0.25">
      <c r="B176" s="16"/>
      <c r="C176" s="16"/>
      <c r="D176" s="16"/>
      <c r="E176" s="16"/>
      <c r="G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row>
    <row r="177" spans="2:32" x14ac:dyDescent="0.25">
      <c r="B177" s="16"/>
      <c r="C177" s="16"/>
      <c r="D177" s="16"/>
      <c r="E177" s="16"/>
      <c r="G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row>
    <row r="178" spans="2:32" x14ac:dyDescent="0.25">
      <c r="B178" s="16"/>
      <c r="C178" s="16"/>
      <c r="D178" s="16"/>
      <c r="E178" s="16"/>
      <c r="G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row>
    <row r="179" spans="2:32" x14ac:dyDescent="0.25">
      <c r="B179" s="16"/>
      <c r="C179" s="16"/>
      <c r="D179" s="16"/>
      <c r="E179" s="16"/>
      <c r="G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row>
    <row r="180" spans="2:32" x14ac:dyDescent="0.25">
      <c r="B180" s="16"/>
      <c r="C180" s="16"/>
      <c r="D180" s="16"/>
      <c r="E180" s="16"/>
      <c r="G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row>
    <row r="181" spans="2:32" x14ac:dyDescent="0.25">
      <c r="B181" s="16"/>
      <c r="C181" s="16"/>
      <c r="D181" s="16"/>
      <c r="E181" s="16"/>
      <c r="G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row>
    <row r="182" spans="2:32" x14ac:dyDescent="0.25">
      <c r="B182" s="16"/>
      <c r="C182" s="16"/>
      <c r="D182" s="16"/>
      <c r="E182" s="16"/>
      <c r="G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row>
    <row r="183" spans="2:32" x14ac:dyDescent="0.25">
      <c r="B183" s="16"/>
      <c r="C183" s="16"/>
      <c r="D183" s="16"/>
      <c r="E183" s="16"/>
      <c r="G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row>
    <row r="184" spans="2:32" x14ac:dyDescent="0.25">
      <c r="B184" s="16"/>
      <c r="C184" s="16"/>
      <c r="D184" s="16"/>
      <c r="E184" s="16"/>
      <c r="G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row>
    <row r="185" spans="2:32" x14ac:dyDescent="0.25">
      <c r="B185" s="16"/>
      <c r="C185" s="16"/>
      <c r="D185" s="16"/>
      <c r="E185" s="16"/>
      <c r="G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row>
    <row r="186" spans="2:32" x14ac:dyDescent="0.25">
      <c r="B186" s="16"/>
      <c r="C186" s="16"/>
      <c r="D186" s="16"/>
      <c r="E186" s="16"/>
      <c r="G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row>
    <row r="187" spans="2:32" x14ac:dyDescent="0.25">
      <c r="B187" s="16"/>
      <c r="C187" s="16"/>
      <c r="D187" s="16"/>
      <c r="E187" s="16"/>
      <c r="G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row>
    <row r="188" spans="2:32" x14ac:dyDescent="0.25">
      <c r="B188" s="16"/>
      <c r="C188" s="16"/>
      <c r="D188" s="16"/>
      <c r="E188" s="16"/>
      <c r="G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row>
    <row r="189" spans="2:32" x14ac:dyDescent="0.25">
      <c r="B189" s="16"/>
      <c r="C189" s="16"/>
      <c r="D189" s="16"/>
      <c r="E189" s="16"/>
      <c r="G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row>
    <row r="190" spans="2:32" x14ac:dyDescent="0.25">
      <c r="B190" s="16"/>
      <c r="C190" s="16"/>
      <c r="D190" s="16"/>
      <c r="E190" s="16"/>
      <c r="G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row>
    <row r="191" spans="2:32" x14ac:dyDescent="0.25">
      <c r="B191" s="16"/>
      <c r="C191" s="16"/>
      <c r="D191" s="16"/>
      <c r="E191" s="16"/>
      <c r="G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row>
    <row r="192" spans="2:32" x14ac:dyDescent="0.25">
      <c r="B192" s="16"/>
      <c r="C192" s="16"/>
      <c r="D192" s="16"/>
      <c r="E192" s="16"/>
      <c r="G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row>
    <row r="193" spans="2:32" x14ac:dyDescent="0.25">
      <c r="B193" s="16"/>
      <c r="C193" s="16"/>
      <c r="D193" s="16"/>
      <c r="E193" s="16"/>
      <c r="G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row>
    <row r="194" spans="2:32" x14ac:dyDescent="0.25">
      <c r="B194" s="16"/>
      <c r="C194" s="16"/>
      <c r="D194" s="16"/>
      <c r="E194" s="16"/>
      <c r="G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row>
    <row r="195" spans="2:32" x14ac:dyDescent="0.25">
      <c r="B195" s="16"/>
      <c r="C195" s="16"/>
      <c r="D195" s="16"/>
      <c r="E195" s="16"/>
      <c r="G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row>
    <row r="196" spans="2:32" x14ac:dyDescent="0.25">
      <c r="B196" s="16"/>
      <c r="C196" s="16"/>
      <c r="D196" s="16"/>
      <c r="E196" s="16"/>
      <c r="G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row>
    <row r="197" spans="2:32" x14ac:dyDescent="0.25">
      <c r="B197" s="16"/>
      <c r="C197" s="16"/>
      <c r="D197" s="16"/>
      <c r="E197" s="16"/>
      <c r="G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row>
    <row r="198" spans="2:32" x14ac:dyDescent="0.25">
      <c r="B198" s="16"/>
      <c r="C198" s="16"/>
      <c r="D198" s="16"/>
      <c r="E198" s="16"/>
      <c r="G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row>
    <row r="199" spans="2:32" x14ac:dyDescent="0.25">
      <c r="B199" s="16"/>
      <c r="C199" s="16"/>
      <c r="D199" s="16"/>
      <c r="E199" s="16"/>
      <c r="G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row>
    <row r="200" spans="2:32" x14ac:dyDescent="0.25">
      <c r="B200" s="16"/>
      <c r="C200" s="16"/>
      <c r="D200" s="16"/>
      <c r="E200" s="16"/>
      <c r="G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row>
    <row r="201" spans="2:32" x14ac:dyDescent="0.25">
      <c r="B201" s="16"/>
      <c r="C201" s="16"/>
      <c r="D201" s="16"/>
      <c r="E201" s="16"/>
      <c r="G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row>
    <row r="202" spans="2:32" x14ac:dyDescent="0.25">
      <c r="B202" s="16"/>
      <c r="C202" s="16"/>
      <c r="D202" s="16"/>
      <c r="E202" s="16"/>
      <c r="G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row>
    <row r="203" spans="2:32" x14ac:dyDescent="0.25">
      <c r="B203" s="16"/>
      <c r="C203" s="16"/>
      <c r="D203" s="16"/>
      <c r="E203" s="16"/>
      <c r="G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row>
    <row r="204" spans="2:32" x14ac:dyDescent="0.25">
      <c r="B204" s="16"/>
      <c r="C204" s="16"/>
      <c r="D204" s="16"/>
      <c r="E204" s="16"/>
      <c r="G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row>
    <row r="205" spans="2:32" x14ac:dyDescent="0.25">
      <c r="B205" s="16"/>
      <c r="C205" s="16"/>
      <c r="D205" s="16"/>
      <c r="E205" s="16"/>
      <c r="G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row>
    <row r="206" spans="2:32" x14ac:dyDescent="0.25">
      <c r="B206" s="16"/>
      <c r="C206" s="16"/>
      <c r="D206" s="16"/>
      <c r="E206" s="16"/>
      <c r="G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row>
    <row r="207" spans="2:32" x14ac:dyDescent="0.25">
      <c r="B207" s="16"/>
      <c r="C207" s="16"/>
      <c r="D207" s="16"/>
      <c r="E207" s="16"/>
      <c r="G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row>
    <row r="208" spans="2:32" x14ac:dyDescent="0.25">
      <c r="B208" s="16"/>
      <c r="C208" s="16"/>
      <c r="D208" s="16"/>
      <c r="E208" s="16"/>
      <c r="G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row>
    <row r="209" spans="2:32" x14ac:dyDescent="0.25">
      <c r="B209" s="16"/>
      <c r="C209" s="16"/>
      <c r="D209" s="16"/>
      <c r="E209" s="16"/>
      <c r="G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row>
    <row r="210" spans="2:32" x14ac:dyDescent="0.25">
      <c r="B210" s="16"/>
      <c r="C210" s="16"/>
      <c r="D210" s="16"/>
      <c r="E210" s="16"/>
      <c r="G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row>
    <row r="211" spans="2:32" x14ac:dyDescent="0.25">
      <c r="B211" s="16"/>
      <c r="C211" s="16"/>
      <c r="D211" s="16"/>
      <c r="E211" s="16"/>
      <c r="G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row>
    <row r="212" spans="2:32" x14ac:dyDescent="0.25">
      <c r="B212" s="16"/>
      <c r="C212" s="16"/>
      <c r="D212" s="16"/>
      <c r="E212" s="16"/>
      <c r="G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row>
    <row r="213" spans="2:32" x14ac:dyDescent="0.25">
      <c r="B213" s="16"/>
      <c r="C213" s="16"/>
      <c r="D213" s="16"/>
      <c r="E213" s="16"/>
      <c r="G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row>
    <row r="214" spans="2:32" x14ac:dyDescent="0.25">
      <c r="B214" s="16"/>
      <c r="C214" s="16"/>
      <c r="D214" s="16"/>
      <c r="E214" s="16"/>
      <c r="G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row>
    <row r="215" spans="2:32" x14ac:dyDescent="0.25">
      <c r="B215" s="16"/>
      <c r="C215" s="16"/>
      <c r="D215" s="16"/>
      <c r="E215" s="16"/>
      <c r="G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row>
    <row r="216" spans="2:32" x14ac:dyDescent="0.25">
      <c r="B216" s="16"/>
      <c r="C216" s="16"/>
      <c r="D216" s="16"/>
      <c r="E216" s="16"/>
      <c r="G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row>
    <row r="217" spans="2:32" x14ac:dyDescent="0.25">
      <c r="B217" s="16"/>
      <c r="C217" s="16"/>
      <c r="D217" s="16"/>
      <c r="E217" s="16"/>
      <c r="G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row>
    <row r="218" spans="2:32" x14ac:dyDescent="0.25">
      <c r="B218" s="16"/>
      <c r="C218" s="16"/>
      <c r="D218" s="16"/>
      <c r="E218" s="16"/>
      <c r="G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row>
    <row r="219" spans="2:32" x14ac:dyDescent="0.25">
      <c r="B219" s="16"/>
      <c r="C219" s="16"/>
      <c r="D219" s="16"/>
      <c r="E219" s="16"/>
      <c r="G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row>
    <row r="220" spans="2:32" x14ac:dyDescent="0.25">
      <c r="B220" s="16"/>
      <c r="C220" s="16"/>
      <c r="D220" s="16"/>
      <c r="E220" s="16"/>
      <c r="G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row>
    <row r="221" spans="2:32" x14ac:dyDescent="0.25">
      <c r="B221" s="16"/>
      <c r="C221" s="16"/>
      <c r="D221" s="16"/>
      <c r="E221" s="16"/>
      <c r="G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row>
    <row r="222" spans="2:32" x14ac:dyDescent="0.25">
      <c r="B222" s="16"/>
      <c r="C222" s="16"/>
      <c r="D222" s="16"/>
      <c r="E222" s="16"/>
      <c r="G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row>
    <row r="223" spans="2:32" x14ac:dyDescent="0.25">
      <c r="B223" s="16"/>
      <c r="C223" s="16"/>
      <c r="D223" s="16"/>
      <c r="E223" s="16"/>
      <c r="G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row>
    <row r="224" spans="2:32" x14ac:dyDescent="0.25">
      <c r="B224" s="16"/>
      <c r="C224" s="16"/>
      <c r="D224" s="16"/>
      <c r="E224" s="16"/>
      <c r="G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row>
    <row r="225" spans="2:32" x14ac:dyDescent="0.25">
      <c r="B225" s="16"/>
      <c r="C225" s="16"/>
      <c r="D225" s="16"/>
      <c r="E225" s="16"/>
      <c r="G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row>
    <row r="226" spans="2:32" x14ac:dyDescent="0.25">
      <c r="B226" s="16"/>
      <c r="C226" s="16"/>
      <c r="D226" s="16"/>
      <c r="E226" s="16"/>
      <c r="G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row>
    <row r="227" spans="2:32" x14ac:dyDescent="0.25">
      <c r="B227" s="16"/>
      <c r="C227" s="16"/>
      <c r="D227" s="16"/>
      <c r="E227" s="16"/>
      <c r="G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row>
    <row r="228" spans="2:32" x14ac:dyDescent="0.25">
      <c r="B228" s="16"/>
      <c r="C228" s="16"/>
      <c r="D228" s="16"/>
      <c r="E228" s="16"/>
      <c r="G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row>
    <row r="229" spans="2:32" x14ac:dyDescent="0.25">
      <c r="B229" s="16"/>
      <c r="C229" s="16"/>
      <c r="D229" s="16"/>
      <c r="E229" s="16"/>
      <c r="G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row>
    <row r="230" spans="2:32" x14ac:dyDescent="0.25">
      <c r="B230" s="16"/>
      <c r="C230" s="16"/>
      <c r="D230" s="16"/>
      <c r="E230" s="16"/>
      <c r="G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row>
    <row r="231" spans="2:32" x14ac:dyDescent="0.25">
      <c r="B231" s="16"/>
      <c r="C231" s="16"/>
      <c r="D231" s="16"/>
      <c r="E231" s="16"/>
      <c r="G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row>
    <row r="232" spans="2:32" x14ac:dyDescent="0.25">
      <c r="B232" s="16"/>
      <c r="C232" s="16"/>
      <c r="D232" s="16"/>
      <c r="E232" s="16"/>
      <c r="G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row>
    <row r="233" spans="2:32" x14ac:dyDescent="0.25">
      <c r="B233" s="16"/>
      <c r="C233" s="16"/>
      <c r="D233" s="16"/>
      <c r="E233" s="16"/>
      <c r="G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row>
    <row r="234" spans="2:32" x14ac:dyDescent="0.25">
      <c r="B234" s="16"/>
      <c r="C234" s="16"/>
      <c r="D234" s="16"/>
      <c r="E234" s="16"/>
      <c r="G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row>
    <row r="235" spans="2:32" x14ac:dyDescent="0.25">
      <c r="B235" s="16"/>
      <c r="C235" s="16"/>
      <c r="D235" s="16"/>
      <c r="E235" s="16"/>
      <c r="G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row>
    <row r="236" spans="2:32" x14ac:dyDescent="0.25">
      <c r="B236" s="16"/>
      <c r="C236" s="16"/>
      <c r="D236" s="16"/>
      <c r="E236" s="16"/>
      <c r="G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row>
    <row r="237" spans="2:32" x14ac:dyDescent="0.25">
      <c r="B237" s="16"/>
      <c r="C237" s="16"/>
      <c r="D237" s="16"/>
      <c r="E237" s="16"/>
      <c r="G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row>
    <row r="238" spans="2:32" x14ac:dyDescent="0.25">
      <c r="B238" s="16"/>
      <c r="C238" s="16"/>
      <c r="D238" s="16"/>
      <c r="E238" s="16"/>
      <c r="G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row>
    <row r="239" spans="2:32" x14ac:dyDescent="0.25">
      <c r="B239" s="16"/>
      <c r="C239" s="16"/>
      <c r="D239" s="16"/>
      <c r="E239" s="16"/>
      <c r="G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row>
    <row r="240" spans="2:32" x14ac:dyDescent="0.25">
      <c r="B240" s="16"/>
      <c r="C240" s="16"/>
      <c r="D240" s="16"/>
      <c r="E240" s="16"/>
      <c r="G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row>
    <row r="241" spans="2:32" x14ac:dyDescent="0.25">
      <c r="B241" s="16"/>
      <c r="C241" s="16"/>
      <c r="D241" s="16"/>
      <c r="E241" s="16"/>
      <c r="G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row>
    <row r="242" spans="2:32" x14ac:dyDescent="0.25">
      <c r="B242" s="16"/>
      <c r="C242" s="16"/>
      <c r="D242" s="16"/>
      <c r="E242" s="16"/>
      <c r="G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row>
    <row r="243" spans="2:32" x14ac:dyDescent="0.25">
      <c r="B243" s="16"/>
      <c r="C243" s="16"/>
      <c r="D243" s="16"/>
      <c r="E243" s="16"/>
      <c r="G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row>
    <row r="244" spans="2:32" x14ac:dyDescent="0.25">
      <c r="B244" s="16"/>
      <c r="C244" s="16"/>
      <c r="D244" s="16"/>
      <c r="E244" s="16"/>
      <c r="G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row>
    <row r="245" spans="2:32" x14ac:dyDescent="0.25">
      <c r="B245" s="16"/>
      <c r="C245" s="16"/>
      <c r="D245" s="16"/>
      <c r="E245" s="16"/>
      <c r="G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row>
    <row r="246" spans="2:32" x14ac:dyDescent="0.25">
      <c r="B246" s="16"/>
      <c r="C246" s="16"/>
      <c r="D246" s="16"/>
      <c r="E246" s="16"/>
      <c r="G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row>
    <row r="247" spans="2:32" x14ac:dyDescent="0.25">
      <c r="B247" s="16"/>
      <c r="C247" s="16"/>
      <c r="D247" s="16"/>
      <c r="E247" s="16"/>
      <c r="G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row>
    <row r="248" spans="2:32" x14ac:dyDescent="0.25">
      <c r="B248" s="16"/>
      <c r="C248" s="16"/>
      <c r="D248" s="16"/>
      <c r="E248" s="16"/>
      <c r="G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row>
    <row r="249" spans="2:32" x14ac:dyDescent="0.25">
      <c r="B249" s="16"/>
      <c r="C249" s="16"/>
      <c r="D249" s="16"/>
      <c r="E249" s="16"/>
      <c r="G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row>
    <row r="250" spans="2:32" x14ac:dyDescent="0.25">
      <c r="B250" s="16"/>
      <c r="C250" s="16"/>
      <c r="D250" s="16"/>
      <c r="E250" s="16"/>
      <c r="G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row>
    <row r="251" spans="2:32" x14ac:dyDescent="0.25">
      <c r="B251" s="16"/>
      <c r="C251" s="16"/>
      <c r="D251" s="16"/>
      <c r="E251" s="16"/>
      <c r="G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row>
    <row r="252" spans="2:32" x14ac:dyDescent="0.25">
      <c r="B252" s="16"/>
      <c r="C252" s="16"/>
      <c r="D252" s="16"/>
      <c r="E252" s="16"/>
      <c r="G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row>
    <row r="253" spans="2:32" x14ac:dyDescent="0.25">
      <c r="B253" s="16"/>
      <c r="C253" s="16"/>
      <c r="D253" s="16"/>
      <c r="E253" s="16"/>
      <c r="G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row>
    <row r="254" spans="2:32" x14ac:dyDescent="0.25">
      <c r="B254" s="16"/>
      <c r="C254" s="16"/>
      <c r="D254" s="16"/>
      <c r="E254" s="16"/>
      <c r="G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row>
    <row r="255" spans="2:32" x14ac:dyDescent="0.25">
      <c r="B255" s="16"/>
      <c r="C255" s="16"/>
      <c r="D255" s="16"/>
      <c r="E255" s="16"/>
      <c r="G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row>
    <row r="256" spans="2:32" x14ac:dyDescent="0.25">
      <c r="B256" s="16"/>
      <c r="C256" s="16"/>
      <c r="D256" s="16"/>
      <c r="E256" s="16"/>
      <c r="G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row>
    <row r="257" spans="2:32" x14ac:dyDescent="0.25">
      <c r="B257" s="16"/>
      <c r="C257" s="16"/>
      <c r="D257" s="16"/>
      <c r="E257" s="16"/>
      <c r="G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row>
    <row r="258" spans="2:32" x14ac:dyDescent="0.25">
      <c r="B258" s="16"/>
      <c r="C258" s="16"/>
      <c r="D258" s="16"/>
      <c r="E258" s="16"/>
      <c r="G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row>
    <row r="259" spans="2:32" x14ac:dyDescent="0.25">
      <c r="B259" s="16"/>
      <c r="C259" s="16"/>
      <c r="D259" s="16"/>
      <c r="E259" s="16"/>
      <c r="G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row>
    <row r="260" spans="2:32" x14ac:dyDescent="0.25">
      <c r="B260" s="16"/>
      <c r="C260" s="16"/>
      <c r="D260" s="16"/>
      <c r="E260" s="16"/>
      <c r="G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row>
    <row r="261" spans="2:32" x14ac:dyDescent="0.25">
      <c r="B261" s="16"/>
      <c r="C261" s="16"/>
      <c r="D261" s="16"/>
      <c r="E261" s="16"/>
      <c r="G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row>
    <row r="262" spans="2:32" x14ac:dyDescent="0.25">
      <c r="B262" s="16"/>
      <c r="C262" s="16"/>
      <c r="D262" s="16"/>
      <c r="E262" s="16"/>
      <c r="G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row>
    <row r="263" spans="2:32" x14ac:dyDescent="0.25">
      <c r="B263" s="16"/>
      <c r="C263" s="16"/>
      <c r="D263" s="16"/>
      <c r="E263" s="16"/>
      <c r="G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row>
    <row r="264" spans="2:32" x14ac:dyDescent="0.25">
      <c r="B264" s="16"/>
      <c r="C264" s="16"/>
      <c r="D264" s="16"/>
      <c r="E264" s="16"/>
      <c r="G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row>
    <row r="265" spans="2:32" x14ac:dyDescent="0.25">
      <c r="B265" s="16"/>
      <c r="C265" s="16"/>
      <c r="D265" s="16"/>
      <c r="E265" s="16"/>
      <c r="G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row>
    <row r="266" spans="2:32" x14ac:dyDescent="0.25">
      <c r="B266" s="16"/>
      <c r="C266" s="16"/>
      <c r="D266" s="16"/>
      <c r="E266" s="16"/>
      <c r="G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row>
    <row r="267" spans="2:32" x14ac:dyDescent="0.25">
      <c r="B267" s="16"/>
      <c r="C267" s="16"/>
      <c r="D267" s="16"/>
      <c r="E267" s="16"/>
      <c r="G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row>
    <row r="268" spans="2:32" x14ac:dyDescent="0.25">
      <c r="B268" s="16"/>
      <c r="C268" s="16"/>
      <c r="D268" s="16"/>
      <c r="E268" s="16"/>
      <c r="G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row>
    <row r="269" spans="2:32" x14ac:dyDescent="0.25">
      <c r="B269" s="16"/>
      <c r="C269" s="16"/>
      <c r="D269" s="16"/>
      <c r="E269" s="16"/>
      <c r="G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row>
    <row r="270" spans="2:32" x14ac:dyDescent="0.25">
      <c r="B270" s="16"/>
      <c r="C270" s="16"/>
      <c r="D270" s="16"/>
      <c r="E270" s="16"/>
      <c r="G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row>
    <row r="271" spans="2:32" x14ac:dyDescent="0.25">
      <c r="B271" s="16"/>
      <c r="C271" s="16"/>
      <c r="D271" s="16"/>
      <c r="E271" s="16"/>
      <c r="G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row>
    <row r="272" spans="2:32" x14ac:dyDescent="0.25">
      <c r="B272" s="16"/>
      <c r="C272" s="16"/>
      <c r="D272" s="16"/>
      <c r="E272" s="16"/>
      <c r="G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row>
    <row r="273" spans="2:32" x14ac:dyDescent="0.25">
      <c r="B273" s="16"/>
      <c r="C273" s="16"/>
      <c r="D273" s="16"/>
      <c r="E273" s="16"/>
      <c r="G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row>
    <row r="274" spans="2:32" x14ac:dyDescent="0.25">
      <c r="B274" s="16"/>
      <c r="C274" s="16"/>
      <c r="D274" s="16"/>
      <c r="E274" s="16"/>
      <c r="G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row>
    <row r="275" spans="2:32" x14ac:dyDescent="0.25">
      <c r="B275" s="16"/>
      <c r="C275" s="16"/>
      <c r="D275" s="16"/>
      <c r="E275" s="16"/>
      <c r="G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row>
    <row r="276" spans="2:32" x14ac:dyDescent="0.25">
      <c r="B276" s="16"/>
      <c r="C276" s="16"/>
      <c r="D276" s="16"/>
      <c r="E276" s="16"/>
      <c r="G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row>
    <row r="277" spans="2:32" x14ac:dyDescent="0.25">
      <c r="B277" s="16"/>
      <c r="C277" s="16"/>
      <c r="D277" s="16"/>
      <c r="E277" s="16"/>
      <c r="G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row>
    <row r="278" spans="2:32" x14ac:dyDescent="0.25">
      <c r="B278" s="16"/>
      <c r="C278" s="16"/>
      <c r="D278" s="16"/>
      <c r="E278" s="16"/>
      <c r="G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row>
    <row r="279" spans="2:32" x14ac:dyDescent="0.25">
      <c r="B279" s="16"/>
      <c r="C279" s="16"/>
      <c r="D279" s="16"/>
      <c r="E279" s="16"/>
      <c r="G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row>
    <row r="280" spans="2:32" x14ac:dyDescent="0.25">
      <c r="B280" s="16"/>
      <c r="C280" s="16"/>
      <c r="D280" s="16"/>
      <c r="E280" s="16"/>
      <c r="G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row>
    <row r="281" spans="2:32" x14ac:dyDescent="0.25">
      <c r="B281" s="16"/>
      <c r="C281" s="16"/>
      <c r="D281" s="16"/>
      <c r="E281" s="16"/>
      <c r="G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row>
    <row r="282" spans="2:32" x14ac:dyDescent="0.25">
      <c r="B282" s="16"/>
      <c r="C282" s="16"/>
      <c r="D282" s="16"/>
      <c r="E282" s="16"/>
      <c r="G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row>
    <row r="283" spans="2:32" x14ac:dyDescent="0.25">
      <c r="B283" s="16"/>
      <c r="C283" s="16"/>
      <c r="D283" s="16"/>
      <c r="E283" s="16"/>
      <c r="G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row>
    <row r="284" spans="2:32" x14ac:dyDescent="0.25">
      <c r="B284" s="16"/>
      <c r="C284" s="16"/>
      <c r="D284" s="16"/>
      <c r="E284" s="16"/>
      <c r="G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row>
    <row r="285" spans="2:32" x14ac:dyDescent="0.25">
      <c r="B285" s="16"/>
      <c r="C285" s="16"/>
      <c r="D285" s="16"/>
      <c r="E285" s="16"/>
      <c r="G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row>
    <row r="286" spans="2:32" x14ac:dyDescent="0.25">
      <c r="B286" s="16"/>
      <c r="C286" s="16"/>
      <c r="D286" s="16"/>
      <c r="E286" s="16"/>
      <c r="G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row>
    <row r="287" spans="2:32" x14ac:dyDescent="0.25">
      <c r="B287" s="16"/>
      <c r="C287" s="16"/>
      <c r="D287" s="16"/>
      <c r="E287" s="16"/>
      <c r="G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row>
    <row r="288" spans="2:32" x14ac:dyDescent="0.25">
      <c r="B288" s="16"/>
      <c r="C288" s="16"/>
      <c r="D288" s="16"/>
      <c r="E288" s="16"/>
      <c r="G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row>
    <row r="289" spans="2:32" x14ac:dyDescent="0.25">
      <c r="B289" s="16"/>
      <c r="C289" s="16"/>
      <c r="D289" s="16"/>
      <c r="E289" s="16"/>
      <c r="G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row>
    <row r="290" spans="2:32" x14ac:dyDescent="0.25">
      <c r="B290" s="16"/>
      <c r="C290" s="16"/>
      <c r="D290" s="16"/>
      <c r="E290" s="16"/>
      <c r="G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row>
    <row r="291" spans="2:32" x14ac:dyDescent="0.25">
      <c r="B291" s="16"/>
      <c r="C291" s="16"/>
      <c r="D291" s="16"/>
      <c r="E291" s="16"/>
      <c r="G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row>
    <row r="292" spans="2:32" x14ac:dyDescent="0.25">
      <c r="B292" s="16"/>
      <c r="C292" s="16"/>
      <c r="D292" s="16"/>
      <c r="E292" s="16"/>
      <c r="G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row>
    <row r="293" spans="2:32" x14ac:dyDescent="0.25">
      <c r="B293" s="16"/>
      <c r="C293" s="16"/>
      <c r="D293" s="16"/>
      <c r="E293" s="16"/>
      <c r="G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row>
    <row r="294" spans="2:32" x14ac:dyDescent="0.25">
      <c r="B294" s="16"/>
      <c r="C294" s="16"/>
      <c r="D294" s="16"/>
      <c r="E294" s="16"/>
      <c r="G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row>
    <row r="295" spans="2:32" x14ac:dyDescent="0.25">
      <c r="B295" s="16"/>
      <c r="C295" s="16"/>
      <c r="D295" s="16"/>
      <c r="E295" s="16"/>
      <c r="G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row>
    <row r="296" spans="2:32" x14ac:dyDescent="0.25">
      <c r="B296" s="16"/>
      <c r="C296" s="16"/>
      <c r="D296" s="16"/>
      <c r="E296" s="16"/>
      <c r="G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row>
    <row r="297" spans="2:32" x14ac:dyDescent="0.25">
      <c r="B297" s="16"/>
      <c r="C297" s="16"/>
      <c r="D297" s="16"/>
      <c r="E297" s="16"/>
      <c r="G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row>
    <row r="298" spans="2:32" x14ac:dyDescent="0.25">
      <c r="B298" s="16"/>
      <c r="C298" s="16"/>
      <c r="D298" s="16"/>
      <c r="E298" s="16"/>
      <c r="G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row>
    <row r="299" spans="2:32" x14ac:dyDescent="0.25">
      <c r="B299" s="16"/>
      <c r="C299" s="16"/>
      <c r="D299" s="16"/>
      <c r="E299" s="16"/>
      <c r="G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row>
    <row r="300" spans="2:32" x14ac:dyDescent="0.25">
      <c r="B300" s="16"/>
      <c r="C300" s="16"/>
      <c r="D300" s="16"/>
      <c r="E300" s="16"/>
      <c r="G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row>
    <row r="301" spans="2:32" x14ac:dyDescent="0.25">
      <c r="B301" s="16"/>
      <c r="C301" s="16"/>
      <c r="D301" s="16"/>
      <c r="E301" s="16"/>
      <c r="G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row>
    <row r="302" spans="2:32" x14ac:dyDescent="0.25">
      <c r="B302" s="16"/>
      <c r="C302" s="16"/>
      <c r="D302" s="16"/>
      <c r="E302" s="16"/>
      <c r="G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row>
    <row r="303" spans="2:32" x14ac:dyDescent="0.25">
      <c r="B303" s="16"/>
      <c r="C303" s="16"/>
      <c r="D303" s="16"/>
      <c r="E303" s="16"/>
      <c r="G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row>
    <row r="304" spans="2:32" x14ac:dyDescent="0.25">
      <c r="B304" s="16"/>
      <c r="C304" s="16"/>
      <c r="D304" s="16"/>
      <c r="E304" s="16"/>
      <c r="G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row>
    <row r="305" spans="2:32" x14ac:dyDescent="0.25">
      <c r="B305" s="16"/>
      <c r="C305" s="16"/>
      <c r="D305" s="16"/>
      <c r="E305" s="16"/>
      <c r="G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row>
    <row r="306" spans="2:32" x14ac:dyDescent="0.25">
      <c r="B306" s="16"/>
      <c r="C306" s="16"/>
      <c r="D306" s="16"/>
      <c r="E306" s="16"/>
      <c r="G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row>
    <row r="307" spans="2:32" x14ac:dyDescent="0.25">
      <c r="B307" s="16"/>
      <c r="C307" s="16"/>
      <c r="D307" s="16"/>
      <c r="E307" s="16"/>
      <c r="G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row>
    <row r="308" spans="2:32" x14ac:dyDescent="0.25">
      <c r="B308" s="16"/>
      <c r="C308" s="16"/>
      <c r="D308" s="16"/>
      <c r="E308" s="16"/>
      <c r="G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row>
    <row r="309" spans="2:32" x14ac:dyDescent="0.25">
      <c r="B309" s="16"/>
      <c r="C309" s="16"/>
      <c r="D309" s="16"/>
      <c r="E309" s="16"/>
      <c r="G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row>
    <row r="310" spans="2:32" x14ac:dyDescent="0.25">
      <c r="B310" s="16"/>
      <c r="C310" s="16"/>
      <c r="D310" s="16"/>
      <c r="E310" s="16"/>
      <c r="G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row>
    <row r="311" spans="2:32" x14ac:dyDescent="0.25">
      <c r="B311" s="16"/>
      <c r="C311" s="16"/>
      <c r="D311" s="16"/>
      <c r="E311" s="16"/>
      <c r="G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row>
    <row r="312" spans="2:32" x14ac:dyDescent="0.25">
      <c r="B312" s="16"/>
      <c r="C312" s="16"/>
      <c r="D312" s="16"/>
      <c r="E312" s="16"/>
      <c r="G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row>
    <row r="313" spans="2:32" x14ac:dyDescent="0.25">
      <c r="B313" s="16"/>
      <c r="C313" s="16"/>
      <c r="D313" s="16"/>
      <c r="E313" s="16"/>
      <c r="G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row>
    <row r="314" spans="2:32" x14ac:dyDescent="0.25">
      <c r="B314" s="16"/>
      <c r="C314" s="16"/>
      <c r="D314" s="16"/>
      <c r="E314" s="16"/>
      <c r="G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row>
    <row r="315" spans="2:32" x14ac:dyDescent="0.25">
      <c r="B315" s="16"/>
      <c r="C315" s="16"/>
      <c r="D315" s="16"/>
      <c r="E315" s="16"/>
      <c r="G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row>
    <row r="316" spans="2:32" x14ac:dyDescent="0.25">
      <c r="B316" s="16"/>
      <c r="C316" s="16"/>
      <c r="D316" s="16"/>
      <c r="E316" s="16"/>
      <c r="G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row>
    <row r="317" spans="2:32" x14ac:dyDescent="0.25">
      <c r="B317" s="16"/>
      <c r="C317" s="16"/>
      <c r="D317" s="16"/>
      <c r="E317" s="16"/>
      <c r="G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row>
    <row r="318" spans="2:32" x14ac:dyDescent="0.25">
      <c r="B318" s="16"/>
      <c r="C318" s="16"/>
      <c r="D318" s="16"/>
      <c r="E318" s="16"/>
      <c r="G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row>
    <row r="319" spans="2:32" x14ac:dyDescent="0.25">
      <c r="B319" s="16"/>
      <c r="C319" s="16"/>
      <c r="D319" s="16"/>
      <c r="E319" s="16"/>
      <c r="G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row>
    <row r="320" spans="2:32" x14ac:dyDescent="0.25">
      <c r="B320" s="16"/>
      <c r="C320" s="16"/>
      <c r="D320" s="16"/>
      <c r="E320" s="16"/>
      <c r="G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row>
    <row r="321" spans="2:32" x14ac:dyDescent="0.25">
      <c r="B321" s="16"/>
      <c r="C321" s="16"/>
      <c r="D321" s="16"/>
      <c r="E321" s="16"/>
      <c r="G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row>
    <row r="322" spans="2:32" x14ac:dyDescent="0.25">
      <c r="B322" s="16"/>
      <c r="C322" s="16"/>
      <c r="D322" s="16"/>
      <c r="E322" s="16"/>
      <c r="G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row>
    <row r="323" spans="2:32" x14ac:dyDescent="0.25">
      <c r="B323" s="16"/>
      <c r="C323" s="16"/>
      <c r="D323" s="16"/>
      <c r="E323" s="16"/>
      <c r="G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row>
    <row r="324" spans="2:32" x14ac:dyDescent="0.25">
      <c r="B324" s="16"/>
      <c r="C324" s="16"/>
      <c r="D324" s="16"/>
      <c r="E324" s="16"/>
      <c r="G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row>
    <row r="325" spans="2:32" x14ac:dyDescent="0.25">
      <c r="B325" s="16"/>
      <c r="C325" s="16"/>
      <c r="D325" s="16"/>
      <c r="E325" s="16"/>
      <c r="G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row>
    <row r="326" spans="2:32" x14ac:dyDescent="0.25">
      <c r="B326" s="16"/>
      <c r="C326" s="16"/>
      <c r="D326" s="16"/>
      <c r="E326" s="16"/>
      <c r="G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row>
    <row r="327" spans="2:32" x14ac:dyDescent="0.25">
      <c r="B327" s="16"/>
      <c r="C327" s="16"/>
      <c r="D327" s="16"/>
      <c r="E327" s="16"/>
      <c r="G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row>
    <row r="328" spans="2:32" x14ac:dyDescent="0.25">
      <c r="B328" s="16"/>
      <c r="C328" s="16"/>
      <c r="D328" s="16"/>
      <c r="E328" s="16"/>
      <c r="G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row>
    <row r="329" spans="2:32" x14ac:dyDescent="0.25">
      <c r="B329" s="16"/>
      <c r="C329" s="16"/>
      <c r="D329" s="16"/>
      <c r="E329" s="16"/>
      <c r="G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row>
    <row r="330" spans="2:32" x14ac:dyDescent="0.25">
      <c r="B330" s="16"/>
      <c r="C330" s="16"/>
      <c r="D330" s="16"/>
      <c r="E330" s="16"/>
      <c r="G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row>
    <row r="331" spans="2:32" x14ac:dyDescent="0.25">
      <c r="B331" s="16"/>
      <c r="C331" s="16"/>
      <c r="D331" s="16"/>
      <c r="E331" s="16"/>
      <c r="G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row>
    <row r="332" spans="2:32" x14ac:dyDescent="0.25">
      <c r="B332" s="16"/>
      <c r="C332" s="16"/>
      <c r="D332" s="16"/>
      <c r="E332" s="16"/>
      <c r="G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row>
    <row r="333" spans="2:32" x14ac:dyDescent="0.25">
      <c r="B333" s="16"/>
      <c r="C333" s="16"/>
      <c r="D333" s="16"/>
      <c r="E333" s="16"/>
      <c r="G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row>
    <row r="334" spans="2:32" x14ac:dyDescent="0.25">
      <c r="B334" s="16"/>
      <c r="C334" s="16"/>
      <c r="D334" s="16"/>
      <c r="E334" s="16"/>
      <c r="G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row>
    <row r="335" spans="2:32" x14ac:dyDescent="0.25">
      <c r="B335" s="16"/>
      <c r="C335" s="16"/>
      <c r="D335" s="16"/>
      <c r="E335" s="16"/>
      <c r="G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row>
    <row r="336" spans="2:32" x14ac:dyDescent="0.25">
      <c r="B336" s="16"/>
      <c r="C336" s="16"/>
      <c r="D336" s="16"/>
      <c r="E336" s="16"/>
      <c r="G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row>
    <row r="337" spans="2:32" x14ac:dyDescent="0.25">
      <c r="B337" s="16"/>
      <c r="C337" s="16"/>
      <c r="D337" s="16"/>
      <c r="E337" s="16"/>
      <c r="G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row>
    <row r="338" spans="2:32" x14ac:dyDescent="0.25">
      <c r="B338" s="16"/>
      <c r="C338" s="16"/>
      <c r="D338" s="16"/>
      <c r="E338" s="16"/>
      <c r="G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row>
    <row r="339" spans="2:32" x14ac:dyDescent="0.25">
      <c r="B339" s="16"/>
      <c r="C339" s="16"/>
      <c r="D339" s="16"/>
      <c r="E339" s="16"/>
      <c r="G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row>
    <row r="340" spans="2:32" x14ac:dyDescent="0.25">
      <c r="B340" s="16"/>
      <c r="C340" s="16"/>
      <c r="D340" s="16"/>
      <c r="E340" s="16"/>
      <c r="G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row>
    <row r="341" spans="2:32" x14ac:dyDescent="0.25">
      <c r="B341" s="16"/>
      <c r="C341" s="16"/>
      <c r="D341" s="16"/>
      <c r="E341" s="16"/>
      <c r="G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row>
    <row r="342" spans="2:32" x14ac:dyDescent="0.25">
      <c r="B342" s="16"/>
      <c r="C342" s="16"/>
      <c r="D342" s="16"/>
      <c r="E342" s="16"/>
      <c r="G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row>
    <row r="343" spans="2:32" x14ac:dyDescent="0.25">
      <c r="B343" s="16"/>
      <c r="C343" s="16"/>
      <c r="D343" s="16"/>
      <c r="E343" s="16"/>
      <c r="G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row>
    <row r="344" spans="2:32" x14ac:dyDescent="0.25">
      <c r="B344" s="16"/>
      <c r="C344" s="16"/>
      <c r="D344" s="16"/>
      <c r="E344" s="16"/>
      <c r="G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row>
    <row r="345" spans="2:32" x14ac:dyDescent="0.25">
      <c r="B345" s="16"/>
      <c r="C345" s="16"/>
      <c r="D345" s="16"/>
      <c r="E345" s="16"/>
      <c r="G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row>
    <row r="346" spans="2:32" x14ac:dyDescent="0.25">
      <c r="B346" s="16"/>
      <c r="C346" s="16"/>
      <c r="D346" s="16"/>
      <c r="E346" s="16"/>
      <c r="G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row>
    <row r="347" spans="2:32" x14ac:dyDescent="0.25">
      <c r="B347" s="16"/>
      <c r="C347" s="16"/>
      <c r="D347" s="16"/>
      <c r="E347" s="16"/>
      <c r="G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row>
    <row r="348" spans="2:32" x14ac:dyDescent="0.25">
      <c r="B348" s="16"/>
      <c r="C348" s="16"/>
      <c r="D348" s="16"/>
      <c r="E348" s="16"/>
      <c r="G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row>
  </sheetData>
  <mergeCells count="14">
    <mergeCell ref="A21:D21"/>
    <mergeCell ref="A10:D10"/>
    <mergeCell ref="L2:P2"/>
    <mergeCell ref="A2:A3"/>
    <mergeCell ref="B2:B3"/>
    <mergeCell ref="C2:C3"/>
    <mergeCell ref="D2:D3"/>
    <mergeCell ref="E2:E3"/>
    <mergeCell ref="G2:G3"/>
    <mergeCell ref="I2:I3"/>
    <mergeCell ref="J2:J3"/>
    <mergeCell ref="K2:K3"/>
    <mergeCell ref="F2:F3"/>
    <mergeCell ref="H2: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Figure 1-2</vt:lpstr>
      <vt:lpstr>Figure 1-3</vt:lpstr>
      <vt:lpstr>Sheet1</vt:lpstr>
      <vt:lpstr>Figure 1-5</vt:lpstr>
      <vt:lpstr>Figure 1-6</vt:lpstr>
      <vt:lpstr>Figure 1-7</vt:lpstr>
      <vt:lpstr>Figure 1-8</vt:lpstr>
      <vt:lpstr>Figure 1-9</vt:lpstr>
      <vt:lpstr>Figure 2-3 TLI</vt:lpstr>
      <vt:lpstr>Figure 2-4</vt:lpstr>
      <vt:lpstr>Figure 2-5 OLI</vt:lpstr>
      <vt:lpstr>Figure 3-1</vt:lpstr>
      <vt:lpstr>Figure 4-1</vt:lpstr>
      <vt:lpstr>Tables 5-2&amp;6 Surprise</vt:lpstr>
      <vt:lpstr>Figure 4-3</vt:lpstr>
      <vt:lpstr>Formulas</vt:lpstr>
      <vt:lpstr>Figure 6-1</vt:lpstr>
      <vt:lpstr>Figure 6-5</vt:lpstr>
      <vt:lpstr>Figure 6-6</vt:lpstr>
      <vt:lpstr>AppenB QJM DB</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Gurkan</dc:creator>
  <cp:lastModifiedBy>Gurkan</cp:lastModifiedBy>
  <dcterms:created xsi:type="dcterms:W3CDTF">2021-11-28T20:56:29Z</dcterms:created>
  <dcterms:modified xsi:type="dcterms:W3CDTF">2022-01-13T22:33:00Z</dcterms:modified>
</cp:coreProperties>
</file>