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dir\Desktop\AQskill\Training on Excel VBA &amp; Applications\"/>
    </mc:Choice>
  </mc:AlternateContent>
  <xr:revisionPtr revIDLastSave="0" documentId="13_ncr:1_{4FA996E6-D815-495E-B912-E1F65CED728B}" xr6:coauthVersionLast="47" xr6:coauthVersionMax="47" xr10:uidLastSave="{00000000-0000-0000-0000-000000000000}"/>
  <bookViews>
    <workbookView xWindow="-120" yWindow="-120" windowWidth="20730" windowHeight="11310" activeTab="1" xr2:uid="{3DEC4268-06F3-402C-B605-C534B0CAB818}"/>
  </bookViews>
  <sheets>
    <sheet name="DATA" sheetId="1" r:id="rId1"/>
    <sheet name="RESUL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F26" i="2"/>
  <c r="D26" i="2"/>
  <c r="C26" i="2"/>
  <c r="G25" i="2"/>
  <c r="F25" i="2"/>
  <c r="D25" i="2"/>
  <c r="C25" i="2"/>
  <c r="G24" i="2"/>
  <c r="F24" i="2"/>
  <c r="D24" i="2"/>
  <c r="C24" i="2"/>
  <c r="G23" i="2"/>
  <c r="F23" i="2"/>
  <c r="D23" i="2"/>
  <c r="C23" i="2"/>
  <c r="G22" i="2"/>
  <c r="F22" i="2"/>
  <c r="D22" i="2"/>
  <c r="C22" i="2"/>
  <c r="G21" i="2"/>
  <c r="F21" i="2"/>
  <c r="D21" i="2"/>
  <c r="C21" i="2"/>
  <c r="G20" i="2"/>
  <c r="F20" i="2"/>
  <c r="D20" i="2"/>
  <c r="C20" i="2"/>
  <c r="G19" i="2"/>
  <c r="F19" i="2"/>
  <c r="D19" i="2"/>
  <c r="C19" i="2"/>
  <c r="G18" i="2"/>
  <c r="F18" i="2"/>
  <c r="D18" i="2"/>
  <c r="C18" i="2"/>
  <c r="G17" i="2"/>
  <c r="F17" i="2"/>
  <c r="D17" i="2"/>
  <c r="C17" i="2"/>
  <c r="F11" i="2"/>
  <c r="F10" i="2"/>
  <c r="C9" i="2"/>
  <c r="C8" i="2"/>
  <c r="C42" i="2"/>
  <c r="E17" i="2" l="1"/>
  <c r="H17" i="2" s="1"/>
  <c r="E18" i="2"/>
  <c r="H18" i="2" s="1"/>
  <c r="I18" i="2" s="1"/>
  <c r="E19" i="2"/>
  <c r="H19" i="2" s="1"/>
  <c r="I19" i="2" s="1"/>
  <c r="E20" i="2"/>
  <c r="H20" i="2" s="1"/>
  <c r="I20" i="2" s="1"/>
  <c r="E33" i="2" s="1"/>
  <c r="E21" i="2"/>
  <c r="H21" i="2" s="1"/>
  <c r="I21" i="2" s="1"/>
  <c r="E22" i="2"/>
  <c r="H22" i="2" s="1"/>
  <c r="I22" i="2" s="1"/>
  <c r="E23" i="2"/>
  <c r="H23" i="2" s="1"/>
  <c r="I23" i="2" s="1"/>
  <c r="E24" i="2"/>
  <c r="H24" i="2" s="1"/>
  <c r="I24" i="2" s="1"/>
  <c r="E25" i="2"/>
  <c r="H25" i="2" s="1"/>
  <c r="I25" i="2" s="1"/>
  <c r="E26" i="2"/>
  <c r="H26" i="2" s="1"/>
  <c r="I26" i="2" s="1"/>
  <c r="I17" i="2"/>
  <c r="C12" i="2"/>
  <c r="C13" i="2" s="1"/>
  <c r="G9" i="2" s="1"/>
  <c r="G33" i="2"/>
  <c r="D33" i="2" l="1"/>
  <c r="F33" i="2"/>
  <c r="H33" i="2"/>
  <c r="C33" i="2"/>
</calcChain>
</file>

<file path=xl/sharedStrings.xml><?xml version="1.0" encoding="utf-8"?>
<sst xmlns="http://schemas.openxmlformats.org/spreadsheetml/2006/main" count="186" uniqueCount="85">
  <si>
    <t>No</t>
  </si>
  <si>
    <t>Student Name</t>
  </si>
  <si>
    <t xml:space="preserve">GENDER </t>
  </si>
  <si>
    <t>AGE</t>
  </si>
  <si>
    <t>CLASS</t>
  </si>
  <si>
    <t>MATHEMATICS</t>
  </si>
  <si>
    <t>ENGLISH</t>
  </si>
  <si>
    <t>PHYSICS</t>
  </si>
  <si>
    <t>CHEMISTRY</t>
  </si>
  <si>
    <t>BIOLOGY</t>
  </si>
  <si>
    <t>COMMERCE</t>
  </si>
  <si>
    <t>GOVERNMENT</t>
  </si>
  <si>
    <t>HISTORY</t>
  </si>
  <si>
    <t>FRENCH</t>
  </si>
  <si>
    <t>ICT</t>
  </si>
  <si>
    <t>TEST 1(10)</t>
  </si>
  <si>
    <t>TEST 2(10)</t>
  </si>
  <si>
    <t>MIDTERM(20)</t>
  </si>
  <si>
    <t>EXAM(70)</t>
  </si>
  <si>
    <t>AGUNLOYE, DIVINE</t>
  </si>
  <si>
    <t>F</t>
  </si>
  <si>
    <t>Grade 7 Faith</t>
  </si>
  <si>
    <t>BAKARE, AYOOLUWA</t>
  </si>
  <si>
    <t>M</t>
  </si>
  <si>
    <t>DARAMOLA, OLUWADEMILADEOGO</t>
  </si>
  <si>
    <t>ENEMA, SIMEON</t>
  </si>
  <si>
    <t>ETUK, FORTUNE</t>
  </si>
  <si>
    <t>GBEJA, KAINOS</t>
  </si>
  <si>
    <t>Grade 7 Glory</t>
  </si>
  <si>
    <t>OFILI, NAETOCHUKWU</t>
  </si>
  <si>
    <t>ONOCHIE, DAVID</t>
  </si>
  <si>
    <t>DAODU, SAMUEL</t>
  </si>
  <si>
    <t>EMEKA, MOPHETH</t>
  </si>
  <si>
    <t>AJIBOLA, TIOLUWALASE</t>
  </si>
  <si>
    <t>Grade 7 Honour</t>
  </si>
  <si>
    <t>OLAGUNDOYE, TENIOLA</t>
  </si>
  <si>
    <t>OSUNNEYE, HALIMAT</t>
  </si>
  <si>
    <t>SODIQ, AYUBA</t>
  </si>
  <si>
    <t>KEN-ADOGAME, MATANA</t>
  </si>
  <si>
    <t>OKOLO, JOSHUA</t>
  </si>
  <si>
    <t>Grade 7 Joy</t>
  </si>
  <si>
    <t>FAKUNLE, TAIYE</t>
  </si>
  <si>
    <t>JOSEPH-OSAWE, OSAZEE</t>
  </si>
  <si>
    <t>BINUYO, PELUMI</t>
  </si>
  <si>
    <t>OKUNOLA, OLUWADARASIMI</t>
  </si>
  <si>
    <t>EMELISI, OSINACHI</t>
  </si>
  <si>
    <t>Grade 7 Love</t>
  </si>
  <si>
    <t>FASOLA, IGWE</t>
  </si>
  <si>
    <t>KAREEM, OLUWADARASIMI</t>
  </si>
  <si>
    <t>AJAYI, OREOLUWA</t>
  </si>
  <si>
    <t>DAVIES, IREOLUWADE</t>
  </si>
  <si>
    <t>OKOROBA, IDAZHIM</t>
  </si>
  <si>
    <t>Grade 7 Peace</t>
  </si>
  <si>
    <t>SANYAOLU, DUNSIMI</t>
  </si>
  <si>
    <t>TAIWO, TOLULOPE</t>
  </si>
  <si>
    <t>ADEPOJU, OLUWATONI</t>
  </si>
  <si>
    <t>ANADUAKA, KENECHUKWU</t>
  </si>
  <si>
    <t>1ST TERM RESULT, 2020/2021  ACADEMICS SESSION</t>
  </si>
  <si>
    <t>Student Name :</t>
  </si>
  <si>
    <t>CLASS:</t>
  </si>
  <si>
    <t xml:space="preserve">ROLL NUMBER </t>
  </si>
  <si>
    <t>TOTAL MARKS</t>
  </si>
  <si>
    <t>OBTAINED MARKS</t>
  </si>
  <si>
    <t>PERCENTAGE(%)</t>
  </si>
  <si>
    <t xml:space="preserve">GRADE : </t>
  </si>
  <si>
    <t>GENDER</t>
  </si>
  <si>
    <t>A</t>
  </si>
  <si>
    <t>SUBJECTS</t>
  </si>
  <si>
    <t>TEST 1  (10)</t>
  </si>
  <si>
    <t>TEST 2 (10)</t>
  </si>
  <si>
    <t>AVERAGE(10)</t>
  </si>
  <si>
    <t>MIDTERM  (20)</t>
  </si>
  <si>
    <t>EXAM (70)</t>
  </si>
  <si>
    <t>TOTAL (100)</t>
  </si>
  <si>
    <t>GRADE</t>
  </si>
  <si>
    <t>REMARK</t>
  </si>
  <si>
    <t>GRADES</t>
  </si>
  <si>
    <t>B</t>
  </si>
  <si>
    <t>C</t>
  </si>
  <si>
    <t>D</t>
  </si>
  <si>
    <t>E</t>
  </si>
  <si>
    <t>NUMBER</t>
  </si>
  <si>
    <t>This is a computer generated report sheet and is deemed authentic if devoid of alteration</t>
  </si>
  <si>
    <t>DATE:</t>
  </si>
  <si>
    <t xml:space="preserve">Principal's signature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</si>
</sst>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Arial Black"/>
      <family val="2"/>
    </font>
    <font>
      <sz val="11"/>
      <color rgb="FF002060"/>
      <name val="Calibri"/>
      <family val="2"/>
      <scheme val="minor"/>
    </font>
    <font>
      <sz val="10"/>
      <color rgb="FF002060"/>
      <name val="Arial Black"/>
      <family val="2"/>
    </font>
    <font>
      <sz val="8"/>
      <color rgb="FF002060"/>
      <name val="Arial Black"/>
      <family val="2"/>
    </font>
    <font>
      <b/>
      <sz val="11"/>
      <color theme="1"/>
      <name val="Castellar"/>
      <family val="1"/>
    </font>
    <font>
      <sz val="11"/>
      <color theme="1"/>
      <name val="Arial Black"/>
      <family val="2"/>
    </font>
    <font>
      <sz val="9"/>
      <color theme="1"/>
      <name val="Arial Black"/>
      <family val="2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Arial Black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DEAF5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70C0"/>
      </right>
      <top/>
      <bottom style="medium">
        <color indexed="64"/>
      </bottom>
      <diagonal/>
    </border>
    <border>
      <left style="thick">
        <color rgb="FF0070C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rgb="FF0070C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70C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70C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0070C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0070C0"/>
      </right>
      <top style="medium">
        <color indexed="64"/>
      </top>
      <bottom/>
      <diagonal/>
    </border>
    <border>
      <left style="thick">
        <color rgb="FF0070C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0070C0"/>
      </right>
      <top/>
      <bottom style="medium">
        <color indexed="64"/>
      </bottom>
      <diagonal/>
    </border>
    <border>
      <left style="thick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70C0"/>
      </right>
      <top style="medium">
        <color indexed="64"/>
      </top>
      <bottom style="medium">
        <color indexed="64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1" fontId="7" fillId="2" borderId="12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wrapText="1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0" fillId="7" borderId="25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wrapText="1"/>
    </xf>
    <xf numFmtId="0" fontId="1" fillId="7" borderId="26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6" xfId="0" applyFill="1" applyBorder="1"/>
    <xf numFmtId="0" fontId="0" fillId="8" borderId="16" xfId="0" applyFill="1" applyBorder="1" applyAlignment="1">
      <alignment horizontal="center" vertical="center"/>
    </xf>
    <xf numFmtId="164" fontId="0" fillId="8" borderId="16" xfId="0" applyNumberForma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11" fillId="9" borderId="9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0" fillId="9" borderId="16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0" xfId="0" applyFont="1" applyFill="1"/>
    <xf numFmtId="0" fontId="12" fillId="9" borderId="5" xfId="0" applyFont="1" applyFill="1" applyBorder="1"/>
    <xf numFmtId="0" fontId="7" fillId="9" borderId="4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14" fontId="7" fillId="9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29" xfId="0" applyFill="1" applyBorder="1"/>
    <xf numFmtId="0" fontId="0" fillId="9" borderId="30" xfId="0" applyFill="1" applyBorder="1"/>
    <xf numFmtId="0" fontId="0" fillId="9" borderId="31" xfId="0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66676</xdr:rowOff>
    </xdr:from>
    <xdr:to>
      <xdr:col>1</xdr:col>
      <xdr:colOff>609600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37B156-861F-489F-B115-A5DC49DEFF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59" t="13267" r="26704" b="9784"/>
        <a:stretch/>
      </xdr:blipFill>
      <xdr:spPr>
        <a:xfrm>
          <a:off x="142875" y="66676"/>
          <a:ext cx="1076325" cy="1057274"/>
        </a:xfrm>
        <a:prstGeom prst="rect">
          <a:avLst/>
        </a:prstGeom>
      </xdr:spPr>
    </xdr:pic>
    <xdr:clientData/>
  </xdr:twoCellAnchor>
  <xdr:oneCellAnchor>
    <xdr:from>
      <xdr:col>1</xdr:col>
      <xdr:colOff>881488</xdr:colOff>
      <xdr:row>0</xdr:row>
      <xdr:rowOff>174123</xdr:rowOff>
    </xdr:from>
    <xdr:ext cx="4390176" cy="530658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30BE5513-6236-4A7E-8BB2-E4585B97433A}"/>
            </a:ext>
          </a:extLst>
        </xdr:cNvPr>
        <xdr:cNvSpPr/>
      </xdr:nvSpPr>
      <xdr:spPr>
        <a:xfrm>
          <a:off x="1262488" y="174123"/>
          <a:ext cx="4390176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AWESOME ACADEMY,</a:t>
          </a:r>
          <a:r>
            <a:rPr lang="en-US" sz="28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IKEJA</a:t>
          </a:r>
          <a:endParaRPr lang="en-US" sz="2800" b="1" cap="none" spc="0">
            <a:ln w="9525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529609</xdr:colOff>
      <xdr:row>2</xdr:row>
      <xdr:rowOff>183648</xdr:rowOff>
    </xdr:from>
    <xdr:ext cx="3017493" cy="374141"/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D73D07FF-CB7D-43E8-A558-DB773C0CCD61}"/>
            </a:ext>
          </a:extLst>
        </xdr:cNvPr>
        <xdr:cNvSpPr/>
      </xdr:nvSpPr>
      <xdr:spPr>
        <a:xfrm>
          <a:off x="1853584" y="574173"/>
          <a:ext cx="301749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9,</a:t>
          </a:r>
          <a:r>
            <a:rPr lang="en-US" sz="1800" b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IKEJA GRA, LAGOS NIGERIA</a:t>
          </a:r>
          <a:endParaRPr lang="en-US" sz="18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 editAs="oneCell">
    <xdr:from>
      <xdr:col>7</xdr:col>
      <xdr:colOff>114300</xdr:colOff>
      <xdr:row>6</xdr:row>
      <xdr:rowOff>209550</xdr:rowOff>
    </xdr:from>
    <xdr:to>
      <xdr:col>9</xdr:col>
      <xdr:colOff>485775</xdr:colOff>
      <xdr:row>13</xdr:row>
      <xdr:rowOff>153456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6CFF1E-14C9-4E3C-B58A-9A7BD70BD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4086"/>
        <a:stretch/>
      </xdr:blipFill>
      <xdr:spPr>
        <a:xfrm>
          <a:off x="4381500" y="1371600"/>
          <a:ext cx="1590675" cy="1677456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43</xdr:row>
      <xdr:rowOff>35050</xdr:rowOff>
    </xdr:from>
    <xdr:to>
      <xdr:col>7</xdr:col>
      <xdr:colOff>361951</xdr:colOff>
      <xdr:row>45</xdr:row>
      <xdr:rowOff>67960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D40E7-7054-491E-96C6-631098CF4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76675" y="8836150"/>
          <a:ext cx="1000126" cy="413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21391</xdr:colOff>
      <xdr:row>6</xdr:row>
      <xdr:rowOff>6805</xdr:rowOff>
    </xdr:from>
    <xdr:to>
      <xdr:col>3</xdr:col>
      <xdr:colOff>0</xdr:colOff>
      <xdr:row>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9C5B21-23D4-8148-AAFD-19169F1E5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591" y="1149805"/>
          <a:ext cx="1645484" cy="1421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EBEF-C1AB-4778-AA9F-7921AB7F471E}">
  <sheetPr codeName="Sheet1">
    <tabColor rgb="FFFF0000"/>
  </sheetPr>
  <dimension ref="A1:AS50"/>
  <sheetViews>
    <sheetView workbookViewId="0">
      <selection activeCell="D2" sqref="D2"/>
    </sheetView>
  </sheetViews>
  <sheetFormatPr defaultRowHeight="15" x14ac:dyDescent="0.25"/>
  <cols>
    <col min="2" max="2" width="32.85546875" bestFit="1" customWidth="1"/>
    <col min="3" max="3" width="8.5703125" bestFit="1" customWidth="1"/>
    <col min="4" max="4" width="4.5703125" bestFit="1" customWidth="1"/>
    <col min="5" max="5" width="14.85546875" bestFit="1" customWidth="1"/>
    <col min="6" max="7" width="9.85546875" bestFit="1" customWidth="1"/>
    <col min="8" max="8" width="12.85546875" bestFit="1" customWidth="1"/>
    <col min="9" max="9" width="9.5703125" bestFit="1" customWidth="1"/>
    <col min="10" max="11" width="9.85546875" bestFit="1" customWidth="1"/>
    <col min="12" max="12" width="12.85546875" bestFit="1" customWidth="1"/>
    <col min="13" max="13" width="9.5703125" bestFit="1" customWidth="1"/>
    <col min="14" max="15" width="9.85546875" bestFit="1" customWidth="1"/>
    <col min="16" max="16" width="12.85546875" bestFit="1" customWidth="1"/>
    <col min="17" max="17" width="9.5703125" bestFit="1" customWidth="1"/>
    <col min="18" max="19" width="9.85546875" bestFit="1" customWidth="1"/>
    <col min="20" max="20" width="12.85546875" bestFit="1" customWidth="1"/>
    <col min="21" max="21" width="9.5703125" bestFit="1" customWidth="1"/>
    <col min="22" max="23" width="9.85546875" bestFit="1" customWidth="1"/>
    <col min="24" max="24" width="12.85546875" bestFit="1" customWidth="1"/>
    <col min="25" max="25" width="9.5703125" bestFit="1" customWidth="1"/>
    <col min="26" max="27" width="9.85546875" bestFit="1" customWidth="1"/>
    <col min="28" max="28" width="12.85546875" bestFit="1" customWidth="1"/>
    <col min="29" max="29" width="9.5703125" bestFit="1" customWidth="1"/>
    <col min="30" max="31" width="9.85546875" bestFit="1" customWidth="1"/>
    <col min="32" max="32" width="12.85546875" bestFit="1" customWidth="1"/>
    <col min="33" max="33" width="9.5703125" bestFit="1" customWidth="1"/>
    <col min="34" max="35" width="9.85546875" bestFit="1" customWidth="1"/>
    <col min="36" max="36" width="12.85546875" bestFit="1" customWidth="1"/>
    <col min="37" max="37" width="9.5703125" bestFit="1" customWidth="1"/>
    <col min="38" max="39" width="9.85546875" bestFit="1" customWidth="1"/>
    <col min="40" max="40" width="12.85546875" bestFit="1" customWidth="1"/>
    <col min="41" max="41" width="9.5703125" bestFit="1" customWidth="1"/>
    <col min="42" max="43" width="9.85546875" bestFit="1" customWidth="1"/>
    <col min="44" max="44" width="12.85546875" bestFit="1" customWidth="1"/>
    <col min="45" max="45" width="9.5703125" bestFit="1" customWidth="1"/>
  </cols>
  <sheetData>
    <row r="1" spans="1:45" x14ac:dyDescent="0.25">
      <c r="A1" s="1" t="s">
        <v>0</v>
      </c>
      <c r="B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/>
      <c r="H1" s="4"/>
      <c r="I1" s="4"/>
      <c r="J1" s="5" t="s">
        <v>6</v>
      </c>
      <c r="K1" s="5"/>
      <c r="L1" s="5"/>
      <c r="M1" s="5"/>
      <c r="N1" s="4" t="s">
        <v>7</v>
      </c>
      <c r="O1" s="4"/>
      <c r="P1" s="4"/>
      <c r="Q1" s="4"/>
      <c r="R1" s="5" t="s">
        <v>8</v>
      </c>
      <c r="S1" s="5"/>
      <c r="T1" s="5"/>
      <c r="U1" s="5"/>
      <c r="V1" s="4" t="s">
        <v>9</v>
      </c>
      <c r="W1" s="4"/>
      <c r="X1" s="4"/>
      <c r="Y1" s="4"/>
      <c r="Z1" s="5" t="s">
        <v>10</v>
      </c>
      <c r="AA1" s="5"/>
      <c r="AB1" s="5"/>
      <c r="AC1" s="5"/>
      <c r="AD1" s="4" t="s">
        <v>11</v>
      </c>
      <c r="AE1" s="4"/>
      <c r="AF1" s="4"/>
      <c r="AG1" s="4"/>
      <c r="AH1" s="5" t="s">
        <v>12</v>
      </c>
      <c r="AI1" s="5"/>
      <c r="AJ1" s="5"/>
      <c r="AK1" s="5"/>
      <c r="AL1" s="4" t="s">
        <v>13</v>
      </c>
      <c r="AM1" s="4"/>
      <c r="AN1" s="4"/>
      <c r="AO1" s="4"/>
      <c r="AP1" s="5" t="s">
        <v>14</v>
      </c>
      <c r="AQ1" s="5"/>
      <c r="AR1" s="5"/>
      <c r="AS1" s="5"/>
    </row>
    <row r="2" spans="1:45" x14ac:dyDescent="0.25">
      <c r="F2" s="6" t="s">
        <v>15</v>
      </c>
      <c r="G2" s="6" t="s">
        <v>16</v>
      </c>
      <c r="H2" s="7" t="s">
        <v>17</v>
      </c>
      <c r="I2" s="6" t="s">
        <v>18</v>
      </c>
      <c r="J2" s="6" t="s">
        <v>15</v>
      </c>
      <c r="K2" s="6" t="s">
        <v>16</v>
      </c>
      <c r="L2" s="7" t="s">
        <v>17</v>
      </c>
      <c r="M2" s="6" t="s">
        <v>18</v>
      </c>
      <c r="N2" s="6" t="s">
        <v>15</v>
      </c>
      <c r="O2" s="6" t="s">
        <v>16</v>
      </c>
      <c r="P2" s="7" t="s">
        <v>17</v>
      </c>
      <c r="Q2" s="6" t="s">
        <v>18</v>
      </c>
      <c r="R2" s="6" t="s">
        <v>15</v>
      </c>
      <c r="S2" s="6" t="s">
        <v>16</v>
      </c>
      <c r="T2" s="7" t="s">
        <v>17</v>
      </c>
      <c r="U2" s="6" t="s">
        <v>18</v>
      </c>
      <c r="V2" s="6" t="s">
        <v>15</v>
      </c>
      <c r="W2" s="6" t="s">
        <v>16</v>
      </c>
      <c r="X2" s="7" t="s">
        <v>17</v>
      </c>
      <c r="Y2" s="6" t="s">
        <v>18</v>
      </c>
      <c r="Z2" s="6" t="s">
        <v>15</v>
      </c>
      <c r="AA2" s="6" t="s">
        <v>16</v>
      </c>
      <c r="AB2" s="7" t="s">
        <v>17</v>
      </c>
      <c r="AC2" s="6" t="s">
        <v>18</v>
      </c>
      <c r="AD2" s="6" t="s">
        <v>15</v>
      </c>
      <c r="AE2" s="6" t="s">
        <v>16</v>
      </c>
      <c r="AF2" s="7" t="s">
        <v>17</v>
      </c>
      <c r="AG2" s="6" t="s">
        <v>18</v>
      </c>
      <c r="AH2" s="6" t="s">
        <v>15</v>
      </c>
      <c r="AI2" s="6" t="s">
        <v>16</v>
      </c>
      <c r="AJ2" s="7" t="s">
        <v>17</v>
      </c>
      <c r="AK2" s="6" t="s">
        <v>18</v>
      </c>
      <c r="AL2" s="6" t="s">
        <v>15</v>
      </c>
      <c r="AM2" s="6" t="s">
        <v>16</v>
      </c>
      <c r="AN2" s="7" t="s">
        <v>17</v>
      </c>
      <c r="AO2" s="6" t="s">
        <v>18</v>
      </c>
      <c r="AP2" s="6" t="s">
        <v>15</v>
      </c>
      <c r="AQ2" s="6" t="s">
        <v>16</v>
      </c>
      <c r="AR2" s="7" t="s">
        <v>17</v>
      </c>
      <c r="AS2" s="6" t="s">
        <v>18</v>
      </c>
    </row>
    <row r="3" spans="1:45" x14ac:dyDescent="0.25">
      <c r="A3" s="8">
        <v>1</v>
      </c>
      <c r="B3" t="s">
        <v>19</v>
      </c>
      <c r="C3" s="2" t="s">
        <v>20</v>
      </c>
      <c r="D3" s="2">
        <v>10</v>
      </c>
      <c r="E3" t="s">
        <v>21</v>
      </c>
      <c r="F3" s="2">
        <v>4</v>
      </c>
      <c r="G3" s="2">
        <v>8</v>
      </c>
      <c r="H3" s="2">
        <v>10</v>
      </c>
      <c r="I3" s="2">
        <v>49</v>
      </c>
      <c r="J3" s="2">
        <v>10</v>
      </c>
      <c r="K3" s="2">
        <v>4</v>
      </c>
      <c r="L3" s="2">
        <v>14</v>
      </c>
      <c r="M3" s="2">
        <v>53</v>
      </c>
      <c r="N3" s="2">
        <v>6</v>
      </c>
      <c r="O3" s="2">
        <v>8</v>
      </c>
      <c r="P3" s="2">
        <v>10</v>
      </c>
      <c r="Q3" s="2">
        <v>49</v>
      </c>
      <c r="R3" s="2">
        <v>7</v>
      </c>
      <c r="S3" s="2">
        <v>8</v>
      </c>
      <c r="T3" s="2">
        <v>14</v>
      </c>
      <c r="U3" s="2">
        <v>53</v>
      </c>
      <c r="V3" s="2">
        <v>5</v>
      </c>
      <c r="W3" s="2">
        <v>8</v>
      </c>
      <c r="X3" s="2">
        <v>10</v>
      </c>
      <c r="Y3" s="2">
        <v>49</v>
      </c>
      <c r="Z3" s="2">
        <v>3</v>
      </c>
      <c r="AA3" s="2">
        <v>8</v>
      </c>
      <c r="AB3" s="2">
        <v>14</v>
      </c>
      <c r="AC3" s="2">
        <v>53</v>
      </c>
      <c r="AD3" s="2">
        <v>9</v>
      </c>
      <c r="AE3" s="2">
        <v>8</v>
      </c>
      <c r="AF3" s="2">
        <v>10</v>
      </c>
      <c r="AG3" s="2">
        <v>49</v>
      </c>
      <c r="AH3" s="2">
        <v>6</v>
      </c>
      <c r="AI3" s="2">
        <v>8</v>
      </c>
      <c r="AJ3" s="2">
        <v>14</v>
      </c>
      <c r="AK3" s="2">
        <v>53</v>
      </c>
      <c r="AL3" s="2">
        <v>5</v>
      </c>
      <c r="AM3" s="2">
        <v>8</v>
      </c>
      <c r="AN3" s="2">
        <v>10</v>
      </c>
      <c r="AO3" s="2">
        <v>49</v>
      </c>
      <c r="AP3" s="2">
        <v>7</v>
      </c>
      <c r="AQ3" s="2">
        <v>8</v>
      </c>
      <c r="AR3" s="2">
        <v>14</v>
      </c>
      <c r="AS3" s="2">
        <v>53</v>
      </c>
    </row>
    <row r="4" spans="1:45" x14ac:dyDescent="0.25">
      <c r="A4" s="8">
        <v>2</v>
      </c>
      <c r="B4" t="s">
        <v>22</v>
      </c>
      <c r="C4" s="2" t="s">
        <v>23</v>
      </c>
      <c r="D4" s="2">
        <v>11</v>
      </c>
      <c r="E4" t="s">
        <v>21</v>
      </c>
      <c r="F4" s="2">
        <v>5</v>
      </c>
      <c r="G4" s="2">
        <v>9</v>
      </c>
      <c r="H4" s="2">
        <v>11</v>
      </c>
      <c r="I4" s="2">
        <v>51</v>
      </c>
      <c r="J4" s="2">
        <v>4</v>
      </c>
      <c r="K4" s="2">
        <v>5</v>
      </c>
      <c r="L4" s="2">
        <v>15</v>
      </c>
      <c r="M4" s="2">
        <v>55</v>
      </c>
      <c r="N4" s="2">
        <v>5</v>
      </c>
      <c r="O4" s="2">
        <v>9</v>
      </c>
      <c r="P4" s="2">
        <v>11</v>
      </c>
      <c r="Q4" s="2">
        <v>51</v>
      </c>
      <c r="R4" s="2">
        <v>5</v>
      </c>
      <c r="S4" s="2">
        <v>9</v>
      </c>
      <c r="T4" s="2">
        <v>15</v>
      </c>
      <c r="U4" s="2">
        <v>55</v>
      </c>
      <c r="V4" s="2">
        <v>5</v>
      </c>
      <c r="W4" s="2">
        <v>9</v>
      </c>
      <c r="X4" s="2">
        <v>11</v>
      </c>
      <c r="Y4" s="2">
        <v>51</v>
      </c>
      <c r="Z4" s="2">
        <v>5</v>
      </c>
      <c r="AA4" s="2">
        <v>9</v>
      </c>
      <c r="AB4" s="2">
        <v>15</v>
      </c>
      <c r="AC4" s="2">
        <v>55</v>
      </c>
      <c r="AD4" s="2">
        <v>5</v>
      </c>
      <c r="AE4" s="2">
        <v>9</v>
      </c>
      <c r="AF4" s="2">
        <v>11</v>
      </c>
      <c r="AG4" s="2">
        <v>51</v>
      </c>
      <c r="AH4" s="2">
        <v>5</v>
      </c>
      <c r="AI4" s="2">
        <v>9</v>
      </c>
      <c r="AJ4" s="2">
        <v>15</v>
      </c>
      <c r="AK4" s="2">
        <v>55</v>
      </c>
      <c r="AL4" s="2">
        <v>5</v>
      </c>
      <c r="AM4" s="2">
        <v>9</v>
      </c>
      <c r="AN4" s="2">
        <v>11</v>
      </c>
      <c r="AO4" s="2">
        <v>51</v>
      </c>
      <c r="AP4" s="2">
        <v>5</v>
      </c>
      <c r="AQ4" s="2">
        <v>9</v>
      </c>
      <c r="AR4" s="2">
        <v>15</v>
      </c>
      <c r="AS4" s="2">
        <v>55</v>
      </c>
    </row>
    <row r="5" spans="1:45" x14ac:dyDescent="0.25">
      <c r="A5" s="8">
        <v>3</v>
      </c>
      <c r="B5" t="s">
        <v>24</v>
      </c>
      <c r="C5" s="2" t="s">
        <v>23</v>
      </c>
      <c r="D5" s="2">
        <v>12</v>
      </c>
      <c r="E5" t="s">
        <v>21</v>
      </c>
      <c r="F5" s="2">
        <v>6</v>
      </c>
      <c r="G5" s="2">
        <v>10</v>
      </c>
      <c r="H5" s="2">
        <v>12</v>
      </c>
      <c r="I5" s="2">
        <v>53</v>
      </c>
      <c r="J5" s="2">
        <v>5</v>
      </c>
      <c r="K5" s="2">
        <v>6</v>
      </c>
      <c r="L5" s="2">
        <v>16</v>
      </c>
      <c r="M5" s="2">
        <v>57</v>
      </c>
      <c r="N5" s="2">
        <v>6</v>
      </c>
      <c r="O5" s="2">
        <v>10</v>
      </c>
      <c r="P5" s="2">
        <v>12</v>
      </c>
      <c r="Q5" s="2">
        <v>53</v>
      </c>
      <c r="R5" s="2">
        <v>6</v>
      </c>
      <c r="S5" s="2">
        <v>10</v>
      </c>
      <c r="T5" s="2">
        <v>16</v>
      </c>
      <c r="U5" s="2">
        <v>57</v>
      </c>
      <c r="V5" s="2">
        <v>6</v>
      </c>
      <c r="W5" s="2">
        <v>10</v>
      </c>
      <c r="X5" s="2">
        <v>12</v>
      </c>
      <c r="Y5" s="2">
        <v>53</v>
      </c>
      <c r="Z5" s="2">
        <v>6</v>
      </c>
      <c r="AA5" s="2">
        <v>10</v>
      </c>
      <c r="AB5" s="2">
        <v>16</v>
      </c>
      <c r="AC5" s="2">
        <v>57</v>
      </c>
      <c r="AD5" s="2">
        <v>6</v>
      </c>
      <c r="AE5" s="2">
        <v>10</v>
      </c>
      <c r="AF5" s="2">
        <v>12</v>
      </c>
      <c r="AG5" s="2">
        <v>53</v>
      </c>
      <c r="AH5" s="2">
        <v>6</v>
      </c>
      <c r="AI5" s="2">
        <v>10</v>
      </c>
      <c r="AJ5" s="2">
        <v>16</v>
      </c>
      <c r="AK5" s="2">
        <v>57</v>
      </c>
      <c r="AL5" s="2">
        <v>6</v>
      </c>
      <c r="AM5" s="2">
        <v>10</v>
      </c>
      <c r="AN5" s="2">
        <v>12</v>
      </c>
      <c r="AO5" s="2">
        <v>53</v>
      </c>
      <c r="AP5" s="2">
        <v>6</v>
      </c>
      <c r="AQ5" s="2">
        <v>10</v>
      </c>
      <c r="AR5" s="2">
        <v>16</v>
      </c>
      <c r="AS5" s="2">
        <v>57</v>
      </c>
    </row>
    <row r="6" spans="1:45" x14ac:dyDescent="0.25">
      <c r="A6" s="8">
        <v>4</v>
      </c>
      <c r="B6" t="s">
        <v>25</v>
      </c>
      <c r="C6" s="2" t="s">
        <v>23</v>
      </c>
      <c r="D6" s="2">
        <v>10</v>
      </c>
      <c r="E6" t="s">
        <v>21</v>
      </c>
      <c r="F6" s="2">
        <v>7</v>
      </c>
      <c r="G6" s="2">
        <v>10</v>
      </c>
      <c r="H6" s="2">
        <v>13</v>
      </c>
      <c r="I6" s="2">
        <v>55</v>
      </c>
      <c r="J6" s="2">
        <v>6</v>
      </c>
      <c r="K6" s="2">
        <v>7</v>
      </c>
      <c r="L6" s="2">
        <v>17</v>
      </c>
      <c r="M6" s="2">
        <v>59</v>
      </c>
      <c r="N6" s="2">
        <v>7</v>
      </c>
      <c r="O6" s="2">
        <v>10</v>
      </c>
      <c r="P6" s="2">
        <v>13</v>
      </c>
      <c r="Q6" s="2">
        <v>55</v>
      </c>
      <c r="R6" s="2">
        <v>7</v>
      </c>
      <c r="S6" s="2">
        <v>10</v>
      </c>
      <c r="T6" s="2">
        <v>17</v>
      </c>
      <c r="U6" s="2">
        <v>59</v>
      </c>
      <c r="V6" s="2">
        <v>7</v>
      </c>
      <c r="W6" s="2">
        <v>10</v>
      </c>
      <c r="X6" s="2">
        <v>13</v>
      </c>
      <c r="Y6" s="2">
        <v>55</v>
      </c>
      <c r="Z6" s="2">
        <v>7</v>
      </c>
      <c r="AA6" s="2">
        <v>10</v>
      </c>
      <c r="AB6" s="2">
        <v>17</v>
      </c>
      <c r="AC6" s="2">
        <v>59</v>
      </c>
      <c r="AD6" s="2">
        <v>7</v>
      </c>
      <c r="AE6" s="2">
        <v>10</v>
      </c>
      <c r="AF6" s="2">
        <v>13</v>
      </c>
      <c r="AG6" s="2">
        <v>55</v>
      </c>
      <c r="AH6" s="2">
        <v>7</v>
      </c>
      <c r="AI6" s="2">
        <v>10</v>
      </c>
      <c r="AJ6" s="2">
        <v>17</v>
      </c>
      <c r="AK6" s="2">
        <v>59</v>
      </c>
      <c r="AL6" s="2">
        <v>7</v>
      </c>
      <c r="AM6" s="2">
        <v>10</v>
      </c>
      <c r="AN6" s="2">
        <v>13</v>
      </c>
      <c r="AO6" s="2">
        <v>55</v>
      </c>
      <c r="AP6" s="2">
        <v>7</v>
      </c>
      <c r="AQ6" s="2">
        <v>10</v>
      </c>
      <c r="AR6" s="2">
        <v>17</v>
      </c>
      <c r="AS6" s="2">
        <v>59</v>
      </c>
    </row>
    <row r="7" spans="1:45" x14ac:dyDescent="0.25">
      <c r="A7" s="8">
        <v>5</v>
      </c>
      <c r="B7" t="s">
        <v>26</v>
      </c>
      <c r="C7" s="2" t="s">
        <v>23</v>
      </c>
      <c r="D7" s="2">
        <v>11</v>
      </c>
      <c r="E7" t="s">
        <v>21</v>
      </c>
      <c r="F7" s="2">
        <v>8</v>
      </c>
      <c r="G7" s="2">
        <v>4</v>
      </c>
      <c r="H7" s="2">
        <v>14</v>
      </c>
      <c r="I7" s="2">
        <v>57</v>
      </c>
      <c r="J7" s="2">
        <v>7</v>
      </c>
      <c r="K7" s="2">
        <v>8</v>
      </c>
      <c r="L7" s="2">
        <v>18</v>
      </c>
      <c r="M7" s="2">
        <v>61</v>
      </c>
      <c r="N7" s="2">
        <v>8</v>
      </c>
      <c r="O7" s="2">
        <v>4</v>
      </c>
      <c r="P7" s="2">
        <v>14</v>
      </c>
      <c r="Q7" s="2">
        <v>57</v>
      </c>
      <c r="R7" s="2">
        <v>8</v>
      </c>
      <c r="S7" s="2">
        <v>4</v>
      </c>
      <c r="T7" s="2">
        <v>18</v>
      </c>
      <c r="U7" s="2">
        <v>61</v>
      </c>
      <c r="V7" s="2">
        <v>8</v>
      </c>
      <c r="W7" s="2">
        <v>4</v>
      </c>
      <c r="X7" s="2">
        <v>14</v>
      </c>
      <c r="Y7" s="2">
        <v>57</v>
      </c>
      <c r="Z7" s="2">
        <v>8</v>
      </c>
      <c r="AA7" s="2">
        <v>4</v>
      </c>
      <c r="AB7" s="2">
        <v>18</v>
      </c>
      <c r="AC7" s="2">
        <v>61</v>
      </c>
      <c r="AD7" s="2">
        <v>8</v>
      </c>
      <c r="AE7" s="2">
        <v>4</v>
      </c>
      <c r="AF7" s="2">
        <v>14</v>
      </c>
      <c r="AG7" s="2">
        <v>57</v>
      </c>
      <c r="AH7" s="2">
        <v>8</v>
      </c>
      <c r="AI7" s="2">
        <v>4</v>
      </c>
      <c r="AJ7" s="2">
        <v>18</v>
      </c>
      <c r="AK7" s="2">
        <v>61</v>
      </c>
      <c r="AL7" s="2">
        <v>8</v>
      </c>
      <c r="AM7" s="2">
        <v>4</v>
      </c>
      <c r="AN7" s="2">
        <v>14</v>
      </c>
      <c r="AO7" s="2">
        <v>57</v>
      </c>
      <c r="AP7" s="2">
        <v>8</v>
      </c>
      <c r="AQ7" s="2">
        <v>4</v>
      </c>
      <c r="AR7" s="2">
        <v>18</v>
      </c>
      <c r="AS7" s="2">
        <v>61</v>
      </c>
    </row>
    <row r="8" spans="1:45" x14ac:dyDescent="0.25">
      <c r="A8" s="8">
        <v>6</v>
      </c>
      <c r="B8" t="s">
        <v>27</v>
      </c>
      <c r="C8" s="2" t="s">
        <v>23</v>
      </c>
      <c r="D8" s="2">
        <v>12</v>
      </c>
      <c r="E8" t="s">
        <v>28</v>
      </c>
      <c r="F8" s="2">
        <v>9</v>
      </c>
      <c r="G8" s="2">
        <v>5</v>
      </c>
      <c r="H8" s="2">
        <v>15</v>
      </c>
      <c r="I8" s="2">
        <v>59</v>
      </c>
      <c r="J8" s="2">
        <v>8</v>
      </c>
      <c r="K8" s="2">
        <v>9</v>
      </c>
      <c r="L8" s="2">
        <v>19</v>
      </c>
      <c r="M8" s="2">
        <v>49</v>
      </c>
      <c r="N8" s="2">
        <v>9</v>
      </c>
      <c r="O8" s="2">
        <v>5</v>
      </c>
      <c r="P8" s="2">
        <v>15</v>
      </c>
      <c r="Q8" s="2">
        <v>59</v>
      </c>
      <c r="R8" s="2">
        <v>9</v>
      </c>
      <c r="S8" s="2">
        <v>5</v>
      </c>
      <c r="T8" s="2">
        <v>19</v>
      </c>
      <c r="U8" s="2">
        <v>49</v>
      </c>
      <c r="V8" s="2">
        <v>9</v>
      </c>
      <c r="W8" s="2">
        <v>5</v>
      </c>
      <c r="X8" s="2">
        <v>15</v>
      </c>
      <c r="Y8" s="2">
        <v>59</v>
      </c>
      <c r="Z8" s="2">
        <v>9</v>
      </c>
      <c r="AA8" s="2">
        <v>5</v>
      </c>
      <c r="AB8" s="2">
        <v>19</v>
      </c>
      <c r="AC8" s="2">
        <v>49</v>
      </c>
      <c r="AD8" s="2">
        <v>9</v>
      </c>
      <c r="AE8" s="2">
        <v>5</v>
      </c>
      <c r="AF8" s="2">
        <v>15</v>
      </c>
      <c r="AG8" s="2">
        <v>59</v>
      </c>
      <c r="AH8" s="2">
        <v>9</v>
      </c>
      <c r="AI8" s="2">
        <v>5</v>
      </c>
      <c r="AJ8" s="2">
        <v>19</v>
      </c>
      <c r="AK8" s="2">
        <v>49</v>
      </c>
      <c r="AL8" s="2">
        <v>9</v>
      </c>
      <c r="AM8" s="2">
        <v>5</v>
      </c>
      <c r="AN8" s="2">
        <v>15</v>
      </c>
      <c r="AO8" s="2">
        <v>59</v>
      </c>
      <c r="AP8" s="2">
        <v>9</v>
      </c>
      <c r="AQ8" s="2">
        <v>5</v>
      </c>
      <c r="AR8" s="2">
        <v>19</v>
      </c>
      <c r="AS8" s="2">
        <v>49</v>
      </c>
    </row>
    <row r="9" spans="1:45" x14ac:dyDescent="0.25">
      <c r="A9" s="8">
        <v>7</v>
      </c>
      <c r="B9" t="s">
        <v>29</v>
      </c>
      <c r="C9" s="2" t="s">
        <v>23</v>
      </c>
      <c r="D9" s="2">
        <v>10</v>
      </c>
      <c r="E9" t="s">
        <v>28</v>
      </c>
      <c r="F9" s="2">
        <v>10</v>
      </c>
      <c r="G9" s="2">
        <v>6</v>
      </c>
      <c r="H9" s="2">
        <v>16</v>
      </c>
      <c r="I9" s="2">
        <v>61</v>
      </c>
      <c r="J9" s="2">
        <v>9</v>
      </c>
      <c r="K9" s="2">
        <v>10</v>
      </c>
      <c r="L9" s="2">
        <v>20</v>
      </c>
      <c r="M9" s="2">
        <v>51</v>
      </c>
      <c r="N9" s="2">
        <v>10</v>
      </c>
      <c r="O9" s="2">
        <v>6</v>
      </c>
      <c r="P9" s="2">
        <v>16</v>
      </c>
      <c r="Q9" s="2">
        <v>61</v>
      </c>
      <c r="R9" s="2">
        <v>10</v>
      </c>
      <c r="S9" s="2">
        <v>6</v>
      </c>
      <c r="T9" s="2">
        <v>20</v>
      </c>
      <c r="U9" s="2">
        <v>51</v>
      </c>
      <c r="V9" s="2">
        <v>10</v>
      </c>
      <c r="W9" s="2">
        <v>6</v>
      </c>
      <c r="X9" s="2">
        <v>16</v>
      </c>
      <c r="Y9" s="2">
        <v>61</v>
      </c>
      <c r="Z9" s="2">
        <v>10</v>
      </c>
      <c r="AA9" s="2">
        <v>6</v>
      </c>
      <c r="AB9" s="2">
        <v>20</v>
      </c>
      <c r="AC9" s="2">
        <v>51</v>
      </c>
      <c r="AD9" s="2">
        <v>10</v>
      </c>
      <c r="AE9" s="2">
        <v>6</v>
      </c>
      <c r="AF9" s="2">
        <v>16</v>
      </c>
      <c r="AG9" s="2">
        <v>61</v>
      </c>
      <c r="AH9" s="2">
        <v>10</v>
      </c>
      <c r="AI9" s="2">
        <v>6</v>
      </c>
      <c r="AJ9" s="2">
        <v>20</v>
      </c>
      <c r="AK9" s="2">
        <v>51</v>
      </c>
      <c r="AL9" s="2">
        <v>10</v>
      </c>
      <c r="AM9" s="2">
        <v>6</v>
      </c>
      <c r="AN9" s="2">
        <v>16</v>
      </c>
      <c r="AO9" s="2">
        <v>61</v>
      </c>
      <c r="AP9" s="2">
        <v>10</v>
      </c>
      <c r="AQ9" s="2">
        <v>6</v>
      </c>
      <c r="AR9" s="2">
        <v>20</v>
      </c>
      <c r="AS9" s="2">
        <v>51</v>
      </c>
    </row>
    <row r="10" spans="1:45" x14ac:dyDescent="0.25">
      <c r="A10" s="8">
        <v>8</v>
      </c>
      <c r="B10" t="s">
        <v>30</v>
      </c>
      <c r="C10" s="2" t="s">
        <v>23</v>
      </c>
      <c r="D10" s="2">
        <v>11</v>
      </c>
      <c r="E10" t="s">
        <v>28</v>
      </c>
      <c r="F10" s="2">
        <v>4</v>
      </c>
      <c r="G10" s="2">
        <v>7</v>
      </c>
      <c r="H10" s="2">
        <v>17</v>
      </c>
      <c r="I10" s="2">
        <v>63</v>
      </c>
      <c r="J10" s="2">
        <v>10</v>
      </c>
      <c r="K10" s="2">
        <v>4</v>
      </c>
      <c r="L10" s="2">
        <v>10</v>
      </c>
      <c r="M10" s="2">
        <v>53</v>
      </c>
      <c r="N10" s="2">
        <v>4</v>
      </c>
      <c r="O10" s="2">
        <v>7</v>
      </c>
      <c r="P10" s="2">
        <v>17</v>
      </c>
      <c r="Q10" s="2">
        <v>63</v>
      </c>
      <c r="R10" s="2">
        <v>4</v>
      </c>
      <c r="S10" s="2">
        <v>7</v>
      </c>
      <c r="T10" s="2">
        <v>10</v>
      </c>
      <c r="U10" s="2">
        <v>53</v>
      </c>
      <c r="V10" s="2">
        <v>4</v>
      </c>
      <c r="W10" s="2">
        <v>7</v>
      </c>
      <c r="X10" s="2">
        <v>17</v>
      </c>
      <c r="Y10" s="2">
        <v>63</v>
      </c>
      <c r="Z10" s="2">
        <v>4</v>
      </c>
      <c r="AA10" s="2">
        <v>7</v>
      </c>
      <c r="AB10" s="2">
        <v>10</v>
      </c>
      <c r="AC10" s="2">
        <v>53</v>
      </c>
      <c r="AD10" s="2">
        <v>4</v>
      </c>
      <c r="AE10" s="2">
        <v>7</v>
      </c>
      <c r="AF10" s="2">
        <v>17</v>
      </c>
      <c r="AG10" s="2">
        <v>63</v>
      </c>
      <c r="AH10" s="2">
        <v>4</v>
      </c>
      <c r="AI10" s="2">
        <v>7</v>
      </c>
      <c r="AJ10" s="2">
        <v>10</v>
      </c>
      <c r="AK10" s="2">
        <v>53</v>
      </c>
      <c r="AL10" s="2">
        <v>4</v>
      </c>
      <c r="AM10" s="2">
        <v>7</v>
      </c>
      <c r="AN10" s="2">
        <v>17</v>
      </c>
      <c r="AO10" s="2">
        <v>63</v>
      </c>
      <c r="AP10" s="2">
        <v>4</v>
      </c>
      <c r="AQ10" s="2">
        <v>7</v>
      </c>
      <c r="AR10" s="2">
        <v>10</v>
      </c>
      <c r="AS10" s="2">
        <v>53</v>
      </c>
    </row>
    <row r="11" spans="1:45" x14ac:dyDescent="0.25">
      <c r="A11" s="8">
        <v>9</v>
      </c>
      <c r="B11" t="s">
        <v>31</v>
      </c>
      <c r="C11" s="2" t="s">
        <v>23</v>
      </c>
      <c r="D11" s="2">
        <v>12</v>
      </c>
      <c r="E11" t="s">
        <v>28</v>
      </c>
      <c r="F11" s="2">
        <v>5</v>
      </c>
      <c r="G11" s="2">
        <v>8</v>
      </c>
      <c r="H11" s="2">
        <v>18</v>
      </c>
      <c r="I11" s="2">
        <v>65</v>
      </c>
      <c r="J11" s="2">
        <v>4</v>
      </c>
      <c r="K11" s="2">
        <v>5</v>
      </c>
      <c r="L11" s="2">
        <v>11</v>
      </c>
      <c r="M11" s="2">
        <v>49</v>
      </c>
      <c r="N11" s="2">
        <v>5</v>
      </c>
      <c r="O11" s="2">
        <v>8</v>
      </c>
      <c r="P11" s="2">
        <v>18</v>
      </c>
      <c r="Q11" s="2">
        <v>65</v>
      </c>
      <c r="R11" s="2">
        <v>5</v>
      </c>
      <c r="S11" s="2">
        <v>8</v>
      </c>
      <c r="T11" s="2">
        <v>11</v>
      </c>
      <c r="U11" s="2">
        <v>49</v>
      </c>
      <c r="V11" s="2">
        <v>5</v>
      </c>
      <c r="W11" s="2">
        <v>8</v>
      </c>
      <c r="X11" s="2">
        <v>18</v>
      </c>
      <c r="Y11" s="2">
        <v>65</v>
      </c>
      <c r="Z11" s="2">
        <v>5</v>
      </c>
      <c r="AA11" s="2">
        <v>8</v>
      </c>
      <c r="AB11" s="2">
        <v>11</v>
      </c>
      <c r="AC11" s="2">
        <v>49</v>
      </c>
      <c r="AD11" s="2">
        <v>5</v>
      </c>
      <c r="AE11" s="2">
        <v>8</v>
      </c>
      <c r="AF11" s="2">
        <v>18</v>
      </c>
      <c r="AG11" s="2">
        <v>65</v>
      </c>
      <c r="AH11" s="2">
        <v>5</v>
      </c>
      <c r="AI11" s="2">
        <v>8</v>
      </c>
      <c r="AJ11" s="2">
        <v>11</v>
      </c>
      <c r="AK11" s="2">
        <v>49</v>
      </c>
      <c r="AL11" s="2">
        <v>5</v>
      </c>
      <c r="AM11" s="2">
        <v>8</v>
      </c>
      <c r="AN11" s="2">
        <v>18</v>
      </c>
      <c r="AO11" s="2">
        <v>65</v>
      </c>
      <c r="AP11" s="2">
        <v>5</v>
      </c>
      <c r="AQ11" s="2">
        <v>8</v>
      </c>
      <c r="AR11" s="2">
        <v>11</v>
      </c>
      <c r="AS11" s="2">
        <v>49</v>
      </c>
    </row>
    <row r="12" spans="1:45" x14ac:dyDescent="0.25">
      <c r="A12" s="8">
        <v>10</v>
      </c>
      <c r="B12" t="s">
        <v>32</v>
      </c>
      <c r="C12" s="2" t="s">
        <v>23</v>
      </c>
      <c r="D12" s="2">
        <v>10</v>
      </c>
      <c r="E12" t="s">
        <v>28</v>
      </c>
      <c r="F12" s="2">
        <v>6</v>
      </c>
      <c r="G12" s="2">
        <v>9</v>
      </c>
      <c r="H12" s="2">
        <v>19</v>
      </c>
      <c r="I12" s="2">
        <v>67</v>
      </c>
      <c r="J12" s="2">
        <v>5</v>
      </c>
      <c r="K12" s="2">
        <v>6</v>
      </c>
      <c r="L12" s="2">
        <v>12</v>
      </c>
      <c r="M12" s="2">
        <v>51</v>
      </c>
      <c r="N12" s="2">
        <v>6</v>
      </c>
      <c r="O12" s="2">
        <v>9</v>
      </c>
      <c r="P12" s="2">
        <v>19</v>
      </c>
      <c r="Q12" s="2">
        <v>67</v>
      </c>
      <c r="R12" s="2">
        <v>6</v>
      </c>
      <c r="S12" s="2">
        <v>9</v>
      </c>
      <c r="T12" s="2">
        <v>12</v>
      </c>
      <c r="U12" s="2">
        <v>51</v>
      </c>
      <c r="V12" s="2">
        <v>6</v>
      </c>
      <c r="W12" s="2">
        <v>9</v>
      </c>
      <c r="X12" s="2">
        <v>19</v>
      </c>
      <c r="Y12" s="2">
        <v>67</v>
      </c>
      <c r="Z12" s="2">
        <v>6</v>
      </c>
      <c r="AA12" s="2">
        <v>9</v>
      </c>
      <c r="AB12" s="2">
        <v>12</v>
      </c>
      <c r="AC12" s="2">
        <v>51</v>
      </c>
      <c r="AD12" s="2">
        <v>6</v>
      </c>
      <c r="AE12" s="2">
        <v>9</v>
      </c>
      <c r="AF12" s="2">
        <v>19</v>
      </c>
      <c r="AG12" s="2">
        <v>67</v>
      </c>
      <c r="AH12" s="2">
        <v>6</v>
      </c>
      <c r="AI12" s="2">
        <v>9</v>
      </c>
      <c r="AJ12" s="2">
        <v>12</v>
      </c>
      <c r="AK12" s="2">
        <v>51</v>
      </c>
      <c r="AL12" s="2">
        <v>6</v>
      </c>
      <c r="AM12" s="2">
        <v>9</v>
      </c>
      <c r="AN12" s="2">
        <v>19</v>
      </c>
      <c r="AO12" s="2">
        <v>67</v>
      </c>
      <c r="AP12" s="2">
        <v>6</v>
      </c>
      <c r="AQ12" s="2">
        <v>9</v>
      </c>
      <c r="AR12" s="2">
        <v>12</v>
      </c>
      <c r="AS12" s="2">
        <v>51</v>
      </c>
    </row>
    <row r="13" spans="1:45" x14ac:dyDescent="0.25">
      <c r="A13" s="8">
        <v>11</v>
      </c>
      <c r="B13" t="s">
        <v>33</v>
      </c>
      <c r="C13" s="2" t="s">
        <v>20</v>
      </c>
      <c r="D13" s="2">
        <v>11</v>
      </c>
      <c r="E13" t="s">
        <v>34</v>
      </c>
      <c r="F13" s="2">
        <v>7</v>
      </c>
      <c r="G13" s="2">
        <v>10</v>
      </c>
      <c r="H13" s="2">
        <v>20</v>
      </c>
      <c r="I13" s="2">
        <v>69</v>
      </c>
      <c r="J13" s="2">
        <v>4</v>
      </c>
      <c r="K13" s="2">
        <v>7</v>
      </c>
      <c r="L13" s="2">
        <v>13</v>
      </c>
      <c r="M13" s="2">
        <v>53</v>
      </c>
      <c r="N13" s="2">
        <v>7</v>
      </c>
      <c r="O13" s="2">
        <v>10</v>
      </c>
      <c r="P13" s="2">
        <v>20</v>
      </c>
      <c r="Q13" s="2">
        <v>69</v>
      </c>
      <c r="R13" s="2">
        <v>7</v>
      </c>
      <c r="S13" s="2">
        <v>10</v>
      </c>
      <c r="T13" s="2">
        <v>13</v>
      </c>
      <c r="U13" s="2">
        <v>53</v>
      </c>
      <c r="V13" s="2">
        <v>7</v>
      </c>
      <c r="W13" s="2">
        <v>10</v>
      </c>
      <c r="X13" s="2">
        <v>20</v>
      </c>
      <c r="Y13" s="2">
        <v>69</v>
      </c>
      <c r="Z13" s="2">
        <v>7</v>
      </c>
      <c r="AA13" s="2">
        <v>10</v>
      </c>
      <c r="AB13" s="2">
        <v>13</v>
      </c>
      <c r="AC13" s="2">
        <v>53</v>
      </c>
      <c r="AD13" s="2">
        <v>7</v>
      </c>
      <c r="AE13" s="2">
        <v>10</v>
      </c>
      <c r="AF13" s="2">
        <v>20</v>
      </c>
      <c r="AG13" s="2">
        <v>69</v>
      </c>
      <c r="AH13" s="2">
        <v>7</v>
      </c>
      <c r="AI13" s="2">
        <v>10</v>
      </c>
      <c r="AJ13" s="2">
        <v>13</v>
      </c>
      <c r="AK13" s="2">
        <v>53</v>
      </c>
      <c r="AL13" s="2">
        <v>7</v>
      </c>
      <c r="AM13" s="2">
        <v>10</v>
      </c>
      <c r="AN13" s="2">
        <v>20</v>
      </c>
      <c r="AO13" s="2">
        <v>69</v>
      </c>
      <c r="AP13" s="2">
        <v>7</v>
      </c>
      <c r="AQ13" s="2">
        <v>10</v>
      </c>
      <c r="AR13" s="2">
        <v>13</v>
      </c>
      <c r="AS13" s="2">
        <v>53</v>
      </c>
    </row>
    <row r="14" spans="1:45" x14ac:dyDescent="0.25">
      <c r="A14" s="8">
        <v>12</v>
      </c>
      <c r="B14" t="s">
        <v>35</v>
      </c>
      <c r="C14" s="2" t="s">
        <v>20</v>
      </c>
      <c r="D14" s="2">
        <v>12</v>
      </c>
      <c r="E14" t="s">
        <v>34</v>
      </c>
      <c r="F14" s="2">
        <v>8</v>
      </c>
      <c r="G14" s="2">
        <v>4</v>
      </c>
      <c r="H14" s="2">
        <v>10</v>
      </c>
      <c r="I14" s="2">
        <v>49</v>
      </c>
      <c r="J14" s="2">
        <v>5</v>
      </c>
      <c r="K14" s="2">
        <v>8</v>
      </c>
      <c r="L14" s="2">
        <v>14</v>
      </c>
      <c r="M14" s="2">
        <v>55</v>
      </c>
      <c r="N14" s="2">
        <v>8</v>
      </c>
      <c r="O14" s="2">
        <v>4</v>
      </c>
      <c r="P14" s="2">
        <v>10</v>
      </c>
      <c r="Q14" s="2">
        <v>49</v>
      </c>
      <c r="R14" s="2">
        <v>8</v>
      </c>
      <c r="S14" s="2">
        <v>4</v>
      </c>
      <c r="T14" s="2">
        <v>14</v>
      </c>
      <c r="U14" s="2">
        <v>55</v>
      </c>
      <c r="V14" s="2">
        <v>8</v>
      </c>
      <c r="W14" s="2">
        <v>4</v>
      </c>
      <c r="X14" s="2">
        <v>10</v>
      </c>
      <c r="Y14" s="2">
        <v>49</v>
      </c>
      <c r="Z14" s="2">
        <v>8</v>
      </c>
      <c r="AA14" s="2">
        <v>4</v>
      </c>
      <c r="AB14" s="2">
        <v>14</v>
      </c>
      <c r="AC14" s="2">
        <v>55</v>
      </c>
      <c r="AD14" s="2">
        <v>8</v>
      </c>
      <c r="AE14" s="2">
        <v>4</v>
      </c>
      <c r="AF14" s="2">
        <v>10</v>
      </c>
      <c r="AG14" s="2">
        <v>49</v>
      </c>
      <c r="AH14" s="2">
        <v>8</v>
      </c>
      <c r="AI14" s="2">
        <v>4</v>
      </c>
      <c r="AJ14" s="2">
        <v>14</v>
      </c>
      <c r="AK14" s="2">
        <v>55</v>
      </c>
      <c r="AL14" s="2">
        <v>8</v>
      </c>
      <c r="AM14" s="2">
        <v>4</v>
      </c>
      <c r="AN14" s="2">
        <v>10</v>
      </c>
      <c r="AO14" s="2">
        <v>49</v>
      </c>
      <c r="AP14" s="2">
        <v>8</v>
      </c>
      <c r="AQ14" s="2">
        <v>4</v>
      </c>
      <c r="AR14" s="2">
        <v>14</v>
      </c>
      <c r="AS14" s="2">
        <v>55</v>
      </c>
    </row>
    <row r="15" spans="1:45" x14ac:dyDescent="0.25">
      <c r="A15" s="8">
        <v>13</v>
      </c>
      <c r="B15" t="s">
        <v>36</v>
      </c>
      <c r="C15" s="2" t="s">
        <v>20</v>
      </c>
      <c r="D15" s="2">
        <v>10</v>
      </c>
      <c r="E15" t="s">
        <v>34</v>
      </c>
      <c r="F15" s="2">
        <v>9</v>
      </c>
      <c r="G15" s="2">
        <v>5</v>
      </c>
      <c r="H15" s="2">
        <v>11</v>
      </c>
      <c r="I15" s="2">
        <v>51</v>
      </c>
      <c r="J15" s="2">
        <v>6</v>
      </c>
      <c r="K15" s="2">
        <v>9</v>
      </c>
      <c r="L15" s="2">
        <v>15</v>
      </c>
      <c r="M15" s="2">
        <v>57</v>
      </c>
      <c r="N15" s="2">
        <v>9</v>
      </c>
      <c r="O15" s="2">
        <v>5</v>
      </c>
      <c r="P15" s="2">
        <v>11</v>
      </c>
      <c r="Q15" s="2">
        <v>51</v>
      </c>
      <c r="R15" s="2">
        <v>9</v>
      </c>
      <c r="S15" s="2">
        <v>5</v>
      </c>
      <c r="T15" s="2">
        <v>15</v>
      </c>
      <c r="U15" s="2">
        <v>57</v>
      </c>
      <c r="V15" s="2">
        <v>9</v>
      </c>
      <c r="W15" s="2">
        <v>5</v>
      </c>
      <c r="X15" s="2">
        <v>11</v>
      </c>
      <c r="Y15" s="2">
        <v>51</v>
      </c>
      <c r="Z15" s="2">
        <v>9</v>
      </c>
      <c r="AA15" s="2">
        <v>5</v>
      </c>
      <c r="AB15" s="2">
        <v>15</v>
      </c>
      <c r="AC15" s="2">
        <v>57</v>
      </c>
      <c r="AD15" s="2">
        <v>9</v>
      </c>
      <c r="AE15" s="2">
        <v>5</v>
      </c>
      <c r="AF15" s="2">
        <v>11</v>
      </c>
      <c r="AG15" s="2">
        <v>51</v>
      </c>
      <c r="AH15" s="2">
        <v>9</v>
      </c>
      <c r="AI15" s="2">
        <v>5</v>
      </c>
      <c r="AJ15" s="2">
        <v>15</v>
      </c>
      <c r="AK15" s="2">
        <v>57</v>
      </c>
      <c r="AL15" s="2">
        <v>9</v>
      </c>
      <c r="AM15" s="2">
        <v>5</v>
      </c>
      <c r="AN15" s="2">
        <v>11</v>
      </c>
      <c r="AO15" s="2">
        <v>51</v>
      </c>
      <c r="AP15" s="2">
        <v>9</v>
      </c>
      <c r="AQ15" s="2">
        <v>5</v>
      </c>
      <c r="AR15" s="2">
        <v>15</v>
      </c>
      <c r="AS15" s="2">
        <v>57</v>
      </c>
    </row>
    <row r="16" spans="1:45" x14ac:dyDescent="0.25">
      <c r="A16" s="8">
        <v>14</v>
      </c>
      <c r="B16" t="s">
        <v>37</v>
      </c>
      <c r="C16" s="2" t="s">
        <v>23</v>
      </c>
      <c r="D16" s="2">
        <v>11</v>
      </c>
      <c r="E16" t="s">
        <v>34</v>
      </c>
      <c r="F16" s="2">
        <v>10</v>
      </c>
      <c r="G16" s="2">
        <v>8</v>
      </c>
      <c r="H16" s="2">
        <v>12</v>
      </c>
      <c r="I16" s="2">
        <v>53</v>
      </c>
      <c r="J16" s="2">
        <v>10</v>
      </c>
      <c r="K16" s="2">
        <v>10</v>
      </c>
      <c r="L16" s="2">
        <v>16</v>
      </c>
      <c r="M16" s="2">
        <v>59</v>
      </c>
      <c r="N16" s="2">
        <v>10</v>
      </c>
      <c r="O16" s="2">
        <v>8</v>
      </c>
      <c r="P16" s="2">
        <v>12</v>
      </c>
      <c r="Q16" s="2">
        <v>53</v>
      </c>
      <c r="R16" s="2">
        <v>10</v>
      </c>
      <c r="S16" s="2">
        <v>8</v>
      </c>
      <c r="T16" s="2">
        <v>16</v>
      </c>
      <c r="U16" s="2">
        <v>59</v>
      </c>
      <c r="V16" s="2">
        <v>10</v>
      </c>
      <c r="W16" s="2">
        <v>8</v>
      </c>
      <c r="X16" s="2">
        <v>12</v>
      </c>
      <c r="Y16" s="2">
        <v>53</v>
      </c>
      <c r="Z16" s="2">
        <v>10</v>
      </c>
      <c r="AA16" s="2">
        <v>8</v>
      </c>
      <c r="AB16" s="2">
        <v>16</v>
      </c>
      <c r="AC16" s="2">
        <v>59</v>
      </c>
      <c r="AD16" s="2">
        <v>10</v>
      </c>
      <c r="AE16" s="2">
        <v>8</v>
      </c>
      <c r="AF16" s="2">
        <v>12</v>
      </c>
      <c r="AG16" s="2">
        <v>53</v>
      </c>
      <c r="AH16" s="2">
        <v>10</v>
      </c>
      <c r="AI16" s="2">
        <v>8</v>
      </c>
      <c r="AJ16" s="2">
        <v>16</v>
      </c>
      <c r="AK16" s="2">
        <v>59</v>
      </c>
      <c r="AL16" s="2">
        <v>10</v>
      </c>
      <c r="AM16" s="2">
        <v>8</v>
      </c>
      <c r="AN16" s="2">
        <v>12</v>
      </c>
      <c r="AO16" s="2">
        <v>53</v>
      </c>
      <c r="AP16" s="2">
        <v>10</v>
      </c>
      <c r="AQ16" s="2">
        <v>8</v>
      </c>
      <c r="AR16" s="2">
        <v>16</v>
      </c>
      <c r="AS16" s="2">
        <v>59</v>
      </c>
    </row>
    <row r="17" spans="1:45" x14ac:dyDescent="0.25">
      <c r="A17" s="8">
        <v>15</v>
      </c>
      <c r="B17" t="s">
        <v>38</v>
      </c>
      <c r="C17" s="2" t="s">
        <v>20</v>
      </c>
      <c r="D17" s="2">
        <v>12</v>
      </c>
      <c r="E17" t="s">
        <v>34</v>
      </c>
      <c r="F17" s="2">
        <v>4</v>
      </c>
      <c r="G17" s="2">
        <v>9</v>
      </c>
      <c r="H17" s="2">
        <v>13</v>
      </c>
      <c r="I17" s="2">
        <v>55</v>
      </c>
      <c r="J17" s="2">
        <v>4</v>
      </c>
      <c r="K17" s="2">
        <v>4</v>
      </c>
      <c r="L17" s="2">
        <v>17</v>
      </c>
      <c r="M17" s="2">
        <v>61</v>
      </c>
      <c r="N17" s="2">
        <v>4</v>
      </c>
      <c r="O17" s="2">
        <v>9</v>
      </c>
      <c r="P17" s="2">
        <v>13</v>
      </c>
      <c r="Q17" s="2">
        <v>55</v>
      </c>
      <c r="R17" s="2">
        <v>4</v>
      </c>
      <c r="S17" s="2">
        <v>9</v>
      </c>
      <c r="T17" s="2">
        <v>17</v>
      </c>
      <c r="U17" s="2">
        <v>61</v>
      </c>
      <c r="V17" s="2">
        <v>4</v>
      </c>
      <c r="W17" s="2">
        <v>9</v>
      </c>
      <c r="X17" s="2">
        <v>13</v>
      </c>
      <c r="Y17" s="2">
        <v>55</v>
      </c>
      <c r="Z17" s="2">
        <v>4</v>
      </c>
      <c r="AA17" s="2">
        <v>9</v>
      </c>
      <c r="AB17" s="2">
        <v>17</v>
      </c>
      <c r="AC17" s="2">
        <v>61</v>
      </c>
      <c r="AD17" s="2">
        <v>4</v>
      </c>
      <c r="AE17" s="2">
        <v>9</v>
      </c>
      <c r="AF17" s="2">
        <v>13</v>
      </c>
      <c r="AG17" s="2">
        <v>55</v>
      </c>
      <c r="AH17" s="2">
        <v>4</v>
      </c>
      <c r="AI17" s="2">
        <v>9</v>
      </c>
      <c r="AJ17" s="2">
        <v>17</v>
      </c>
      <c r="AK17" s="2">
        <v>61</v>
      </c>
      <c r="AL17" s="2">
        <v>4</v>
      </c>
      <c r="AM17" s="2">
        <v>9</v>
      </c>
      <c r="AN17" s="2">
        <v>13</v>
      </c>
      <c r="AO17" s="2">
        <v>55</v>
      </c>
      <c r="AP17" s="2">
        <v>4</v>
      </c>
      <c r="AQ17" s="2">
        <v>9</v>
      </c>
      <c r="AR17" s="2">
        <v>17</v>
      </c>
      <c r="AS17" s="2">
        <v>61</v>
      </c>
    </row>
    <row r="18" spans="1:45" x14ac:dyDescent="0.25">
      <c r="A18" s="8">
        <v>16</v>
      </c>
      <c r="B18" t="s">
        <v>39</v>
      </c>
      <c r="C18" s="2" t="s">
        <v>23</v>
      </c>
      <c r="D18" s="2">
        <v>10</v>
      </c>
      <c r="E18" t="s">
        <v>40</v>
      </c>
      <c r="F18" s="2">
        <v>5</v>
      </c>
      <c r="G18" s="2">
        <v>10</v>
      </c>
      <c r="H18" s="2">
        <v>14</v>
      </c>
      <c r="I18" s="2">
        <v>57</v>
      </c>
      <c r="J18" s="2">
        <v>5</v>
      </c>
      <c r="K18" s="2">
        <v>5</v>
      </c>
      <c r="L18" s="2">
        <v>10</v>
      </c>
      <c r="M18" s="2">
        <v>63</v>
      </c>
      <c r="N18" s="2">
        <v>5</v>
      </c>
      <c r="O18" s="2">
        <v>10</v>
      </c>
      <c r="P18" s="2">
        <v>14</v>
      </c>
      <c r="Q18" s="2">
        <v>57</v>
      </c>
      <c r="R18" s="2">
        <v>5</v>
      </c>
      <c r="S18" s="2">
        <v>10</v>
      </c>
      <c r="T18" s="2">
        <v>10</v>
      </c>
      <c r="U18" s="2">
        <v>63</v>
      </c>
      <c r="V18" s="2">
        <v>5</v>
      </c>
      <c r="W18" s="2">
        <v>10</v>
      </c>
      <c r="X18" s="2">
        <v>14</v>
      </c>
      <c r="Y18" s="2">
        <v>57</v>
      </c>
      <c r="Z18" s="2">
        <v>5</v>
      </c>
      <c r="AA18" s="2">
        <v>10</v>
      </c>
      <c r="AB18" s="2">
        <v>10</v>
      </c>
      <c r="AC18" s="2">
        <v>63</v>
      </c>
      <c r="AD18" s="2">
        <v>5</v>
      </c>
      <c r="AE18" s="2">
        <v>10</v>
      </c>
      <c r="AF18" s="2">
        <v>14</v>
      </c>
      <c r="AG18" s="2">
        <v>57</v>
      </c>
      <c r="AH18" s="2">
        <v>5</v>
      </c>
      <c r="AI18" s="2">
        <v>10</v>
      </c>
      <c r="AJ18" s="2">
        <v>10</v>
      </c>
      <c r="AK18" s="2">
        <v>63</v>
      </c>
      <c r="AL18" s="2">
        <v>5</v>
      </c>
      <c r="AM18" s="2">
        <v>10</v>
      </c>
      <c r="AN18" s="2">
        <v>14</v>
      </c>
      <c r="AO18" s="2">
        <v>57</v>
      </c>
      <c r="AP18" s="2">
        <v>5</v>
      </c>
      <c r="AQ18" s="2">
        <v>10</v>
      </c>
      <c r="AR18" s="2">
        <v>10</v>
      </c>
      <c r="AS18" s="2">
        <v>63</v>
      </c>
    </row>
    <row r="19" spans="1:45" x14ac:dyDescent="0.25">
      <c r="A19" s="8">
        <v>17</v>
      </c>
      <c r="B19" t="s">
        <v>41</v>
      </c>
      <c r="C19" s="2" t="s">
        <v>20</v>
      </c>
      <c r="D19" s="2">
        <v>11</v>
      </c>
      <c r="E19" t="s">
        <v>40</v>
      </c>
      <c r="F19" s="2">
        <v>6</v>
      </c>
      <c r="G19" s="2">
        <v>4</v>
      </c>
      <c r="H19" s="2">
        <v>15</v>
      </c>
      <c r="I19" s="2">
        <v>59</v>
      </c>
      <c r="J19" s="2">
        <v>6</v>
      </c>
      <c r="K19" s="2">
        <v>6</v>
      </c>
      <c r="L19" s="2">
        <v>11</v>
      </c>
      <c r="M19" s="2">
        <v>65</v>
      </c>
      <c r="N19" s="2">
        <v>6</v>
      </c>
      <c r="O19" s="2">
        <v>4</v>
      </c>
      <c r="P19" s="2">
        <v>15</v>
      </c>
      <c r="Q19" s="2">
        <v>59</v>
      </c>
      <c r="R19" s="2">
        <v>6</v>
      </c>
      <c r="S19" s="2">
        <v>4</v>
      </c>
      <c r="T19" s="2">
        <v>11</v>
      </c>
      <c r="U19" s="2">
        <v>65</v>
      </c>
      <c r="V19" s="2">
        <v>6</v>
      </c>
      <c r="W19" s="2">
        <v>4</v>
      </c>
      <c r="X19" s="2">
        <v>15</v>
      </c>
      <c r="Y19" s="2">
        <v>59</v>
      </c>
      <c r="Z19" s="2">
        <v>6</v>
      </c>
      <c r="AA19" s="2">
        <v>4</v>
      </c>
      <c r="AB19" s="2">
        <v>11</v>
      </c>
      <c r="AC19" s="2">
        <v>65</v>
      </c>
      <c r="AD19" s="2">
        <v>6</v>
      </c>
      <c r="AE19" s="2">
        <v>4</v>
      </c>
      <c r="AF19" s="2">
        <v>15</v>
      </c>
      <c r="AG19" s="2">
        <v>59</v>
      </c>
      <c r="AH19" s="2">
        <v>6</v>
      </c>
      <c r="AI19" s="2">
        <v>4</v>
      </c>
      <c r="AJ19" s="2">
        <v>11</v>
      </c>
      <c r="AK19" s="2">
        <v>65</v>
      </c>
      <c r="AL19" s="2">
        <v>6</v>
      </c>
      <c r="AM19" s="2">
        <v>4</v>
      </c>
      <c r="AN19" s="2">
        <v>15</v>
      </c>
      <c r="AO19" s="2">
        <v>59</v>
      </c>
      <c r="AP19" s="2">
        <v>6</v>
      </c>
      <c r="AQ19" s="2">
        <v>4</v>
      </c>
      <c r="AR19" s="2">
        <v>11</v>
      </c>
      <c r="AS19" s="2">
        <v>65</v>
      </c>
    </row>
    <row r="20" spans="1:45" x14ac:dyDescent="0.25">
      <c r="A20" s="8">
        <v>18</v>
      </c>
      <c r="B20" t="s">
        <v>42</v>
      </c>
      <c r="C20" s="2" t="s">
        <v>23</v>
      </c>
      <c r="D20" s="2">
        <v>12</v>
      </c>
      <c r="E20" t="s">
        <v>40</v>
      </c>
      <c r="F20" s="2">
        <v>7</v>
      </c>
      <c r="G20" s="2">
        <v>5</v>
      </c>
      <c r="H20" s="2">
        <v>16</v>
      </c>
      <c r="I20" s="2">
        <v>61</v>
      </c>
      <c r="J20" s="2">
        <v>7</v>
      </c>
      <c r="K20" s="2">
        <v>7</v>
      </c>
      <c r="L20" s="2">
        <v>12</v>
      </c>
      <c r="M20" s="2">
        <v>57</v>
      </c>
      <c r="N20" s="2">
        <v>7</v>
      </c>
      <c r="O20" s="2">
        <v>5</v>
      </c>
      <c r="P20" s="2">
        <v>16</v>
      </c>
      <c r="Q20" s="2">
        <v>61</v>
      </c>
      <c r="R20" s="2">
        <v>7</v>
      </c>
      <c r="S20" s="2">
        <v>5</v>
      </c>
      <c r="T20" s="2">
        <v>12</v>
      </c>
      <c r="U20" s="2">
        <v>57</v>
      </c>
      <c r="V20" s="2">
        <v>7</v>
      </c>
      <c r="W20" s="2">
        <v>5</v>
      </c>
      <c r="X20" s="2">
        <v>16</v>
      </c>
      <c r="Y20" s="2">
        <v>61</v>
      </c>
      <c r="Z20" s="2">
        <v>7</v>
      </c>
      <c r="AA20" s="2">
        <v>5</v>
      </c>
      <c r="AB20" s="2">
        <v>12</v>
      </c>
      <c r="AC20" s="2">
        <v>57</v>
      </c>
      <c r="AD20" s="2">
        <v>7</v>
      </c>
      <c r="AE20" s="2">
        <v>5</v>
      </c>
      <c r="AF20" s="2">
        <v>16</v>
      </c>
      <c r="AG20" s="2">
        <v>61</v>
      </c>
      <c r="AH20" s="2">
        <v>7</v>
      </c>
      <c r="AI20" s="2">
        <v>5</v>
      </c>
      <c r="AJ20" s="2">
        <v>12</v>
      </c>
      <c r="AK20" s="2">
        <v>57</v>
      </c>
      <c r="AL20" s="2">
        <v>7</v>
      </c>
      <c r="AM20" s="2">
        <v>5</v>
      </c>
      <c r="AN20" s="2">
        <v>16</v>
      </c>
      <c r="AO20" s="2">
        <v>61</v>
      </c>
      <c r="AP20" s="2">
        <v>7</v>
      </c>
      <c r="AQ20" s="2">
        <v>5</v>
      </c>
      <c r="AR20" s="2">
        <v>12</v>
      </c>
      <c r="AS20" s="2">
        <v>57</v>
      </c>
    </row>
    <row r="21" spans="1:45" x14ac:dyDescent="0.25">
      <c r="A21" s="8">
        <v>19</v>
      </c>
      <c r="B21" t="s">
        <v>43</v>
      </c>
      <c r="C21" s="2" t="s">
        <v>20</v>
      </c>
      <c r="D21" s="2">
        <v>10</v>
      </c>
      <c r="E21" t="s">
        <v>40</v>
      </c>
      <c r="F21" s="2">
        <v>8</v>
      </c>
      <c r="G21" s="2">
        <v>4</v>
      </c>
      <c r="H21" s="2">
        <v>17</v>
      </c>
      <c r="I21" s="2">
        <v>49</v>
      </c>
      <c r="J21" s="2">
        <v>10</v>
      </c>
      <c r="K21" s="2">
        <v>8</v>
      </c>
      <c r="L21" s="2">
        <v>13</v>
      </c>
      <c r="M21" s="2">
        <v>59</v>
      </c>
      <c r="N21" s="2">
        <v>8</v>
      </c>
      <c r="O21" s="2">
        <v>4</v>
      </c>
      <c r="P21" s="2">
        <v>17</v>
      </c>
      <c r="Q21" s="2">
        <v>49</v>
      </c>
      <c r="R21" s="2">
        <v>8</v>
      </c>
      <c r="S21" s="2">
        <v>4</v>
      </c>
      <c r="T21" s="2">
        <v>13</v>
      </c>
      <c r="U21" s="2">
        <v>59</v>
      </c>
      <c r="V21" s="2">
        <v>8</v>
      </c>
      <c r="W21" s="2">
        <v>4</v>
      </c>
      <c r="X21" s="2">
        <v>17</v>
      </c>
      <c r="Y21" s="2">
        <v>49</v>
      </c>
      <c r="Z21" s="2">
        <v>8</v>
      </c>
      <c r="AA21" s="2">
        <v>4</v>
      </c>
      <c r="AB21" s="2">
        <v>13</v>
      </c>
      <c r="AC21" s="2">
        <v>59</v>
      </c>
      <c r="AD21" s="2">
        <v>8</v>
      </c>
      <c r="AE21" s="2">
        <v>4</v>
      </c>
      <c r="AF21" s="2">
        <v>17</v>
      </c>
      <c r="AG21" s="2">
        <v>49</v>
      </c>
      <c r="AH21" s="2">
        <v>8</v>
      </c>
      <c r="AI21" s="2">
        <v>4</v>
      </c>
      <c r="AJ21" s="2">
        <v>13</v>
      </c>
      <c r="AK21" s="2">
        <v>59</v>
      </c>
      <c r="AL21" s="2">
        <v>8</v>
      </c>
      <c r="AM21" s="2">
        <v>4</v>
      </c>
      <c r="AN21" s="2">
        <v>17</v>
      </c>
      <c r="AO21" s="2">
        <v>49</v>
      </c>
      <c r="AP21" s="2">
        <v>8</v>
      </c>
      <c r="AQ21" s="2">
        <v>4</v>
      </c>
      <c r="AR21" s="2">
        <v>13</v>
      </c>
      <c r="AS21" s="2">
        <v>59</v>
      </c>
    </row>
    <row r="22" spans="1:45" x14ac:dyDescent="0.25">
      <c r="A22" s="8">
        <v>20</v>
      </c>
      <c r="B22" t="s">
        <v>44</v>
      </c>
      <c r="C22" s="2" t="s">
        <v>20</v>
      </c>
      <c r="D22" s="2">
        <v>11</v>
      </c>
      <c r="E22" t="s">
        <v>40</v>
      </c>
      <c r="F22" s="2">
        <v>9</v>
      </c>
      <c r="G22" s="2">
        <v>5</v>
      </c>
      <c r="H22" s="2">
        <v>18</v>
      </c>
      <c r="I22" s="2">
        <v>51</v>
      </c>
      <c r="J22" s="2">
        <v>4</v>
      </c>
      <c r="K22" s="2">
        <v>9</v>
      </c>
      <c r="L22" s="2">
        <v>14</v>
      </c>
      <c r="M22" s="2">
        <v>61</v>
      </c>
      <c r="N22" s="2">
        <v>9</v>
      </c>
      <c r="O22" s="2">
        <v>5</v>
      </c>
      <c r="P22" s="2">
        <v>18</v>
      </c>
      <c r="Q22" s="2">
        <v>51</v>
      </c>
      <c r="R22" s="2">
        <v>9</v>
      </c>
      <c r="S22" s="2">
        <v>5</v>
      </c>
      <c r="T22" s="2">
        <v>14</v>
      </c>
      <c r="U22" s="2">
        <v>61</v>
      </c>
      <c r="V22" s="2">
        <v>9</v>
      </c>
      <c r="W22" s="2">
        <v>5</v>
      </c>
      <c r="X22" s="2">
        <v>18</v>
      </c>
      <c r="Y22" s="2">
        <v>51</v>
      </c>
      <c r="Z22" s="2">
        <v>9</v>
      </c>
      <c r="AA22" s="2">
        <v>5</v>
      </c>
      <c r="AB22" s="2">
        <v>14</v>
      </c>
      <c r="AC22" s="2">
        <v>61</v>
      </c>
      <c r="AD22" s="2">
        <v>9</v>
      </c>
      <c r="AE22" s="2">
        <v>5</v>
      </c>
      <c r="AF22" s="2">
        <v>18</v>
      </c>
      <c r="AG22" s="2">
        <v>51</v>
      </c>
      <c r="AH22" s="2">
        <v>9</v>
      </c>
      <c r="AI22" s="2">
        <v>5</v>
      </c>
      <c r="AJ22" s="2">
        <v>14</v>
      </c>
      <c r="AK22" s="2">
        <v>61</v>
      </c>
      <c r="AL22" s="2">
        <v>9</v>
      </c>
      <c r="AM22" s="2">
        <v>5</v>
      </c>
      <c r="AN22" s="2">
        <v>18</v>
      </c>
      <c r="AO22" s="2">
        <v>51</v>
      </c>
      <c r="AP22" s="2">
        <v>9</v>
      </c>
      <c r="AQ22" s="2">
        <v>5</v>
      </c>
      <c r="AR22" s="2">
        <v>14</v>
      </c>
      <c r="AS22" s="2">
        <v>61</v>
      </c>
    </row>
    <row r="23" spans="1:45" x14ac:dyDescent="0.25">
      <c r="A23" s="8">
        <v>21</v>
      </c>
      <c r="B23" t="s">
        <v>45</v>
      </c>
      <c r="C23" s="2" t="s">
        <v>20</v>
      </c>
      <c r="D23" s="2">
        <v>12</v>
      </c>
      <c r="E23" t="s">
        <v>46</v>
      </c>
      <c r="F23" s="2">
        <v>10</v>
      </c>
      <c r="G23" s="2">
        <v>6</v>
      </c>
      <c r="H23" s="2">
        <v>19</v>
      </c>
      <c r="I23" s="2">
        <v>53</v>
      </c>
      <c r="J23" s="2">
        <v>5</v>
      </c>
      <c r="K23" s="2">
        <v>10</v>
      </c>
      <c r="L23" s="2">
        <v>15</v>
      </c>
      <c r="M23" s="2">
        <v>63</v>
      </c>
      <c r="N23" s="2">
        <v>10</v>
      </c>
      <c r="O23" s="2">
        <v>6</v>
      </c>
      <c r="P23" s="2">
        <v>19</v>
      </c>
      <c r="Q23" s="2">
        <v>53</v>
      </c>
      <c r="R23" s="2">
        <v>10</v>
      </c>
      <c r="S23" s="2">
        <v>6</v>
      </c>
      <c r="T23" s="2">
        <v>15</v>
      </c>
      <c r="U23" s="2">
        <v>63</v>
      </c>
      <c r="V23" s="2">
        <v>10</v>
      </c>
      <c r="W23" s="2">
        <v>6</v>
      </c>
      <c r="X23" s="2">
        <v>19</v>
      </c>
      <c r="Y23" s="2">
        <v>53</v>
      </c>
      <c r="Z23" s="2">
        <v>10</v>
      </c>
      <c r="AA23" s="2">
        <v>6</v>
      </c>
      <c r="AB23" s="2">
        <v>15</v>
      </c>
      <c r="AC23" s="2">
        <v>63</v>
      </c>
      <c r="AD23" s="2">
        <v>10</v>
      </c>
      <c r="AE23" s="2">
        <v>6</v>
      </c>
      <c r="AF23" s="2">
        <v>19</v>
      </c>
      <c r="AG23" s="2">
        <v>53</v>
      </c>
      <c r="AH23" s="2">
        <v>10</v>
      </c>
      <c r="AI23" s="2">
        <v>6</v>
      </c>
      <c r="AJ23" s="2">
        <v>15</v>
      </c>
      <c r="AK23" s="2">
        <v>63</v>
      </c>
      <c r="AL23" s="2">
        <v>10</v>
      </c>
      <c r="AM23" s="2">
        <v>6</v>
      </c>
      <c r="AN23" s="2">
        <v>19</v>
      </c>
      <c r="AO23" s="2">
        <v>53</v>
      </c>
      <c r="AP23" s="2">
        <v>10</v>
      </c>
      <c r="AQ23" s="2">
        <v>6</v>
      </c>
      <c r="AR23" s="2">
        <v>15</v>
      </c>
      <c r="AS23" s="2">
        <v>63</v>
      </c>
    </row>
    <row r="24" spans="1:45" x14ac:dyDescent="0.25">
      <c r="A24" s="8">
        <v>22</v>
      </c>
      <c r="B24" t="s">
        <v>47</v>
      </c>
      <c r="C24" s="2" t="s">
        <v>23</v>
      </c>
      <c r="D24" s="2">
        <v>10</v>
      </c>
      <c r="E24" t="s">
        <v>46</v>
      </c>
      <c r="F24" s="2">
        <v>4</v>
      </c>
      <c r="G24" s="2">
        <v>7</v>
      </c>
      <c r="H24" s="2">
        <v>20</v>
      </c>
      <c r="I24" s="2">
        <v>49</v>
      </c>
      <c r="J24" s="2">
        <v>6</v>
      </c>
      <c r="K24" s="2">
        <v>4</v>
      </c>
      <c r="L24" s="2">
        <v>16</v>
      </c>
      <c r="M24" s="2">
        <v>65</v>
      </c>
      <c r="N24" s="2">
        <v>4</v>
      </c>
      <c r="O24" s="2">
        <v>7</v>
      </c>
      <c r="P24" s="2">
        <v>20</v>
      </c>
      <c r="Q24" s="2">
        <v>49</v>
      </c>
      <c r="R24" s="2">
        <v>4</v>
      </c>
      <c r="S24" s="2">
        <v>7</v>
      </c>
      <c r="T24" s="2">
        <v>16</v>
      </c>
      <c r="U24" s="2">
        <v>65</v>
      </c>
      <c r="V24" s="2">
        <v>4</v>
      </c>
      <c r="W24" s="2">
        <v>7</v>
      </c>
      <c r="X24" s="2">
        <v>20</v>
      </c>
      <c r="Y24" s="2">
        <v>49</v>
      </c>
      <c r="Z24" s="2">
        <v>4</v>
      </c>
      <c r="AA24" s="2">
        <v>7</v>
      </c>
      <c r="AB24" s="2">
        <v>16</v>
      </c>
      <c r="AC24" s="2">
        <v>65</v>
      </c>
      <c r="AD24" s="2">
        <v>4</v>
      </c>
      <c r="AE24" s="2">
        <v>7</v>
      </c>
      <c r="AF24" s="2">
        <v>20</v>
      </c>
      <c r="AG24" s="2">
        <v>49</v>
      </c>
      <c r="AH24" s="2">
        <v>4</v>
      </c>
      <c r="AI24" s="2">
        <v>7</v>
      </c>
      <c r="AJ24" s="2">
        <v>16</v>
      </c>
      <c r="AK24" s="2">
        <v>65</v>
      </c>
      <c r="AL24" s="2">
        <v>4</v>
      </c>
      <c r="AM24" s="2">
        <v>7</v>
      </c>
      <c r="AN24" s="2">
        <v>20</v>
      </c>
      <c r="AO24" s="2">
        <v>49</v>
      </c>
      <c r="AP24" s="2">
        <v>4</v>
      </c>
      <c r="AQ24" s="2">
        <v>7</v>
      </c>
      <c r="AR24" s="2">
        <v>16</v>
      </c>
      <c r="AS24" s="2">
        <v>65</v>
      </c>
    </row>
    <row r="25" spans="1:45" x14ac:dyDescent="0.25">
      <c r="A25" s="8">
        <v>23</v>
      </c>
      <c r="B25" t="s">
        <v>48</v>
      </c>
      <c r="C25" s="2" t="s">
        <v>20</v>
      </c>
      <c r="D25" s="2">
        <v>11</v>
      </c>
      <c r="E25" t="s">
        <v>46</v>
      </c>
      <c r="F25" s="2">
        <v>5</v>
      </c>
      <c r="G25" s="2">
        <v>8</v>
      </c>
      <c r="H25" s="2">
        <v>10</v>
      </c>
      <c r="I25" s="2">
        <v>51</v>
      </c>
      <c r="J25" s="2">
        <v>7</v>
      </c>
      <c r="K25" s="2">
        <v>5</v>
      </c>
      <c r="L25" s="2">
        <v>17</v>
      </c>
      <c r="M25" s="2">
        <v>67</v>
      </c>
      <c r="N25" s="2">
        <v>5</v>
      </c>
      <c r="O25" s="2">
        <v>8</v>
      </c>
      <c r="P25" s="2">
        <v>10</v>
      </c>
      <c r="Q25" s="2">
        <v>51</v>
      </c>
      <c r="R25" s="2">
        <v>5</v>
      </c>
      <c r="S25" s="2">
        <v>8</v>
      </c>
      <c r="T25" s="2">
        <v>17</v>
      </c>
      <c r="U25" s="2">
        <v>67</v>
      </c>
      <c r="V25" s="2">
        <v>5</v>
      </c>
      <c r="W25" s="2">
        <v>8</v>
      </c>
      <c r="X25" s="2">
        <v>10</v>
      </c>
      <c r="Y25" s="2">
        <v>51</v>
      </c>
      <c r="Z25" s="2">
        <v>5</v>
      </c>
      <c r="AA25" s="2">
        <v>8</v>
      </c>
      <c r="AB25" s="2">
        <v>17</v>
      </c>
      <c r="AC25" s="2">
        <v>67</v>
      </c>
      <c r="AD25" s="2">
        <v>5</v>
      </c>
      <c r="AE25" s="2">
        <v>8</v>
      </c>
      <c r="AF25" s="2">
        <v>10</v>
      </c>
      <c r="AG25" s="2">
        <v>51</v>
      </c>
      <c r="AH25" s="2">
        <v>5</v>
      </c>
      <c r="AI25" s="2">
        <v>8</v>
      </c>
      <c r="AJ25" s="2">
        <v>17</v>
      </c>
      <c r="AK25" s="2">
        <v>67</v>
      </c>
      <c r="AL25" s="2">
        <v>5</v>
      </c>
      <c r="AM25" s="2">
        <v>8</v>
      </c>
      <c r="AN25" s="2">
        <v>10</v>
      </c>
      <c r="AO25" s="2">
        <v>51</v>
      </c>
      <c r="AP25" s="2">
        <v>5</v>
      </c>
      <c r="AQ25" s="2">
        <v>8</v>
      </c>
      <c r="AR25" s="2">
        <v>17</v>
      </c>
      <c r="AS25" s="2">
        <v>67</v>
      </c>
    </row>
    <row r="26" spans="1:45" x14ac:dyDescent="0.25">
      <c r="A26" s="8">
        <v>24</v>
      </c>
      <c r="B26" t="s">
        <v>49</v>
      </c>
      <c r="C26" s="2" t="s">
        <v>20</v>
      </c>
      <c r="D26" s="2">
        <v>12</v>
      </c>
      <c r="E26" t="s">
        <v>46</v>
      </c>
      <c r="F26" s="2">
        <v>4</v>
      </c>
      <c r="G26" s="2">
        <v>9</v>
      </c>
      <c r="H26" s="2">
        <v>11</v>
      </c>
      <c r="I26" s="2">
        <v>53</v>
      </c>
      <c r="J26" s="2">
        <v>8</v>
      </c>
      <c r="K26" s="2">
        <v>4</v>
      </c>
      <c r="L26" s="2">
        <v>18</v>
      </c>
      <c r="M26" s="2">
        <v>69</v>
      </c>
      <c r="N26" s="2">
        <v>4</v>
      </c>
      <c r="O26" s="2">
        <v>9</v>
      </c>
      <c r="P26" s="2">
        <v>11</v>
      </c>
      <c r="Q26" s="2">
        <v>53</v>
      </c>
      <c r="R26" s="2">
        <v>4</v>
      </c>
      <c r="S26" s="2">
        <v>9</v>
      </c>
      <c r="T26" s="2">
        <v>18</v>
      </c>
      <c r="U26" s="2">
        <v>69</v>
      </c>
      <c r="V26" s="2">
        <v>4</v>
      </c>
      <c r="W26" s="2">
        <v>9</v>
      </c>
      <c r="X26" s="2">
        <v>11</v>
      </c>
      <c r="Y26" s="2">
        <v>53</v>
      </c>
      <c r="Z26" s="2">
        <v>4</v>
      </c>
      <c r="AA26" s="2">
        <v>9</v>
      </c>
      <c r="AB26" s="2">
        <v>18</v>
      </c>
      <c r="AC26" s="2">
        <v>69</v>
      </c>
      <c r="AD26" s="2">
        <v>4</v>
      </c>
      <c r="AE26" s="2">
        <v>9</v>
      </c>
      <c r="AF26" s="2">
        <v>11</v>
      </c>
      <c r="AG26" s="2">
        <v>53</v>
      </c>
      <c r="AH26" s="2">
        <v>4</v>
      </c>
      <c r="AI26" s="2">
        <v>9</v>
      </c>
      <c r="AJ26" s="2">
        <v>18</v>
      </c>
      <c r="AK26" s="2">
        <v>69</v>
      </c>
      <c r="AL26" s="2">
        <v>4</v>
      </c>
      <c r="AM26" s="2">
        <v>9</v>
      </c>
      <c r="AN26" s="2">
        <v>11</v>
      </c>
      <c r="AO26" s="2">
        <v>53</v>
      </c>
      <c r="AP26" s="2">
        <v>4</v>
      </c>
      <c r="AQ26" s="2">
        <v>9</v>
      </c>
      <c r="AR26" s="2">
        <v>18</v>
      </c>
      <c r="AS26" s="2">
        <v>69</v>
      </c>
    </row>
    <row r="27" spans="1:45" x14ac:dyDescent="0.25">
      <c r="A27" s="8">
        <v>25</v>
      </c>
      <c r="B27" t="s">
        <v>50</v>
      </c>
      <c r="C27" s="2" t="s">
        <v>23</v>
      </c>
      <c r="D27" s="2">
        <v>10</v>
      </c>
      <c r="E27" t="s">
        <v>46</v>
      </c>
      <c r="F27" s="2">
        <v>5</v>
      </c>
      <c r="G27" s="2">
        <v>10</v>
      </c>
      <c r="H27" s="2">
        <v>12</v>
      </c>
      <c r="I27" s="2">
        <v>55</v>
      </c>
      <c r="J27" s="2">
        <v>9</v>
      </c>
      <c r="K27" s="2">
        <v>5</v>
      </c>
      <c r="L27" s="2">
        <v>19</v>
      </c>
      <c r="M27" s="2">
        <v>49</v>
      </c>
      <c r="N27" s="2">
        <v>5</v>
      </c>
      <c r="O27" s="2">
        <v>10</v>
      </c>
      <c r="P27" s="2">
        <v>12</v>
      </c>
      <c r="Q27" s="2">
        <v>55</v>
      </c>
      <c r="R27" s="2">
        <v>5</v>
      </c>
      <c r="S27" s="2">
        <v>10</v>
      </c>
      <c r="T27" s="2">
        <v>19</v>
      </c>
      <c r="U27" s="2">
        <v>49</v>
      </c>
      <c r="V27" s="2">
        <v>5</v>
      </c>
      <c r="W27" s="2">
        <v>10</v>
      </c>
      <c r="X27" s="2">
        <v>12</v>
      </c>
      <c r="Y27" s="2">
        <v>55</v>
      </c>
      <c r="Z27" s="2">
        <v>5</v>
      </c>
      <c r="AA27" s="2">
        <v>10</v>
      </c>
      <c r="AB27" s="2">
        <v>19</v>
      </c>
      <c r="AC27" s="2">
        <v>49</v>
      </c>
      <c r="AD27" s="2">
        <v>5</v>
      </c>
      <c r="AE27" s="2">
        <v>10</v>
      </c>
      <c r="AF27" s="2">
        <v>12</v>
      </c>
      <c r="AG27" s="2">
        <v>55</v>
      </c>
      <c r="AH27" s="2">
        <v>5</v>
      </c>
      <c r="AI27" s="2">
        <v>10</v>
      </c>
      <c r="AJ27" s="2">
        <v>19</v>
      </c>
      <c r="AK27" s="2">
        <v>49</v>
      </c>
      <c r="AL27" s="2">
        <v>5</v>
      </c>
      <c r="AM27" s="2">
        <v>10</v>
      </c>
      <c r="AN27" s="2">
        <v>12</v>
      </c>
      <c r="AO27" s="2">
        <v>55</v>
      </c>
      <c r="AP27" s="2">
        <v>5</v>
      </c>
      <c r="AQ27" s="2">
        <v>10</v>
      </c>
      <c r="AR27" s="2">
        <v>19</v>
      </c>
      <c r="AS27" s="2">
        <v>49</v>
      </c>
    </row>
    <row r="28" spans="1:45" x14ac:dyDescent="0.25">
      <c r="A28" s="8">
        <v>26</v>
      </c>
      <c r="B28" t="s">
        <v>51</v>
      </c>
      <c r="C28" s="2" t="s">
        <v>23</v>
      </c>
      <c r="D28" s="2">
        <v>11</v>
      </c>
      <c r="E28" t="s">
        <v>52</v>
      </c>
      <c r="F28" s="2">
        <v>6</v>
      </c>
      <c r="G28" s="2">
        <v>6</v>
      </c>
      <c r="H28" s="2">
        <v>13</v>
      </c>
      <c r="I28" s="2">
        <v>57</v>
      </c>
      <c r="J28" s="2">
        <v>10</v>
      </c>
      <c r="K28" s="2">
        <v>6</v>
      </c>
      <c r="L28" s="2">
        <v>20</v>
      </c>
      <c r="M28" s="2">
        <v>51</v>
      </c>
      <c r="N28" s="2">
        <v>6</v>
      </c>
      <c r="O28" s="2">
        <v>6</v>
      </c>
      <c r="P28" s="2">
        <v>13</v>
      </c>
      <c r="Q28" s="2">
        <v>57</v>
      </c>
      <c r="R28" s="2">
        <v>6</v>
      </c>
      <c r="S28" s="2">
        <v>6</v>
      </c>
      <c r="T28" s="2">
        <v>20</v>
      </c>
      <c r="U28" s="2">
        <v>51</v>
      </c>
      <c r="V28" s="2">
        <v>6</v>
      </c>
      <c r="W28" s="2">
        <v>6</v>
      </c>
      <c r="X28" s="2">
        <v>13</v>
      </c>
      <c r="Y28" s="2">
        <v>57</v>
      </c>
      <c r="Z28" s="2">
        <v>6</v>
      </c>
      <c r="AA28" s="2">
        <v>6</v>
      </c>
      <c r="AB28" s="2">
        <v>20</v>
      </c>
      <c r="AC28" s="2">
        <v>51</v>
      </c>
      <c r="AD28" s="2">
        <v>6</v>
      </c>
      <c r="AE28" s="2">
        <v>6</v>
      </c>
      <c r="AF28" s="2">
        <v>13</v>
      </c>
      <c r="AG28" s="2">
        <v>57</v>
      </c>
      <c r="AH28" s="2">
        <v>6</v>
      </c>
      <c r="AI28" s="2">
        <v>6</v>
      </c>
      <c r="AJ28" s="2">
        <v>20</v>
      </c>
      <c r="AK28" s="2">
        <v>51</v>
      </c>
      <c r="AL28" s="2">
        <v>6</v>
      </c>
      <c r="AM28" s="2">
        <v>6</v>
      </c>
      <c r="AN28" s="2">
        <v>13</v>
      </c>
      <c r="AO28" s="2">
        <v>57</v>
      </c>
      <c r="AP28" s="2">
        <v>6</v>
      </c>
      <c r="AQ28" s="2">
        <v>6</v>
      </c>
      <c r="AR28" s="2">
        <v>20</v>
      </c>
      <c r="AS28" s="2">
        <v>51</v>
      </c>
    </row>
    <row r="29" spans="1:45" x14ac:dyDescent="0.25">
      <c r="A29" s="8">
        <v>27</v>
      </c>
      <c r="B29" t="s">
        <v>53</v>
      </c>
      <c r="C29" s="2" t="s">
        <v>20</v>
      </c>
      <c r="D29" s="2">
        <v>12</v>
      </c>
      <c r="E29" t="s">
        <v>52</v>
      </c>
      <c r="F29" s="2">
        <v>7</v>
      </c>
      <c r="G29" s="2">
        <v>7</v>
      </c>
      <c r="H29" s="2">
        <v>14</v>
      </c>
      <c r="I29" s="2">
        <v>59</v>
      </c>
      <c r="J29" s="2">
        <v>4</v>
      </c>
      <c r="K29" s="2">
        <v>7</v>
      </c>
      <c r="L29" s="2">
        <v>10</v>
      </c>
      <c r="M29" s="9">
        <v>85</v>
      </c>
      <c r="N29" s="2">
        <v>7</v>
      </c>
      <c r="O29" s="2">
        <v>7</v>
      </c>
      <c r="P29" s="2">
        <v>14</v>
      </c>
      <c r="Q29" s="2">
        <v>59</v>
      </c>
      <c r="R29" s="2">
        <v>7</v>
      </c>
      <c r="S29" s="2">
        <v>7</v>
      </c>
      <c r="T29" s="2">
        <v>10</v>
      </c>
      <c r="U29" s="9">
        <v>85</v>
      </c>
      <c r="V29" s="2">
        <v>7</v>
      </c>
      <c r="W29" s="2">
        <v>7</v>
      </c>
      <c r="X29" s="2">
        <v>14</v>
      </c>
      <c r="Y29" s="2">
        <v>59</v>
      </c>
      <c r="Z29" s="2">
        <v>7</v>
      </c>
      <c r="AA29" s="2">
        <v>7</v>
      </c>
      <c r="AB29" s="2">
        <v>10</v>
      </c>
      <c r="AC29" s="9">
        <v>85</v>
      </c>
      <c r="AD29" s="2">
        <v>7</v>
      </c>
      <c r="AE29" s="2">
        <v>7</v>
      </c>
      <c r="AF29" s="2">
        <v>14</v>
      </c>
      <c r="AG29" s="2">
        <v>59</v>
      </c>
      <c r="AH29" s="2">
        <v>7</v>
      </c>
      <c r="AI29" s="2">
        <v>7</v>
      </c>
      <c r="AJ29" s="2">
        <v>10</v>
      </c>
      <c r="AK29" s="9">
        <v>85</v>
      </c>
      <c r="AL29" s="2">
        <v>7</v>
      </c>
      <c r="AM29" s="2">
        <v>7</v>
      </c>
      <c r="AN29" s="2">
        <v>14</v>
      </c>
      <c r="AO29" s="2">
        <v>59</v>
      </c>
      <c r="AP29" s="2">
        <v>7</v>
      </c>
      <c r="AQ29" s="2">
        <v>7</v>
      </c>
      <c r="AR29" s="2">
        <v>10</v>
      </c>
      <c r="AS29" s="9">
        <v>85</v>
      </c>
    </row>
    <row r="30" spans="1:45" x14ac:dyDescent="0.25">
      <c r="A30" s="8">
        <v>28</v>
      </c>
      <c r="B30" t="s">
        <v>54</v>
      </c>
      <c r="C30" s="2" t="s">
        <v>20</v>
      </c>
      <c r="D30" s="2">
        <v>10</v>
      </c>
      <c r="E30" t="s">
        <v>52</v>
      </c>
      <c r="F30" s="2">
        <v>8</v>
      </c>
      <c r="G30" s="2">
        <v>8</v>
      </c>
      <c r="H30" s="2">
        <v>15</v>
      </c>
      <c r="I30" s="2">
        <v>61</v>
      </c>
      <c r="J30" s="2">
        <v>5</v>
      </c>
      <c r="K30" s="2">
        <v>8</v>
      </c>
      <c r="L30" s="2">
        <v>11</v>
      </c>
      <c r="M30" s="2">
        <v>87</v>
      </c>
      <c r="N30" s="2">
        <v>8</v>
      </c>
      <c r="O30" s="2">
        <v>8</v>
      </c>
      <c r="P30" s="2">
        <v>15</v>
      </c>
      <c r="Q30" s="2">
        <v>61</v>
      </c>
      <c r="R30" s="2">
        <v>8</v>
      </c>
      <c r="S30" s="2">
        <v>8</v>
      </c>
      <c r="T30" s="2">
        <v>11</v>
      </c>
      <c r="U30" s="2">
        <v>87</v>
      </c>
      <c r="V30" s="2">
        <v>8</v>
      </c>
      <c r="W30" s="2">
        <v>8</v>
      </c>
      <c r="X30" s="2">
        <v>15</v>
      </c>
      <c r="Y30" s="2">
        <v>61</v>
      </c>
      <c r="Z30" s="2">
        <v>8</v>
      </c>
      <c r="AA30" s="2">
        <v>8</v>
      </c>
      <c r="AB30" s="2">
        <v>11</v>
      </c>
      <c r="AC30" s="2">
        <v>87</v>
      </c>
      <c r="AD30" s="2">
        <v>8</v>
      </c>
      <c r="AE30" s="2">
        <v>8</v>
      </c>
      <c r="AF30" s="2">
        <v>15</v>
      </c>
      <c r="AG30" s="2">
        <v>61</v>
      </c>
      <c r="AH30" s="2">
        <v>8</v>
      </c>
      <c r="AI30" s="2">
        <v>8</v>
      </c>
      <c r="AJ30" s="2">
        <v>11</v>
      </c>
      <c r="AK30" s="2">
        <v>87</v>
      </c>
      <c r="AL30" s="2">
        <v>8</v>
      </c>
      <c r="AM30" s="2">
        <v>8</v>
      </c>
      <c r="AN30" s="2">
        <v>15</v>
      </c>
      <c r="AO30" s="2">
        <v>61</v>
      </c>
      <c r="AP30" s="2">
        <v>8</v>
      </c>
      <c r="AQ30" s="2">
        <v>8</v>
      </c>
      <c r="AR30" s="2">
        <v>11</v>
      </c>
      <c r="AS30" s="2">
        <v>87</v>
      </c>
    </row>
    <row r="31" spans="1:45" x14ac:dyDescent="0.25">
      <c r="A31" s="8">
        <v>29</v>
      </c>
      <c r="B31" t="s">
        <v>55</v>
      </c>
      <c r="C31" s="2" t="s">
        <v>20</v>
      </c>
      <c r="D31" s="2">
        <v>11</v>
      </c>
      <c r="E31" t="s">
        <v>52</v>
      </c>
      <c r="F31" s="2">
        <v>9</v>
      </c>
      <c r="G31" s="2">
        <v>9</v>
      </c>
      <c r="H31" s="2">
        <v>16</v>
      </c>
      <c r="I31" s="2">
        <v>63</v>
      </c>
      <c r="J31" s="2">
        <v>4</v>
      </c>
      <c r="K31" s="2">
        <v>9</v>
      </c>
      <c r="L31" s="2">
        <v>12</v>
      </c>
      <c r="M31" s="9">
        <v>89</v>
      </c>
      <c r="N31" s="2">
        <v>9</v>
      </c>
      <c r="O31" s="2">
        <v>9</v>
      </c>
      <c r="P31" s="2">
        <v>16</v>
      </c>
      <c r="Q31" s="2">
        <v>63</v>
      </c>
      <c r="R31" s="2">
        <v>9</v>
      </c>
      <c r="S31" s="2">
        <v>9</v>
      </c>
      <c r="T31" s="2">
        <v>12</v>
      </c>
      <c r="U31" s="9">
        <v>89</v>
      </c>
      <c r="V31" s="2">
        <v>9</v>
      </c>
      <c r="W31" s="2">
        <v>9</v>
      </c>
      <c r="X31" s="2">
        <v>16</v>
      </c>
      <c r="Y31" s="2">
        <v>63</v>
      </c>
      <c r="Z31" s="2">
        <v>9</v>
      </c>
      <c r="AA31" s="2">
        <v>9</v>
      </c>
      <c r="AB31" s="2">
        <v>12</v>
      </c>
      <c r="AC31" s="9">
        <v>89</v>
      </c>
      <c r="AD31" s="2">
        <v>9</v>
      </c>
      <c r="AE31" s="2">
        <v>9</v>
      </c>
      <c r="AF31" s="2">
        <v>16</v>
      </c>
      <c r="AG31" s="2">
        <v>63</v>
      </c>
      <c r="AH31" s="2">
        <v>9</v>
      </c>
      <c r="AI31" s="2">
        <v>9</v>
      </c>
      <c r="AJ31" s="2">
        <v>12</v>
      </c>
      <c r="AK31" s="9">
        <v>89</v>
      </c>
      <c r="AL31" s="2">
        <v>9</v>
      </c>
      <c r="AM31" s="2">
        <v>9</v>
      </c>
      <c r="AN31" s="2">
        <v>16</v>
      </c>
      <c r="AO31" s="2">
        <v>63</v>
      </c>
      <c r="AP31" s="2">
        <v>9</v>
      </c>
      <c r="AQ31" s="2">
        <v>9</v>
      </c>
      <c r="AR31" s="2">
        <v>12</v>
      </c>
      <c r="AS31" s="9">
        <v>89</v>
      </c>
    </row>
    <row r="32" spans="1:45" x14ac:dyDescent="0.25">
      <c r="A32" s="8">
        <v>30</v>
      </c>
      <c r="B32" t="s">
        <v>56</v>
      </c>
      <c r="C32" s="2" t="s">
        <v>23</v>
      </c>
      <c r="D32" s="2">
        <v>12</v>
      </c>
      <c r="E32" t="s">
        <v>52</v>
      </c>
      <c r="F32" s="2">
        <v>10</v>
      </c>
      <c r="G32" s="2">
        <v>10</v>
      </c>
      <c r="H32" s="2">
        <v>17</v>
      </c>
      <c r="I32" s="2">
        <v>65</v>
      </c>
      <c r="J32" s="2">
        <v>5</v>
      </c>
      <c r="K32" s="2">
        <v>10</v>
      </c>
      <c r="L32" s="2">
        <v>13</v>
      </c>
      <c r="M32" s="2">
        <v>91</v>
      </c>
      <c r="N32" s="2">
        <v>10</v>
      </c>
      <c r="O32" s="2">
        <v>10</v>
      </c>
      <c r="P32" s="2">
        <v>17</v>
      </c>
      <c r="Q32" s="2">
        <v>65</v>
      </c>
      <c r="R32" s="2">
        <v>10</v>
      </c>
      <c r="S32" s="2">
        <v>10</v>
      </c>
      <c r="T32" s="2">
        <v>13</v>
      </c>
      <c r="U32" s="2">
        <v>91</v>
      </c>
      <c r="V32" s="2">
        <v>10</v>
      </c>
      <c r="W32" s="2">
        <v>10</v>
      </c>
      <c r="X32" s="2">
        <v>17</v>
      </c>
      <c r="Y32" s="2">
        <v>65</v>
      </c>
      <c r="Z32" s="2">
        <v>10</v>
      </c>
      <c r="AA32" s="2">
        <v>10</v>
      </c>
      <c r="AB32" s="2">
        <v>13</v>
      </c>
      <c r="AC32" s="2">
        <v>91</v>
      </c>
      <c r="AD32" s="2">
        <v>10</v>
      </c>
      <c r="AE32" s="2">
        <v>10</v>
      </c>
      <c r="AF32" s="2">
        <v>17</v>
      </c>
      <c r="AG32" s="2">
        <v>65</v>
      </c>
      <c r="AH32" s="2">
        <v>10</v>
      </c>
      <c r="AI32" s="2">
        <v>10</v>
      </c>
      <c r="AJ32" s="2">
        <v>13</v>
      </c>
      <c r="AK32" s="2">
        <v>91</v>
      </c>
      <c r="AL32" s="2">
        <v>10</v>
      </c>
      <c r="AM32" s="2">
        <v>10</v>
      </c>
      <c r="AN32" s="2">
        <v>17</v>
      </c>
      <c r="AO32" s="2">
        <v>65</v>
      </c>
      <c r="AP32" s="2">
        <v>10</v>
      </c>
      <c r="AQ32" s="2">
        <v>10</v>
      </c>
      <c r="AR32" s="2">
        <v>13</v>
      </c>
      <c r="AS32" s="2">
        <v>91</v>
      </c>
    </row>
    <row r="33" spans="8:40" x14ac:dyDescent="0.25">
      <c r="H33" s="2"/>
      <c r="I33" s="2"/>
      <c r="L33" s="2"/>
      <c r="M33" s="2"/>
      <c r="N33" s="2"/>
      <c r="Q33" s="2"/>
      <c r="R33" s="9"/>
      <c r="W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8:40" x14ac:dyDescent="0.25">
      <c r="H34" s="2"/>
      <c r="I34" s="2"/>
      <c r="M34" s="9"/>
      <c r="N34" s="2"/>
      <c r="Q34" s="2"/>
      <c r="W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8:40" x14ac:dyDescent="0.25">
      <c r="H35" s="2"/>
      <c r="M35" s="2"/>
      <c r="N35" s="2"/>
      <c r="W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8:40" x14ac:dyDescent="0.25">
      <c r="N36" s="2"/>
      <c r="W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8:40" x14ac:dyDescent="0.25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8:40" x14ac:dyDescent="0.25">
      <c r="AA38" s="2"/>
      <c r="AB38" s="2"/>
      <c r="AC38" s="2"/>
      <c r="AH38" s="2"/>
      <c r="AI38" s="2"/>
      <c r="AJ38" s="2"/>
      <c r="AK38" s="2"/>
      <c r="AL38" s="2"/>
      <c r="AM38" s="2"/>
      <c r="AN38" s="2"/>
    </row>
    <row r="39" spans="8:40" x14ac:dyDescent="0.25">
      <c r="AA39" s="2"/>
      <c r="AB39" s="2"/>
      <c r="AC39" s="2"/>
      <c r="AN39" s="2"/>
    </row>
    <row r="40" spans="8:40" x14ac:dyDescent="0.25">
      <c r="AA40" s="2"/>
      <c r="AB40" s="2"/>
      <c r="AC40" s="2"/>
      <c r="AN40" s="2"/>
    </row>
    <row r="41" spans="8:40" x14ac:dyDescent="0.25">
      <c r="AA41" s="2"/>
      <c r="AB41" s="2"/>
      <c r="AC41" s="2"/>
      <c r="AN41" s="2"/>
    </row>
    <row r="42" spans="8:40" x14ac:dyDescent="0.25">
      <c r="AA42" s="2"/>
      <c r="AB42" s="2"/>
      <c r="AC42" s="2"/>
      <c r="AN42" s="2"/>
    </row>
    <row r="43" spans="8:40" x14ac:dyDescent="0.25">
      <c r="AA43" s="2"/>
      <c r="AB43" s="2"/>
      <c r="AC43" s="2"/>
    </row>
    <row r="44" spans="8:40" x14ac:dyDescent="0.25">
      <c r="AA44" s="2"/>
      <c r="AB44" s="2"/>
      <c r="AC44" s="2"/>
    </row>
    <row r="45" spans="8:40" x14ac:dyDescent="0.25">
      <c r="AA45" s="2"/>
      <c r="AB45" s="2"/>
      <c r="AC45" s="2"/>
    </row>
    <row r="46" spans="8:40" x14ac:dyDescent="0.25">
      <c r="AA46" s="2"/>
      <c r="AB46" s="2"/>
      <c r="AC46" s="2"/>
    </row>
    <row r="47" spans="8:40" x14ac:dyDescent="0.25">
      <c r="AA47" s="2"/>
      <c r="AB47" s="2"/>
      <c r="AC47" s="2"/>
    </row>
    <row r="48" spans="8:40" x14ac:dyDescent="0.25">
      <c r="AA48" s="2"/>
      <c r="AB48" s="2"/>
      <c r="AC48" s="2"/>
    </row>
    <row r="49" spans="27:29" x14ac:dyDescent="0.25">
      <c r="AA49" s="2"/>
      <c r="AB49" s="2"/>
      <c r="AC49" s="2"/>
    </row>
    <row r="50" spans="27:29" x14ac:dyDescent="0.25">
      <c r="AA50" s="2"/>
      <c r="AB50" s="2"/>
      <c r="AC50" s="2"/>
    </row>
  </sheetData>
  <mergeCells count="10">
    <mergeCell ref="AD1:AG1"/>
    <mergeCell ref="AH1:AK1"/>
    <mergeCell ref="AL1:AO1"/>
    <mergeCell ref="AP1:AS1"/>
    <mergeCell ref="F1:I1"/>
    <mergeCell ref="J1:M1"/>
    <mergeCell ref="N1:Q1"/>
    <mergeCell ref="R1:U1"/>
    <mergeCell ref="V1:Y1"/>
    <mergeCell ref="Z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C33-0B79-4A67-8489-9BBC752E9691}">
  <sheetPr codeName="Sheet2">
    <tabColor rgb="FF002060"/>
  </sheetPr>
  <dimension ref="A1:J68"/>
  <sheetViews>
    <sheetView tabSelected="1" workbookViewId="0">
      <selection activeCell="A7" sqref="A7:J7"/>
    </sheetView>
  </sheetViews>
  <sheetFormatPr defaultRowHeight="15" x14ac:dyDescent="0.25"/>
  <cols>
    <col min="2" max="2" width="14.140625" bestFit="1" customWidth="1"/>
    <col min="3" max="3" width="15.85546875" bestFit="1" customWidth="1"/>
  </cols>
  <sheetData>
    <row r="1" spans="1:10" ht="15.75" thickTop="1" x14ac:dyDescent="0.25">
      <c r="A1" s="10"/>
      <c r="B1" s="11"/>
      <c r="C1" s="11"/>
      <c r="D1" s="11"/>
      <c r="E1" s="11"/>
      <c r="F1" s="11"/>
      <c r="G1" s="11"/>
      <c r="H1" s="11"/>
      <c r="I1" s="11"/>
      <c r="J1" s="12"/>
    </row>
    <row r="2" spans="1:10" x14ac:dyDescent="0.25">
      <c r="A2" s="13"/>
      <c r="B2" s="14"/>
      <c r="C2" s="14"/>
      <c r="D2" s="14"/>
      <c r="E2" s="14"/>
      <c r="F2" s="14"/>
      <c r="G2" s="14"/>
      <c r="H2" s="14"/>
      <c r="I2" s="14"/>
      <c r="J2" s="15"/>
    </row>
    <row r="3" spans="1:10" x14ac:dyDescent="0.25">
      <c r="A3" s="13"/>
      <c r="B3" s="14"/>
      <c r="C3" s="14"/>
      <c r="D3" s="14"/>
      <c r="E3" s="14"/>
      <c r="F3" s="14"/>
      <c r="G3" s="14"/>
      <c r="H3" s="14"/>
      <c r="I3" s="14"/>
      <c r="J3" s="15"/>
    </row>
    <row r="4" spans="1:10" x14ac:dyDescent="0.25">
      <c r="A4" s="13"/>
      <c r="B4" s="14"/>
      <c r="C4" s="14"/>
      <c r="D4" s="14"/>
      <c r="E4" s="14"/>
      <c r="F4" s="14"/>
      <c r="G4" s="14"/>
      <c r="H4" s="14"/>
      <c r="I4" s="14"/>
      <c r="J4" s="15"/>
    </row>
    <row r="5" spans="1:10" x14ac:dyDescent="0.25">
      <c r="A5" s="13"/>
      <c r="B5" s="14"/>
      <c r="C5" s="14"/>
      <c r="D5" s="14"/>
      <c r="E5" s="14"/>
      <c r="F5" s="14"/>
      <c r="G5" s="14"/>
      <c r="H5" s="14"/>
      <c r="I5" s="14"/>
      <c r="J5" s="15"/>
    </row>
    <row r="6" spans="1:10" ht="15.75" thickBot="1" x14ac:dyDescent="0.3">
      <c r="A6" s="16"/>
      <c r="B6" s="17"/>
      <c r="C6" s="17"/>
      <c r="D6" s="17"/>
      <c r="E6" s="17"/>
      <c r="F6" s="17"/>
      <c r="G6" s="17"/>
      <c r="H6" s="17"/>
      <c r="I6" s="17"/>
      <c r="J6" s="18"/>
    </row>
    <row r="7" spans="1:10" ht="19.5" thickBot="1" x14ac:dyDescent="0.3">
      <c r="A7" s="19" t="s">
        <v>57</v>
      </c>
      <c r="B7" s="20"/>
      <c r="C7" s="20"/>
      <c r="D7" s="20"/>
      <c r="E7" s="20"/>
      <c r="F7" s="20"/>
      <c r="G7" s="20"/>
      <c r="H7" s="20"/>
      <c r="I7" s="20"/>
      <c r="J7" s="21"/>
    </row>
    <row r="8" spans="1:10" ht="19.5" thickBot="1" x14ac:dyDescent="0.45">
      <c r="A8" s="22" t="s">
        <v>58</v>
      </c>
      <c r="B8" s="23"/>
      <c r="C8" s="30" t="str">
        <f>VLOOKUP(C10,DATA!A3:AS32,2,0)</f>
        <v>AGUNLOYE, DIVINE</v>
      </c>
      <c r="D8" s="31"/>
      <c r="E8" s="31"/>
      <c r="F8" s="31"/>
      <c r="G8" s="31"/>
      <c r="H8" s="39"/>
      <c r="I8" s="40"/>
      <c r="J8" s="41"/>
    </row>
    <row r="9" spans="1:10" ht="19.5" thickBot="1" x14ac:dyDescent="0.3">
      <c r="A9" s="24" t="s">
        <v>59</v>
      </c>
      <c r="B9" s="25"/>
      <c r="C9" s="32" t="str">
        <f>VLOOKUP(C10,DATA!A3:AS32,5,0)</f>
        <v>Grade 7 Faith</v>
      </c>
      <c r="D9" s="33"/>
      <c r="E9" s="32" t="s">
        <v>64</v>
      </c>
      <c r="F9" s="33"/>
      <c r="G9" s="34" t="str">
        <f>IF(C13&gt;=80,"A",IF(C13&gt;=70,"B",IF(C13&gt;=60,"C",IF(C13&gt;=55,"D",IF(C13&gt;=50,"E","F")))))</f>
        <v>C</v>
      </c>
      <c r="H9" s="42"/>
      <c r="I9" s="43"/>
      <c r="J9" s="44"/>
    </row>
    <row r="10" spans="1:10" ht="19.5" thickBot="1" x14ac:dyDescent="0.45">
      <c r="A10" s="22" t="s">
        <v>60</v>
      </c>
      <c r="B10" s="23"/>
      <c r="C10" s="35">
        <v>1</v>
      </c>
      <c r="D10" s="1"/>
      <c r="E10" s="35" t="s">
        <v>3</v>
      </c>
      <c r="F10" s="35">
        <f>VLOOKUP(C10,DATA!A3:AS32,4,0)</f>
        <v>10</v>
      </c>
      <c r="G10" s="1"/>
      <c r="H10" s="42"/>
      <c r="I10" s="43"/>
      <c r="J10" s="44"/>
    </row>
    <row r="11" spans="1:10" ht="19.5" thickBot="1" x14ac:dyDescent="0.35">
      <c r="A11" s="26" t="s">
        <v>61</v>
      </c>
      <c r="B11" s="27"/>
      <c r="C11" s="35">
        <v>1000</v>
      </c>
      <c r="D11" s="1"/>
      <c r="E11" s="36" t="s">
        <v>65</v>
      </c>
      <c r="F11" s="35" t="str">
        <f>VLOOKUP(C10,DATA!A3:AS32,3,0)</f>
        <v>F</v>
      </c>
      <c r="G11" s="1"/>
      <c r="H11" s="42"/>
      <c r="I11" s="43"/>
      <c r="J11" s="44"/>
    </row>
    <row r="12" spans="1:10" ht="19.5" thickBot="1" x14ac:dyDescent="0.3">
      <c r="A12" s="28" t="s">
        <v>62</v>
      </c>
      <c r="B12" s="29"/>
      <c r="C12" s="37">
        <f>SUM(H17:H26)</f>
        <v>699</v>
      </c>
      <c r="D12" s="1"/>
      <c r="E12" s="1"/>
      <c r="F12" s="1"/>
      <c r="G12" s="1"/>
      <c r="H12" s="42"/>
      <c r="I12" s="43"/>
      <c r="J12" s="44"/>
    </row>
    <row r="13" spans="1:10" ht="19.5" thickBot="1" x14ac:dyDescent="0.3">
      <c r="A13" s="28" t="s">
        <v>63</v>
      </c>
      <c r="B13" s="29"/>
      <c r="C13" s="38">
        <f>C12/C11*100</f>
        <v>69.899999999999991</v>
      </c>
      <c r="D13" s="1"/>
      <c r="E13" s="1"/>
      <c r="F13" s="1"/>
      <c r="G13" s="1"/>
      <c r="H13" s="42"/>
      <c r="I13" s="43"/>
      <c r="J13" s="44"/>
    </row>
    <row r="14" spans="1:10" ht="15.75" thickBot="1" x14ac:dyDescent="0.3">
      <c r="A14" s="1"/>
      <c r="B14" s="1"/>
      <c r="C14" s="1"/>
      <c r="D14" s="1"/>
      <c r="E14" s="1"/>
      <c r="F14" s="1"/>
      <c r="G14" s="1"/>
      <c r="H14" s="42"/>
      <c r="I14" s="43"/>
      <c r="J14" s="44"/>
    </row>
    <row r="15" spans="1:10" x14ac:dyDescent="0.25">
      <c r="A15" s="45" t="s">
        <v>0</v>
      </c>
      <c r="B15" s="46" t="s">
        <v>67</v>
      </c>
      <c r="C15" s="47" t="s">
        <v>68</v>
      </c>
      <c r="D15" s="47" t="s">
        <v>69</v>
      </c>
      <c r="E15" s="48" t="s">
        <v>70</v>
      </c>
      <c r="F15" s="49" t="s">
        <v>71</v>
      </c>
      <c r="G15" s="50" t="s">
        <v>72</v>
      </c>
      <c r="H15" s="50" t="s">
        <v>73</v>
      </c>
      <c r="I15" s="46" t="s">
        <v>74</v>
      </c>
      <c r="J15" s="51" t="s">
        <v>75</v>
      </c>
    </row>
    <row r="16" spans="1:10" ht="15.75" thickBot="1" x14ac:dyDescent="0.3">
      <c r="A16" s="52"/>
      <c r="B16" s="53"/>
      <c r="C16" s="54"/>
      <c r="D16" s="54"/>
      <c r="E16" s="55"/>
      <c r="F16" s="56"/>
      <c r="G16" s="57"/>
      <c r="H16" s="57"/>
      <c r="I16" s="53"/>
      <c r="J16" s="58"/>
    </row>
    <row r="17" spans="1:10" ht="15.75" thickBot="1" x14ac:dyDescent="0.3">
      <c r="A17" s="59">
        <v>1</v>
      </c>
      <c r="B17" s="60" t="s">
        <v>5</v>
      </c>
      <c r="C17" s="61">
        <f>VLOOKUP(C10,DATA!A3:AS32,6,0)</f>
        <v>4</v>
      </c>
      <c r="D17" s="61">
        <f>VLOOKUP(C10,DATA!A3:AS32,7,0)</f>
        <v>8</v>
      </c>
      <c r="E17" s="62">
        <f>AVERAGE(C17:D17)</f>
        <v>6</v>
      </c>
      <c r="F17" s="61">
        <f>VLOOKUP(C10,DATA!A3:AS32,8,0)</f>
        <v>10</v>
      </c>
      <c r="G17" s="61">
        <f>VLOOKUP(C10,DATA!A3:AS32,9,0)</f>
        <v>49</v>
      </c>
      <c r="H17" s="62">
        <f>SUM(E17:G17)</f>
        <v>65</v>
      </c>
      <c r="I17" s="61" t="str">
        <f>IF(H17&gt;=80,"A",IF(H17&gt;=70,"B",IF(H17&gt;=60,"C",IF(H17&gt;=55,"D",IF(H17&gt;=50,"E","F")))))</f>
        <v>C</v>
      </c>
      <c r="J17" s="63"/>
    </row>
    <row r="18" spans="1:10" ht="15.75" thickBot="1" x14ac:dyDescent="0.3">
      <c r="A18" s="59">
        <v>2</v>
      </c>
      <c r="B18" s="60" t="s">
        <v>6</v>
      </c>
      <c r="C18" s="61">
        <f>VLOOKUP(C10,DATA!A3:AS32,10,0)</f>
        <v>10</v>
      </c>
      <c r="D18" s="61">
        <f>VLOOKUP(C10,DATA!A3:AS32,11,0)</f>
        <v>4</v>
      </c>
      <c r="E18" s="62">
        <f t="shared" ref="E18:E26" si="0">AVERAGE(C18:D18)</f>
        <v>7</v>
      </c>
      <c r="F18" s="61">
        <f>VLOOKUP(C10,DATA!A3:AS32,12,0)</f>
        <v>14</v>
      </c>
      <c r="G18" s="61">
        <f>VLOOKUP(C10,DATA!A3:AS32,13,0)</f>
        <v>53</v>
      </c>
      <c r="H18" s="62">
        <f t="shared" ref="H18:H26" si="1">SUM(E18:G18)</f>
        <v>74</v>
      </c>
      <c r="I18" s="61" t="str">
        <f t="shared" ref="I18:I26" si="2">IF(H18&gt;=80,"A",IF(H18&gt;=70,"B",IF(H18&gt;=60,"C",IF(H18&gt;=55,"D",IF(H18&gt;=50,"E","F")))))</f>
        <v>B</v>
      </c>
      <c r="J18" s="63"/>
    </row>
    <row r="19" spans="1:10" ht="15.75" thickBot="1" x14ac:dyDescent="0.3">
      <c r="A19" s="59">
        <v>3</v>
      </c>
      <c r="B19" s="60" t="s">
        <v>7</v>
      </c>
      <c r="C19" s="61">
        <f>VLOOKUP(C10,DATA!A3:AS32,14,0)</f>
        <v>6</v>
      </c>
      <c r="D19" s="61">
        <f>VLOOKUP(C10,DATA!A3:AS32,15,0)</f>
        <v>8</v>
      </c>
      <c r="E19" s="62">
        <f t="shared" si="0"/>
        <v>7</v>
      </c>
      <c r="F19" s="61">
        <f>VLOOKUP(C10,DATA!A3:AS32,16,0)</f>
        <v>10</v>
      </c>
      <c r="G19" s="61">
        <f>VLOOKUP(C10,DATA!A3:AS32,17,0)</f>
        <v>49</v>
      </c>
      <c r="H19" s="62">
        <f t="shared" si="1"/>
        <v>66</v>
      </c>
      <c r="I19" s="61" t="str">
        <f t="shared" si="2"/>
        <v>C</v>
      </c>
      <c r="J19" s="63"/>
    </row>
    <row r="20" spans="1:10" ht="15.75" thickBot="1" x14ac:dyDescent="0.3">
      <c r="A20" s="59">
        <v>4</v>
      </c>
      <c r="B20" s="60" t="s">
        <v>8</v>
      </c>
      <c r="C20" s="61">
        <f>VLOOKUP(C10,DATA!A3:AS32,18,0)</f>
        <v>7</v>
      </c>
      <c r="D20" s="61">
        <f>VLOOKUP(C10,DATA!A3:AS32,19,0)</f>
        <v>8</v>
      </c>
      <c r="E20" s="62">
        <f t="shared" si="0"/>
        <v>7.5</v>
      </c>
      <c r="F20" s="61">
        <f>VLOOKUP(C10,DATA!A3:AS32,20,0)</f>
        <v>14</v>
      </c>
      <c r="G20" s="61">
        <f>VLOOKUP(C10,DATA!A3:AS32,21,0)</f>
        <v>53</v>
      </c>
      <c r="H20" s="62">
        <f t="shared" si="1"/>
        <v>74.5</v>
      </c>
      <c r="I20" s="61" t="str">
        <f t="shared" si="2"/>
        <v>B</v>
      </c>
      <c r="J20" s="63"/>
    </row>
    <row r="21" spans="1:10" ht="15.75" thickBot="1" x14ac:dyDescent="0.3">
      <c r="A21" s="59">
        <v>5</v>
      </c>
      <c r="B21" s="60" t="s">
        <v>9</v>
      </c>
      <c r="C21" s="61">
        <f>VLOOKUP(C10,DATA!A3:AS32,22,0)</f>
        <v>5</v>
      </c>
      <c r="D21" s="61">
        <f>VLOOKUP(C10,DATA!A3:AS32,23,0)</f>
        <v>8</v>
      </c>
      <c r="E21" s="62">
        <f t="shared" si="0"/>
        <v>6.5</v>
      </c>
      <c r="F21" s="61">
        <f>VLOOKUP(C10,DATA!A3:AS32,24,0)</f>
        <v>10</v>
      </c>
      <c r="G21" s="61">
        <f>VLOOKUP(C10,DATA!A3:AS32,25,0)</f>
        <v>49</v>
      </c>
      <c r="H21" s="62">
        <f t="shared" si="1"/>
        <v>65.5</v>
      </c>
      <c r="I21" s="61" t="str">
        <f t="shared" si="2"/>
        <v>C</v>
      </c>
      <c r="J21" s="63"/>
    </row>
    <row r="22" spans="1:10" ht="15.75" thickBot="1" x14ac:dyDescent="0.3">
      <c r="A22" s="59">
        <v>6</v>
      </c>
      <c r="B22" s="60" t="s">
        <v>10</v>
      </c>
      <c r="C22" s="61">
        <f>VLOOKUP(C10,DATA!A3:AS32,26,0)</f>
        <v>3</v>
      </c>
      <c r="D22" s="61">
        <f>VLOOKUP(C10,DATA!A3:AS32,27,0)</f>
        <v>8</v>
      </c>
      <c r="E22" s="62">
        <f t="shared" si="0"/>
        <v>5.5</v>
      </c>
      <c r="F22" s="61">
        <f>VLOOKUP(C10,DATA!A3:AS32,28,0)</f>
        <v>14</v>
      </c>
      <c r="G22" s="61">
        <f>VLOOKUP(C10,DATA!A3:AS32,29,0)</f>
        <v>53</v>
      </c>
      <c r="H22" s="62">
        <f t="shared" si="1"/>
        <v>72.5</v>
      </c>
      <c r="I22" s="61" t="str">
        <f t="shared" si="2"/>
        <v>B</v>
      </c>
      <c r="J22" s="63"/>
    </row>
    <row r="23" spans="1:10" ht="15.75" thickBot="1" x14ac:dyDescent="0.3">
      <c r="A23" s="59">
        <v>7</v>
      </c>
      <c r="B23" s="60" t="s">
        <v>11</v>
      </c>
      <c r="C23" s="61">
        <f>VLOOKUP(C10,DATA!A3:AS32,30,0)</f>
        <v>9</v>
      </c>
      <c r="D23" s="61">
        <f>VLOOKUP(C10,DATA!A3:AS32,31,0)</f>
        <v>8</v>
      </c>
      <c r="E23" s="62">
        <f t="shared" si="0"/>
        <v>8.5</v>
      </c>
      <c r="F23" s="61">
        <f>VLOOKUP(C10,DATA!A3:AS32,32,0)</f>
        <v>10</v>
      </c>
      <c r="G23" s="61">
        <f>VLOOKUP(C10,DATA!A3:AS32,33,0)</f>
        <v>49</v>
      </c>
      <c r="H23" s="62">
        <f t="shared" si="1"/>
        <v>67.5</v>
      </c>
      <c r="I23" s="61" t="str">
        <f t="shared" si="2"/>
        <v>C</v>
      </c>
      <c r="J23" s="63"/>
    </row>
    <row r="24" spans="1:10" ht="15.75" thickBot="1" x14ac:dyDescent="0.3">
      <c r="A24" s="59">
        <v>8</v>
      </c>
      <c r="B24" s="60" t="s">
        <v>12</v>
      </c>
      <c r="C24" s="61">
        <f>VLOOKUP(C10,DATA!A3:AS32,34,0)</f>
        <v>6</v>
      </c>
      <c r="D24" s="61">
        <f>VLOOKUP(C10,DATA!A3:AS32,35,0)</f>
        <v>8</v>
      </c>
      <c r="E24" s="62">
        <f t="shared" si="0"/>
        <v>7</v>
      </c>
      <c r="F24" s="61">
        <f>VLOOKUP(C10,DATA!A3:AS32,36,0)</f>
        <v>14</v>
      </c>
      <c r="G24" s="61">
        <f>VLOOKUP(C10,DATA!A3:AS32,37,0)</f>
        <v>53</v>
      </c>
      <c r="H24" s="62">
        <f t="shared" si="1"/>
        <v>74</v>
      </c>
      <c r="I24" s="61" t="str">
        <f t="shared" si="2"/>
        <v>B</v>
      </c>
      <c r="J24" s="63"/>
    </row>
    <row r="25" spans="1:10" ht="15.75" thickBot="1" x14ac:dyDescent="0.3">
      <c r="A25" s="59">
        <v>9</v>
      </c>
      <c r="B25" s="60" t="s">
        <v>13</v>
      </c>
      <c r="C25" s="61">
        <f>VLOOKUP(C10,DATA!A3:AS32,38,0)</f>
        <v>5</v>
      </c>
      <c r="D25" s="61">
        <f>VLOOKUP(C10,DATA!A3:AS32,39,0)</f>
        <v>8</v>
      </c>
      <c r="E25" s="62">
        <f t="shared" si="0"/>
        <v>6.5</v>
      </c>
      <c r="F25" s="61">
        <f>VLOOKUP(C10,DATA!A3:AS32,40,0)</f>
        <v>10</v>
      </c>
      <c r="G25" s="61">
        <f>VLOOKUP(C10,DATA!A3:AS32,41,0)</f>
        <v>49</v>
      </c>
      <c r="H25" s="62">
        <f t="shared" si="1"/>
        <v>65.5</v>
      </c>
      <c r="I25" s="61" t="str">
        <f t="shared" si="2"/>
        <v>C</v>
      </c>
      <c r="J25" s="63"/>
    </row>
    <row r="26" spans="1:10" ht="15.75" thickBot="1" x14ac:dyDescent="0.3">
      <c r="A26" s="59">
        <v>10</v>
      </c>
      <c r="B26" s="60" t="s">
        <v>14</v>
      </c>
      <c r="C26" s="61">
        <f>VLOOKUP(C10,DATA!A3:AS32,42,0)</f>
        <v>7</v>
      </c>
      <c r="D26" s="61">
        <f>VLOOKUP(C10,DATA!A3:AS32,43,0)</f>
        <v>8</v>
      </c>
      <c r="E26" s="62">
        <f t="shared" si="0"/>
        <v>7.5</v>
      </c>
      <c r="F26" s="61">
        <f>VLOOKUP(C10,DATA!A3:AS32,44,0)</f>
        <v>14</v>
      </c>
      <c r="G26" s="61">
        <f>VLOOKUP(C10,DATA!A3:AS32,45,0)</f>
        <v>53</v>
      </c>
      <c r="H26" s="62">
        <f t="shared" si="1"/>
        <v>74.5</v>
      </c>
      <c r="I26" s="61" t="str">
        <f t="shared" si="2"/>
        <v>B</v>
      </c>
      <c r="J26" s="63"/>
    </row>
    <row r="27" spans="1:10" x14ac:dyDescent="0.25">
      <c r="A27" s="64"/>
      <c r="B27" s="65"/>
      <c r="C27" s="65"/>
      <c r="D27" s="65"/>
      <c r="E27" s="65"/>
      <c r="F27" s="65"/>
      <c r="G27" s="65"/>
      <c r="H27" s="65"/>
      <c r="I27" s="65"/>
      <c r="J27" s="66"/>
    </row>
    <row r="28" spans="1:10" x14ac:dyDescent="0.25">
      <c r="A28" s="64"/>
      <c r="B28" s="65"/>
      <c r="C28" s="65"/>
      <c r="D28" s="65"/>
      <c r="E28" s="65"/>
      <c r="F28" s="65"/>
      <c r="G28" s="65"/>
      <c r="H28" s="65"/>
      <c r="I28" s="65"/>
      <c r="J28" s="66"/>
    </row>
    <row r="29" spans="1:10" x14ac:dyDescent="0.25">
      <c r="A29" s="64"/>
      <c r="B29" s="65"/>
      <c r="C29" s="65"/>
      <c r="D29" s="65"/>
      <c r="E29" s="65"/>
      <c r="F29" s="65"/>
      <c r="G29" s="65"/>
      <c r="H29" s="65"/>
      <c r="I29" s="65"/>
      <c r="J29" s="66"/>
    </row>
    <row r="30" spans="1:10" x14ac:dyDescent="0.25">
      <c r="A30" s="64"/>
      <c r="B30" s="65"/>
      <c r="C30" s="65"/>
      <c r="D30" s="65"/>
      <c r="E30" s="65"/>
      <c r="F30" s="65"/>
      <c r="G30" s="65"/>
      <c r="H30" s="65"/>
      <c r="I30" s="65"/>
      <c r="J30" s="66"/>
    </row>
    <row r="31" spans="1:10" ht="15.75" thickBot="1" x14ac:dyDescent="0.3">
      <c r="A31" s="64"/>
      <c r="B31" s="65"/>
      <c r="C31" s="65"/>
      <c r="D31" s="65"/>
      <c r="E31" s="65"/>
      <c r="F31" s="65"/>
      <c r="G31" s="65"/>
      <c r="H31" s="65"/>
      <c r="I31" s="65"/>
      <c r="J31" s="66"/>
    </row>
    <row r="32" spans="1:10" ht="15.75" thickBot="1" x14ac:dyDescent="0.3">
      <c r="A32" s="67" t="s">
        <v>76</v>
      </c>
      <c r="B32" s="68"/>
      <c r="C32" s="69" t="s">
        <v>66</v>
      </c>
      <c r="D32" s="69" t="s">
        <v>77</v>
      </c>
      <c r="E32" s="69" t="s">
        <v>78</v>
      </c>
      <c r="F32" s="69" t="s">
        <v>79</v>
      </c>
      <c r="G32" s="69" t="s">
        <v>80</v>
      </c>
      <c r="H32" s="70" t="s">
        <v>20</v>
      </c>
      <c r="I32" s="65"/>
      <c r="J32" s="66"/>
    </row>
    <row r="33" spans="1:10" ht="15.75" thickBot="1" x14ac:dyDescent="0.3">
      <c r="A33" s="67" t="s">
        <v>81</v>
      </c>
      <c r="B33" s="68"/>
      <c r="C33" s="69">
        <f>COUNTIF(I17:I26,C32)</f>
        <v>0</v>
      </c>
      <c r="D33" s="69">
        <f>COUNTIF(I17:I26,D32)</f>
        <v>5</v>
      </c>
      <c r="E33" s="69">
        <f>COUNTIF(I17:I26,E32)</f>
        <v>5</v>
      </c>
      <c r="F33" s="69">
        <f>COUNTIF(I17:I26,F32)</f>
        <v>0</v>
      </c>
      <c r="G33" s="69">
        <f>COUNTIF(I17:I26,G32)</f>
        <v>0</v>
      </c>
      <c r="H33" s="70">
        <f>COUNTIF(I17:I26,H32)</f>
        <v>0</v>
      </c>
      <c r="I33" s="65"/>
      <c r="J33" s="66"/>
    </row>
    <row r="34" spans="1:10" x14ac:dyDescent="0.25">
      <c r="A34" s="64"/>
      <c r="B34" s="65"/>
      <c r="C34" s="65"/>
      <c r="D34" s="65"/>
      <c r="E34" s="65"/>
      <c r="F34" s="65"/>
      <c r="G34" s="65"/>
      <c r="H34" s="65"/>
      <c r="I34" s="65"/>
      <c r="J34" s="66"/>
    </row>
    <row r="35" spans="1:10" x14ac:dyDescent="0.25">
      <c r="A35" s="64"/>
      <c r="B35" s="65"/>
      <c r="C35" s="65"/>
      <c r="D35" s="65"/>
      <c r="E35" s="65"/>
      <c r="F35" s="65"/>
      <c r="G35" s="65"/>
      <c r="H35" s="65"/>
      <c r="I35" s="65"/>
      <c r="J35" s="66"/>
    </row>
    <row r="36" spans="1:10" x14ac:dyDescent="0.25">
      <c r="A36" s="64"/>
      <c r="B36" s="65"/>
      <c r="C36" s="65"/>
      <c r="D36" s="65"/>
      <c r="E36" s="65"/>
      <c r="F36" s="65"/>
      <c r="G36" s="65"/>
      <c r="H36" s="65"/>
      <c r="I36" s="65"/>
      <c r="J36" s="66"/>
    </row>
    <row r="37" spans="1:10" x14ac:dyDescent="0.25">
      <c r="A37" s="71" t="s">
        <v>82</v>
      </c>
      <c r="B37" s="72"/>
      <c r="C37" s="72"/>
      <c r="D37" s="72"/>
      <c r="E37" s="72"/>
      <c r="F37" s="72"/>
      <c r="G37" s="72"/>
      <c r="H37" s="72"/>
      <c r="I37" s="72"/>
      <c r="J37" s="73"/>
    </row>
    <row r="38" spans="1:10" x14ac:dyDescent="0.25">
      <c r="A38" s="64"/>
      <c r="B38" s="65"/>
      <c r="C38" s="65"/>
      <c r="D38" s="65"/>
      <c r="E38" s="65"/>
      <c r="F38" s="65"/>
      <c r="G38" s="65"/>
      <c r="H38" s="65"/>
      <c r="I38" s="65"/>
      <c r="J38" s="66"/>
    </row>
    <row r="39" spans="1:10" x14ac:dyDescent="0.25">
      <c r="A39" s="64"/>
      <c r="B39" s="65"/>
      <c r="C39" s="65"/>
      <c r="D39" s="65"/>
      <c r="E39" s="65"/>
      <c r="F39" s="65"/>
      <c r="G39" s="65"/>
      <c r="H39" s="65"/>
      <c r="I39" s="65"/>
      <c r="J39" s="66"/>
    </row>
    <row r="40" spans="1:10" x14ac:dyDescent="0.25">
      <c r="A40" s="64"/>
      <c r="B40" s="65"/>
      <c r="C40" s="65"/>
      <c r="D40" s="65"/>
      <c r="E40" s="65"/>
      <c r="F40" s="65"/>
      <c r="G40" s="65"/>
      <c r="H40" s="65"/>
      <c r="I40" s="65"/>
      <c r="J40" s="66"/>
    </row>
    <row r="41" spans="1:10" x14ac:dyDescent="0.25">
      <c r="A41" s="64"/>
      <c r="B41" s="65"/>
      <c r="C41" s="65"/>
      <c r="D41" s="65"/>
      <c r="E41" s="65"/>
      <c r="F41" s="65"/>
      <c r="G41" s="65"/>
      <c r="H41" s="65"/>
      <c r="I41" s="65"/>
      <c r="J41" s="66"/>
    </row>
    <row r="42" spans="1:10" ht="18.75" x14ac:dyDescent="0.4">
      <c r="A42" s="74" t="s">
        <v>83</v>
      </c>
      <c r="B42" s="75"/>
      <c r="C42" s="76">
        <f ca="1">TODAY()</f>
        <v>45406</v>
      </c>
      <c r="D42" s="77"/>
      <c r="E42" s="65"/>
      <c r="F42" s="65"/>
      <c r="G42" s="65"/>
      <c r="H42" s="65"/>
      <c r="I42" s="65"/>
      <c r="J42" s="66"/>
    </row>
    <row r="43" spans="1:10" x14ac:dyDescent="0.25">
      <c r="A43" s="64"/>
      <c r="B43" s="65"/>
      <c r="C43" s="65"/>
      <c r="D43" s="65"/>
      <c r="E43" s="65"/>
      <c r="F43" s="65"/>
      <c r="G43" s="65"/>
      <c r="H43" s="65"/>
      <c r="I43" s="65"/>
      <c r="J43" s="66"/>
    </row>
    <row r="44" spans="1:10" x14ac:dyDescent="0.25">
      <c r="A44" s="64"/>
      <c r="B44" s="65"/>
      <c r="C44" s="65"/>
      <c r="D44" s="65"/>
      <c r="E44" s="65"/>
      <c r="F44" s="65"/>
      <c r="G44" s="65"/>
      <c r="H44" s="65"/>
      <c r="I44" s="65"/>
      <c r="J44" s="66"/>
    </row>
    <row r="45" spans="1:10" x14ac:dyDescent="0.25">
      <c r="A45" s="64"/>
      <c r="B45" s="65"/>
      <c r="C45" s="65"/>
      <c r="D45" s="65"/>
      <c r="E45" s="75" t="s">
        <v>84</v>
      </c>
      <c r="F45" s="75"/>
      <c r="G45" s="75"/>
      <c r="H45" s="75"/>
      <c r="I45" s="65"/>
      <c r="J45" s="66"/>
    </row>
    <row r="46" spans="1:10" x14ac:dyDescent="0.25">
      <c r="A46" s="64"/>
      <c r="B46" s="65"/>
      <c r="C46" s="65"/>
      <c r="D46" s="65"/>
      <c r="E46" s="65"/>
      <c r="F46" s="65"/>
      <c r="G46" s="65"/>
      <c r="H46" s="65"/>
      <c r="I46" s="65"/>
      <c r="J46" s="66"/>
    </row>
    <row r="47" spans="1:10" ht="15.75" thickBot="1" x14ac:dyDescent="0.3">
      <c r="A47" s="78"/>
      <c r="B47" s="79"/>
      <c r="C47" s="79"/>
      <c r="D47" s="79"/>
      <c r="E47" s="79"/>
      <c r="F47" s="79"/>
      <c r="G47" s="79"/>
      <c r="H47" s="79"/>
      <c r="I47" s="79"/>
      <c r="J47" s="80"/>
    </row>
    <row r="48" spans="1:10" ht="15.75" thickTop="1" x14ac:dyDescent="0.25"/>
    <row r="68" spans="3:3" x14ac:dyDescent="0.25">
      <c r="C68" s="81"/>
    </row>
  </sheetData>
  <mergeCells count="28">
    <mergeCell ref="E45:F45"/>
    <mergeCell ref="G45:H45"/>
    <mergeCell ref="H15:H16"/>
    <mergeCell ref="I15:I16"/>
    <mergeCell ref="J15:J16"/>
    <mergeCell ref="A32:B32"/>
    <mergeCell ref="A33:B33"/>
    <mergeCell ref="A42:B42"/>
    <mergeCell ref="C42:D42"/>
    <mergeCell ref="H8:J14"/>
    <mergeCell ref="A15:A16"/>
    <mergeCell ref="B15:B16"/>
    <mergeCell ref="C15:C16"/>
    <mergeCell ref="D15:D16"/>
    <mergeCell ref="E15:E16"/>
    <mergeCell ref="F15:F16"/>
    <mergeCell ref="G15:G16"/>
    <mergeCell ref="A8:B8"/>
    <mergeCell ref="A9:B9"/>
    <mergeCell ref="A10:B10"/>
    <mergeCell ref="A11:B11"/>
    <mergeCell ref="A12:B12"/>
    <mergeCell ref="A13:B13"/>
    <mergeCell ref="C8:G8"/>
    <mergeCell ref="C9:D9"/>
    <mergeCell ref="A1:J6"/>
    <mergeCell ref="A7:J7"/>
    <mergeCell ref="E9:F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61CD83-EF8F-4DA3-9F9A-1CA2891612E2}">
          <x14:formula1>
            <xm:f>DATA!$A$3:$A$32</xm:f>
          </x14:formula1>
          <xm:sqref>C10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C4B3-AED8-4B79-9358-1C8CE507BCB6}">
  <sheetPr codeName="Sheet3"/>
  <dimension ref="B6:B8"/>
  <sheetViews>
    <sheetView topLeftCell="A4" workbookViewId="0">
      <selection activeCell="E7" sqref="E7"/>
    </sheetView>
  </sheetViews>
  <sheetFormatPr defaultRowHeight="15" x14ac:dyDescent="0.25"/>
  <cols>
    <col min="3" max="3" width="21.85546875" customWidth="1"/>
  </cols>
  <sheetData>
    <row r="6" spans="2:2" ht="11.25" customHeight="1" x14ac:dyDescent="0.25"/>
    <row r="7" spans="2:2" ht="112.5" customHeight="1" x14ac:dyDescent="0.25">
      <c r="B7">
        <v>1</v>
      </c>
    </row>
    <row r="8" spans="2:2" x14ac:dyDescent="0.25">
      <c r="B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RESULT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Nadir Abdulhadi</dc:creator>
  <cp:lastModifiedBy>Nadir Abdulhadi</cp:lastModifiedBy>
  <dcterms:created xsi:type="dcterms:W3CDTF">2024-04-23T10:40:24Z</dcterms:created>
  <dcterms:modified xsi:type="dcterms:W3CDTF">2024-04-24T11:34:24Z</dcterms:modified>
</cp:coreProperties>
</file>