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Cover Page" sheetId="1" r:id="rId1"/>
    <sheet name="Long Strangle" sheetId="4" r:id="rId2"/>
    <sheet name="Short Strangle" sheetId="6" r:id="rId3"/>
    <sheet name="Sheet1" sheetId="7" r:id="rId4"/>
  </sheets>
  <calcPr calcId="125725"/>
</workbook>
</file>

<file path=xl/calcChain.xml><?xml version="1.0" encoding="utf-8"?>
<calcChain xmlns="http://schemas.openxmlformats.org/spreadsheetml/2006/main">
  <c r="J16" i="7"/>
  <c r="J11"/>
  <c r="J10"/>
  <c r="I18" i="6" l="1"/>
  <c r="I22"/>
  <c r="I26"/>
  <c r="I30"/>
  <c r="H15"/>
  <c r="I15" s="1"/>
  <c r="H16"/>
  <c r="I16" s="1"/>
  <c r="H17"/>
  <c r="I17" s="1"/>
  <c r="H18"/>
  <c r="H19"/>
  <c r="I19" s="1"/>
  <c r="H20"/>
  <c r="I20" s="1"/>
  <c r="H21"/>
  <c r="I21" s="1"/>
  <c r="H22"/>
  <c r="H23"/>
  <c r="I23" s="1"/>
  <c r="H24"/>
  <c r="I24" s="1"/>
  <c r="H25"/>
  <c r="I25" s="1"/>
  <c r="H26"/>
  <c r="H27"/>
  <c r="I27" s="1"/>
  <c r="H28"/>
  <c r="I28" s="1"/>
  <c r="H29"/>
  <c r="I29" s="1"/>
  <c r="H30"/>
  <c r="H31"/>
  <c r="I31" s="1"/>
  <c r="H32"/>
  <c r="I32" s="1"/>
  <c r="H14"/>
  <c r="I14" s="1"/>
  <c r="F18"/>
  <c r="F22"/>
  <c r="F26"/>
  <c r="F30"/>
  <c r="E15"/>
  <c r="F15" s="1"/>
  <c r="E16"/>
  <c r="F16" s="1"/>
  <c r="E17"/>
  <c r="F17" s="1"/>
  <c r="E18"/>
  <c r="E19"/>
  <c r="F19" s="1"/>
  <c r="E20"/>
  <c r="F20" s="1"/>
  <c r="E21"/>
  <c r="F21" s="1"/>
  <c r="E22"/>
  <c r="E23"/>
  <c r="F23" s="1"/>
  <c r="E24"/>
  <c r="F24" s="1"/>
  <c r="E25"/>
  <c r="F25" s="1"/>
  <c r="E26"/>
  <c r="E27"/>
  <c r="F27" s="1"/>
  <c r="E28"/>
  <c r="F28" s="1"/>
  <c r="E29"/>
  <c r="F29" s="1"/>
  <c r="E30"/>
  <c r="E31"/>
  <c r="F31" s="1"/>
  <c r="E32"/>
  <c r="F32" s="1"/>
  <c r="E14"/>
  <c r="F14" s="1"/>
  <c r="D15"/>
  <c r="C15"/>
  <c r="C16" s="1"/>
  <c r="G14"/>
  <c r="D14"/>
  <c r="D10"/>
  <c r="C15" i="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14"/>
  <c r="I14" s="1"/>
  <c r="G15"/>
  <c r="I15" s="1"/>
  <c r="G14"/>
  <c r="F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14"/>
  <c r="D15"/>
  <c r="D14"/>
  <c r="C16"/>
  <c r="G16" s="1"/>
  <c r="I16" s="1"/>
  <c r="D10"/>
  <c r="J14" i="6" l="1"/>
  <c r="F15" i="4"/>
  <c r="C17" i="6"/>
  <c r="G16"/>
  <c r="D16"/>
  <c r="G15"/>
  <c r="J15" s="1"/>
  <c r="J14" i="4"/>
  <c r="J15"/>
  <c r="D16"/>
  <c r="F16" s="1"/>
  <c r="J16" s="1"/>
  <c r="C17"/>
  <c r="C18" i="6" l="1"/>
  <c r="G17"/>
  <c r="D17"/>
  <c r="J16"/>
  <c r="D17" i="4"/>
  <c r="F17" s="1"/>
  <c r="G17"/>
  <c r="I17" s="1"/>
  <c r="C18"/>
  <c r="C19" i="6" l="1"/>
  <c r="G18"/>
  <c r="D18"/>
  <c r="J17"/>
  <c r="J17" i="4"/>
  <c r="G18"/>
  <c r="I18" s="1"/>
  <c r="D18"/>
  <c r="F18" s="1"/>
  <c r="C19"/>
  <c r="C20" i="6" l="1"/>
  <c r="G19"/>
  <c r="D19"/>
  <c r="J18"/>
  <c r="G19" i="4"/>
  <c r="I19" s="1"/>
  <c r="D19"/>
  <c r="F19" s="1"/>
  <c r="J18"/>
  <c r="C20"/>
  <c r="C21" i="6" l="1"/>
  <c r="G20"/>
  <c r="D20"/>
  <c r="J19"/>
  <c r="G20" i="4"/>
  <c r="I20" s="1"/>
  <c r="D20"/>
  <c r="F20" s="1"/>
  <c r="J19"/>
  <c r="C21"/>
  <c r="C22" i="6" l="1"/>
  <c r="G21"/>
  <c r="D21"/>
  <c r="J20"/>
  <c r="D21" i="4"/>
  <c r="F21" s="1"/>
  <c r="G21"/>
  <c r="I21" s="1"/>
  <c r="J20"/>
  <c r="C22"/>
  <c r="C23" i="6" l="1"/>
  <c r="G22"/>
  <c r="D22"/>
  <c r="J21"/>
  <c r="J21" i="4"/>
  <c r="D22"/>
  <c r="F22" s="1"/>
  <c r="J22" s="1"/>
  <c r="G22"/>
  <c r="I22" s="1"/>
  <c r="C23"/>
  <c r="C24" i="6" l="1"/>
  <c r="G23"/>
  <c r="D23"/>
  <c r="J22"/>
  <c r="G23" i="4"/>
  <c r="I23" s="1"/>
  <c r="D23"/>
  <c r="F23" s="1"/>
  <c r="C24"/>
  <c r="C25" i="6" l="1"/>
  <c r="G24"/>
  <c r="D24"/>
  <c r="J23"/>
  <c r="G24" i="4"/>
  <c r="I24" s="1"/>
  <c r="D24"/>
  <c r="F24" s="1"/>
  <c r="J23"/>
  <c r="C25"/>
  <c r="C26" i="6" l="1"/>
  <c r="G25"/>
  <c r="D25"/>
  <c r="J24"/>
  <c r="D25" i="4"/>
  <c r="F25" s="1"/>
  <c r="G25"/>
  <c r="I25" s="1"/>
  <c r="J24"/>
  <c r="C26"/>
  <c r="C27" i="6" l="1"/>
  <c r="G26"/>
  <c r="D26"/>
  <c r="J25"/>
  <c r="J25" i="4"/>
  <c r="G26"/>
  <c r="I26" s="1"/>
  <c r="D26"/>
  <c r="F26" s="1"/>
  <c r="C27"/>
  <c r="C28" i="6" l="1"/>
  <c r="G27"/>
  <c r="D27"/>
  <c r="J26"/>
  <c r="G27" i="4"/>
  <c r="I27" s="1"/>
  <c r="D27"/>
  <c r="F27" s="1"/>
  <c r="J26"/>
  <c r="C28"/>
  <c r="C29" i="6" l="1"/>
  <c r="G28"/>
  <c r="D28"/>
  <c r="J27"/>
  <c r="G28" i="4"/>
  <c r="I28" s="1"/>
  <c r="D28"/>
  <c r="F28" s="1"/>
  <c r="J27"/>
  <c r="C29"/>
  <c r="C30" i="6" l="1"/>
  <c r="G29"/>
  <c r="D29"/>
  <c r="J28"/>
  <c r="D29" i="4"/>
  <c r="F29" s="1"/>
  <c r="G29"/>
  <c r="I29" s="1"/>
  <c r="J28"/>
  <c r="C30"/>
  <c r="C31" i="6" l="1"/>
  <c r="G30"/>
  <c r="D30"/>
  <c r="J29"/>
  <c r="J29" i="4"/>
  <c r="D30"/>
  <c r="F30" s="1"/>
  <c r="J30" s="1"/>
  <c r="G30"/>
  <c r="I30" s="1"/>
  <c r="C31"/>
  <c r="C32" i="6" l="1"/>
  <c r="G31"/>
  <c r="D31"/>
  <c r="J30"/>
  <c r="G31" i="4"/>
  <c r="I31" s="1"/>
  <c r="D31"/>
  <c r="F31" s="1"/>
  <c r="C32"/>
  <c r="G32" i="6" l="1"/>
  <c r="D32"/>
  <c r="J31"/>
  <c r="G32" i="4"/>
  <c r="I32" s="1"/>
  <c r="D32"/>
  <c r="F32" s="1"/>
  <c r="J31"/>
  <c r="J32" i="6" l="1"/>
  <c r="J32" i="4"/>
</calcChain>
</file>

<file path=xl/sharedStrings.xml><?xml version="1.0" encoding="utf-8"?>
<sst xmlns="http://schemas.openxmlformats.org/spreadsheetml/2006/main" count="61" uniqueCount="35">
  <si>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</si>
  <si>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</si>
  <si>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</si>
  <si>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</si>
  <si>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</si>
  <si>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</si>
  <si>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</si>
  <si>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</si>
  <si>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Spot Price</t>
  </si>
  <si>
    <t>Calculations</t>
  </si>
  <si>
    <t>Market Expiry</t>
  </si>
  <si>
    <t>Spread</t>
  </si>
  <si>
    <t>Details</t>
  </si>
  <si>
    <t>Max Profit</t>
  </si>
  <si>
    <t>Max Loss</t>
  </si>
  <si>
    <t>Lower Breakeven</t>
  </si>
  <si>
    <t>Upper Breakeven</t>
  </si>
  <si>
    <t>Unlimited</t>
  </si>
  <si>
    <t>Max Loss level</t>
  </si>
  <si>
    <t>Market Neutral</t>
  </si>
  <si>
    <t>CE Premium</t>
  </si>
  <si>
    <t>PE Premium</t>
  </si>
  <si>
    <t>Net debit</t>
  </si>
  <si>
    <t>CE_IV</t>
  </si>
  <si>
    <t>CE Payoff</t>
  </si>
  <si>
    <t>PE_IV</t>
  </si>
  <si>
    <t>PE_Payoff</t>
  </si>
  <si>
    <t>Strangle</t>
  </si>
  <si>
    <t>Long Strangle</t>
  </si>
  <si>
    <t>OTM PE, Buy</t>
  </si>
  <si>
    <t>OTM CE, Buy</t>
  </si>
  <si>
    <t>PP</t>
  </si>
  <si>
    <t>OTM CE, Sell</t>
  </si>
  <si>
    <t>OTM PE, Sell</t>
  </si>
  <si>
    <t>Net Credit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</si>
</sst>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3" xfId="0" applyFont="1" applyBorder="1"/>
    <xf numFmtId="0" fontId="0" fillId="0" borderId="8" xfId="0" applyBorder="1"/>
    <xf numFmtId="0" fontId="5" fillId="0" borderId="0" xfId="0" applyFont="1"/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Long Strangle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'Long Strangle'!$C$14:$C$32</c:f>
              <c:numCache>
                <c:formatCode>General</c:formatCode>
                <c:ptCount val="19"/>
                <c:pt idx="0">
                  <c:v>7000</c:v>
                </c:pt>
                <c:pt idx="1">
                  <c:v>7100</c:v>
                </c:pt>
                <c:pt idx="2">
                  <c:v>7200</c:v>
                </c:pt>
                <c:pt idx="3">
                  <c:v>7300</c:v>
                </c:pt>
                <c:pt idx="4">
                  <c:v>7400</c:v>
                </c:pt>
                <c:pt idx="5">
                  <c:v>7500</c:v>
                </c:pt>
                <c:pt idx="6">
                  <c:v>7600</c:v>
                </c:pt>
                <c:pt idx="7">
                  <c:v>7700</c:v>
                </c:pt>
                <c:pt idx="8">
                  <c:v>7800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</c:v>
                </c:pt>
                <c:pt idx="14">
                  <c:v>8400</c:v>
                </c:pt>
                <c:pt idx="15">
                  <c:v>8500</c:v>
                </c:pt>
                <c:pt idx="16">
                  <c:v>8600</c:v>
                </c:pt>
                <c:pt idx="17">
                  <c:v>8700</c:v>
                </c:pt>
                <c:pt idx="18">
                  <c:v>8800</c:v>
                </c:pt>
              </c:numCache>
            </c:numRef>
          </c:cat>
          <c:val>
            <c:numRef>
              <c:f>'Long Strangle'!$J$14:$J$34</c:f>
              <c:numCache>
                <c:formatCode>General</c:formatCode>
                <c:ptCount val="21"/>
                <c:pt idx="0">
                  <c:v>640</c:v>
                </c:pt>
                <c:pt idx="1">
                  <c:v>540</c:v>
                </c:pt>
                <c:pt idx="2">
                  <c:v>440</c:v>
                </c:pt>
                <c:pt idx="3">
                  <c:v>340</c:v>
                </c:pt>
                <c:pt idx="4">
                  <c:v>240</c:v>
                </c:pt>
                <c:pt idx="5">
                  <c:v>140</c:v>
                </c:pt>
                <c:pt idx="6">
                  <c:v>40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40</c:v>
                </c:pt>
                <c:pt idx="13">
                  <c:v>140</c:v>
                </c:pt>
                <c:pt idx="14">
                  <c:v>240</c:v>
                </c:pt>
                <c:pt idx="15">
                  <c:v>340</c:v>
                </c:pt>
                <c:pt idx="16">
                  <c:v>440</c:v>
                </c:pt>
                <c:pt idx="17">
                  <c:v>540</c:v>
                </c:pt>
                <c:pt idx="18">
                  <c:v>640</c:v>
                </c:pt>
              </c:numCache>
            </c:numRef>
          </c:val>
        </c:ser>
        <c:marker val="1"/>
        <c:axId val="107242240"/>
        <c:axId val="107243776"/>
      </c:lineChart>
      <c:catAx>
        <c:axId val="107242240"/>
        <c:scaling>
          <c:orientation val="minMax"/>
        </c:scaling>
        <c:axPos val="b"/>
        <c:numFmt formatCode="General" sourceLinked="1"/>
        <c:tickLblPos val="nextTo"/>
        <c:crossAx val="107243776"/>
        <c:crosses val="autoZero"/>
        <c:auto val="1"/>
        <c:lblAlgn val="ctr"/>
        <c:lblOffset val="100"/>
      </c:catAx>
      <c:valAx>
        <c:axId val="107243776"/>
        <c:scaling>
          <c:orientation val="minMax"/>
          <c:min val="-150"/>
        </c:scaling>
        <c:axPos val="l"/>
        <c:majorGridlines>
          <c:spPr>
            <a:ln>
              <a:solidFill>
                <a:srgbClr val="4F81BD">
                  <a:alpha val="20000"/>
                </a:srgbClr>
              </a:solidFill>
            </a:ln>
          </c:spPr>
        </c:majorGridlines>
        <c:numFmt formatCode="General" sourceLinked="1"/>
        <c:tickLblPos val="nextTo"/>
        <c:crossAx val="10724224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Short</a:t>
            </a:r>
            <a:r>
              <a:rPr lang="en-US" baseline="0"/>
              <a:t> </a:t>
            </a:r>
            <a:r>
              <a:rPr lang="en-US"/>
              <a:t>Strangle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'Short Strangle'!$C$14:$C$32</c:f>
              <c:numCache>
                <c:formatCode>General</c:formatCode>
                <c:ptCount val="19"/>
                <c:pt idx="0">
                  <c:v>7000</c:v>
                </c:pt>
                <c:pt idx="1">
                  <c:v>7100</c:v>
                </c:pt>
                <c:pt idx="2">
                  <c:v>7200</c:v>
                </c:pt>
                <c:pt idx="3">
                  <c:v>7300</c:v>
                </c:pt>
                <c:pt idx="4">
                  <c:v>7400</c:v>
                </c:pt>
                <c:pt idx="5">
                  <c:v>7500</c:v>
                </c:pt>
                <c:pt idx="6">
                  <c:v>7600</c:v>
                </c:pt>
                <c:pt idx="7">
                  <c:v>7700</c:v>
                </c:pt>
                <c:pt idx="8">
                  <c:v>7800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</c:v>
                </c:pt>
                <c:pt idx="14">
                  <c:v>8400</c:v>
                </c:pt>
                <c:pt idx="15">
                  <c:v>8500</c:v>
                </c:pt>
                <c:pt idx="16">
                  <c:v>8600</c:v>
                </c:pt>
                <c:pt idx="17">
                  <c:v>8700</c:v>
                </c:pt>
                <c:pt idx="18">
                  <c:v>8800</c:v>
                </c:pt>
              </c:numCache>
            </c:numRef>
          </c:cat>
          <c:val>
            <c:numRef>
              <c:f>'Short Strangle'!$J$14:$J$34</c:f>
              <c:numCache>
                <c:formatCode>General</c:formatCode>
                <c:ptCount val="21"/>
                <c:pt idx="0">
                  <c:v>-640</c:v>
                </c:pt>
                <c:pt idx="1">
                  <c:v>-540</c:v>
                </c:pt>
                <c:pt idx="2">
                  <c:v>-440</c:v>
                </c:pt>
                <c:pt idx="3">
                  <c:v>-340</c:v>
                </c:pt>
                <c:pt idx="4">
                  <c:v>-240</c:v>
                </c:pt>
                <c:pt idx="5">
                  <c:v>-140</c:v>
                </c:pt>
                <c:pt idx="6">
                  <c:v>-40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-40</c:v>
                </c:pt>
                <c:pt idx="13">
                  <c:v>-140</c:v>
                </c:pt>
                <c:pt idx="14">
                  <c:v>-240</c:v>
                </c:pt>
                <c:pt idx="15">
                  <c:v>-340</c:v>
                </c:pt>
                <c:pt idx="16">
                  <c:v>-440</c:v>
                </c:pt>
                <c:pt idx="17">
                  <c:v>-540</c:v>
                </c:pt>
                <c:pt idx="18">
                  <c:v>-640</c:v>
                </c:pt>
              </c:numCache>
            </c:numRef>
          </c:val>
        </c:ser>
        <c:marker val="1"/>
        <c:axId val="128547072"/>
        <c:axId val="128548864"/>
      </c:lineChart>
      <c:catAx>
        <c:axId val="128547072"/>
        <c:scaling>
          <c:orientation val="minMax"/>
        </c:scaling>
        <c:axPos val="b"/>
        <c:numFmt formatCode="General" sourceLinked="1"/>
        <c:tickLblPos val="nextTo"/>
        <c:crossAx val="128548864"/>
        <c:crosses val="autoZero"/>
        <c:auto val="1"/>
        <c:lblAlgn val="ctr"/>
        <c:lblOffset val="100"/>
      </c:catAx>
      <c:valAx>
        <c:axId val="128548864"/>
        <c:scaling>
          <c:orientation val="minMax"/>
          <c:min val="-150"/>
        </c:scaling>
        <c:axPos val="l"/>
        <c:majorGridlines>
          <c:spPr>
            <a:ln>
              <a:solidFill>
                <a:srgbClr val="4F81BD">
                  <a:alpha val="20000"/>
                </a:srgbClr>
              </a:solidFill>
            </a:ln>
          </c:spPr>
        </c:majorGridlines>
        <c:numFmt formatCode="General" sourceLinked="1"/>
        <c:tickLblPos val="nextTo"/>
        <c:crossAx val="12854707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15</xdr:row>
      <xdr:rowOff>11906</xdr:rowOff>
    </xdr:from>
    <xdr:to>
      <xdr:col>18</xdr:col>
      <xdr:colOff>107156</xdr:colOff>
      <xdr:row>29</xdr:row>
      <xdr:rowOff>83344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15</xdr:row>
      <xdr:rowOff>11906</xdr:rowOff>
    </xdr:from>
    <xdr:to>
      <xdr:col>18</xdr:col>
      <xdr:colOff>107156</xdr:colOff>
      <xdr:row>29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workbookViewId="0">
      <selection activeCell="E8" sqref="E8"/>
    </sheetView>
  </sheetViews>
  <sheetFormatPr defaultColWidth="0" defaultRowHeight="15" zeroHeight="1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/>
    <row r="2" spans="3:5"/>
    <row r="3" spans="3:5"/>
    <row r="4" spans="3:5"/>
    <row r="5" spans="3:5">
      <c r="C5" s="1"/>
      <c r="D5" s="6" t="s">
        <v>0</v>
      </c>
      <c r="E5" s="4" t="s">
        <v>27</v>
      </c>
    </row>
    <row r="6" spans="3:5">
      <c r="D6" s="7" t="s">
        <v>1</v>
      </c>
      <c r="E6" s="28">
        <v>2</v>
      </c>
    </row>
    <row r="7" spans="3:5">
      <c r="D7" s="8" t="s">
        <v>2</v>
      </c>
      <c r="E7" s="5" t="s">
        <v>19</v>
      </c>
    </row>
    <row r="8" spans="3:5"/>
    <row r="9" spans="3:5"/>
    <row r="10" spans="3:5"/>
    <row r="11" spans="3: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showGridLines="0" zoomScale="80" zoomScaleNormal="80" workbookViewId="0">
      <selection activeCell="E32" sqref="E32"/>
    </sheetView>
  </sheetViews>
  <sheetFormatPr defaultRowHeight="1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3" ht="18.75">
      <c r="A1" s="27" t="s">
        <v>28</v>
      </c>
    </row>
    <row r="2" spans="1:13" ht="6.75" customHeight="1"/>
    <row r="3" spans="1:13">
      <c r="C3" s="11" t="s">
        <v>3</v>
      </c>
      <c r="D3" s="12" t="s">
        <v>4</v>
      </c>
    </row>
    <row r="4" spans="1:13">
      <c r="C4" s="2" t="s">
        <v>5</v>
      </c>
      <c r="D4" s="13" t="s">
        <v>6</v>
      </c>
      <c r="F4" s="10" t="s">
        <v>12</v>
      </c>
    </row>
    <row r="5" spans="1:13">
      <c r="C5" s="2" t="s">
        <v>8</v>
      </c>
      <c r="D5" s="13">
        <v>7921</v>
      </c>
      <c r="F5" s="17" t="s">
        <v>11</v>
      </c>
      <c r="G5" s="18"/>
      <c r="H5" s="19"/>
    </row>
    <row r="6" spans="1:13">
      <c r="C6" s="2" t="s">
        <v>30</v>
      </c>
      <c r="D6" s="13">
        <v>8100</v>
      </c>
      <c r="F6" s="2" t="s">
        <v>15</v>
      </c>
      <c r="G6" s="9"/>
      <c r="H6" s="20"/>
    </row>
    <row r="7" spans="1:13">
      <c r="C7" s="2" t="s">
        <v>29</v>
      </c>
      <c r="D7" s="13">
        <v>7700</v>
      </c>
      <c r="F7" s="25" t="s">
        <v>16</v>
      </c>
      <c r="G7" s="9"/>
      <c r="H7" s="20"/>
    </row>
    <row r="8" spans="1:13">
      <c r="C8" s="2" t="s">
        <v>20</v>
      </c>
      <c r="D8" s="13">
        <v>32</v>
      </c>
      <c r="F8" s="2" t="s">
        <v>14</v>
      </c>
      <c r="G8" s="9"/>
      <c r="H8" s="20"/>
    </row>
    <row r="9" spans="1:13">
      <c r="C9" s="2" t="s">
        <v>21</v>
      </c>
      <c r="D9" s="13">
        <v>28</v>
      </c>
      <c r="F9" s="2" t="s">
        <v>18</v>
      </c>
      <c r="G9" s="9"/>
      <c r="H9" s="20"/>
    </row>
    <row r="10" spans="1:13">
      <c r="C10" s="3" t="s">
        <v>22</v>
      </c>
      <c r="D10" s="14">
        <f>D8+D9</f>
        <v>60</v>
      </c>
      <c r="F10" s="24" t="s">
        <v>13</v>
      </c>
      <c r="G10" s="26"/>
      <c r="H10" s="21" t="s">
        <v>17</v>
      </c>
    </row>
    <row r="11" spans="1:13">
      <c r="C11" s="9"/>
      <c r="D11" s="9"/>
    </row>
    <row r="12" spans="1:13">
      <c r="A12" s="10" t="s">
        <v>9</v>
      </c>
    </row>
    <row r="13" spans="1:13">
      <c r="C13" s="34" t="s">
        <v>10</v>
      </c>
      <c r="D13" s="35" t="s">
        <v>23</v>
      </c>
      <c r="E13" s="35" t="s">
        <v>31</v>
      </c>
      <c r="F13" s="35" t="s">
        <v>24</v>
      </c>
      <c r="G13" s="35" t="s">
        <v>25</v>
      </c>
      <c r="H13" s="35" t="s">
        <v>31</v>
      </c>
      <c r="I13" s="35" t="s">
        <v>26</v>
      </c>
      <c r="J13" s="36" t="s">
        <v>7</v>
      </c>
      <c r="K13" s="15"/>
      <c r="L13" s="1"/>
      <c r="M13" s="22"/>
    </row>
    <row r="14" spans="1:13">
      <c r="C14" s="29">
        <v>7000</v>
      </c>
      <c r="D14" s="16">
        <f>MAX(C14-$D$6,0)</f>
        <v>0</v>
      </c>
      <c r="E14" s="16">
        <f>-$D$8</f>
        <v>-32</v>
      </c>
      <c r="F14" s="16">
        <f>E14+D14</f>
        <v>-32</v>
      </c>
      <c r="G14" s="16">
        <f>MAX($D$7-C14,0)</f>
        <v>700</v>
      </c>
      <c r="H14" s="16">
        <f>-$D$9</f>
        <v>-28</v>
      </c>
      <c r="I14" s="16">
        <f>H14+G14</f>
        <v>672</v>
      </c>
      <c r="J14" s="30">
        <f>F14+I14</f>
        <v>640</v>
      </c>
      <c r="K14" s="15"/>
    </row>
    <row r="15" spans="1:13">
      <c r="C15" s="29">
        <f>C14+100</f>
        <v>7100</v>
      </c>
      <c r="D15" s="16">
        <f t="shared" ref="D15:D32" si="0">MAX(C15-$D$6,0)</f>
        <v>0</v>
      </c>
      <c r="E15" s="16">
        <f t="shared" ref="E15:E32" si="1">-$D$8</f>
        <v>-32</v>
      </c>
      <c r="F15" s="16">
        <f t="shared" ref="F15:F32" si="2">E15+D15</f>
        <v>-32</v>
      </c>
      <c r="G15" s="16">
        <f t="shared" ref="G15:G32" si="3">MAX($D$7-C15,0)</f>
        <v>600</v>
      </c>
      <c r="H15" s="16">
        <f t="shared" ref="H15:H32" si="4">-$D$9</f>
        <v>-28</v>
      </c>
      <c r="I15" s="16">
        <f t="shared" ref="I15:I32" si="5">H15+G15</f>
        <v>572</v>
      </c>
      <c r="J15" s="30">
        <f t="shared" ref="J15:J32" si="6">F15+I15</f>
        <v>540</v>
      </c>
      <c r="K15" s="15"/>
    </row>
    <row r="16" spans="1:13">
      <c r="C16" s="29">
        <f>C15+100</f>
        <v>7200</v>
      </c>
      <c r="D16" s="16">
        <f t="shared" si="0"/>
        <v>0</v>
      </c>
      <c r="E16" s="16">
        <f t="shared" si="1"/>
        <v>-32</v>
      </c>
      <c r="F16" s="16">
        <f t="shared" si="2"/>
        <v>-32</v>
      </c>
      <c r="G16" s="16">
        <f t="shared" si="3"/>
        <v>500</v>
      </c>
      <c r="H16" s="16">
        <f t="shared" si="4"/>
        <v>-28</v>
      </c>
      <c r="I16" s="16">
        <f t="shared" si="5"/>
        <v>472</v>
      </c>
      <c r="J16" s="30">
        <f t="shared" si="6"/>
        <v>440</v>
      </c>
      <c r="K16" s="15"/>
    </row>
    <row r="17" spans="3:11">
      <c r="C17" s="29">
        <f>C16+100</f>
        <v>7300</v>
      </c>
      <c r="D17" s="16">
        <f t="shared" si="0"/>
        <v>0</v>
      </c>
      <c r="E17" s="16">
        <f t="shared" si="1"/>
        <v>-32</v>
      </c>
      <c r="F17" s="16">
        <f t="shared" si="2"/>
        <v>-32</v>
      </c>
      <c r="G17" s="16">
        <f t="shared" si="3"/>
        <v>400</v>
      </c>
      <c r="H17" s="16">
        <f t="shared" si="4"/>
        <v>-28</v>
      </c>
      <c r="I17" s="16">
        <f t="shared" si="5"/>
        <v>372</v>
      </c>
      <c r="J17" s="30">
        <f t="shared" si="6"/>
        <v>340</v>
      </c>
      <c r="K17" s="15"/>
    </row>
    <row r="18" spans="3:11">
      <c r="C18" s="29">
        <f t="shared" ref="C18:C32" si="7">C17+100</f>
        <v>7400</v>
      </c>
      <c r="D18" s="16">
        <f t="shared" si="0"/>
        <v>0</v>
      </c>
      <c r="E18" s="16">
        <f t="shared" si="1"/>
        <v>-32</v>
      </c>
      <c r="F18" s="16">
        <f t="shared" si="2"/>
        <v>-32</v>
      </c>
      <c r="G18" s="16">
        <f t="shared" si="3"/>
        <v>300</v>
      </c>
      <c r="H18" s="16">
        <f t="shared" si="4"/>
        <v>-28</v>
      </c>
      <c r="I18" s="16">
        <f t="shared" si="5"/>
        <v>272</v>
      </c>
      <c r="J18" s="30">
        <f t="shared" si="6"/>
        <v>240</v>
      </c>
      <c r="K18" s="15"/>
    </row>
    <row r="19" spans="3:11">
      <c r="C19" s="29">
        <f t="shared" si="7"/>
        <v>7500</v>
      </c>
      <c r="D19" s="16">
        <f t="shared" si="0"/>
        <v>0</v>
      </c>
      <c r="E19" s="16">
        <f t="shared" si="1"/>
        <v>-32</v>
      </c>
      <c r="F19" s="16">
        <f t="shared" si="2"/>
        <v>-32</v>
      </c>
      <c r="G19" s="16">
        <f t="shared" si="3"/>
        <v>200</v>
      </c>
      <c r="H19" s="16">
        <f t="shared" si="4"/>
        <v>-28</v>
      </c>
      <c r="I19" s="16">
        <f t="shared" si="5"/>
        <v>172</v>
      </c>
      <c r="J19" s="30">
        <f t="shared" si="6"/>
        <v>140</v>
      </c>
      <c r="K19" s="15"/>
    </row>
    <row r="20" spans="3:11">
      <c r="C20" s="29">
        <f>C19+100</f>
        <v>7600</v>
      </c>
      <c r="D20" s="16">
        <f t="shared" si="0"/>
        <v>0</v>
      </c>
      <c r="E20" s="16">
        <f t="shared" si="1"/>
        <v>-32</v>
      </c>
      <c r="F20" s="16">
        <f t="shared" si="2"/>
        <v>-32</v>
      </c>
      <c r="G20" s="16">
        <f t="shared" si="3"/>
        <v>100</v>
      </c>
      <c r="H20" s="16">
        <f t="shared" si="4"/>
        <v>-28</v>
      </c>
      <c r="I20" s="16">
        <f t="shared" si="5"/>
        <v>72</v>
      </c>
      <c r="J20" s="30">
        <f t="shared" si="6"/>
        <v>40</v>
      </c>
      <c r="K20" s="15"/>
    </row>
    <row r="21" spans="3:11">
      <c r="C21" s="29">
        <f t="shared" si="7"/>
        <v>7700</v>
      </c>
      <c r="D21" s="16">
        <f t="shared" si="0"/>
        <v>0</v>
      </c>
      <c r="E21" s="16">
        <f t="shared" si="1"/>
        <v>-32</v>
      </c>
      <c r="F21" s="16">
        <f t="shared" si="2"/>
        <v>-32</v>
      </c>
      <c r="G21" s="16">
        <f t="shared" si="3"/>
        <v>0</v>
      </c>
      <c r="H21" s="16">
        <f t="shared" si="4"/>
        <v>-28</v>
      </c>
      <c r="I21" s="16">
        <f t="shared" si="5"/>
        <v>-28</v>
      </c>
      <c r="J21" s="30">
        <f t="shared" si="6"/>
        <v>-60</v>
      </c>
      <c r="K21" s="15"/>
    </row>
    <row r="22" spans="3:11">
      <c r="C22" s="29">
        <f>C21+100</f>
        <v>7800</v>
      </c>
      <c r="D22" s="16">
        <f t="shared" si="0"/>
        <v>0</v>
      </c>
      <c r="E22" s="16">
        <f t="shared" si="1"/>
        <v>-32</v>
      </c>
      <c r="F22" s="16">
        <f t="shared" si="2"/>
        <v>-32</v>
      </c>
      <c r="G22" s="16">
        <f t="shared" si="3"/>
        <v>0</v>
      </c>
      <c r="H22" s="16">
        <f t="shared" si="4"/>
        <v>-28</v>
      </c>
      <c r="I22" s="16">
        <f t="shared" si="5"/>
        <v>-28</v>
      </c>
      <c r="J22" s="30">
        <f t="shared" si="6"/>
        <v>-60</v>
      </c>
      <c r="K22" s="15"/>
    </row>
    <row r="23" spans="3:11">
      <c r="C23" s="29">
        <f>C22+100</f>
        <v>7900</v>
      </c>
      <c r="D23" s="16">
        <f t="shared" si="0"/>
        <v>0</v>
      </c>
      <c r="E23" s="16">
        <f t="shared" si="1"/>
        <v>-32</v>
      </c>
      <c r="F23" s="16">
        <f t="shared" si="2"/>
        <v>-32</v>
      </c>
      <c r="G23" s="16">
        <f t="shared" si="3"/>
        <v>0</v>
      </c>
      <c r="H23" s="16">
        <f t="shared" si="4"/>
        <v>-28</v>
      </c>
      <c r="I23" s="16">
        <f t="shared" si="5"/>
        <v>-28</v>
      </c>
      <c r="J23" s="30">
        <f t="shared" si="6"/>
        <v>-60</v>
      </c>
      <c r="K23" s="15"/>
    </row>
    <row r="24" spans="3:11">
      <c r="C24" s="29">
        <f t="shared" si="7"/>
        <v>8000</v>
      </c>
      <c r="D24" s="16">
        <f t="shared" si="0"/>
        <v>0</v>
      </c>
      <c r="E24" s="16">
        <f t="shared" si="1"/>
        <v>-32</v>
      </c>
      <c r="F24" s="16">
        <f t="shared" si="2"/>
        <v>-32</v>
      </c>
      <c r="G24" s="16">
        <f t="shared" si="3"/>
        <v>0</v>
      </c>
      <c r="H24" s="16">
        <f t="shared" si="4"/>
        <v>-28</v>
      </c>
      <c r="I24" s="16">
        <f t="shared" si="5"/>
        <v>-28</v>
      </c>
      <c r="J24" s="30">
        <f t="shared" si="6"/>
        <v>-60</v>
      </c>
      <c r="K24" s="15"/>
    </row>
    <row r="25" spans="3:11">
      <c r="C25" s="29">
        <f t="shared" si="7"/>
        <v>8100</v>
      </c>
      <c r="D25" s="16">
        <f t="shared" si="0"/>
        <v>0</v>
      </c>
      <c r="E25" s="16">
        <f t="shared" si="1"/>
        <v>-32</v>
      </c>
      <c r="F25" s="16">
        <f t="shared" si="2"/>
        <v>-32</v>
      </c>
      <c r="G25" s="16">
        <f t="shared" si="3"/>
        <v>0</v>
      </c>
      <c r="H25" s="16">
        <f t="shared" si="4"/>
        <v>-28</v>
      </c>
      <c r="I25" s="16">
        <f t="shared" si="5"/>
        <v>-28</v>
      </c>
      <c r="J25" s="30">
        <f t="shared" si="6"/>
        <v>-60</v>
      </c>
      <c r="K25" s="15"/>
    </row>
    <row r="26" spans="3:11">
      <c r="C26" s="29">
        <f t="shared" si="7"/>
        <v>8200</v>
      </c>
      <c r="D26" s="16">
        <f t="shared" si="0"/>
        <v>100</v>
      </c>
      <c r="E26" s="16">
        <f t="shared" si="1"/>
        <v>-32</v>
      </c>
      <c r="F26" s="16">
        <f t="shared" si="2"/>
        <v>68</v>
      </c>
      <c r="G26" s="16">
        <f t="shared" si="3"/>
        <v>0</v>
      </c>
      <c r="H26" s="16">
        <f t="shared" si="4"/>
        <v>-28</v>
      </c>
      <c r="I26" s="16">
        <f t="shared" si="5"/>
        <v>-28</v>
      </c>
      <c r="J26" s="30">
        <f t="shared" si="6"/>
        <v>40</v>
      </c>
      <c r="K26" s="15"/>
    </row>
    <row r="27" spans="3:11">
      <c r="C27" s="29">
        <f t="shared" si="7"/>
        <v>8300</v>
      </c>
      <c r="D27" s="16">
        <f t="shared" si="0"/>
        <v>200</v>
      </c>
      <c r="E27" s="16">
        <f t="shared" si="1"/>
        <v>-32</v>
      </c>
      <c r="F27" s="16">
        <f t="shared" si="2"/>
        <v>168</v>
      </c>
      <c r="G27" s="16">
        <f t="shared" si="3"/>
        <v>0</v>
      </c>
      <c r="H27" s="16">
        <f t="shared" si="4"/>
        <v>-28</v>
      </c>
      <c r="I27" s="16">
        <f t="shared" si="5"/>
        <v>-28</v>
      </c>
      <c r="J27" s="30">
        <f t="shared" si="6"/>
        <v>140</v>
      </c>
      <c r="K27" s="15"/>
    </row>
    <row r="28" spans="3:11">
      <c r="C28" s="29">
        <f t="shared" si="7"/>
        <v>8400</v>
      </c>
      <c r="D28" s="16">
        <f t="shared" si="0"/>
        <v>300</v>
      </c>
      <c r="E28" s="16">
        <f t="shared" si="1"/>
        <v>-32</v>
      </c>
      <c r="F28" s="16">
        <f t="shared" si="2"/>
        <v>268</v>
      </c>
      <c r="G28" s="16">
        <f t="shared" si="3"/>
        <v>0</v>
      </c>
      <c r="H28" s="16">
        <f t="shared" si="4"/>
        <v>-28</v>
      </c>
      <c r="I28" s="16">
        <f t="shared" si="5"/>
        <v>-28</v>
      </c>
      <c r="J28" s="30">
        <f t="shared" si="6"/>
        <v>240</v>
      </c>
      <c r="K28" s="15"/>
    </row>
    <row r="29" spans="3:11">
      <c r="C29" s="29">
        <f t="shared" si="7"/>
        <v>8500</v>
      </c>
      <c r="D29" s="16">
        <f t="shared" si="0"/>
        <v>400</v>
      </c>
      <c r="E29" s="16">
        <f t="shared" si="1"/>
        <v>-32</v>
      </c>
      <c r="F29" s="16">
        <f t="shared" si="2"/>
        <v>368</v>
      </c>
      <c r="G29" s="16">
        <f t="shared" si="3"/>
        <v>0</v>
      </c>
      <c r="H29" s="16">
        <f t="shared" si="4"/>
        <v>-28</v>
      </c>
      <c r="I29" s="16">
        <f t="shared" si="5"/>
        <v>-28</v>
      </c>
      <c r="J29" s="30">
        <f t="shared" si="6"/>
        <v>340</v>
      </c>
      <c r="K29" s="15"/>
    </row>
    <row r="30" spans="3:11">
      <c r="C30" s="29">
        <f t="shared" si="7"/>
        <v>8600</v>
      </c>
      <c r="D30" s="16">
        <f t="shared" si="0"/>
        <v>500</v>
      </c>
      <c r="E30" s="16">
        <f t="shared" si="1"/>
        <v>-32</v>
      </c>
      <c r="F30" s="16">
        <f t="shared" si="2"/>
        <v>468</v>
      </c>
      <c r="G30" s="16">
        <f t="shared" si="3"/>
        <v>0</v>
      </c>
      <c r="H30" s="16">
        <f t="shared" si="4"/>
        <v>-28</v>
      </c>
      <c r="I30" s="16">
        <f t="shared" si="5"/>
        <v>-28</v>
      </c>
      <c r="J30" s="30">
        <f t="shared" si="6"/>
        <v>440</v>
      </c>
    </row>
    <row r="31" spans="3:11">
      <c r="C31" s="29">
        <f t="shared" si="7"/>
        <v>8700</v>
      </c>
      <c r="D31" s="16">
        <f t="shared" si="0"/>
        <v>600</v>
      </c>
      <c r="E31" s="16">
        <f t="shared" si="1"/>
        <v>-32</v>
      </c>
      <c r="F31" s="16">
        <f t="shared" si="2"/>
        <v>568</v>
      </c>
      <c r="G31" s="16">
        <f t="shared" si="3"/>
        <v>0</v>
      </c>
      <c r="H31" s="16">
        <f t="shared" si="4"/>
        <v>-28</v>
      </c>
      <c r="I31" s="16">
        <f t="shared" si="5"/>
        <v>-28</v>
      </c>
      <c r="J31" s="30">
        <f t="shared" si="6"/>
        <v>540</v>
      </c>
    </row>
    <row r="32" spans="3:11">
      <c r="C32" s="31">
        <f t="shared" si="7"/>
        <v>8800</v>
      </c>
      <c r="D32" s="32">
        <f t="shared" si="0"/>
        <v>700</v>
      </c>
      <c r="E32" s="32">
        <f t="shared" si="1"/>
        <v>-32</v>
      </c>
      <c r="F32" s="32">
        <f t="shared" si="2"/>
        <v>668</v>
      </c>
      <c r="G32" s="32">
        <f t="shared" si="3"/>
        <v>0</v>
      </c>
      <c r="H32" s="32">
        <f t="shared" si="4"/>
        <v>-28</v>
      </c>
      <c r="I32" s="32">
        <f t="shared" si="5"/>
        <v>-28</v>
      </c>
      <c r="J32" s="33">
        <f t="shared" si="6"/>
        <v>640</v>
      </c>
    </row>
    <row r="33" spans="3:10">
      <c r="C33" s="16"/>
      <c r="D33" s="16"/>
      <c r="E33" s="16"/>
      <c r="F33" s="16"/>
      <c r="G33" s="16"/>
      <c r="H33" s="16"/>
      <c r="I33" s="16"/>
      <c r="J33" s="16"/>
    </row>
    <row r="34" spans="3:10">
      <c r="C34" s="16"/>
      <c r="D34" s="16"/>
      <c r="E34" s="16"/>
      <c r="F34" s="16"/>
      <c r="G34" s="16"/>
      <c r="H34" s="16"/>
      <c r="I34" s="16"/>
      <c r="J34" s="16"/>
    </row>
    <row r="35" spans="3:10">
      <c r="C35" s="9"/>
      <c r="D35" s="9"/>
      <c r="E35" s="9"/>
    </row>
    <row r="36" spans="3:10">
      <c r="C36" s="9"/>
      <c r="D36" s="9"/>
      <c r="E36" s="9"/>
    </row>
    <row r="37" spans="3:10">
      <c r="C37" s="9"/>
      <c r="D37" s="9"/>
      <c r="E37" s="9"/>
    </row>
    <row r="38" spans="3:10">
      <c r="C38" s="23"/>
      <c r="D38" s="23"/>
      <c r="E38" s="9"/>
    </row>
    <row r="39" spans="3:10">
      <c r="C39" s="23"/>
      <c r="D39" s="23"/>
      <c r="E39" s="9"/>
    </row>
    <row r="40" spans="3:10">
      <c r="C40" s="23"/>
      <c r="D40" s="23"/>
      <c r="E40" s="9"/>
    </row>
    <row r="41" spans="3:10">
      <c r="C41" s="23"/>
      <c r="D41" s="23"/>
      <c r="E4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showGridLines="0" tabSelected="1" topLeftCell="A4" zoomScale="80" zoomScaleNormal="80" workbookViewId="0">
      <selection activeCell="J10" sqref="J10"/>
    </sheetView>
  </sheetViews>
  <sheetFormatPr defaultRowHeight="1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3" ht="18.75">
      <c r="A1" s="27" t="s">
        <v>28</v>
      </c>
    </row>
    <row r="2" spans="1:13" ht="6.75" customHeight="1"/>
    <row r="3" spans="1:13">
      <c r="C3" s="11" t="s">
        <v>3</v>
      </c>
      <c r="D3" s="12" t="s">
        <v>4</v>
      </c>
    </row>
    <row r="4" spans="1:13">
      <c r="C4" s="2" t="s">
        <v>5</v>
      </c>
      <c r="D4" s="13" t="s">
        <v>6</v>
      </c>
      <c r="F4" s="10" t="s">
        <v>12</v>
      </c>
    </row>
    <row r="5" spans="1:13">
      <c r="C5" s="2" t="s">
        <v>8</v>
      </c>
      <c r="D5" s="13">
        <v>7921</v>
      </c>
      <c r="F5" s="17" t="s">
        <v>11</v>
      </c>
      <c r="G5" s="18"/>
      <c r="H5" s="19"/>
    </row>
    <row r="6" spans="1:13">
      <c r="C6" s="2" t="s">
        <v>32</v>
      </c>
      <c r="D6" s="13">
        <v>8100</v>
      </c>
      <c r="F6" s="2" t="s">
        <v>15</v>
      </c>
      <c r="G6" s="9"/>
      <c r="H6" s="20"/>
    </row>
    <row r="7" spans="1:13">
      <c r="C7" s="2" t="s">
        <v>33</v>
      </c>
      <c r="D7" s="13">
        <v>7700</v>
      </c>
      <c r="F7" s="25" t="s">
        <v>16</v>
      </c>
      <c r="G7" s="9"/>
      <c r="H7" s="20"/>
    </row>
    <row r="8" spans="1:13">
      <c r="C8" s="2" t="s">
        <v>20</v>
      </c>
      <c r="D8" s="13">
        <v>32</v>
      </c>
      <c r="F8" s="2" t="s">
        <v>14</v>
      </c>
      <c r="G8" s="9"/>
      <c r="H8" s="20"/>
    </row>
    <row r="9" spans="1:13">
      <c r="C9" s="2" t="s">
        <v>21</v>
      </c>
      <c r="D9" s="13">
        <v>28</v>
      </c>
      <c r="F9" s="2" t="s">
        <v>18</v>
      </c>
      <c r="G9" s="9"/>
      <c r="H9" s="20"/>
    </row>
    <row r="10" spans="1:13">
      <c r="C10" s="3" t="s">
        <v>34</v>
      </c>
      <c r="D10" s="14">
        <f>D8+D9</f>
        <v>60</v>
      </c>
      <c r="F10" s="24" t="s">
        <v>13</v>
      </c>
      <c r="G10" s="26"/>
      <c r="H10" s="21" t="s">
        <v>17</v>
      </c>
    </row>
    <row r="11" spans="1:13">
      <c r="C11" s="9"/>
      <c r="D11" s="9"/>
    </row>
    <row r="12" spans="1:13">
      <c r="A12" s="10" t="s">
        <v>9</v>
      </c>
    </row>
    <row r="13" spans="1:13">
      <c r="C13" s="34" t="s">
        <v>10</v>
      </c>
      <c r="D13" s="35" t="s">
        <v>23</v>
      </c>
      <c r="E13" s="35" t="s">
        <v>31</v>
      </c>
      <c r="F13" s="35" t="s">
        <v>24</v>
      </c>
      <c r="G13" s="35" t="s">
        <v>25</v>
      </c>
      <c r="H13" s="35" t="s">
        <v>31</v>
      </c>
      <c r="I13" s="35" t="s">
        <v>26</v>
      </c>
      <c r="J13" s="36" t="s">
        <v>7</v>
      </c>
      <c r="K13" s="15"/>
      <c r="L13" s="1"/>
      <c r="M13" s="22"/>
    </row>
    <row r="14" spans="1:13">
      <c r="C14" s="29">
        <v>7000</v>
      </c>
      <c r="D14" s="16">
        <f>MAX(C14-$D$6,0)</f>
        <v>0</v>
      </c>
      <c r="E14" s="16">
        <f>$D$8</f>
        <v>32</v>
      </c>
      <c r="F14" s="16">
        <f>E14-D14</f>
        <v>32</v>
      </c>
      <c r="G14" s="16">
        <f>MAX($D$7-C14,0)</f>
        <v>700</v>
      </c>
      <c r="H14" s="16">
        <f>$D$9</f>
        <v>28</v>
      </c>
      <c r="I14" s="16">
        <f>H14-G14</f>
        <v>-672</v>
      </c>
      <c r="J14" s="30">
        <f>F14+I14</f>
        <v>-640</v>
      </c>
      <c r="K14" s="15"/>
    </row>
    <row r="15" spans="1:13">
      <c r="C15" s="29">
        <f>C14+100</f>
        <v>7100</v>
      </c>
      <c r="D15" s="16">
        <f t="shared" ref="D15:D32" si="0">MAX(C15-$D$6,0)</f>
        <v>0</v>
      </c>
      <c r="E15" s="16">
        <f t="shared" ref="E15:E32" si="1">$D$8</f>
        <v>32</v>
      </c>
      <c r="F15" s="16">
        <f t="shared" ref="F15:F32" si="2">E15-D15</f>
        <v>32</v>
      </c>
      <c r="G15" s="16">
        <f t="shared" ref="G15:G32" si="3">MAX($D$7-C15,0)</f>
        <v>600</v>
      </c>
      <c r="H15" s="16">
        <f t="shared" ref="H15:H32" si="4">$D$9</f>
        <v>28</v>
      </c>
      <c r="I15" s="16">
        <f t="shared" ref="I15:I32" si="5">H15-G15</f>
        <v>-572</v>
      </c>
      <c r="J15" s="30">
        <f t="shared" ref="J15:J32" si="6">F15+I15</f>
        <v>-540</v>
      </c>
      <c r="K15" s="15"/>
    </row>
    <row r="16" spans="1:13">
      <c r="C16" s="29">
        <f>C15+100</f>
        <v>7200</v>
      </c>
      <c r="D16" s="16">
        <f t="shared" si="0"/>
        <v>0</v>
      </c>
      <c r="E16" s="16">
        <f t="shared" si="1"/>
        <v>32</v>
      </c>
      <c r="F16" s="16">
        <f t="shared" si="2"/>
        <v>32</v>
      </c>
      <c r="G16" s="16">
        <f t="shared" si="3"/>
        <v>500</v>
      </c>
      <c r="H16" s="16">
        <f t="shared" si="4"/>
        <v>28</v>
      </c>
      <c r="I16" s="16">
        <f t="shared" si="5"/>
        <v>-472</v>
      </c>
      <c r="J16" s="30">
        <f t="shared" si="6"/>
        <v>-440</v>
      </c>
      <c r="K16" s="15"/>
    </row>
    <row r="17" spans="3:11">
      <c r="C17" s="29">
        <f>C16+100</f>
        <v>7300</v>
      </c>
      <c r="D17" s="16">
        <f t="shared" si="0"/>
        <v>0</v>
      </c>
      <c r="E17" s="16">
        <f t="shared" si="1"/>
        <v>32</v>
      </c>
      <c r="F17" s="16">
        <f t="shared" si="2"/>
        <v>32</v>
      </c>
      <c r="G17" s="16">
        <f t="shared" si="3"/>
        <v>400</v>
      </c>
      <c r="H17" s="16">
        <f t="shared" si="4"/>
        <v>28</v>
      </c>
      <c r="I17" s="16">
        <f t="shared" si="5"/>
        <v>-372</v>
      </c>
      <c r="J17" s="30">
        <f t="shared" si="6"/>
        <v>-340</v>
      </c>
      <c r="K17" s="15"/>
    </row>
    <row r="18" spans="3:11">
      <c r="C18" s="29">
        <f t="shared" ref="C18:C32" si="7">C17+100</f>
        <v>7400</v>
      </c>
      <c r="D18" s="16">
        <f t="shared" si="0"/>
        <v>0</v>
      </c>
      <c r="E18" s="16">
        <f t="shared" si="1"/>
        <v>32</v>
      </c>
      <c r="F18" s="16">
        <f t="shared" si="2"/>
        <v>32</v>
      </c>
      <c r="G18" s="16">
        <f t="shared" si="3"/>
        <v>300</v>
      </c>
      <c r="H18" s="16">
        <f t="shared" si="4"/>
        <v>28</v>
      </c>
      <c r="I18" s="16">
        <f t="shared" si="5"/>
        <v>-272</v>
      </c>
      <c r="J18" s="30">
        <f t="shared" si="6"/>
        <v>-240</v>
      </c>
      <c r="K18" s="15"/>
    </row>
    <row r="19" spans="3:11">
      <c r="C19" s="29">
        <f t="shared" si="7"/>
        <v>7500</v>
      </c>
      <c r="D19" s="16">
        <f t="shared" si="0"/>
        <v>0</v>
      </c>
      <c r="E19" s="16">
        <f t="shared" si="1"/>
        <v>32</v>
      </c>
      <c r="F19" s="16">
        <f t="shared" si="2"/>
        <v>32</v>
      </c>
      <c r="G19" s="16">
        <f t="shared" si="3"/>
        <v>200</v>
      </c>
      <c r="H19" s="16">
        <f t="shared" si="4"/>
        <v>28</v>
      </c>
      <c r="I19" s="16">
        <f t="shared" si="5"/>
        <v>-172</v>
      </c>
      <c r="J19" s="30">
        <f t="shared" si="6"/>
        <v>-140</v>
      </c>
      <c r="K19" s="15"/>
    </row>
    <row r="20" spans="3:11">
      <c r="C20" s="29">
        <f>C19+100</f>
        <v>7600</v>
      </c>
      <c r="D20" s="16">
        <f t="shared" si="0"/>
        <v>0</v>
      </c>
      <c r="E20" s="16">
        <f t="shared" si="1"/>
        <v>32</v>
      </c>
      <c r="F20" s="16">
        <f t="shared" si="2"/>
        <v>32</v>
      </c>
      <c r="G20" s="16">
        <f t="shared" si="3"/>
        <v>100</v>
      </c>
      <c r="H20" s="16">
        <f t="shared" si="4"/>
        <v>28</v>
      </c>
      <c r="I20" s="16">
        <f t="shared" si="5"/>
        <v>-72</v>
      </c>
      <c r="J20" s="30">
        <f t="shared" si="6"/>
        <v>-40</v>
      </c>
      <c r="K20" s="15"/>
    </row>
    <row r="21" spans="3:11">
      <c r="C21" s="29">
        <f t="shared" si="7"/>
        <v>7700</v>
      </c>
      <c r="D21" s="16">
        <f t="shared" si="0"/>
        <v>0</v>
      </c>
      <c r="E21" s="16">
        <f t="shared" si="1"/>
        <v>32</v>
      </c>
      <c r="F21" s="16">
        <f t="shared" si="2"/>
        <v>32</v>
      </c>
      <c r="G21" s="16">
        <f t="shared" si="3"/>
        <v>0</v>
      </c>
      <c r="H21" s="16">
        <f t="shared" si="4"/>
        <v>28</v>
      </c>
      <c r="I21" s="16">
        <f t="shared" si="5"/>
        <v>28</v>
      </c>
      <c r="J21" s="30">
        <f t="shared" si="6"/>
        <v>60</v>
      </c>
      <c r="K21" s="15"/>
    </row>
    <row r="22" spans="3:11">
      <c r="C22" s="29">
        <f>C21+100</f>
        <v>7800</v>
      </c>
      <c r="D22" s="16">
        <f t="shared" si="0"/>
        <v>0</v>
      </c>
      <c r="E22" s="16">
        <f t="shared" si="1"/>
        <v>32</v>
      </c>
      <c r="F22" s="16">
        <f t="shared" si="2"/>
        <v>32</v>
      </c>
      <c r="G22" s="16">
        <f t="shared" si="3"/>
        <v>0</v>
      </c>
      <c r="H22" s="16">
        <f t="shared" si="4"/>
        <v>28</v>
      </c>
      <c r="I22" s="16">
        <f t="shared" si="5"/>
        <v>28</v>
      </c>
      <c r="J22" s="30">
        <f t="shared" si="6"/>
        <v>60</v>
      </c>
      <c r="K22" s="15"/>
    </row>
    <row r="23" spans="3:11">
      <c r="C23" s="29">
        <f>C22+100</f>
        <v>7900</v>
      </c>
      <c r="D23" s="16">
        <f t="shared" si="0"/>
        <v>0</v>
      </c>
      <c r="E23" s="16">
        <f t="shared" si="1"/>
        <v>32</v>
      </c>
      <c r="F23" s="16">
        <f t="shared" si="2"/>
        <v>32</v>
      </c>
      <c r="G23" s="16">
        <f t="shared" si="3"/>
        <v>0</v>
      </c>
      <c r="H23" s="16">
        <f t="shared" si="4"/>
        <v>28</v>
      </c>
      <c r="I23" s="16">
        <f t="shared" si="5"/>
        <v>28</v>
      </c>
      <c r="J23" s="30">
        <f t="shared" si="6"/>
        <v>60</v>
      </c>
      <c r="K23" s="15"/>
    </row>
    <row r="24" spans="3:11">
      <c r="C24" s="29">
        <f t="shared" si="7"/>
        <v>8000</v>
      </c>
      <c r="D24" s="16">
        <f t="shared" si="0"/>
        <v>0</v>
      </c>
      <c r="E24" s="16">
        <f t="shared" si="1"/>
        <v>32</v>
      </c>
      <c r="F24" s="16">
        <f t="shared" si="2"/>
        <v>32</v>
      </c>
      <c r="G24" s="16">
        <f t="shared" si="3"/>
        <v>0</v>
      </c>
      <c r="H24" s="16">
        <f t="shared" si="4"/>
        <v>28</v>
      </c>
      <c r="I24" s="16">
        <f t="shared" si="5"/>
        <v>28</v>
      </c>
      <c r="J24" s="30">
        <f t="shared" si="6"/>
        <v>60</v>
      </c>
      <c r="K24" s="15"/>
    </row>
    <row r="25" spans="3:11">
      <c r="C25" s="29">
        <f t="shared" si="7"/>
        <v>8100</v>
      </c>
      <c r="D25" s="16">
        <f t="shared" si="0"/>
        <v>0</v>
      </c>
      <c r="E25" s="16">
        <f t="shared" si="1"/>
        <v>32</v>
      </c>
      <c r="F25" s="16">
        <f t="shared" si="2"/>
        <v>32</v>
      </c>
      <c r="G25" s="16">
        <f t="shared" si="3"/>
        <v>0</v>
      </c>
      <c r="H25" s="16">
        <f t="shared" si="4"/>
        <v>28</v>
      </c>
      <c r="I25" s="16">
        <f t="shared" si="5"/>
        <v>28</v>
      </c>
      <c r="J25" s="30">
        <f t="shared" si="6"/>
        <v>60</v>
      </c>
      <c r="K25" s="15"/>
    </row>
    <row r="26" spans="3:11">
      <c r="C26" s="29">
        <f t="shared" si="7"/>
        <v>8200</v>
      </c>
      <c r="D26" s="16">
        <f t="shared" si="0"/>
        <v>100</v>
      </c>
      <c r="E26" s="16">
        <f t="shared" si="1"/>
        <v>32</v>
      </c>
      <c r="F26" s="16">
        <f t="shared" si="2"/>
        <v>-68</v>
      </c>
      <c r="G26" s="16">
        <f t="shared" si="3"/>
        <v>0</v>
      </c>
      <c r="H26" s="16">
        <f t="shared" si="4"/>
        <v>28</v>
      </c>
      <c r="I26" s="16">
        <f t="shared" si="5"/>
        <v>28</v>
      </c>
      <c r="J26" s="30">
        <f t="shared" si="6"/>
        <v>-40</v>
      </c>
      <c r="K26" s="15"/>
    </row>
    <row r="27" spans="3:11">
      <c r="C27" s="29">
        <f t="shared" si="7"/>
        <v>8300</v>
      </c>
      <c r="D27" s="16">
        <f t="shared" si="0"/>
        <v>200</v>
      </c>
      <c r="E27" s="16">
        <f t="shared" si="1"/>
        <v>32</v>
      </c>
      <c r="F27" s="16">
        <f t="shared" si="2"/>
        <v>-168</v>
      </c>
      <c r="G27" s="16">
        <f t="shared" si="3"/>
        <v>0</v>
      </c>
      <c r="H27" s="16">
        <f t="shared" si="4"/>
        <v>28</v>
      </c>
      <c r="I27" s="16">
        <f t="shared" si="5"/>
        <v>28</v>
      </c>
      <c r="J27" s="30">
        <f t="shared" si="6"/>
        <v>-140</v>
      </c>
      <c r="K27" s="15"/>
    </row>
    <row r="28" spans="3:11">
      <c r="C28" s="29">
        <f t="shared" si="7"/>
        <v>8400</v>
      </c>
      <c r="D28" s="16">
        <f t="shared" si="0"/>
        <v>300</v>
      </c>
      <c r="E28" s="16">
        <f t="shared" si="1"/>
        <v>32</v>
      </c>
      <c r="F28" s="16">
        <f t="shared" si="2"/>
        <v>-268</v>
      </c>
      <c r="G28" s="16">
        <f t="shared" si="3"/>
        <v>0</v>
      </c>
      <c r="H28" s="16">
        <f t="shared" si="4"/>
        <v>28</v>
      </c>
      <c r="I28" s="16">
        <f t="shared" si="5"/>
        <v>28</v>
      </c>
      <c r="J28" s="30">
        <f t="shared" si="6"/>
        <v>-240</v>
      </c>
      <c r="K28" s="15"/>
    </row>
    <row r="29" spans="3:11">
      <c r="C29" s="29">
        <f t="shared" si="7"/>
        <v>8500</v>
      </c>
      <c r="D29" s="16">
        <f t="shared" si="0"/>
        <v>400</v>
      </c>
      <c r="E29" s="16">
        <f t="shared" si="1"/>
        <v>32</v>
      </c>
      <c r="F29" s="16">
        <f t="shared" si="2"/>
        <v>-368</v>
      </c>
      <c r="G29" s="16">
        <f t="shared" si="3"/>
        <v>0</v>
      </c>
      <c r="H29" s="16">
        <f t="shared" si="4"/>
        <v>28</v>
      </c>
      <c r="I29" s="16">
        <f t="shared" si="5"/>
        <v>28</v>
      </c>
      <c r="J29" s="30">
        <f t="shared" si="6"/>
        <v>-340</v>
      </c>
      <c r="K29" s="15"/>
    </row>
    <row r="30" spans="3:11">
      <c r="C30" s="29">
        <f t="shared" si="7"/>
        <v>8600</v>
      </c>
      <c r="D30" s="16">
        <f t="shared" si="0"/>
        <v>500</v>
      </c>
      <c r="E30" s="16">
        <f t="shared" si="1"/>
        <v>32</v>
      </c>
      <c r="F30" s="16">
        <f t="shared" si="2"/>
        <v>-468</v>
      </c>
      <c r="G30" s="16">
        <f t="shared" si="3"/>
        <v>0</v>
      </c>
      <c r="H30" s="16">
        <f t="shared" si="4"/>
        <v>28</v>
      </c>
      <c r="I30" s="16">
        <f t="shared" si="5"/>
        <v>28</v>
      </c>
      <c r="J30" s="30">
        <f t="shared" si="6"/>
        <v>-440</v>
      </c>
    </row>
    <row r="31" spans="3:11">
      <c r="C31" s="29">
        <f t="shared" si="7"/>
        <v>8700</v>
      </c>
      <c r="D31" s="16">
        <f t="shared" si="0"/>
        <v>600</v>
      </c>
      <c r="E31" s="16">
        <f t="shared" si="1"/>
        <v>32</v>
      </c>
      <c r="F31" s="16">
        <f t="shared" si="2"/>
        <v>-568</v>
      </c>
      <c r="G31" s="16">
        <f t="shared" si="3"/>
        <v>0</v>
      </c>
      <c r="H31" s="16">
        <f t="shared" si="4"/>
        <v>28</v>
      </c>
      <c r="I31" s="16">
        <f t="shared" si="5"/>
        <v>28</v>
      </c>
      <c r="J31" s="30">
        <f t="shared" si="6"/>
        <v>-540</v>
      </c>
    </row>
    <row r="32" spans="3:11">
      <c r="C32" s="31">
        <f t="shared" si="7"/>
        <v>8800</v>
      </c>
      <c r="D32" s="32">
        <f t="shared" si="0"/>
        <v>700</v>
      </c>
      <c r="E32" s="32">
        <f t="shared" si="1"/>
        <v>32</v>
      </c>
      <c r="F32" s="32">
        <f t="shared" si="2"/>
        <v>-668</v>
      </c>
      <c r="G32" s="32">
        <f t="shared" si="3"/>
        <v>0</v>
      </c>
      <c r="H32" s="32">
        <f t="shared" si="4"/>
        <v>28</v>
      </c>
      <c r="I32" s="32">
        <f t="shared" si="5"/>
        <v>28</v>
      </c>
      <c r="J32" s="33">
        <f t="shared" si="6"/>
        <v>-640</v>
      </c>
    </row>
    <row r="33" spans="3:10">
      <c r="C33" s="16"/>
      <c r="D33" s="16"/>
      <c r="E33" s="16"/>
      <c r="F33" s="16"/>
      <c r="G33" s="16"/>
      <c r="H33" s="16"/>
      <c r="I33" s="16"/>
      <c r="J33" s="16"/>
    </row>
    <row r="34" spans="3:10">
      <c r="C34" s="16"/>
      <c r="D34" s="16"/>
      <c r="E34" s="16"/>
      <c r="F34" s="16"/>
      <c r="G34" s="16"/>
      <c r="H34" s="16"/>
      <c r="I34" s="16"/>
      <c r="J34" s="16"/>
    </row>
    <row r="35" spans="3:10">
      <c r="C35" s="9"/>
      <c r="D35" s="9"/>
      <c r="E35" s="9"/>
    </row>
    <row r="36" spans="3:10">
      <c r="C36" s="9"/>
      <c r="D36" s="9"/>
      <c r="E36" s="9"/>
    </row>
    <row r="37" spans="3:10">
      <c r="C37" s="9"/>
      <c r="D37" s="9"/>
      <c r="E37" s="9"/>
    </row>
    <row r="38" spans="3:10">
      <c r="C38" s="23"/>
      <c r="D38" s="23"/>
      <c r="E38" s="9"/>
    </row>
    <row r="39" spans="3:10">
      <c r="C39" s="23"/>
      <c r="D39" s="23"/>
      <c r="E39" s="9"/>
    </row>
    <row r="40" spans="3:10">
      <c r="C40" s="23"/>
      <c r="D40" s="23"/>
      <c r="E40" s="9"/>
    </row>
    <row r="41" spans="3:10">
      <c r="C41" s="23"/>
      <c r="D41" s="23"/>
      <c r="E41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J10:J16"/>
  <sheetViews>
    <sheetView workbookViewId="0">
      <selection activeCell="J16" sqref="J16"/>
    </sheetView>
  </sheetViews>
  <sheetFormatPr defaultRowHeight="15"/>
  <sheetData>
    <row r="10" spans="10:10">
      <c r="J10">
        <f>56+49</f>
        <v>105</v>
      </c>
    </row>
    <row r="11" spans="10:10">
      <c r="J11">
        <f>5921-109</f>
        <v>5812</v>
      </c>
    </row>
    <row r="16" spans="10:10">
      <c r="J16" s="37">
        <f>105/5921</f>
        <v>1.7733490964364128E-2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Long Strangle</vt:lpstr>
      <vt:lpstr>Short Strangle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2016-04-27T13:47:11Z</dcterms:modified>
</cp:coreProperties>
</file>