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over Page" sheetId="1" r:id="rId1"/>
    <sheet name="Long Straddl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5" i="2"/>
  <c r="D35"/>
  <c r="E35"/>
  <c r="F35" s="1"/>
  <c r="G35"/>
  <c r="H35"/>
  <c r="I35" s="1"/>
  <c r="C36"/>
  <c r="D36"/>
  <c r="E36"/>
  <c r="F36" s="1"/>
  <c r="G36"/>
  <c r="H36"/>
  <c r="I36" s="1"/>
  <c r="J36" s="1"/>
  <c r="D14"/>
  <c r="E14"/>
  <c r="F14" s="1"/>
  <c r="G14"/>
  <c r="H14"/>
  <c r="I14"/>
  <c r="C15"/>
  <c r="D15" s="1"/>
  <c r="E15"/>
  <c r="G15"/>
  <c r="H15"/>
  <c r="I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D10"/>
  <c r="H6" s="1"/>
  <c r="J9" s="1"/>
  <c r="H9"/>
  <c r="H5"/>
  <c r="J35" l="1"/>
  <c r="F15"/>
  <c r="J15" s="1"/>
  <c r="J14"/>
  <c r="C16"/>
  <c r="G16" s="1"/>
  <c r="H8"/>
  <c r="D16"/>
  <c r="I16"/>
  <c r="F16"/>
  <c r="H7"/>
  <c r="C17"/>
  <c r="J16" l="1"/>
  <c r="C18"/>
  <c r="G17"/>
  <c r="I17" s="1"/>
  <c r="D17"/>
  <c r="F17" s="1"/>
  <c r="C19"/>
  <c r="J17" l="1"/>
  <c r="D19"/>
  <c r="F19" s="1"/>
  <c r="G19"/>
  <c r="I19" s="1"/>
  <c r="D18"/>
  <c r="F18" s="1"/>
  <c r="G18"/>
  <c r="I18" s="1"/>
  <c r="C20"/>
  <c r="J19" l="1"/>
  <c r="C21"/>
  <c r="G20"/>
  <c r="I20" s="1"/>
  <c r="D20"/>
  <c r="F20" s="1"/>
  <c r="J18"/>
  <c r="C22"/>
  <c r="J20" l="1"/>
  <c r="C23"/>
  <c r="D22"/>
  <c r="F22" s="1"/>
  <c r="G22"/>
  <c r="I22" s="1"/>
  <c r="G21"/>
  <c r="I21" s="1"/>
  <c r="D21"/>
  <c r="F21" s="1"/>
  <c r="J21" l="1"/>
  <c r="C24"/>
  <c r="D23"/>
  <c r="F23" s="1"/>
  <c r="G23"/>
  <c r="I23" s="1"/>
  <c r="J22"/>
  <c r="G24" l="1"/>
  <c r="I24" s="1"/>
  <c r="D24"/>
  <c r="F24" s="1"/>
  <c r="C25"/>
  <c r="J23"/>
  <c r="G25" l="1"/>
  <c r="I25" s="1"/>
  <c r="D25"/>
  <c r="F25" s="1"/>
  <c r="C26"/>
  <c r="J24"/>
  <c r="D26" l="1"/>
  <c r="F26" s="1"/>
  <c r="G26"/>
  <c r="I26" s="1"/>
  <c r="C27"/>
  <c r="J25"/>
  <c r="J26" l="1"/>
  <c r="C28"/>
  <c r="D27"/>
  <c r="F27" s="1"/>
  <c r="G27"/>
  <c r="I27" s="1"/>
  <c r="G28" l="1"/>
  <c r="I28" s="1"/>
  <c r="D28"/>
  <c r="F28" s="1"/>
  <c r="C29"/>
  <c r="J27"/>
  <c r="J28" l="1"/>
  <c r="G29"/>
  <c r="I29" s="1"/>
  <c r="C30"/>
  <c r="D29"/>
  <c r="F29" s="1"/>
  <c r="J29" l="1"/>
  <c r="C31"/>
  <c r="D30"/>
  <c r="F30" s="1"/>
  <c r="G30"/>
  <c r="I30" s="1"/>
  <c r="C32" l="1"/>
  <c r="D31"/>
  <c r="F31" s="1"/>
  <c r="G31"/>
  <c r="I31" s="1"/>
  <c r="J30"/>
  <c r="D32" l="1"/>
  <c r="F32" s="1"/>
  <c r="G32"/>
  <c r="I32" s="1"/>
  <c r="C33"/>
  <c r="J31"/>
  <c r="C34" l="1"/>
  <c r="G33"/>
  <c r="I33" s="1"/>
  <c r="J33" s="1"/>
  <c r="D33"/>
  <c r="F33" s="1"/>
  <c r="J32"/>
  <c r="D34" l="1"/>
  <c r="F34" s="1"/>
  <c r="G34"/>
  <c r="I34" s="1"/>
  <c r="J34" l="1"/>
</calcChain>
</file>

<file path=xl/comments1.xml><?xml version="1.0" encoding="utf-8"?>
<comments xmlns="http://schemas.openxmlformats.org/spreadsheetml/2006/main">
  <authors>
    <author>Author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Karthik Rangappa: Sell 1 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Karthik Rangappa:
Buy 2 lots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<sst xmlns="http://schemas.openxmlformats.org/spreadsheetml/2006/main" count="33" uniqueCount="31">
  <si>
    <t>Strategy Name</t>
  </si>
  <si>
    <t>Number of option legs</t>
  </si>
  <si>
    <t>Direction</t>
  </si>
  <si>
    <t>Particular</t>
  </si>
  <si>
    <t>Value</t>
  </si>
  <si>
    <t>Underlying</t>
  </si>
  <si>
    <t>Nifty</t>
  </si>
  <si>
    <t>Strategy Payoff</t>
  </si>
  <si>
    <t>Spot Price</t>
  </si>
  <si>
    <t>Calculations</t>
  </si>
  <si>
    <t>Market Expiry</t>
  </si>
  <si>
    <t>PP</t>
  </si>
  <si>
    <t>Spread</t>
  </si>
  <si>
    <t>Details</t>
  </si>
  <si>
    <t>Max Profit</t>
  </si>
  <si>
    <t>Max Loss</t>
  </si>
  <si>
    <t>Lower Breakeven</t>
  </si>
  <si>
    <t>Upper Breakeven</t>
  </si>
  <si>
    <t>Unlimited</t>
  </si>
  <si>
    <t>Max Loss level</t>
  </si>
  <si>
    <t>Market Neutral</t>
  </si>
  <si>
    <t>ATM , CE , Buy</t>
  </si>
  <si>
    <t>ATM, PE, Buy</t>
  </si>
  <si>
    <t>CE Premium</t>
  </si>
  <si>
    <t>PE Premium</t>
  </si>
  <si>
    <t>Net debit</t>
  </si>
  <si>
    <t>Long Straddle</t>
  </si>
  <si>
    <t>CE_IV</t>
  </si>
  <si>
    <t>CE Payoff</t>
  </si>
  <si>
    <t>PE_IV</t>
  </si>
  <si>
    <t>PE_Payoff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</si>
</sst>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2" fillId="0" borderId="3" xfId="0" applyFont="1" applyBorder="1"/>
    <xf numFmtId="0" fontId="0" fillId="0" borderId="8" xfId="0" applyBorder="1"/>
    <xf numFmtId="0" fontId="7" fillId="0" borderId="0" xfId="0" applyFont="1"/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Long Straddle</a:t>
            </a:r>
          </a:p>
        </c:rich>
      </c:tx>
      <c:layout/>
      <c:spPr>
        <a:solidFill>
          <a:schemeClr val="accent3">
            <a:lumMod val="40000"/>
            <a:lumOff val="60000"/>
          </a:schemeClr>
        </a:solidFill>
      </c:spPr>
    </c:title>
    <c:plotArea>
      <c:layout/>
      <c:lineChart>
        <c:grouping val="standard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'Long Straddle'!$C$14:$C$36</c:f>
              <c:numCache>
                <c:formatCode>General</c:formatCode>
                <c:ptCount val="23"/>
                <c:pt idx="0">
                  <c:v>6500</c:v>
                </c:pt>
                <c:pt idx="1">
                  <c:v>6600</c:v>
                </c:pt>
                <c:pt idx="2">
                  <c:v>6700</c:v>
                </c:pt>
                <c:pt idx="3">
                  <c:v>6800</c:v>
                </c:pt>
                <c:pt idx="4">
                  <c:v>6900</c:v>
                </c:pt>
                <c:pt idx="5">
                  <c:v>7000</c:v>
                </c:pt>
                <c:pt idx="6">
                  <c:v>7100</c:v>
                </c:pt>
                <c:pt idx="7">
                  <c:v>7200</c:v>
                </c:pt>
                <c:pt idx="8">
                  <c:v>7300</c:v>
                </c:pt>
                <c:pt idx="9">
                  <c:v>7400</c:v>
                </c:pt>
                <c:pt idx="10">
                  <c:v>7500</c:v>
                </c:pt>
                <c:pt idx="11">
                  <c:v>7600</c:v>
                </c:pt>
                <c:pt idx="12">
                  <c:v>7700</c:v>
                </c:pt>
                <c:pt idx="13">
                  <c:v>7800</c:v>
                </c:pt>
                <c:pt idx="14">
                  <c:v>7900</c:v>
                </c:pt>
                <c:pt idx="15">
                  <c:v>8000</c:v>
                </c:pt>
                <c:pt idx="16">
                  <c:v>8100</c:v>
                </c:pt>
                <c:pt idx="17">
                  <c:v>8200</c:v>
                </c:pt>
                <c:pt idx="18">
                  <c:v>8300</c:v>
                </c:pt>
                <c:pt idx="19">
                  <c:v>8400</c:v>
                </c:pt>
                <c:pt idx="20">
                  <c:v>8500</c:v>
                </c:pt>
                <c:pt idx="21">
                  <c:v>8600</c:v>
                </c:pt>
                <c:pt idx="22">
                  <c:v>8700</c:v>
                </c:pt>
              </c:numCache>
            </c:numRef>
          </c:cat>
          <c:val>
            <c:numRef>
              <c:f>'Long Straddle'!$J$14:$J$36</c:f>
              <c:numCache>
                <c:formatCode>General</c:formatCode>
                <c:ptCount val="23"/>
                <c:pt idx="0">
                  <c:v>935</c:v>
                </c:pt>
                <c:pt idx="1">
                  <c:v>835</c:v>
                </c:pt>
                <c:pt idx="2">
                  <c:v>735</c:v>
                </c:pt>
                <c:pt idx="3">
                  <c:v>635</c:v>
                </c:pt>
                <c:pt idx="4">
                  <c:v>535</c:v>
                </c:pt>
                <c:pt idx="5">
                  <c:v>435</c:v>
                </c:pt>
                <c:pt idx="6">
                  <c:v>335</c:v>
                </c:pt>
                <c:pt idx="7">
                  <c:v>235</c:v>
                </c:pt>
                <c:pt idx="8">
                  <c:v>135</c:v>
                </c:pt>
                <c:pt idx="9">
                  <c:v>35</c:v>
                </c:pt>
                <c:pt idx="10">
                  <c:v>-65</c:v>
                </c:pt>
                <c:pt idx="11">
                  <c:v>-165</c:v>
                </c:pt>
                <c:pt idx="12">
                  <c:v>-65</c:v>
                </c:pt>
                <c:pt idx="13">
                  <c:v>35</c:v>
                </c:pt>
                <c:pt idx="14">
                  <c:v>135</c:v>
                </c:pt>
                <c:pt idx="15">
                  <c:v>235</c:v>
                </c:pt>
                <c:pt idx="16">
                  <c:v>335</c:v>
                </c:pt>
                <c:pt idx="17">
                  <c:v>435</c:v>
                </c:pt>
                <c:pt idx="18">
                  <c:v>535</c:v>
                </c:pt>
                <c:pt idx="19">
                  <c:v>635</c:v>
                </c:pt>
                <c:pt idx="20">
                  <c:v>735</c:v>
                </c:pt>
                <c:pt idx="21">
                  <c:v>835</c:v>
                </c:pt>
                <c:pt idx="22">
                  <c:v>935</c:v>
                </c:pt>
              </c:numCache>
            </c:numRef>
          </c:val>
        </c:ser>
        <c:marker val="1"/>
        <c:axId val="117643520"/>
        <c:axId val="117645312"/>
      </c:lineChart>
      <c:catAx>
        <c:axId val="11764352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17645312"/>
        <c:crosses val="autoZero"/>
        <c:auto val="1"/>
        <c:lblAlgn val="ctr"/>
        <c:lblOffset val="100"/>
      </c:catAx>
      <c:valAx>
        <c:axId val="117645312"/>
        <c:scaling>
          <c:orientation val="minMax"/>
        </c:scaling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tickLblPos val="nextTo"/>
        <c:crossAx val="117643520"/>
        <c:crosses val="autoZero"/>
        <c:crossBetween val="between"/>
      </c:valAx>
      <c:spPr>
        <a:ln>
          <a:noFill/>
        </a:ln>
      </c:spPr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14</xdr:row>
      <xdr:rowOff>142874</xdr:rowOff>
    </xdr:from>
    <xdr:to>
      <xdr:col>18</xdr:col>
      <xdr:colOff>583406</xdr:colOff>
      <xdr:row>32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showGridLines="0" tabSelected="1" workbookViewId="0">
      <selection activeCell="E8" sqref="E8"/>
    </sheetView>
  </sheetViews>
  <sheetFormatPr defaultColWidth="0" defaultRowHeight="15" zeroHeight="1"/>
  <cols>
    <col min="1" max="2" width="1.85546875" customWidth="1"/>
    <col min="3" max="3" width="2.28515625" customWidth="1"/>
    <col min="4" max="4" width="28.140625" customWidth="1"/>
    <col min="5" max="5" width="21.28515625" customWidth="1"/>
    <col min="6" max="10" width="9.140625" customWidth="1"/>
    <col min="11" max="16384" width="9.140625" hidden="1"/>
  </cols>
  <sheetData>
    <row r="1" spans="3:5"/>
    <row r="2" spans="3:5"/>
    <row r="3" spans="3:5"/>
    <row r="4" spans="3:5"/>
    <row r="5" spans="3:5">
      <c r="C5" s="1"/>
      <c r="D5" s="6" t="s">
        <v>0</v>
      </c>
      <c r="E5" s="4" t="s">
        <v>26</v>
      </c>
    </row>
    <row r="6" spans="3:5">
      <c r="D6" s="7" t="s">
        <v>1</v>
      </c>
      <c r="E6" s="36">
        <v>2</v>
      </c>
    </row>
    <row r="7" spans="3:5">
      <c r="D7" s="8" t="s">
        <v>2</v>
      </c>
      <c r="E7" s="5" t="s">
        <v>20</v>
      </c>
    </row>
    <row r="8" spans="3:5"/>
    <row r="9" spans="3:5"/>
    <row r="10" spans="3:5"/>
    <row r="11" spans="3: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"/>
  <sheetViews>
    <sheetView showGridLines="0" topLeftCell="A11" zoomScale="80" zoomScaleNormal="80" workbookViewId="0">
      <selection activeCell="N39" sqref="N39"/>
    </sheetView>
  </sheetViews>
  <sheetFormatPr defaultRowHeight="1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8" width="10.5703125" customWidth="1"/>
    <col min="9" max="9" width="13.42578125" customWidth="1"/>
    <col min="10" max="10" width="18.85546875" customWidth="1"/>
    <col min="11" max="11" width="12.42578125" customWidth="1"/>
  </cols>
  <sheetData>
    <row r="1" spans="1:13" ht="18.75">
      <c r="A1" s="35" t="s">
        <v>26</v>
      </c>
    </row>
    <row r="2" spans="1:13" ht="6.75" customHeight="1"/>
    <row r="3" spans="1:13">
      <c r="C3" s="11" t="s">
        <v>3</v>
      </c>
      <c r="D3" s="12" t="s">
        <v>4</v>
      </c>
    </row>
    <row r="4" spans="1:13">
      <c r="C4" s="2" t="s">
        <v>5</v>
      </c>
      <c r="D4" s="13" t="s">
        <v>6</v>
      </c>
      <c r="F4" s="10" t="s">
        <v>13</v>
      </c>
    </row>
    <row r="5" spans="1:13">
      <c r="C5" s="2" t="s">
        <v>8</v>
      </c>
      <c r="D5" s="13">
        <v>7589</v>
      </c>
      <c r="F5" s="17" t="s">
        <v>12</v>
      </c>
      <c r="G5" s="18"/>
      <c r="H5" s="19">
        <f>D6-D7</f>
        <v>0</v>
      </c>
    </row>
    <row r="6" spans="1:13">
      <c r="C6" s="2" t="s">
        <v>21</v>
      </c>
      <c r="D6" s="13">
        <v>7600</v>
      </c>
      <c r="F6" s="2" t="s">
        <v>16</v>
      </c>
      <c r="G6" s="9"/>
      <c r="H6" s="20">
        <f>D7-D10</f>
        <v>7435</v>
      </c>
    </row>
    <row r="7" spans="1:13">
      <c r="C7" s="2" t="s">
        <v>22</v>
      </c>
      <c r="D7" s="13">
        <v>7600</v>
      </c>
      <c r="F7" s="33" t="s">
        <v>17</v>
      </c>
      <c r="G7" s="9"/>
      <c r="H7" s="20">
        <f>D6+D10</f>
        <v>7765</v>
      </c>
    </row>
    <row r="8" spans="1:13">
      <c r="C8" s="2" t="s">
        <v>23</v>
      </c>
      <c r="D8" s="13">
        <v>77</v>
      </c>
      <c r="F8" s="2" t="s">
        <v>15</v>
      </c>
      <c r="G8" s="9"/>
      <c r="H8" s="20">
        <f>D10</f>
        <v>165</v>
      </c>
    </row>
    <row r="9" spans="1:13">
      <c r="C9" s="2" t="s">
        <v>24</v>
      </c>
      <c r="D9" s="13">
        <v>88</v>
      </c>
      <c r="F9" s="2" t="s">
        <v>19</v>
      </c>
      <c r="G9" s="9"/>
      <c r="H9" s="20">
        <f>D7</f>
        <v>7600</v>
      </c>
      <c r="J9">
        <f>7600-H6</f>
        <v>165</v>
      </c>
    </row>
    <row r="10" spans="1:13">
      <c r="C10" s="3" t="s">
        <v>25</v>
      </c>
      <c r="D10" s="14">
        <f>D8+D9</f>
        <v>165</v>
      </c>
      <c r="F10" s="32" t="s">
        <v>14</v>
      </c>
      <c r="G10" s="34"/>
      <c r="H10" s="21" t="s">
        <v>18</v>
      </c>
    </row>
    <row r="11" spans="1:13">
      <c r="C11" s="9"/>
      <c r="D11" s="9"/>
    </row>
    <row r="12" spans="1:13">
      <c r="A12" s="10" t="s">
        <v>9</v>
      </c>
    </row>
    <row r="13" spans="1:13">
      <c r="C13" s="22" t="s">
        <v>10</v>
      </c>
      <c r="D13" s="23" t="s">
        <v>27</v>
      </c>
      <c r="E13" s="23" t="s">
        <v>11</v>
      </c>
      <c r="F13" s="23" t="s">
        <v>28</v>
      </c>
      <c r="G13" s="23" t="s">
        <v>29</v>
      </c>
      <c r="H13" s="23" t="s">
        <v>11</v>
      </c>
      <c r="I13" s="23" t="s">
        <v>30</v>
      </c>
      <c r="J13" s="24" t="s">
        <v>7</v>
      </c>
      <c r="K13" s="15"/>
      <c r="L13" s="1"/>
      <c r="M13" s="30"/>
    </row>
    <row r="14" spans="1:13">
      <c r="C14" s="25">
        <v>6500</v>
      </c>
      <c r="D14" s="16">
        <f>MAX(C14-$D$6,0)</f>
        <v>0</v>
      </c>
      <c r="E14" s="16">
        <f>-$D$8</f>
        <v>-77</v>
      </c>
      <c r="F14" s="16">
        <f>E14+D14</f>
        <v>-77</v>
      </c>
      <c r="G14" s="16">
        <f>MAX($D$7-C14,0)</f>
        <v>1100</v>
      </c>
      <c r="H14" s="16">
        <f>-$D$9</f>
        <v>-88</v>
      </c>
      <c r="I14" s="16">
        <f>H14+G14</f>
        <v>1012</v>
      </c>
      <c r="J14" s="26">
        <f>I14+F14</f>
        <v>935</v>
      </c>
      <c r="K14" s="15"/>
    </row>
    <row r="15" spans="1:13">
      <c r="C15" s="25">
        <f>C14+100</f>
        <v>6600</v>
      </c>
      <c r="D15" s="16">
        <f t="shared" ref="D15:D34" si="0">MAX(C15-$D$6,0)</f>
        <v>0</v>
      </c>
      <c r="E15" s="16">
        <f t="shared" ref="E15:E36" si="1">-$D$8</f>
        <v>-77</v>
      </c>
      <c r="F15" s="16">
        <f t="shared" ref="F15:F34" si="2">E15+D15</f>
        <v>-77</v>
      </c>
      <c r="G15" s="16">
        <f t="shared" ref="G15:G34" si="3">MAX($D$7-C15,0)</f>
        <v>1000</v>
      </c>
      <c r="H15" s="16">
        <f t="shared" ref="H15:H36" si="4">-$D$9</f>
        <v>-88</v>
      </c>
      <c r="I15" s="16">
        <f t="shared" ref="I15:I34" si="5">H15+G15</f>
        <v>912</v>
      </c>
      <c r="J15" s="26">
        <f t="shared" ref="J15:J34" si="6">I15+F15</f>
        <v>835</v>
      </c>
      <c r="K15" s="15"/>
    </row>
    <row r="16" spans="1:13">
      <c r="C16" s="25">
        <f>C15+100</f>
        <v>6700</v>
      </c>
      <c r="D16" s="16">
        <f t="shared" si="0"/>
        <v>0</v>
      </c>
      <c r="E16" s="16">
        <f t="shared" si="1"/>
        <v>-77</v>
      </c>
      <c r="F16" s="16">
        <f t="shared" si="2"/>
        <v>-77</v>
      </c>
      <c r="G16" s="16">
        <f t="shared" si="3"/>
        <v>900</v>
      </c>
      <c r="H16" s="16">
        <f t="shared" si="4"/>
        <v>-88</v>
      </c>
      <c r="I16" s="16">
        <f t="shared" si="5"/>
        <v>812</v>
      </c>
      <c r="J16" s="26">
        <f t="shared" si="6"/>
        <v>735</v>
      </c>
      <c r="K16" s="15"/>
    </row>
    <row r="17" spans="3:11">
      <c r="C17" s="25">
        <f>C16+100</f>
        <v>6800</v>
      </c>
      <c r="D17" s="16">
        <f t="shared" si="0"/>
        <v>0</v>
      </c>
      <c r="E17" s="16">
        <f t="shared" si="1"/>
        <v>-77</v>
      </c>
      <c r="F17" s="16">
        <f t="shared" si="2"/>
        <v>-77</v>
      </c>
      <c r="G17" s="16">
        <f t="shared" si="3"/>
        <v>800</v>
      </c>
      <c r="H17" s="16">
        <f t="shared" si="4"/>
        <v>-88</v>
      </c>
      <c r="I17" s="16">
        <f t="shared" si="5"/>
        <v>712</v>
      </c>
      <c r="J17" s="26">
        <f t="shared" si="6"/>
        <v>635</v>
      </c>
      <c r="K17" s="15"/>
    </row>
    <row r="18" spans="3:11">
      <c r="C18" s="25">
        <f t="shared" ref="C18:C36" si="7">C17+100</f>
        <v>6900</v>
      </c>
      <c r="D18" s="16">
        <f t="shared" si="0"/>
        <v>0</v>
      </c>
      <c r="E18" s="16">
        <f t="shared" si="1"/>
        <v>-77</v>
      </c>
      <c r="F18" s="16">
        <f t="shared" si="2"/>
        <v>-77</v>
      </c>
      <c r="G18" s="16">
        <f t="shared" si="3"/>
        <v>700</v>
      </c>
      <c r="H18" s="16">
        <f t="shared" si="4"/>
        <v>-88</v>
      </c>
      <c r="I18" s="16">
        <f t="shared" si="5"/>
        <v>612</v>
      </c>
      <c r="J18" s="26">
        <f t="shared" si="6"/>
        <v>535</v>
      </c>
      <c r="K18" s="15"/>
    </row>
    <row r="19" spans="3:11">
      <c r="C19" s="25">
        <f t="shared" si="7"/>
        <v>7000</v>
      </c>
      <c r="D19" s="16">
        <f t="shared" si="0"/>
        <v>0</v>
      </c>
      <c r="E19" s="16">
        <f t="shared" si="1"/>
        <v>-77</v>
      </c>
      <c r="F19" s="16">
        <f t="shared" si="2"/>
        <v>-77</v>
      </c>
      <c r="G19" s="16">
        <f t="shared" si="3"/>
        <v>600</v>
      </c>
      <c r="H19" s="16">
        <f t="shared" si="4"/>
        <v>-88</v>
      </c>
      <c r="I19" s="16">
        <f t="shared" si="5"/>
        <v>512</v>
      </c>
      <c r="J19" s="26">
        <f t="shared" si="6"/>
        <v>435</v>
      </c>
      <c r="K19" s="15"/>
    </row>
    <row r="20" spans="3:11">
      <c r="C20" s="25">
        <f>C19+100</f>
        <v>7100</v>
      </c>
      <c r="D20" s="16">
        <f t="shared" si="0"/>
        <v>0</v>
      </c>
      <c r="E20" s="16">
        <f t="shared" si="1"/>
        <v>-77</v>
      </c>
      <c r="F20" s="16">
        <f t="shared" si="2"/>
        <v>-77</v>
      </c>
      <c r="G20" s="16">
        <f t="shared" si="3"/>
        <v>500</v>
      </c>
      <c r="H20" s="16">
        <f t="shared" si="4"/>
        <v>-88</v>
      </c>
      <c r="I20" s="16">
        <f t="shared" si="5"/>
        <v>412</v>
      </c>
      <c r="J20" s="26">
        <f t="shared" si="6"/>
        <v>335</v>
      </c>
      <c r="K20" s="15"/>
    </row>
    <row r="21" spans="3:11">
      <c r="C21" s="25">
        <f t="shared" si="7"/>
        <v>7200</v>
      </c>
      <c r="D21" s="16">
        <f t="shared" si="0"/>
        <v>0</v>
      </c>
      <c r="E21" s="16">
        <f t="shared" si="1"/>
        <v>-77</v>
      </c>
      <c r="F21" s="16">
        <f t="shared" si="2"/>
        <v>-77</v>
      </c>
      <c r="G21" s="16">
        <f t="shared" si="3"/>
        <v>400</v>
      </c>
      <c r="H21" s="16">
        <f t="shared" si="4"/>
        <v>-88</v>
      </c>
      <c r="I21" s="16">
        <f t="shared" si="5"/>
        <v>312</v>
      </c>
      <c r="J21" s="26">
        <f t="shared" si="6"/>
        <v>235</v>
      </c>
      <c r="K21" s="15"/>
    </row>
    <row r="22" spans="3:11">
      <c r="C22" s="25">
        <f>C21+100</f>
        <v>7300</v>
      </c>
      <c r="D22" s="16">
        <f t="shared" si="0"/>
        <v>0</v>
      </c>
      <c r="E22" s="16">
        <f t="shared" si="1"/>
        <v>-77</v>
      </c>
      <c r="F22" s="16">
        <f t="shared" si="2"/>
        <v>-77</v>
      </c>
      <c r="G22" s="16">
        <f t="shared" si="3"/>
        <v>300</v>
      </c>
      <c r="H22" s="16">
        <f t="shared" si="4"/>
        <v>-88</v>
      </c>
      <c r="I22" s="16">
        <f t="shared" si="5"/>
        <v>212</v>
      </c>
      <c r="J22" s="26">
        <f t="shared" si="6"/>
        <v>135</v>
      </c>
      <c r="K22" s="15"/>
    </row>
    <row r="23" spans="3:11">
      <c r="C23" s="25">
        <f>C22+100</f>
        <v>7400</v>
      </c>
      <c r="D23" s="16">
        <f t="shared" si="0"/>
        <v>0</v>
      </c>
      <c r="E23" s="16">
        <f t="shared" si="1"/>
        <v>-77</v>
      </c>
      <c r="F23" s="16">
        <f t="shared" si="2"/>
        <v>-77</v>
      </c>
      <c r="G23" s="16">
        <f t="shared" si="3"/>
        <v>200</v>
      </c>
      <c r="H23" s="16">
        <f t="shared" si="4"/>
        <v>-88</v>
      </c>
      <c r="I23" s="16">
        <f t="shared" si="5"/>
        <v>112</v>
      </c>
      <c r="J23" s="26">
        <f t="shared" si="6"/>
        <v>35</v>
      </c>
      <c r="K23" s="15"/>
    </row>
    <row r="24" spans="3:11">
      <c r="C24" s="25">
        <f t="shared" si="7"/>
        <v>7500</v>
      </c>
      <c r="D24" s="16">
        <f t="shared" si="0"/>
        <v>0</v>
      </c>
      <c r="E24" s="16">
        <f t="shared" si="1"/>
        <v>-77</v>
      </c>
      <c r="F24" s="16">
        <f t="shared" si="2"/>
        <v>-77</v>
      </c>
      <c r="G24" s="16">
        <f t="shared" si="3"/>
        <v>100</v>
      </c>
      <c r="H24" s="16">
        <f t="shared" si="4"/>
        <v>-88</v>
      </c>
      <c r="I24" s="16">
        <f t="shared" si="5"/>
        <v>12</v>
      </c>
      <c r="J24" s="26">
        <f t="shared" si="6"/>
        <v>-65</v>
      </c>
      <c r="K24" s="15"/>
    </row>
    <row r="25" spans="3:11">
      <c r="C25" s="25">
        <f t="shared" si="7"/>
        <v>7600</v>
      </c>
      <c r="D25" s="16">
        <f t="shared" si="0"/>
        <v>0</v>
      </c>
      <c r="E25" s="16">
        <f t="shared" si="1"/>
        <v>-77</v>
      </c>
      <c r="F25" s="16">
        <f t="shared" si="2"/>
        <v>-77</v>
      </c>
      <c r="G25" s="16">
        <f t="shared" si="3"/>
        <v>0</v>
      </c>
      <c r="H25" s="16">
        <f t="shared" si="4"/>
        <v>-88</v>
      </c>
      <c r="I25" s="16">
        <f t="shared" si="5"/>
        <v>-88</v>
      </c>
      <c r="J25" s="26">
        <f t="shared" si="6"/>
        <v>-165</v>
      </c>
      <c r="K25" s="15"/>
    </row>
    <row r="26" spans="3:11">
      <c r="C26" s="25">
        <f t="shared" si="7"/>
        <v>7700</v>
      </c>
      <c r="D26" s="16">
        <f t="shared" si="0"/>
        <v>100</v>
      </c>
      <c r="E26" s="16">
        <f t="shared" si="1"/>
        <v>-77</v>
      </c>
      <c r="F26" s="16">
        <f t="shared" si="2"/>
        <v>23</v>
      </c>
      <c r="G26" s="16">
        <f t="shared" si="3"/>
        <v>0</v>
      </c>
      <c r="H26" s="16">
        <f t="shared" si="4"/>
        <v>-88</v>
      </c>
      <c r="I26" s="16">
        <f t="shared" si="5"/>
        <v>-88</v>
      </c>
      <c r="J26" s="26">
        <f t="shared" si="6"/>
        <v>-65</v>
      </c>
      <c r="K26" s="15"/>
    </row>
    <row r="27" spans="3:11">
      <c r="C27" s="25">
        <f t="shared" si="7"/>
        <v>7800</v>
      </c>
      <c r="D27" s="16">
        <f t="shared" si="0"/>
        <v>200</v>
      </c>
      <c r="E27" s="16">
        <f t="shared" si="1"/>
        <v>-77</v>
      </c>
      <c r="F27" s="16">
        <f t="shared" si="2"/>
        <v>123</v>
      </c>
      <c r="G27" s="16">
        <f t="shared" si="3"/>
        <v>0</v>
      </c>
      <c r="H27" s="16">
        <f t="shared" si="4"/>
        <v>-88</v>
      </c>
      <c r="I27" s="16">
        <f t="shared" si="5"/>
        <v>-88</v>
      </c>
      <c r="J27" s="26">
        <f t="shared" si="6"/>
        <v>35</v>
      </c>
      <c r="K27" s="15"/>
    </row>
    <row r="28" spans="3:11">
      <c r="C28" s="25">
        <f t="shared" si="7"/>
        <v>7900</v>
      </c>
      <c r="D28" s="16">
        <f t="shared" si="0"/>
        <v>300</v>
      </c>
      <c r="E28" s="16">
        <f t="shared" si="1"/>
        <v>-77</v>
      </c>
      <c r="F28" s="16">
        <f t="shared" si="2"/>
        <v>223</v>
      </c>
      <c r="G28" s="16">
        <f t="shared" si="3"/>
        <v>0</v>
      </c>
      <c r="H28" s="16">
        <f t="shared" si="4"/>
        <v>-88</v>
      </c>
      <c r="I28" s="16">
        <f t="shared" si="5"/>
        <v>-88</v>
      </c>
      <c r="J28" s="26">
        <f t="shared" si="6"/>
        <v>135</v>
      </c>
      <c r="K28" s="15"/>
    </row>
    <row r="29" spans="3:11">
      <c r="C29" s="25">
        <f t="shared" si="7"/>
        <v>8000</v>
      </c>
      <c r="D29" s="16">
        <f t="shared" si="0"/>
        <v>400</v>
      </c>
      <c r="E29" s="16">
        <f t="shared" si="1"/>
        <v>-77</v>
      </c>
      <c r="F29" s="16">
        <f t="shared" si="2"/>
        <v>323</v>
      </c>
      <c r="G29" s="16">
        <f t="shared" si="3"/>
        <v>0</v>
      </c>
      <c r="H29" s="16">
        <f t="shared" si="4"/>
        <v>-88</v>
      </c>
      <c r="I29" s="16">
        <f t="shared" si="5"/>
        <v>-88</v>
      </c>
      <c r="J29" s="26">
        <f t="shared" si="6"/>
        <v>235</v>
      </c>
      <c r="K29" s="15"/>
    </row>
    <row r="30" spans="3:11">
      <c r="C30" s="25">
        <f t="shared" si="7"/>
        <v>8100</v>
      </c>
      <c r="D30" s="16">
        <f t="shared" si="0"/>
        <v>500</v>
      </c>
      <c r="E30" s="16">
        <f t="shared" si="1"/>
        <v>-77</v>
      </c>
      <c r="F30" s="16">
        <f t="shared" si="2"/>
        <v>423</v>
      </c>
      <c r="G30" s="16">
        <f t="shared" si="3"/>
        <v>0</v>
      </c>
      <c r="H30" s="16">
        <f t="shared" si="4"/>
        <v>-88</v>
      </c>
      <c r="I30" s="16">
        <f t="shared" si="5"/>
        <v>-88</v>
      </c>
      <c r="J30" s="26">
        <f t="shared" si="6"/>
        <v>335</v>
      </c>
    </row>
    <row r="31" spans="3:11">
      <c r="C31" s="25">
        <f t="shared" si="7"/>
        <v>8200</v>
      </c>
      <c r="D31" s="16">
        <f t="shared" si="0"/>
        <v>600</v>
      </c>
      <c r="E31" s="16">
        <f t="shared" si="1"/>
        <v>-77</v>
      </c>
      <c r="F31" s="16">
        <f t="shared" si="2"/>
        <v>523</v>
      </c>
      <c r="G31" s="16">
        <f t="shared" si="3"/>
        <v>0</v>
      </c>
      <c r="H31" s="16">
        <f t="shared" si="4"/>
        <v>-88</v>
      </c>
      <c r="I31" s="16">
        <f t="shared" si="5"/>
        <v>-88</v>
      </c>
      <c r="J31" s="26">
        <f t="shared" si="6"/>
        <v>435</v>
      </c>
    </row>
    <row r="32" spans="3:11">
      <c r="C32" s="25">
        <f t="shared" si="7"/>
        <v>8300</v>
      </c>
      <c r="D32" s="16">
        <f t="shared" si="0"/>
        <v>700</v>
      </c>
      <c r="E32" s="16">
        <f t="shared" si="1"/>
        <v>-77</v>
      </c>
      <c r="F32" s="16">
        <f t="shared" si="2"/>
        <v>623</v>
      </c>
      <c r="G32" s="16">
        <f t="shared" si="3"/>
        <v>0</v>
      </c>
      <c r="H32" s="16">
        <f t="shared" si="4"/>
        <v>-88</v>
      </c>
      <c r="I32" s="16">
        <f t="shared" si="5"/>
        <v>-88</v>
      </c>
      <c r="J32" s="26">
        <f t="shared" si="6"/>
        <v>535</v>
      </c>
    </row>
    <row r="33" spans="3:10">
      <c r="C33" s="25">
        <f t="shared" si="7"/>
        <v>8400</v>
      </c>
      <c r="D33" s="16">
        <f t="shared" si="0"/>
        <v>800</v>
      </c>
      <c r="E33" s="16">
        <f t="shared" si="1"/>
        <v>-77</v>
      </c>
      <c r="F33" s="16">
        <f t="shared" si="2"/>
        <v>723</v>
      </c>
      <c r="G33" s="16">
        <f t="shared" si="3"/>
        <v>0</v>
      </c>
      <c r="H33" s="16">
        <f t="shared" si="4"/>
        <v>-88</v>
      </c>
      <c r="I33" s="16">
        <f t="shared" si="5"/>
        <v>-88</v>
      </c>
      <c r="J33" s="26">
        <f t="shared" si="6"/>
        <v>635</v>
      </c>
    </row>
    <row r="34" spans="3:10">
      <c r="C34" s="25">
        <f t="shared" si="7"/>
        <v>8500</v>
      </c>
      <c r="D34" s="16">
        <f t="shared" si="0"/>
        <v>900</v>
      </c>
      <c r="E34" s="16">
        <f t="shared" si="1"/>
        <v>-77</v>
      </c>
      <c r="F34" s="16">
        <f t="shared" si="2"/>
        <v>823</v>
      </c>
      <c r="G34" s="16">
        <f t="shared" si="3"/>
        <v>0</v>
      </c>
      <c r="H34" s="16">
        <f t="shared" si="4"/>
        <v>-88</v>
      </c>
      <c r="I34" s="16">
        <f t="shared" si="5"/>
        <v>-88</v>
      </c>
      <c r="J34" s="26">
        <f t="shared" si="6"/>
        <v>735</v>
      </c>
    </row>
    <row r="35" spans="3:10">
      <c r="C35" s="25">
        <f t="shared" si="7"/>
        <v>8600</v>
      </c>
      <c r="D35" s="16">
        <f t="shared" ref="D35:D36" si="8">MAX(C35-$D$6,0)</f>
        <v>1000</v>
      </c>
      <c r="E35" s="16">
        <f t="shared" si="1"/>
        <v>-77</v>
      </c>
      <c r="F35" s="16">
        <f t="shared" ref="F35:F36" si="9">E35+D35</f>
        <v>923</v>
      </c>
      <c r="G35" s="16">
        <f t="shared" ref="G35:G36" si="10">MAX($D$7-C35,0)</f>
        <v>0</v>
      </c>
      <c r="H35" s="16">
        <f t="shared" si="4"/>
        <v>-88</v>
      </c>
      <c r="I35" s="16">
        <f t="shared" ref="I35:I36" si="11">H35+G35</f>
        <v>-88</v>
      </c>
      <c r="J35" s="26">
        <f t="shared" ref="J35:J36" si="12">I35+F35</f>
        <v>835</v>
      </c>
    </row>
    <row r="36" spans="3:10">
      <c r="C36" s="27">
        <f t="shared" si="7"/>
        <v>8700</v>
      </c>
      <c r="D36" s="28">
        <f t="shared" si="8"/>
        <v>1100</v>
      </c>
      <c r="E36" s="28">
        <f t="shared" si="1"/>
        <v>-77</v>
      </c>
      <c r="F36" s="28">
        <f t="shared" si="9"/>
        <v>1023</v>
      </c>
      <c r="G36" s="28">
        <f t="shared" si="10"/>
        <v>0</v>
      </c>
      <c r="H36" s="28">
        <f t="shared" si="4"/>
        <v>-88</v>
      </c>
      <c r="I36" s="28">
        <f t="shared" si="11"/>
        <v>-88</v>
      </c>
      <c r="J36" s="29">
        <f t="shared" si="12"/>
        <v>935</v>
      </c>
    </row>
    <row r="37" spans="3:10">
      <c r="C37" s="9"/>
      <c r="D37" s="9"/>
      <c r="E37" s="9"/>
    </row>
    <row r="38" spans="3:10">
      <c r="C38" s="31"/>
      <c r="D38" s="31"/>
      <c r="E38" s="9"/>
    </row>
    <row r="39" spans="3:10">
      <c r="C39" s="31"/>
      <c r="D39" s="31"/>
      <c r="E39" s="9"/>
    </row>
    <row r="40" spans="3:10">
      <c r="C40" s="31"/>
      <c r="D40" s="31"/>
      <c r="E40" s="9"/>
    </row>
    <row r="41" spans="3:10">
      <c r="C41" s="31"/>
      <c r="D41" s="31"/>
      <c r="E41" s="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Long Straddle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2016-03-23T03:18:44Z</dcterms:modified>
</cp:coreProperties>
</file>