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Bus\Documents\Masters\Design\Mechanical\Inertia Calculation\"/>
    </mc:Choice>
  </mc:AlternateContent>
  <bookViews>
    <workbookView xWindow="0" yWindow="0" windowWidth="28800" windowHeight="113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B27" i="1"/>
  <c r="B17" i="1"/>
  <c r="B8" i="1"/>
  <c r="B16" i="1" l="1"/>
  <c r="F36" i="1"/>
  <c r="F37" i="1"/>
  <c r="F38" i="1"/>
  <c r="F39" i="1"/>
  <c r="F40" i="1"/>
  <c r="F41" i="1"/>
  <c r="F42" i="1"/>
  <c r="F35" i="1"/>
  <c r="L42" i="1"/>
  <c r="I42" i="1" s="1"/>
  <c r="E42" i="1" s="1"/>
  <c r="L41" i="1"/>
  <c r="I41" i="1" s="1"/>
  <c r="E41" i="1" s="1"/>
  <c r="L40" i="1"/>
  <c r="I40" i="1" s="1"/>
  <c r="E40" i="1" s="1"/>
  <c r="L39" i="1"/>
  <c r="I39" i="1" s="1"/>
  <c r="E39" i="1" s="1"/>
  <c r="L38" i="1"/>
  <c r="I38" i="1" s="1"/>
  <c r="E38" i="1" s="1"/>
  <c r="L37" i="1"/>
  <c r="I37" i="1" s="1"/>
  <c r="E37" i="1" s="1"/>
  <c r="L36" i="1"/>
  <c r="I36" i="1" s="1"/>
  <c r="E36" i="1" s="1"/>
  <c r="L35" i="1"/>
  <c r="I35" i="1" s="1"/>
  <c r="B26" i="1"/>
  <c r="E23" i="1"/>
  <c r="F24" i="1"/>
  <c r="F25" i="1"/>
  <c r="F26" i="1"/>
  <c r="F27" i="1"/>
  <c r="F28" i="1"/>
  <c r="F29" i="1"/>
  <c r="F30" i="1"/>
  <c r="F23" i="1"/>
  <c r="L30" i="1"/>
  <c r="I30" i="1" s="1"/>
  <c r="E30" i="1" s="1"/>
  <c r="L29" i="1"/>
  <c r="I29" i="1" s="1"/>
  <c r="E29" i="1" s="1"/>
  <c r="L28" i="1"/>
  <c r="I28" i="1" s="1"/>
  <c r="E28" i="1" s="1"/>
  <c r="L27" i="1"/>
  <c r="I27" i="1" s="1"/>
  <c r="L26" i="1"/>
  <c r="I26" i="1" s="1"/>
  <c r="E26" i="1" s="1"/>
  <c r="L25" i="1"/>
  <c r="I25" i="1" s="1"/>
  <c r="E25" i="1" s="1"/>
  <c r="L24" i="1"/>
  <c r="I24" i="1" s="1"/>
  <c r="E24" i="1" s="1"/>
  <c r="L23" i="1"/>
  <c r="I23" i="1" s="1"/>
  <c r="L19" i="1"/>
  <c r="I19" i="1" s="1"/>
  <c r="E19" i="1" s="1"/>
  <c r="L18" i="1"/>
  <c r="I18" i="1" s="1"/>
  <c r="E18" i="1" s="1"/>
  <c r="L17" i="1"/>
  <c r="I17" i="1" s="1"/>
  <c r="E17" i="1" s="1"/>
  <c r="L16" i="1"/>
  <c r="I16" i="1" s="1"/>
  <c r="E16" i="1" s="1"/>
  <c r="L5" i="1"/>
  <c r="I5" i="1" s="1"/>
  <c r="E5" i="1" s="1"/>
  <c r="L6" i="1"/>
  <c r="I6" i="1" s="1"/>
  <c r="E6" i="1" s="1"/>
  <c r="L7" i="1"/>
  <c r="I7" i="1" s="1"/>
  <c r="E7" i="1" s="1"/>
  <c r="L8" i="1"/>
  <c r="I8" i="1" s="1"/>
  <c r="E8" i="1" s="1"/>
  <c r="L9" i="1"/>
  <c r="I9" i="1" s="1"/>
  <c r="E9" i="1" s="1"/>
  <c r="L10" i="1"/>
  <c r="I10" i="1" s="1"/>
  <c r="E10" i="1" s="1"/>
  <c r="L11" i="1"/>
  <c r="I11" i="1" s="1"/>
  <c r="E11" i="1" s="1"/>
  <c r="L12" i="1"/>
  <c r="I12" i="1" s="1"/>
  <c r="E12" i="1" s="1"/>
  <c r="E4" i="1"/>
  <c r="L4" i="1"/>
  <c r="I4" i="1" s="1"/>
  <c r="E35" i="1" l="1"/>
  <c r="B38" i="1" s="1"/>
  <c r="E27" i="1"/>
  <c r="B7" i="1"/>
</calcChain>
</file>

<file path=xl/sharedStrings.xml><?xml version="1.0" encoding="utf-8"?>
<sst xmlns="http://schemas.openxmlformats.org/spreadsheetml/2006/main" count="38" uniqueCount="16">
  <si>
    <t>d=2r</t>
  </si>
  <si>
    <t>L</t>
  </si>
  <si>
    <t>m</t>
  </si>
  <si>
    <t>Izz</t>
  </si>
  <si>
    <t>f</t>
  </si>
  <si>
    <t>n</t>
  </si>
  <si>
    <t>t</t>
  </si>
  <si>
    <t>T</t>
  </si>
  <si>
    <t>Izz averaged</t>
  </si>
  <si>
    <t>Ixx</t>
  </si>
  <si>
    <t>Izz upside down</t>
  </si>
  <si>
    <t>center of gravity z</t>
  </si>
  <si>
    <t>3.5 centimeters from top base (topline of bottom arms)</t>
  </si>
  <si>
    <t>Iyy</t>
  </si>
  <si>
    <t>Iyy averaged</t>
  </si>
  <si>
    <t>Ixx averaged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</si>
</sst>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0000_-;\-* #,##0.00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42"/>
  <sheetViews>
    <sheetView tabSelected="1" workbookViewId="0">
      <selection activeCell="O15" sqref="O15"/>
    </sheetView>
  </sheetViews>
  <sheetFormatPr defaultRowHeight="15" x14ac:dyDescent="0.25"/>
  <sheetData>
    <row r="3" spans="2:16" x14ac:dyDescent="0.25">
      <c r="E3" t="s">
        <v>3</v>
      </c>
      <c r="F3" t="s">
        <v>0</v>
      </c>
      <c r="G3" t="s">
        <v>1</v>
      </c>
      <c r="H3" t="s">
        <v>2</v>
      </c>
      <c r="I3" t="s">
        <v>4</v>
      </c>
      <c r="J3" t="s">
        <v>5</v>
      </c>
      <c r="K3" t="s">
        <v>6</v>
      </c>
      <c r="L3" t="s">
        <v>7</v>
      </c>
    </row>
    <row r="4" spans="2:16" x14ac:dyDescent="0.25">
      <c r="E4">
        <f t="shared" ref="E4:E12" si="0">(H4*9.81*F4^2)/(4*(PI()^2)*G4*I4^2)</f>
        <v>0.16830762809568864</v>
      </c>
      <c r="F4">
        <v>0.189</v>
      </c>
      <c r="G4">
        <v>2.052</v>
      </c>
      <c r="H4">
        <v>3.3519999999999999</v>
      </c>
      <c r="I4">
        <f>1/L4</f>
        <v>0.29351335485764601</v>
      </c>
      <c r="J4">
        <v>20</v>
      </c>
      <c r="K4">
        <v>68.14</v>
      </c>
      <c r="L4">
        <f>K4/J4</f>
        <v>3.407</v>
      </c>
      <c r="P4" t="s">
        <v>11</v>
      </c>
    </row>
    <row r="5" spans="2:16" x14ac:dyDescent="0.25">
      <c r="E5">
        <f t="shared" si="0"/>
        <v>0.17036896357467962</v>
      </c>
      <c r="F5">
        <v>0.189</v>
      </c>
      <c r="G5">
        <v>2.052</v>
      </c>
      <c r="H5">
        <v>3.3519999999999999</v>
      </c>
      <c r="I5">
        <f t="shared" ref="I5:I12" si="1">1/L5</f>
        <v>0.29173230643561471</v>
      </c>
      <c r="J5">
        <v>50</v>
      </c>
      <c r="K5">
        <v>171.39</v>
      </c>
      <c r="L5">
        <f t="shared" ref="L5:L12" si="2">K5/J5</f>
        <v>3.4277999999999995</v>
      </c>
      <c r="P5" t="s">
        <v>12</v>
      </c>
    </row>
    <row r="6" spans="2:16" x14ac:dyDescent="0.25">
      <c r="B6" t="s">
        <v>8</v>
      </c>
      <c r="E6">
        <f t="shared" si="0"/>
        <v>0.16914848482195632</v>
      </c>
      <c r="F6">
        <v>0.189</v>
      </c>
      <c r="G6">
        <v>2.052</v>
      </c>
      <c r="H6">
        <v>3.3519999999999999</v>
      </c>
      <c r="I6">
        <f t="shared" si="1"/>
        <v>0.29278290147855363</v>
      </c>
      <c r="J6">
        <v>20</v>
      </c>
      <c r="K6">
        <v>68.31</v>
      </c>
      <c r="L6">
        <f t="shared" si="2"/>
        <v>3.4155000000000002</v>
      </c>
    </row>
    <row r="7" spans="2:16" x14ac:dyDescent="0.25">
      <c r="B7">
        <f>AVERAGE(E4:E12)</f>
        <v>0.17019671427704247</v>
      </c>
      <c r="E7">
        <f t="shared" si="0"/>
        <v>0.170537992723204</v>
      </c>
      <c r="F7">
        <v>0.189</v>
      </c>
      <c r="G7">
        <v>2.052</v>
      </c>
      <c r="H7">
        <v>3.3519999999999999</v>
      </c>
      <c r="I7">
        <f t="shared" si="1"/>
        <v>0.29158769499927101</v>
      </c>
      <c r="J7">
        <v>20</v>
      </c>
      <c r="K7">
        <v>68.59</v>
      </c>
      <c r="L7">
        <f t="shared" si="2"/>
        <v>3.4295</v>
      </c>
    </row>
    <row r="8" spans="2:16" x14ac:dyDescent="0.25">
      <c r="B8">
        <f>_xlfn.STDEV.S(E4:E12)</f>
        <v>1.0638423828562688E-3</v>
      </c>
      <c r="E8">
        <f t="shared" si="0"/>
        <v>0.16939619436602332</v>
      </c>
      <c r="F8">
        <v>0.189</v>
      </c>
      <c r="G8">
        <v>2.052</v>
      </c>
      <c r="H8">
        <v>3.3519999999999999</v>
      </c>
      <c r="I8">
        <f t="shared" si="1"/>
        <v>0.29256875365710938</v>
      </c>
      <c r="J8">
        <v>20</v>
      </c>
      <c r="K8">
        <v>68.36</v>
      </c>
      <c r="L8">
        <f t="shared" si="2"/>
        <v>3.4180000000000001</v>
      </c>
    </row>
    <row r="9" spans="2:16" x14ac:dyDescent="0.25">
      <c r="E9">
        <f t="shared" si="0"/>
        <v>0.1715506026276486</v>
      </c>
      <c r="F9">
        <v>0.189</v>
      </c>
      <c r="G9">
        <v>2.052</v>
      </c>
      <c r="H9">
        <v>3.3519999999999999</v>
      </c>
      <c r="I9">
        <f t="shared" si="1"/>
        <v>0.29072584552766739</v>
      </c>
      <c r="J9">
        <v>30</v>
      </c>
      <c r="K9">
        <v>103.19</v>
      </c>
      <c r="L9">
        <f t="shared" si="2"/>
        <v>3.4396666666666667</v>
      </c>
    </row>
    <row r="10" spans="2:16" x14ac:dyDescent="0.25">
      <c r="E10">
        <f t="shared" si="0"/>
        <v>0.17118505347896001</v>
      </c>
      <c r="F10">
        <v>0.189</v>
      </c>
      <c r="G10">
        <v>2.052</v>
      </c>
      <c r="H10">
        <v>3.3519999999999999</v>
      </c>
      <c r="I10">
        <f t="shared" si="1"/>
        <v>0.29103608847497092</v>
      </c>
      <c r="J10">
        <v>10</v>
      </c>
      <c r="K10">
        <v>34.36</v>
      </c>
      <c r="L10">
        <f t="shared" si="2"/>
        <v>3.4359999999999999</v>
      </c>
    </row>
    <row r="11" spans="2:16" x14ac:dyDescent="0.25">
      <c r="E11">
        <f t="shared" si="0"/>
        <v>0.17019008288328424</v>
      </c>
      <c r="F11">
        <v>0.189</v>
      </c>
      <c r="G11">
        <v>2.052</v>
      </c>
      <c r="H11">
        <v>3.3519999999999999</v>
      </c>
      <c r="I11">
        <f t="shared" si="1"/>
        <v>0.29188558085230587</v>
      </c>
      <c r="J11">
        <v>15</v>
      </c>
      <c r="K11">
        <v>51.39</v>
      </c>
      <c r="L11">
        <f t="shared" si="2"/>
        <v>3.4260000000000002</v>
      </c>
    </row>
    <row r="12" spans="2:16" x14ac:dyDescent="0.25">
      <c r="E12">
        <f t="shared" si="0"/>
        <v>0.17108542592193751</v>
      </c>
      <c r="F12">
        <v>0.189</v>
      </c>
      <c r="G12">
        <v>2.052</v>
      </c>
      <c r="H12">
        <v>3.3519999999999999</v>
      </c>
      <c r="I12">
        <f t="shared" si="1"/>
        <v>0.29112081513828236</v>
      </c>
      <c r="J12">
        <v>20</v>
      </c>
      <c r="K12">
        <v>68.7</v>
      </c>
      <c r="L12">
        <f t="shared" si="2"/>
        <v>3.4350000000000001</v>
      </c>
    </row>
    <row r="14" spans="2:16" x14ac:dyDescent="0.25">
      <c r="B14" t="s">
        <v>10</v>
      </c>
    </row>
    <row r="15" spans="2:16" x14ac:dyDescent="0.25">
      <c r="E15" t="s">
        <v>3</v>
      </c>
      <c r="F15" t="s">
        <v>0</v>
      </c>
      <c r="G15" t="s">
        <v>1</v>
      </c>
      <c r="H15" t="s">
        <v>2</v>
      </c>
      <c r="I15" t="s">
        <v>4</v>
      </c>
      <c r="J15" t="s">
        <v>5</v>
      </c>
      <c r="K15" t="s">
        <v>6</v>
      </c>
      <c r="L15" t="s">
        <v>7</v>
      </c>
    </row>
    <row r="16" spans="2:16" x14ac:dyDescent="0.25">
      <c r="B16">
        <f>AVERAGE(E16:E19)</f>
        <v>0.1760767753490981</v>
      </c>
      <c r="E16">
        <f>(H16*9.81*F16^2)/(4*(PI()^2)*G16*I16^2)</f>
        <v>0.17546060558057908</v>
      </c>
      <c r="F16" s="1">
        <v>0.19500000000000001</v>
      </c>
      <c r="G16">
        <v>1.86</v>
      </c>
      <c r="H16">
        <v>3.3519999999999999</v>
      </c>
      <c r="I16">
        <f>1/L16</f>
        <v>0.3115264797507788</v>
      </c>
      <c r="J16">
        <v>20</v>
      </c>
      <c r="K16">
        <v>64.2</v>
      </c>
      <c r="L16">
        <f>K16/J16</f>
        <v>3.21</v>
      </c>
    </row>
    <row r="17" spans="2:12" x14ac:dyDescent="0.25">
      <c r="B17">
        <f>_xlfn.STDEV.S(E16:E19)</f>
        <v>8.1015750803637896E-4</v>
      </c>
      <c r="E17">
        <f>(H17*9.81*F17^2)/(4*(PI()^2)*G17*I17^2)</f>
        <v>0.17682978186161902</v>
      </c>
      <c r="F17" s="1">
        <v>0.19500000000000001</v>
      </c>
      <c r="G17">
        <v>1.86</v>
      </c>
      <c r="H17">
        <v>3.3519999999999999</v>
      </c>
      <c r="I17">
        <f t="shared" ref="I17:I19" si="3">1/L17</f>
        <v>0.3103180760279286</v>
      </c>
      <c r="J17">
        <v>20</v>
      </c>
      <c r="K17">
        <v>64.45</v>
      </c>
      <c r="L17">
        <f t="shared" ref="L17:L19" si="4">K17/J17</f>
        <v>3.2225000000000001</v>
      </c>
    </row>
    <row r="18" spans="2:12" x14ac:dyDescent="0.25">
      <c r="E18">
        <f>(H18*9.81*F18^2)/(4*(PI()^2)*G18*I18^2)</f>
        <v>0.17672005193446755</v>
      </c>
      <c r="F18" s="1">
        <v>0.19500000000000001</v>
      </c>
      <c r="G18">
        <v>1.86</v>
      </c>
      <c r="H18">
        <v>3.3519999999999999</v>
      </c>
      <c r="I18">
        <f t="shared" si="3"/>
        <v>0.31041440322830977</v>
      </c>
      <c r="J18">
        <v>20</v>
      </c>
      <c r="K18">
        <v>64.430000000000007</v>
      </c>
      <c r="L18">
        <f t="shared" si="4"/>
        <v>3.2215000000000003</v>
      </c>
    </row>
    <row r="19" spans="2:12" x14ac:dyDescent="0.25">
      <c r="E19">
        <f>(H19*9.81*F19^2)/(4*(PI()^2)*G19*I19^2)</f>
        <v>0.17529666201972674</v>
      </c>
      <c r="F19" s="1">
        <v>0.19500000000000001</v>
      </c>
      <c r="G19">
        <v>1.86</v>
      </c>
      <c r="H19">
        <v>3.3519999999999999</v>
      </c>
      <c r="I19">
        <f t="shared" si="3"/>
        <v>0.31167212092878294</v>
      </c>
      <c r="J19">
        <v>20</v>
      </c>
      <c r="K19">
        <v>64.17</v>
      </c>
      <c r="L19">
        <f t="shared" si="4"/>
        <v>3.2084999999999999</v>
      </c>
    </row>
    <row r="20" spans="2:12" x14ac:dyDescent="0.25">
      <c r="F20" s="1"/>
    </row>
    <row r="21" spans="2:12" x14ac:dyDescent="0.25">
      <c r="F21" s="1"/>
    </row>
    <row r="22" spans="2:12" x14ac:dyDescent="0.25">
      <c r="E22" t="s">
        <v>9</v>
      </c>
      <c r="F22" t="s">
        <v>0</v>
      </c>
      <c r="G22" t="s">
        <v>1</v>
      </c>
      <c r="H22" t="s">
        <v>2</v>
      </c>
      <c r="I22" t="s">
        <v>4</v>
      </c>
      <c r="J22" t="s">
        <v>5</v>
      </c>
      <c r="K22" t="s">
        <v>6</v>
      </c>
      <c r="L22" t="s">
        <v>7</v>
      </c>
    </row>
    <row r="23" spans="2:12" x14ac:dyDescent="0.25">
      <c r="E23">
        <f t="shared" ref="E23:E30" si="5">(H23*9.81*F23^2)/(4*(PI()^2)*G23*I23^2)</f>
        <v>2.4978508897662382E-2</v>
      </c>
      <c r="F23">
        <f>0.153/2</f>
        <v>7.6499999999999999E-2</v>
      </c>
      <c r="G23">
        <v>1.74</v>
      </c>
      <c r="H23">
        <v>3.3519999999999999</v>
      </c>
      <c r="I23">
        <f>1/L23</f>
        <v>0.33489618218352313</v>
      </c>
      <c r="J23">
        <v>20</v>
      </c>
      <c r="K23">
        <v>59.72</v>
      </c>
      <c r="L23">
        <f>K23/J23</f>
        <v>2.9859999999999998</v>
      </c>
    </row>
    <row r="24" spans="2:12" x14ac:dyDescent="0.25">
      <c r="E24">
        <f t="shared" si="5"/>
        <v>2.5246912708039273E-2</v>
      </c>
      <c r="F24">
        <f t="shared" ref="F24:F30" si="6">0.153/2</f>
        <v>7.6499999999999999E-2</v>
      </c>
      <c r="G24">
        <v>1.74</v>
      </c>
      <c r="H24">
        <v>3.3519999999999999</v>
      </c>
      <c r="I24">
        <f t="shared" ref="I24:I30" si="7">1/L24</f>
        <v>0.33311125916055967</v>
      </c>
      <c r="J24">
        <v>20</v>
      </c>
      <c r="K24">
        <v>60.04</v>
      </c>
      <c r="L24">
        <f t="shared" ref="L24:L30" si="8">K24/J24</f>
        <v>3.0019999999999998</v>
      </c>
    </row>
    <row r="25" spans="2:12" x14ac:dyDescent="0.25">
      <c r="B25" t="s">
        <v>15</v>
      </c>
      <c r="E25">
        <f t="shared" si="5"/>
        <v>2.5011980932632148E-2</v>
      </c>
      <c r="F25">
        <f t="shared" si="6"/>
        <v>7.6499999999999999E-2</v>
      </c>
      <c r="G25">
        <v>1.74</v>
      </c>
      <c r="H25">
        <v>3.3519999999999999</v>
      </c>
      <c r="I25">
        <f t="shared" si="7"/>
        <v>0.33467202141900937</v>
      </c>
      <c r="J25">
        <v>20</v>
      </c>
      <c r="K25">
        <v>59.76</v>
      </c>
      <c r="L25">
        <f t="shared" si="8"/>
        <v>2.988</v>
      </c>
    </row>
    <row r="26" spans="2:12" x14ac:dyDescent="0.25">
      <c r="B26">
        <f>AVERAGE(E23:E31)</f>
        <v>2.502757822055849E-2</v>
      </c>
      <c r="E26">
        <f t="shared" si="5"/>
        <v>2.5082345156503094E-2</v>
      </c>
      <c r="F26">
        <f t="shared" si="6"/>
        <v>7.6499999999999999E-2</v>
      </c>
      <c r="G26">
        <v>1.74</v>
      </c>
      <c r="H26">
        <v>3.3519999999999999</v>
      </c>
      <c r="I26">
        <f t="shared" si="7"/>
        <v>0.3342022592072722</v>
      </c>
      <c r="J26">
        <v>50</v>
      </c>
      <c r="K26">
        <v>149.61000000000001</v>
      </c>
      <c r="L26">
        <f t="shared" si="8"/>
        <v>2.9922000000000004</v>
      </c>
    </row>
    <row r="27" spans="2:12" x14ac:dyDescent="0.25">
      <c r="B27">
        <f>_xlfn.STDEV.S(E23:E30)</f>
        <v>1.4292774834411627E-4</v>
      </c>
      <c r="E27">
        <f t="shared" si="5"/>
        <v>2.5112531508388328E-2</v>
      </c>
      <c r="F27">
        <f t="shared" si="6"/>
        <v>7.6499999999999999E-2</v>
      </c>
      <c r="G27">
        <v>1.74</v>
      </c>
      <c r="H27">
        <v>3.3519999999999999</v>
      </c>
      <c r="I27">
        <f t="shared" si="7"/>
        <v>0.33400133600534399</v>
      </c>
      <c r="J27">
        <v>20</v>
      </c>
      <c r="K27">
        <v>59.88</v>
      </c>
      <c r="L27">
        <f t="shared" si="8"/>
        <v>2.9940000000000002</v>
      </c>
    </row>
    <row r="28" spans="2:12" x14ac:dyDescent="0.25">
      <c r="E28">
        <f t="shared" si="5"/>
        <v>2.4894926861897159E-2</v>
      </c>
      <c r="F28">
        <f t="shared" si="6"/>
        <v>7.6499999999999999E-2</v>
      </c>
      <c r="G28">
        <v>1.74</v>
      </c>
      <c r="H28">
        <v>3.3519999999999999</v>
      </c>
      <c r="I28">
        <f t="shared" si="7"/>
        <v>0.33545790003354581</v>
      </c>
      <c r="J28">
        <v>20</v>
      </c>
      <c r="K28">
        <v>59.62</v>
      </c>
      <c r="L28">
        <f t="shared" si="8"/>
        <v>2.9809999999999999</v>
      </c>
    </row>
    <row r="29" spans="2:12" x14ac:dyDescent="0.25">
      <c r="E29">
        <f t="shared" si="5"/>
        <v>2.4786479625731626E-2</v>
      </c>
      <c r="F29">
        <f t="shared" si="6"/>
        <v>7.6499999999999999E-2</v>
      </c>
      <c r="G29">
        <v>1.74</v>
      </c>
      <c r="H29">
        <v>3.3519999999999999</v>
      </c>
      <c r="I29">
        <f t="shared" si="7"/>
        <v>0.33619095646327113</v>
      </c>
      <c r="J29">
        <v>20</v>
      </c>
      <c r="K29">
        <v>59.49</v>
      </c>
      <c r="L29">
        <f t="shared" si="8"/>
        <v>2.9744999999999999</v>
      </c>
    </row>
    <row r="30" spans="2:12" x14ac:dyDescent="0.25">
      <c r="E30">
        <f t="shared" si="5"/>
        <v>2.5106940073613915E-2</v>
      </c>
      <c r="F30">
        <f t="shared" si="6"/>
        <v>7.6499999999999999E-2</v>
      </c>
      <c r="G30">
        <v>1.74</v>
      </c>
      <c r="H30">
        <v>3.3519999999999999</v>
      </c>
      <c r="I30">
        <f t="shared" si="7"/>
        <v>0.33403852577663956</v>
      </c>
      <c r="J30">
        <v>30</v>
      </c>
      <c r="K30">
        <v>89.81</v>
      </c>
      <c r="L30">
        <f t="shared" si="8"/>
        <v>2.9936666666666669</v>
      </c>
    </row>
    <row r="34" spans="2:12" x14ac:dyDescent="0.25">
      <c r="E34" t="s">
        <v>13</v>
      </c>
      <c r="F34" t="s">
        <v>0</v>
      </c>
      <c r="G34" t="s">
        <v>1</v>
      </c>
      <c r="H34" t="s">
        <v>2</v>
      </c>
      <c r="I34" t="s">
        <v>4</v>
      </c>
      <c r="J34" t="s">
        <v>5</v>
      </c>
      <c r="K34" t="s">
        <v>6</v>
      </c>
      <c r="L34" t="s">
        <v>7</v>
      </c>
    </row>
    <row r="35" spans="2:12" x14ac:dyDescent="0.25">
      <c r="E35">
        <f t="shared" ref="E35:E42" si="9">(H35*9.81*F35^2)/(4*(PI()^2)*G35*I35^2)</f>
        <v>0.16955682249590096</v>
      </c>
      <c r="F35">
        <f>0.39/2</f>
        <v>0.19500000000000001</v>
      </c>
      <c r="G35">
        <v>1.5649999999999999</v>
      </c>
      <c r="H35">
        <v>3.3519999999999999</v>
      </c>
      <c r="I35">
        <f>1/L35</f>
        <v>0.34548281223009158</v>
      </c>
      <c r="J35">
        <v>20</v>
      </c>
      <c r="K35">
        <v>57.89</v>
      </c>
      <c r="L35">
        <f>K35/J35</f>
        <v>2.8944999999999999</v>
      </c>
    </row>
    <row r="36" spans="2:12" x14ac:dyDescent="0.25">
      <c r="E36">
        <f t="shared" si="9"/>
        <v>0.16961540652327634</v>
      </c>
      <c r="F36">
        <f t="shared" ref="F36:F42" si="10">0.39/2</f>
        <v>0.19500000000000001</v>
      </c>
      <c r="G36">
        <v>1.5649999999999999</v>
      </c>
      <c r="H36">
        <v>3.3519999999999999</v>
      </c>
      <c r="I36">
        <f t="shared" ref="I36:I42" si="11">1/L36</f>
        <v>0.34542314335060448</v>
      </c>
      <c r="J36">
        <v>20</v>
      </c>
      <c r="K36">
        <v>57.9</v>
      </c>
      <c r="L36">
        <f t="shared" ref="L36:L42" si="12">K36/J36</f>
        <v>2.895</v>
      </c>
    </row>
    <row r="37" spans="2:12" x14ac:dyDescent="0.25">
      <c r="B37" t="s">
        <v>14</v>
      </c>
      <c r="E37">
        <f t="shared" si="9"/>
        <v>0.16973260493506678</v>
      </c>
      <c r="F37">
        <f t="shared" si="10"/>
        <v>0.19500000000000001</v>
      </c>
      <c r="G37">
        <v>1.5649999999999999</v>
      </c>
      <c r="H37">
        <v>3.3519999999999999</v>
      </c>
      <c r="I37">
        <f t="shared" si="11"/>
        <v>0.34530386740331492</v>
      </c>
      <c r="J37">
        <v>20</v>
      </c>
      <c r="K37">
        <v>57.92</v>
      </c>
      <c r="L37">
        <f t="shared" si="12"/>
        <v>2.8959999999999999</v>
      </c>
    </row>
    <row r="38" spans="2:12" x14ac:dyDescent="0.25">
      <c r="B38">
        <f>AVERAGE(E35:E43)</f>
        <v>0.16926002422188791</v>
      </c>
      <c r="E38">
        <f t="shared" si="9"/>
        <v>0.16881953074802961</v>
      </c>
      <c r="F38">
        <f t="shared" si="10"/>
        <v>0.19500000000000001</v>
      </c>
      <c r="G38">
        <v>1.5649999999999999</v>
      </c>
      <c r="H38">
        <v>3.3519999999999999</v>
      </c>
      <c r="I38">
        <f t="shared" si="11"/>
        <v>0.34623641022089885</v>
      </c>
      <c r="J38">
        <v>50</v>
      </c>
      <c r="K38">
        <v>144.41</v>
      </c>
      <c r="L38">
        <f t="shared" si="12"/>
        <v>2.8881999999999999</v>
      </c>
    </row>
    <row r="39" spans="2:12" x14ac:dyDescent="0.25">
      <c r="B39">
        <f>_xlfn.STDEV.S(E35:E42)</f>
        <v>5.274062461195102E-4</v>
      </c>
      <c r="E39">
        <f t="shared" si="9"/>
        <v>0.16838726694118306</v>
      </c>
      <c r="F39">
        <f t="shared" si="10"/>
        <v>0.19500000000000001</v>
      </c>
      <c r="G39">
        <v>1.5649999999999999</v>
      </c>
      <c r="H39">
        <v>3.3519999999999999</v>
      </c>
      <c r="I39">
        <f t="shared" si="11"/>
        <v>0.34668053388802217</v>
      </c>
      <c r="J39">
        <v>20</v>
      </c>
      <c r="K39">
        <v>57.69</v>
      </c>
      <c r="L39">
        <f t="shared" si="12"/>
        <v>2.8845000000000001</v>
      </c>
    </row>
    <row r="40" spans="2:12" x14ac:dyDescent="0.25">
      <c r="E40">
        <f t="shared" si="9"/>
        <v>0.16990847844535206</v>
      </c>
      <c r="F40">
        <f t="shared" si="10"/>
        <v>0.19500000000000001</v>
      </c>
      <c r="G40">
        <v>1.5649999999999999</v>
      </c>
      <c r="H40">
        <v>3.3519999999999999</v>
      </c>
      <c r="I40">
        <f t="shared" si="11"/>
        <v>0.34512510785159622</v>
      </c>
      <c r="J40">
        <v>20</v>
      </c>
      <c r="K40">
        <v>57.95</v>
      </c>
      <c r="L40">
        <f t="shared" si="12"/>
        <v>2.8975</v>
      </c>
    </row>
    <row r="41" spans="2:12" x14ac:dyDescent="0.25">
      <c r="E41">
        <f t="shared" si="9"/>
        <v>0.16891306604964884</v>
      </c>
      <c r="F41">
        <f t="shared" si="10"/>
        <v>0.19500000000000001</v>
      </c>
      <c r="G41">
        <v>1.5649999999999999</v>
      </c>
      <c r="H41">
        <v>3.3519999999999999</v>
      </c>
      <c r="I41">
        <f t="shared" si="11"/>
        <v>0.3461405330564209</v>
      </c>
      <c r="J41">
        <v>20</v>
      </c>
      <c r="K41">
        <v>57.78</v>
      </c>
      <c r="L41">
        <f t="shared" si="12"/>
        <v>2.8890000000000002</v>
      </c>
    </row>
    <row r="42" spans="2:12" x14ac:dyDescent="0.25">
      <c r="E42">
        <f t="shared" si="9"/>
        <v>0.16914701763664552</v>
      </c>
      <c r="F42">
        <f t="shared" si="10"/>
        <v>0.19500000000000001</v>
      </c>
      <c r="G42">
        <v>1.5649999999999999</v>
      </c>
      <c r="H42">
        <v>3.3519999999999999</v>
      </c>
      <c r="I42">
        <f t="shared" si="11"/>
        <v>0.34590107229332412</v>
      </c>
      <c r="J42">
        <v>30</v>
      </c>
      <c r="K42">
        <v>86.73</v>
      </c>
      <c r="L42">
        <f t="shared" si="12"/>
        <v>2.891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GusBus</dc:creator>
  <cp:lastModifiedBy>GusBus</cp:lastModifiedBy>
  <dcterms:created xsi:type="dcterms:W3CDTF">2017-11-22T07:41:17Z</dcterms:created>
  <dcterms:modified xsi:type="dcterms:W3CDTF">2018-02-12T19:58:56Z</dcterms:modified>
</cp:coreProperties>
</file>