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530" activeTab="6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ТО'!$A$1:$AL$27</definedName>
    <definedName name="_xlnm.Print_Area" localSheetId="5">'10.3.37  ТЗ'!$A$1:$AN$22</definedName>
    <definedName name="_xlnm.Print_Area" localSheetId="4">'10.3.37 ТО'!$A$1:$AL$27</definedName>
    <definedName name="_xlnm.Print_Area" localSheetId="7">'10.4.37 ТЗ'!$A$1:$AN$22</definedName>
    <definedName name="_xlnm.Print_Area" localSheetId="6">'10.4.37 ТО'!$A$1:$AL$27</definedName>
    <definedName name="_xlnm.Print_Area" localSheetId="1">'8.1.37 ТЗ'!$A$1:$AN$22</definedName>
    <definedName name="_xlnm.Print_Area" localSheetId="0">'8.1.37 ТО'!$A$1:$AL$22</definedName>
  </definedNames>
  <calcPr calcId="152511" refMode="R1C1"/>
</workbook>
</file>

<file path=xl/calcChain.xml><?xml version="1.0" encoding="utf-8"?>
<calcChain xmlns="http://schemas.openxmlformats.org/spreadsheetml/2006/main">
  <c r="T12" i="4" l="1"/>
  <c r="U12" i="4"/>
  <c r="AI12" i="7"/>
  <c r="AG12" i="7"/>
  <c r="AC12" i="7"/>
  <c r="AA12" i="7"/>
  <c r="V12" i="7"/>
  <c r="T12" i="7"/>
  <c r="N12" i="7"/>
  <c r="L12" i="7"/>
  <c r="M12" i="7"/>
  <c r="O12" i="7"/>
  <c r="Y12" i="7"/>
  <c r="R12" i="7"/>
  <c r="K12" i="7"/>
  <c r="H12" i="7"/>
  <c r="AL9" i="11"/>
  <c r="S12" i="11" l="1"/>
  <c r="U12" i="11"/>
  <c r="Q12" i="11"/>
  <c r="AE12" i="11"/>
  <c r="Z12" i="11"/>
  <c r="AB12" i="11"/>
  <c r="X12" i="11"/>
  <c r="L12" i="11"/>
  <c r="N12" i="11"/>
  <c r="J12" i="11"/>
  <c r="AL10" i="11"/>
  <c r="AL12" i="11" s="1"/>
  <c r="U12" i="6"/>
  <c r="T12" i="9"/>
  <c r="S12" i="9"/>
  <c r="U12" i="9"/>
  <c r="R12" i="9"/>
  <c r="U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G12" i="8"/>
  <c r="I12" i="5"/>
  <c r="J12" i="5"/>
  <c r="K12" i="5"/>
  <c r="L12" i="5"/>
  <c r="M12" i="5"/>
  <c r="N12" i="5"/>
  <c r="O12" i="5"/>
  <c r="P12" i="5"/>
  <c r="Q12" i="5"/>
  <c r="R12" i="5"/>
  <c r="S12" i="5"/>
  <c r="T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W12" i="4"/>
  <c r="I27" i="8" l="1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H27" i="8"/>
  <c r="G27" i="8"/>
  <c r="AI12" i="8"/>
  <c r="AJ12" i="8"/>
  <c r="AK12" i="8"/>
  <c r="H12" i="9"/>
  <c r="I12" i="9"/>
  <c r="J12" i="9"/>
  <c r="K12" i="9"/>
  <c r="L12" i="9"/>
  <c r="M12" i="9"/>
  <c r="N12" i="9"/>
  <c r="O12" i="9"/>
  <c r="P12" i="9"/>
  <c r="Q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G12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H27" i="9"/>
  <c r="G27" i="9"/>
  <c r="AG27" i="10"/>
  <c r="AF27" i="10"/>
  <c r="Z27" i="10"/>
  <c r="Y27" i="10"/>
  <c r="S27" i="10"/>
  <c r="R27" i="10"/>
  <c r="O27" i="10"/>
  <c r="L27" i="10"/>
  <c r="K27" i="10"/>
  <c r="H27" i="10"/>
  <c r="G27" i="10"/>
  <c r="AI12" i="10"/>
  <c r="H12" i="10"/>
  <c r="I12" i="10"/>
  <c r="J12" i="10"/>
  <c r="K12" i="10"/>
  <c r="L12" i="10"/>
  <c r="M12" i="10"/>
  <c r="N12" i="10"/>
  <c r="O12" i="10"/>
  <c r="P12" i="10"/>
  <c r="Q12" i="10"/>
  <c r="R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J12" i="10"/>
  <c r="AK12" i="10"/>
  <c r="AH27" i="10" l="1"/>
  <c r="AE27" i="10"/>
  <c r="AD27" i="10"/>
  <c r="AC27" i="10"/>
  <c r="AB27" i="10"/>
  <c r="AA27" i="10"/>
  <c r="X27" i="10"/>
  <c r="W27" i="10"/>
  <c r="V27" i="10"/>
  <c r="U27" i="10"/>
  <c r="N27" i="10"/>
  <c r="T27" i="10" l="1"/>
  <c r="Q27" i="10"/>
  <c r="P27" i="10"/>
  <c r="M27" i="10"/>
  <c r="J27" i="10"/>
  <c r="I27" i="10"/>
  <c r="L12" i="6" l="1"/>
  <c r="AL27" i="10"/>
  <c r="M12" i="6" l="1"/>
  <c r="AG12" i="11"/>
  <c r="AF12" i="11"/>
  <c r="P12" i="11"/>
  <c r="W12" i="11"/>
  <c r="AC12" i="11"/>
  <c r="AD12" i="11"/>
  <c r="AH12" i="11"/>
  <c r="AI12" i="11"/>
  <c r="AJ12" i="11"/>
  <c r="AK12" i="11"/>
  <c r="I12" i="11"/>
  <c r="AL27" i="8"/>
  <c r="AL27" i="9"/>
  <c r="AL12" i="4" l="1"/>
  <c r="AK12" i="4"/>
  <c r="AJ12" i="4"/>
  <c r="AI12" i="4"/>
  <c r="AF12" i="4"/>
  <c r="AE12" i="4"/>
  <c r="AD12" i="4"/>
  <c r="AC12" i="4"/>
  <c r="AB12" i="4"/>
  <c r="Y12" i="4"/>
  <c r="X12" i="4"/>
  <c r="R12" i="4"/>
  <c r="Q12" i="4"/>
  <c r="O12" i="4"/>
  <c r="N12" i="4"/>
  <c r="K12" i="4"/>
  <c r="J12" i="4"/>
  <c r="AM11" i="4"/>
  <c r="AN11" i="4" s="1"/>
  <c r="AM11" i="5"/>
  <c r="AN11" i="5" s="1"/>
  <c r="AM11" i="6"/>
  <c r="AN11" i="6" s="1"/>
  <c r="AL12" i="7"/>
  <c r="AJ12" i="7"/>
  <c r="AL11" i="8"/>
  <c r="AL11" i="9"/>
  <c r="AL11" i="10"/>
  <c r="AL12" i="9" l="1"/>
  <c r="AL9" i="10" l="1"/>
  <c r="P12" i="6" l="1"/>
  <c r="P12" i="4"/>
  <c r="AL11" i="11" l="1"/>
  <c r="G12" i="10"/>
  <c r="AL10" i="9"/>
  <c r="S12" i="6" l="1"/>
  <c r="AL10" i="10"/>
  <c r="AL10" i="8"/>
  <c r="AM11" i="7"/>
  <c r="AN11" i="7" s="1"/>
  <c r="D11" i="7"/>
  <c r="D10" i="7"/>
  <c r="AF10" i="7" s="1"/>
  <c r="AF12" i="7" s="1"/>
  <c r="D9" i="7"/>
  <c r="I12" i="6"/>
  <c r="D10" i="6"/>
  <c r="D9" i="6"/>
  <c r="D10" i="5"/>
  <c r="U10" i="5" s="1"/>
  <c r="U12" i="5" s="1"/>
  <c r="D9" i="5"/>
  <c r="H9" i="5" s="1"/>
  <c r="AH12" i="4"/>
  <c r="AA12" i="4"/>
  <c r="M12" i="4"/>
  <c r="L12" i="4"/>
  <c r="I12" i="4"/>
  <c r="D10" i="4"/>
  <c r="V10" i="4" s="1"/>
  <c r="D9" i="4"/>
  <c r="H9" i="4" s="1"/>
  <c r="H12" i="4" s="1"/>
  <c r="AM10" i="4" l="1"/>
  <c r="AN10" i="4" s="1"/>
  <c r="V12" i="4"/>
  <c r="T10" i="6"/>
  <c r="T12" i="6" s="1"/>
  <c r="H9" i="6"/>
  <c r="H12" i="6" s="1"/>
  <c r="AM9" i="5"/>
  <c r="H12" i="5"/>
  <c r="J12" i="6"/>
  <c r="Q12" i="6"/>
  <c r="R12" i="6"/>
  <c r="AK12" i="7"/>
  <c r="AL9" i="9"/>
  <c r="AL9" i="8"/>
  <c r="AN10" i="7"/>
  <c r="AG12" i="4"/>
  <c r="Z12" i="4"/>
  <c r="AM10" i="5"/>
  <c r="AN10" i="5" s="1"/>
  <c r="AM10" i="6" l="1"/>
  <c r="AN10" i="6" s="1"/>
  <c r="AN12" i="5"/>
  <c r="K12" i="6"/>
  <c r="AL12" i="8"/>
  <c r="AL12" i="10"/>
  <c r="AN9" i="7"/>
  <c r="AM9" i="4"/>
  <c r="AN9" i="4" s="1"/>
  <c r="AN9" i="5"/>
  <c r="S12" i="4"/>
  <c r="AM12" i="4" s="1"/>
  <c r="AN12" i="4" s="1"/>
  <c r="V12" i="6" l="1"/>
  <c r="O12" i="6"/>
  <c r="N12" i="6"/>
  <c r="AN12" i="7"/>
  <c r="W12" i="6" l="1"/>
  <c r="AM9" i="6"/>
  <c r="AN9" i="6" s="1"/>
  <c r="X12" i="6" l="1"/>
  <c r="Y12" i="6" l="1"/>
  <c r="Z12" i="6" l="1"/>
  <c r="AA12" i="6" l="1"/>
  <c r="AB12" i="6" l="1"/>
  <c r="AD12" i="6" l="1"/>
  <c r="AC12" i="6"/>
  <c r="AE12" i="6" l="1"/>
  <c r="AF12" i="6" l="1"/>
  <c r="AG12" i="6" l="1"/>
  <c r="AH12" i="6" l="1"/>
  <c r="AI12" i="6" l="1"/>
  <c r="AJ12" i="6" l="1"/>
  <c r="AK12" i="6" l="1"/>
  <c r="AL12" i="6"/>
  <c r="AN12" i="6" l="1"/>
</calcChain>
</file>

<file path=xl/sharedStrings.xml><?xml version="1.0" encoding="utf-8"?>
<sst xmlns="http://schemas.openxmlformats.org/spreadsheetml/2006/main" count="404" uniqueCount="69">
  <si>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</si>
  <si>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</si>
  <si>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</si>
  <si>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</si>
  <si>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</si>
  <si>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</si>
  <si>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</si>
  <si>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</si>
  <si>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</si>
  <si>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</si>
  <si>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</si>
  <si>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</si>
  <si>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>ТО2</t>
  </si>
  <si>
    <t>ТО5</t>
  </si>
  <si>
    <t>Годовое техническое обслуживание</t>
  </si>
  <si>
    <t>Итого по видам работ:</t>
  </si>
  <si>
    <t>Технологическая карта
 № 7 /2/2016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</si>
  <si>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</si>
  <si>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</si>
  <si>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</si>
  <si>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</si>
  <si>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</si>
  <si>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</si>
  <si>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</si>
  <si>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</si>
  <si>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</si>
  <si>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</si>
  <si>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</si>
  <si>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</si>
  <si>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</si>
  <si>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</si>
  <si>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</si>
  <si>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</si>
  <si>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</si>
  <si>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</si>
  <si>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</si>
  <si>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</si>
  <si>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</si>
  <si>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</si>
  <si>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</si>
  <si>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</si>
  <si>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</si>
  <si>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</si>
  <si>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</si>
  <si>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</si>
  <si>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</si>
  <si>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</si>
  <si>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</si>
  <si>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</si>
  <si>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</si>
  <si>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</si>
  <si>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</si>
  <si>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</si>
  <si>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</si>
  <si>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</si>
  <si>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</si>
  <si>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</si>
  <si>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</si>
  <si>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</si>
  <si>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</si>
  <si>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</si>
  <si>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</si>
  <si>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</si>
  <si>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 № 6/2/2016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</si>
  <si>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</si>
  <si>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 xml:space="preserve"> инженер 1 к.</t>
  </si>
  <si>
    <t>Итого ТО</t>
  </si>
  <si>
    <t>Февраль 2019 год</t>
  </si>
  <si>
    <t>22*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</si>
</sst>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2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/>
    </xf>
    <xf numFmtId="0" fontId="18" fillId="0" borderId="6" xfId="4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1" fontId="15" fillId="0" borderId="6" xfId="2" applyNumberFormat="1" applyFont="1" applyFill="1" applyBorder="1" applyAlignment="1">
      <alignment horizontal="center" vertical="center"/>
    </xf>
    <xf numFmtId="1" fontId="19" fillId="0" borderId="6" xfId="4" applyNumberFormat="1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5" fillId="0" borderId="6" xfId="2" applyFont="1" applyFill="1" applyBorder="1"/>
    <xf numFmtId="49" fontId="11" fillId="0" borderId="0" xfId="1" applyNumberFormat="1" applyFont="1" applyFill="1" applyBorder="1" applyAlignment="1">
      <alignment horizontal="center" vertical="center" wrapText="1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1" fontId="15" fillId="13" borderId="6" xfId="2" applyNumberFormat="1" applyFont="1" applyFill="1" applyBorder="1" applyAlignment="1">
      <alignment horizontal="center" vertical="center"/>
    </xf>
    <xf numFmtId="1" fontId="19" fillId="13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/>
    <xf numFmtId="0" fontId="10" fillId="13" borderId="6" xfId="2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4" fillId="0" borderId="0" xfId="0" applyFont="1" applyFill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182"/>
  <sheetViews>
    <sheetView showZeros="0" zoomScale="80" zoomScaleNormal="80" zoomScaleSheetLayoutView="70" workbookViewId="0">
      <selection activeCell="AH7" sqref="AH7"/>
    </sheetView>
  </sheetViews>
  <sheetFormatPr defaultColWidth="9.109375" defaultRowHeight="15.6" x14ac:dyDescent="0.3"/>
  <cols>
    <col min="1" max="1" width="6" style="20" customWidth="1"/>
    <col min="2" max="2" width="26.6640625" style="20" customWidth="1"/>
    <col min="3" max="3" width="29.5546875" style="20" customWidth="1"/>
    <col min="4" max="4" width="10.33203125" style="20" customWidth="1"/>
    <col min="5" max="5" width="29" style="23" customWidth="1"/>
    <col min="6" max="6" width="13.33203125" style="23" customWidth="1"/>
    <col min="7" max="34" width="6.5546875" style="20" customWidth="1"/>
    <col min="35" max="37" width="6.5546875" style="20" hidden="1" customWidth="1"/>
    <col min="38" max="38" width="9.44140625" style="46" customWidth="1"/>
    <col min="39" max="16384" width="9.109375" style="20"/>
  </cols>
  <sheetData>
    <row r="1" spans="1:84" x14ac:dyDescent="0.3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71" t="s">
        <v>28</v>
      </c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21" customFormat="1" x14ac:dyDescent="0.3">
      <c r="A3" s="88" t="s">
        <v>37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</row>
    <row r="4" spans="1:84" s="21" customFormat="1" x14ac:dyDescent="0.3">
      <c r="A4" s="88" t="s">
        <v>41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</row>
    <row r="5" spans="1:84" s="21" customFormat="1" x14ac:dyDescent="0.3">
      <c r="A5" s="93" t="s">
        <v>43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84" s="21" customFormat="1" x14ac:dyDescent="0.3">
      <c r="A6" s="87" t="s">
        <v>3</v>
      </c>
      <c r="B6" s="87" t="s">
        <v>4</v>
      </c>
      <c r="C6" s="87" t="s">
        <v>5</v>
      </c>
      <c r="D6" s="87" t="s">
        <v>7</v>
      </c>
      <c r="E6" s="87" t="s">
        <v>8</v>
      </c>
      <c r="F6" s="92" t="s">
        <v>9</v>
      </c>
      <c r="G6" s="90" t="s">
        <v>67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66</v>
      </c>
    </row>
    <row r="7" spans="1:84" s="21" customFormat="1" x14ac:dyDescent="0.3">
      <c r="A7" s="87"/>
      <c r="B7" s="87"/>
      <c r="C7" s="87"/>
      <c r="D7" s="87"/>
      <c r="E7" s="87"/>
      <c r="F7" s="92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63">
        <v>31</v>
      </c>
      <c r="AL7" s="91"/>
    </row>
    <row r="8" spans="1:84" s="21" customFormat="1" x14ac:dyDescent="0.3">
      <c r="A8" s="87"/>
      <c r="B8" s="87"/>
      <c r="C8" s="87"/>
      <c r="D8" s="87"/>
      <c r="E8" s="87"/>
      <c r="F8" s="92"/>
      <c r="G8" s="90" t="s">
        <v>36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</row>
    <row r="9" spans="1:84" s="21" customFormat="1" ht="31.2" x14ac:dyDescent="0.3">
      <c r="A9" s="95"/>
      <c r="B9" s="97" t="s">
        <v>55</v>
      </c>
      <c r="C9" s="64" t="s">
        <v>19</v>
      </c>
      <c r="D9" s="4" t="s">
        <v>23</v>
      </c>
      <c r="E9" s="5" t="s">
        <v>29</v>
      </c>
      <c r="F9" s="6">
        <v>1</v>
      </c>
      <c r="G9" s="67">
        <v>1</v>
      </c>
      <c r="H9" s="82"/>
      <c r="I9" s="82"/>
      <c r="J9" s="67">
        <v>1</v>
      </c>
      <c r="K9" s="68"/>
      <c r="L9" s="68">
        <v>1</v>
      </c>
      <c r="M9" s="68"/>
      <c r="N9" s="68">
        <v>1</v>
      </c>
      <c r="O9" s="83"/>
      <c r="P9" s="82"/>
      <c r="Q9" s="67">
        <v>1</v>
      </c>
      <c r="R9" s="68"/>
      <c r="S9" s="68">
        <v>1</v>
      </c>
      <c r="T9" s="68"/>
      <c r="U9" s="68">
        <v>1</v>
      </c>
      <c r="V9" s="83"/>
      <c r="W9" s="82"/>
      <c r="X9" s="67">
        <v>1</v>
      </c>
      <c r="Y9" s="68"/>
      <c r="Z9" s="68">
        <v>1</v>
      </c>
      <c r="AA9" s="68"/>
      <c r="AB9" s="68">
        <v>1</v>
      </c>
      <c r="AC9" s="82"/>
      <c r="AD9" s="82"/>
      <c r="AE9" s="68"/>
      <c r="AF9" s="68">
        <v>1</v>
      </c>
      <c r="AG9" s="68"/>
      <c r="AH9" s="68">
        <v>1</v>
      </c>
      <c r="AI9" s="8"/>
      <c r="AJ9" s="8"/>
      <c r="AK9" s="8"/>
      <c r="AL9" s="15">
        <f>SUM(G9:AH9)</f>
        <v>12</v>
      </c>
    </row>
    <row r="10" spans="1:84" s="21" customFormat="1" ht="31.2" x14ac:dyDescent="0.3">
      <c r="A10" s="95"/>
      <c r="B10" s="97"/>
      <c r="C10" s="64" t="s">
        <v>21</v>
      </c>
      <c r="D10" s="11" t="s">
        <v>12</v>
      </c>
      <c r="E10" s="5" t="s">
        <v>30</v>
      </c>
      <c r="F10" s="6">
        <v>1</v>
      </c>
      <c r="G10" s="67"/>
      <c r="H10" s="82"/>
      <c r="I10" s="82"/>
      <c r="J10" s="67"/>
      <c r="K10" s="69"/>
      <c r="L10" s="69"/>
      <c r="M10" s="69"/>
      <c r="N10" s="70"/>
      <c r="O10" s="84"/>
      <c r="P10" s="82"/>
      <c r="Q10" s="67"/>
      <c r="R10" s="68"/>
      <c r="S10" s="68"/>
      <c r="T10" s="68"/>
      <c r="U10" s="68"/>
      <c r="V10" s="83"/>
      <c r="W10" s="82"/>
      <c r="X10" s="67"/>
      <c r="Y10" s="68"/>
      <c r="Z10" s="68"/>
      <c r="AA10" s="68"/>
      <c r="AB10" s="68"/>
      <c r="AC10" s="82"/>
      <c r="AD10" s="82"/>
      <c r="AE10" s="68">
        <v>1</v>
      </c>
      <c r="AF10" s="68"/>
      <c r="AG10" s="68"/>
      <c r="AH10" s="68"/>
      <c r="AI10" s="2"/>
      <c r="AJ10" s="2"/>
      <c r="AK10" s="2"/>
      <c r="AL10" s="15">
        <f>SUM(G10:AK10)</f>
        <v>1</v>
      </c>
    </row>
    <row r="11" spans="1:84" s="21" customFormat="1" ht="31.2" hidden="1" x14ac:dyDescent="0.3">
      <c r="A11" s="95"/>
      <c r="B11" s="97"/>
      <c r="C11" s="64" t="s">
        <v>22</v>
      </c>
      <c r="D11" s="13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8"/>
      <c r="O11" s="85"/>
      <c r="P11" s="75"/>
      <c r="Q11" s="12"/>
      <c r="R11" s="12"/>
      <c r="S11" s="12"/>
      <c r="T11" s="12"/>
      <c r="U11" s="12"/>
      <c r="V11" s="75"/>
      <c r="W11" s="75"/>
      <c r="X11" s="12"/>
      <c r="Y11" s="12"/>
      <c r="Z11" s="12"/>
      <c r="AA11" s="12"/>
      <c r="AB11" s="12"/>
      <c r="AC11" s="75"/>
      <c r="AD11" s="75"/>
      <c r="AE11" s="12"/>
      <c r="AF11" s="12"/>
      <c r="AG11" s="12"/>
      <c r="AH11" s="12"/>
      <c r="AI11" s="12"/>
      <c r="AJ11" s="12"/>
      <c r="AK11" s="12"/>
      <c r="AL11" s="10">
        <f t="shared" ref="AL11" si="0">SUM(G11:AK11)</f>
        <v>0</v>
      </c>
    </row>
    <row r="12" spans="1:84" s="21" customFormat="1" x14ac:dyDescent="0.3">
      <c r="A12" s="96" t="s">
        <v>15</v>
      </c>
      <c r="B12" s="96"/>
      <c r="C12" s="96"/>
      <c r="D12" s="96"/>
      <c r="E12" s="96"/>
      <c r="F12" s="63"/>
      <c r="G12" s="7">
        <v>1</v>
      </c>
      <c r="H12" s="79"/>
      <c r="I12" s="79">
        <f>SUM(I9:I11)</f>
        <v>0</v>
      </c>
      <c r="J12" s="7">
        <f>SUM(J9:J11)</f>
        <v>1</v>
      </c>
      <c r="K12" s="7"/>
      <c r="L12" s="7">
        <f t="shared" ref="L12:N12" si="1">SUM(L9:L11)</f>
        <v>1</v>
      </c>
      <c r="M12" s="7"/>
      <c r="N12" s="7">
        <f t="shared" si="1"/>
        <v>1</v>
      </c>
      <c r="O12" s="79"/>
      <c r="P12" s="79">
        <f t="shared" ref="P12:AK12" si="2">SUM(P9:P11)</f>
        <v>0</v>
      </c>
      <c r="Q12" s="7">
        <f>SUM(Q9:Q11)</f>
        <v>1</v>
      </c>
      <c r="R12" s="7"/>
      <c r="S12" s="7">
        <f t="shared" ref="S12:U12" si="3">SUM(S9:S11)</f>
        <v>1</v>
      </c>
      <c r="T12" s="7"/>
      <c r="U12" s="7">
        <f t="shared" si="3"/>
        <v>1</v>
      </c>
      <c r="V12" s="79"/>
      <c r="W12" s="79">
        <f t="shared" si="2"/>
        <v>0</v>
      </c>
      <c r="X12" s="7">
        <f>SUM(X9:X11)</f>
        <v>1</v>
      </c>
      <c r="Y12" s="7"/>
      <c r="Z12" s="7">
        <f t="shared" ref="Z12:AB12" si="4">SUM(Z9:Z11)</f>
        <v>1</v>
      </c>
      <c r="AA12" s="7"/>
      <c r="AB12" s="7">
        <f t="shared" si="4"/>
        <v>1</v>
      </c>
      <c r="AC12" s="79">
        <f t="shared" si="2"/>
        <v>0</v>
      </c>
      <c r="AD12" s="79">
        <f t="shared" si="2"/>
        <v>0</v>
      </c>
      <c r="AE12" s="7">
        <f>SUM(AE9:AE11)</f>
        <v>1</v>
      </c>
      <c r="AF12" s="7">
        <f t="shared" ref="AF12" si="5">SUM(AF9:AF11)</f>
        <v>1</v>
      </c>
      <c r="AG12" s="7">
        <f t="shared" ref="AG12" si="6">SUM(AG9:AG11)</f>
        <v>0</v>
      </c>
      <c r="AH12" s="7">
        <f t="shared" si="2"/>
        <v>1</v>
      </c>
      <c r="AI12" s="7">
        <f t="shared" si="2"/>
        <v>0</v>
      </c>
      <c r="AJ12" s="7">
        <f t="shared" si="2"/>
        <v>0</v>
      </c>
      <c r="AK12" s="7">
        <f t="shared" si="2"/>
        <v>0</v>
      </c>
      <c r="AL12" s="15">
        <f>SUM(AL9:AL10)</f>
        <v>13</v>
      </c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customHeight="1" x14ac:dyDescent="0.3">
      <c r="D15" s="60"/>
      <c r="E15" s="60" t="s">
        <v>24</v>
      </c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4" s="49" customFormat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3.25" customHeight="1" x14ac:dyDescent="0.3">
      <c r="D20" s="60"/>
      <c r="E20" s="60" t="s">
        <v>39</v>
      </c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4" s="26" customFormat="1" ht="13.2" x14ac:dyDescent="0.2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4" ht="18.60000000000000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4" x14ac:dyDescent="0.3">
      <c r="B23" s="25"/>
      <c r="D23" s="23"/>
      <c r="F23" s="20"/>
      <c r="P23" s="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9"/>
      <c r="AL23" s="2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2:64" x14ac:dyDescent="0.3">
      <c r="B24" s="25"/>
      <c r="D24" s="23"/>
      <c r="F24" s="20"/>
      <c r="P24" s="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9"/>
      <c r="AL24" s="2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2:64" x14ac:dyDescent="0.3">
      <c r="B25" s="25"/>
      <c r="D25" s="23"/>
      <c r="F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9"/>
      <c r="AL25" s="2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pans="2:64" x14ac:dyDescent="0.3">
      <c r="AL26" s="28"/>
    </row>
    <row r="27" spans="2:64" x14ac:dyDescent="0.3">
      <c r="AK27" s="21"/>
      <c r="AL27" s="28"/>
    </row>
    <row r="28" spans="2:64" x14ac:dyDescent="0.3">
      <c r="AK28" s="21"/>
      <c r="AL28" s="28"/>
    </row>
    <row r="29" spans="2:64" x14ac:dyDescent="0.3">
      <c r="AK29" s="21"/>
      <c r="AL29" s="28"/>
    </row>
    <row r="30" spans="2:64" x14ac:dyDescent="0.3">
      <c r="AK30" s="21"/>
      <c r="AL30" s="28"/>
    </row>
    <row r="31" spans="2:64" x14ac:dyDescent="0.3">
      <c r="AK31" s="21"/>
      <c r="AL31" s="28"/>
    </row>
    <row r="32" spans="2:64" x14ac:dyDescent="0.3">
      <c r="AK32" s="21"/>
      <c r="AL32" s="28"/>
    </row>
    <row r="33" spans="37:38" x14ac:dyDescent="0.3">
      <c r="AK33" s="21"/>
      <c r="AL33" s="28"/>
    </row>
    <row r="34" spans="37:38" x14ac:dyDescent="0.3">
      <c r="AK34" s="21"/>
      <c r="AL34" s="28"/>
    </row>
    <row r="35" spans="37:38" x14ac:dyDescent="0.3">
      <c r="AK35" s="21"/>
      <c r="AL35" s="28"/>
    </row>
    <row r="36" spans="37:38" x14ac:dyDescent="0.3">
      <c r="AK36" s="21"/>
      <c r="AL36" s="28"/>
    </row>
    <row r="37" spans="37:38" x14ac:dyDescent="0.3">
      <c r="AK37" s="21"/>
      <c r="AL37" s="28"/>
    </row>
    <row r="38" spans="37:38" x14ac:dyDescent="0.3">
      <c r="AK38" s="21"/>
      <c r="AL38" s="28"/>
    </row>
    <row r="39" spans="37:38" x14ac:dyDescent="0.3">
      <c r="AK39" s="21"/>
      <c r="AL39" s="28"/>
    </row>
    <row r="40" spans="37:38" x14ac:dyDescent="0.3">
      <c r="AK40" s="21"/>
      <c r="AL40" s="28"/>
    </row>
    <row r="41" spans="37:38" x14ac:dyDescent="0.3">
      <c r="AK41" s="21"/>
      <c r="AL41" s="28"/>
    </row>
    <row r="42" spans="37:38" x14ac:dyDescent="0.3">
      <c r="AK42" s="21"/>
      <c r="AL42" s="28"/>
    </row>
    <row r="43" spans="37:38" x14ac:dyDescent="0.3">
      <c r="AK43" s="21"/>
      <c r="AL43" s="28"/>
    </row>
    <row r="44" spans="37:38" x14ac:dyDescent="0.3">
      <c r="AK44" s="21"/>
      <c r="AL44" s="28"/>
    </row>
    <row r="45" spans="37:38" x14ac:dyDescent="0.3">
      <c r="AK45" s="21"/>
      <c r="AL45" s="28"/>
    </row>
    <row r="46" spans="37:38" x14ac:dyDescent="0.3">
      <c r="AK46" s="21"/>
      <c r="AL46" s="28"/>
    </row>
    <row r="47" spans="37:38" x14ac:dyDescent="0.3">
      <c r="AK47" s="21"/>
      <c r="AL47" s="28"/>
    </row>
    <row r="48" spans="37:38" x14ac:dyDescent="0.3">
      <c r="AK48" s="21"/>
      <c r="AL48" s="28"/>
    </row>
    <row r="49" spans="37:38" x14ac:dyDescent="0.3">
      <c r="AK49" s="21"/>
      <c r="AL49" s="28"/>
    </row>
    <row r="50" spans="37:38" x14ac:dyDescent="0.3">
      <c r="AK50" s="21"/>
      <c r="AL50" s="28"/>
    </row>
    <row r="51" spans="37:38" x14ac:dyDescent="0.3">
      <c r="AK51" s="21"/>
      <c r="AL51" s="28"/>
    </row>
    <row r="52" spans="37:38" x14ac:dyDescent="0.3">
      <c r="AK52" s="21"/>
      <c r="AL52" s="28"/>
    </row>
    <row r="53" spans="37:38" x14ac:dyDescent="0.3">
      <c r="AK53" s="21"/>
      <c r="AL53" s="28"/>
    </row>
    <row r="54" spans="37:38" x14ac:dyDescent="0.3">
      <c r="AK54" s="21"/>
      <c r="AL54" s="28"/>
    </row>
    <row r="55" spans="37:38" x14ac:dyDescent="0.3">
      <c r="AK55" s="21"/>
      <c r="AL55" s="28"/>
    </row>
    <row r="56" spans="37:38" x14ac:dyDescent="0.3">
      <c r="AK56" s="21"/>
      <c r="AL56" s="28"/>
    </row>
    <row r="57" spans="37:38" x14ac:dyDescent="0.3">
      <c r="AK57" s="21"/>
      <c r="AL57" s="28"/>
    </row>
    <row r="58" spans="37:38" x14ac:dyDescent="0.3">
      <c r="AK58" s="21"/>
      <c r="AL58" s="28"/>
    </row>
    <row r="59" spans="37:38" x14ac:dyDescent="0.3">
      <c r="AK59" s="21"/>
      <c r="AL59" s="28"/>
    </row>
    <row r="60" spans="37:38" x14ac:dyDescent="0.3">
      <c r="AK60" s="21"/>
      <c r="AL60" s="28"/>
    </row>
    <row r="61" spans="37:38" x14ac:dyDescent="0.3">
      <c r="AK61" s="21"/>
      <c r="AL61" s="28"/>
    </row>
    <row r="62" spans="37:38" x14ac:dyDescent="0.3">
      <c r="AK62" s="21"/>
      <c r="AL62" s="28"/>
    </row>
    <row r="63" spans="37:38" x14ac:dyDescent="0.3">
      <c r="AK63" s="21"/>
      <c r="AL63" s="28"/>
    </row>
    <row r="64" spans="37:38" x14ac:dyDescent="0.3">
      <c r="AK64" s="21"/>
      <c r="AL64" s="28"/>
    </row>
    <row r="65" spans="37:38" x14ac:dyDescent="0.3">
      <c r="AK65" s="21"/>
      <c r="AL65" s="28"/>
    </row>
    <row r="66" spans="37:38" x14ac:dyDescent="0.3">
      <c r="AK66" s="21"/>
      <c r="AL66" s="28"/>
    </row>
    <row r="67" spans="37:38" x14ac:dyDescent="0.3">
      <c r="AK67" s="21"/>
      <c r="AL67" s="28"/>
    </row>
    <row r="68" spans="37:38" x14ac:dyDescent="0.3">
      <c r="AK68" s="21"/>
      <c r="AL68" s="28"/>
    </row>
    <row r="69" spans="37:38" x14ac:dyDescent="0.3">
      <c r="AK69" s="21"/>
      <c r="AL69" s="28"/>
    </row>
    <row r="70" spans="37:38" x14ac:dyDescent="0.3">
      <c r="AK70" s="21"/>
      <c r="AL70" s="28"/>
    </row>
    <row r="71" spans="37:38" x14ac:dyDescent="0.3">
      <c r="AK71" s="21"/>
      <c r="AL71" s="28"/>
    </row>
    <row r="72" spans="37:38" x14ac:dyDescent="0.3">
      <c r="AK72" s="21"/>
      <c r="AL72" s="28"/>
    </row>
    <row r="73" spans="37:38" x14ac:dyDescent="0.3">
      <c r="AK73" s="21"/>
      <c r="AL73" s="28"/>
    </row>
    <row r="74" spans="37:38" x14ac:dyDescent="0.3">
      <c r="AK74" s="21"/>
      <c r="AL74" s="28"/>
    </row>
    <row r="75" spans="37:38" x14ac:dyDescent="0.3">
      <c r="AK75" s="21"/>
      <c r="AL75" s="28"/>
    </row>
    <row r="76" spans="37:38" x14ac:dyDescent="0.3">
      <c r="AK76" s="21"/>
      <c r="AL76" s="28"/>
    </row>
    <row r="77" spans="37:38" x14ac:dyDescent="0.3">
      <c r="AK77" s="21"/>
      <c r="AL77" s="28"/>
    </row>
    <row r="78" spans="37:38" x14ac:dyDescent="0.3">
      <c r="AK78" s="21"/>
      <c r="AL78" s="28"/>
    </row>
    <row r="79" spans="37:38" x14ac:dyDescent="0.3">
      <c r="AK79" s="21"/>
      <c r="AL79" s="28"/>
    </row>
    <row r="80" spans="37:38" x14ac:dyDescent="0.3">
      <c r="AK80" s="21"/>
      <c r="AL80" s="28"/>
    </row>
    <row r="81" spans="37:38" x14ac:dyDescent="0.3">
      <c r="AK81" s="21"/>
      <c r="AL81" s="28"/>
    </row>
    <row r="82" spans="37:38" x14ac:dyDescent="0.3">
      <c r="AK82" s="21"/>
      <c r="AL82" s="28"/>
    </row>
    <row r="83" spans="37:38" x14ac:dyDescent="0.3">
      <c r="AK83" s="21"/>
      <c r="AL83" s="28"/>
    </row>
    <row r="84" spans="37:38" x14ac:dyDescent="0.3">
      <c r="AK84" s="21"/>
      <c r="AL84" s="28"/>
    </row>
    <row r="85" spans="37:38" x14ac:dyDescent="0.3">
      <c r="AK85" s="21"/>
      <c r="AL85" s="28"/>
    </row>
    <row r="86" spans="37:38" x14ac:dyDescent="0.3">
      <c r="AK86" s="21"/>
      <c r="AL86" s="28"/>
    </row>
    <row r="87" spans="37:38" x14ac:dyDescent="0.3">
      <c r="AK87" s="21"/>
      <c r="AL87" s="28"/>
    </row>
    <row r="88" spans="37:38" x14ac:dyDescent="0.3">
      <c r="AK88" s="21"/>
      <c r="AL88" s="28"/>
    </row>
    <row r="89" spans="37:38" x14ac:dyDescent="0.3">
      <c r="AK89" s="21"/>
      <c r="AL89" s="28"/>
    </row>
    <row r="90" spans="37:38" x14ac:dyDescent="0.3">
      <c r="AK90" s="21"/>
      <c r="AL90" s="28"/>
    </row>
    <row r="91" spans="37:38" x14ac:dyDescent="0.3">
      <c r="AK91" s="21"/>
      <c r="AL91" s="28"/>
    </row>
    <row r="92" spans="37:38" x14ac:dyDescent="0.3">
      <c r="AK92" s="21"/>
      <c r="AL92" s="28"/>
    </row>
    <row r="93" spans="37:38" x14ac:dyDescent="0.3">
      <c r="AK93" s="21"/>
      <c r="AL93" s="28"/>
    </row>
    <row r="94" spans="37:38" x14ac:dyDescent="0.3">
      <c r="AK94" s="21"/>
      <c r="AL94" s="28"/>
    </row>
    <row r="95" spans="37:38" x14ac:dyDescent="0.3">
      <c r="AK95" s="21"/>
      <c r="AL95" s="28"/>
    </row>
    <row r="96" spans="37:38" x14ac:dyDescent="0.3">
      <c r="AK96" s="21"/>
      <c r="AL96" s="28"/>
    </row>
    <row r="97" spans="37:38" x14ac:dyDescent="0.3">
      <c r="AK97" s="21"/>
      <c r="AL97" s="28"/>
    </row>
    <row r="98" spans="37:38" x14ac:dyDescent="0.3">
      <c r="AK98" s="21"/>
      <c r="AL98" s="28"/>
    </row>
    <row r="99" spans="37:38" x14ac:dyDescent="0.3">
      <c r="AK99" s="21"/>
      <c r="AL99" s="28"/>
    </row>
    <row r="100" spans="37:38" x14ac:dyDescent="0.3">
      <c r="AK100" s="21"/>
      <c r="AL100" s="28"/>
    </row>
    <row r="101" spans="37:38" x14ac:dyDescent="0.3">
      <c r="AK101" s="21"/>
      <c r="AL101" s="28"/>
    </row>
    <row r="102" spans="37:38" x14ac:dyDescent="0.3">
      <c r="AK102" s="21"/>
      <c r="AL102" s="28"/>
    </row>
    <row r="103" spans="37:38" x14ac:dyDescent="0.3">
      <c r="AK103" s="21"/>
      <c r="AL103" s="28"/>
    </row>
    <row r="104" spans="37:38" x14ac:dyDescent="0.3">
      <c r="AK104" s="21"/>
      <c r="AL104" s="28"/>
    </row>
    <row r="105" spans="37:38" x14ac:dyDescent="0.3">
      <c r="AK105" s="21"/>
      <c r="AL105" s="28"/>
    </row>
    <row r="106" spans="37:38" x14ac:dyDescent="0.3">
      <c r="AK106" s="21"/>
      <c r="AL106" s="28"/>
    </row>
    <row r="107" spans="37:38" x14ac:dyDescent="0.3">
      <c r="AK107" s="21"/>
      <c r="AL107" s="28"/>
    </row>
    <row r="108" spans="37:38" x14ac:dyDescent="0.3">
      <c r="AK108" s="21"/>
      <c r="AL108" s="28"/>
    </row>
    <row r="109" spans="37:38" x14ac:dyDescent="0.3">
      <c r="AK109" s="21"/>
      <c r="AL109" s="28"/>
    </row>
    <row r="110" spans="37:38" x14ac:dyDescent="0.3">
      <c r="AK110" s="21"/>
      <c r="AL110" s="28"/>
    </row>
    <row r="111" spans="37:38" x14ac:dyDescent="0.3">
      <c r="AK111" s="21"/>
      <c r="AL111" s="28"/>
    </row>
    <row r="112" spans="37:38" x14ac:dyDescent="0.3">
      <c r="AK112" s="21"/>
      <c r="AL112" s="28"/>
    </row>
    <row r="113" spans="37:38" x14ac:dyDescent="0.3">
      <c r="AK113" s="21"/>
      <c r="AL113" s="28"/>
    </row>
    <row r="114" spans="37:38" x14ac:dyDescent="0.3">
      <c r="AK114" s="21"/>
      <c r="AL114" s="28"/>
    </row>
    <row r="115" spans="37:38" x14ac:dyDescent="0.3">
      <c r="AK115" s="21"/>
      <c r="AL115" s="28"/>
    </row>
    <row r="116" spans="37:38" x14ac:dyDescent="0.3">
      <c r="AK116" s="21"/>
      <c r="AL116" s="28"/>
    </row>
    <row r="117" spans="37:38" x14ac:dyDescent="0.3">
      <c r="AK117" s="21"/>
      <c r="AL117" s="28"/>
    </row>
    <row r="118" spans="37:38" x14ac:dyDescent="0.3">
      <c r="AK118" s="21"/>
      <c r="AL118" s="28"/>
    </row>
    <row r="119" spans="37:38" x14ac:dyDescent="0.3">
      <c r="AK119" s="21"/>
      <c r="AL119" s="28"/>
    </row>
    <row r="120" spans="37:38" x14ac:dyDescent="0.3">
      <c r="AK120" s="21"/>
      <c r="AL120" s="28"/>
    </row>
    <row r="121" spans="37:38" x14ac:dyDescent="0.3">
      <c r="AK121" s="21"/>
      <c r="AL121" s="28"/>
    </row>
    <row r="122" spans="37:38" x14ac:dyDescent="0.3">
      <c r="AK122" s="21"/>
      <c r="AL122" s="28"/>
    </row>
    <row r="123" spans="37:38" x14ac:dyDescent="0.3">
      <c r="AK123" s="21"/>
      <c r="AL123" s="28"/>
    </row>
    <row r="124" spans="37:38" x14ac:dyDescent="0.3">
      <c r="AK124" s="21"/>
      <c r="AL124" s="28"/>
    </row>
    <row r="125" spans="37:38" x14ac:dyDescent="0.3">
      <c r="AK125" s="21"/>
      <c r="AL125" s="28"/>
    </row>
    <row r="126" spans="37:38" x14ac:dyDescent="0.3">
      <c r="AK126" s="21"/>
      <c r="AL126" s="28"/>
    </row>
    <row r="127" spans="37:38" x14ac:dyDescent="0.3">
      <c r="AK127" s="21"/>
      <c r="AL127" s="28"/>
    </row>
    <row r="128" spans="37:38" x14ac:dyDescent="0.3">
      <c r="AK128" s="21"/>
      <c r="AL128" s="28"/>
    </row>
    <row r="129" spans="37:38" x14ac:dyDescent="0.3">
      <c r="AK129" s="21"/>
      <c r="AL129" s="28"/>
    </row>
    <row r="130" spans="37:38" x14ac:dyDescent="0.3">
      <c r="AK130" s="21"/>
      <c r="AL130" s="28"/>
    </row>
    <row r="131" spans="37:38" x14ac:dyDescent="0.3">
      <c r="AK131" s="21"/>
      <c r="AL131" s="28"/>
    </row>
    <row r="132" spans="37:38" x14ac:dyDescent="0.3">
      <c r="AK132" s="21"/>
      <c r="AL132" s="28"/>
    </row>
    <row r="133" spans="37:38" x14ac:dyDescent="0.3">
      <c r="AK133" s="21"/>
      <c r="AL133" s="28"/>
    </row>
    <row r="134" spans="37:38" x14ac:dyDescent="0.3">
      <c r="AK134" s="21"/>
      <c r="AL134" s="28"/>
    </row>
    <row r="135" spans="37:38" x14ac:dyDescent="0.3">
      <c r="AK135" s="21"/>
      <c r="AL135" s="28"/>
    </row>
    <row r="136" spans="37:38" x14ac:dyDescent="0.3">
      <c r="AK136" s="21"/>
      <c r="AL136" s="28"/>
    </row>
    <row r="137" spans="37:38" x14ac:dyDescent="0.3">
      <c r="AK137" s="21"/>
      <c r="AL137" s="28"/>
    </row>
    <row r="138" spans="37:38" x14ac:dyDescent="0.3">
      <c r="AK138" s="21"/>
      <c r="AL138" s="28"/>
    </row>
    <row r="139" spans="37:38" x14ac:dyDescent="0.3">
      <c r="AK139" s="21"/>
      <c r="AL139" s="28"/>
    </row>
    <row r="140" spans="37:38" x14ac:dyDescent="0.3">
      <c r="AK140" s="21"/>
      <c r="AL140" s="28"/>
    </row>
    <row r="141" spans="37:38" x14ac:dyDescent="0.3">
      <c r="AK141" s="21"/>
      <c r="AL141" s="28"/>
    </row>
    <row r="142" spans="37:38" x14ac:dyDescent="0.3">
      <c r="AK142" s="21"/>
      <c r="AL142" s="28"/>
    </row>
    <row r="143" spans="37:38" x14ac:dyDescent="0.3">
      <c r="AK143" s="21"/>
      <c r="AL143" s="28"/>
    </row>
    <row r="144" spans="37:38" x14ac:dyDescent="0.3">
      <c r="AK144" s="21"/>
      <c r="AL144" s="28"/>
    </row>
    <row r="145" spans="37:38" x14ac:dyDescent="0.3">
      <c r="AK145" s="21"/>
      <c r="AL145" s="28"/>
    </row>
    <row r="146" spans="37:38" x14ac:dyDescent="0.3">
      <c r="AK146" s="21"/>
      <c r="AL146" s="28"/>
    </row>
    <row r="147" spans="37:38" x14ac:dyDescent="0.3">
      <c r="AK147" s="21"/>
      <c r="AL147" s="28"/>
    </row>
    <row r="148" spans="37:38" x14ac:dyDescent="0.3">
      <c r="AK148" s="21"/>
      <c r="AL148" s="28"/>
    </row>
    <row r="149" spans="37:38" x14ac:dyDescent="0.3">
      <c r="AK149" s="21"/>
      <c r="AL149" s="28"/>
    </row>
    <row r="150" spans="37:38" x14ac:dyDescent="0.3">
      <c r="AK150" s="21"/>
      <c r="AL150" s="28"/>
    </row>
    <row r="151" spans="37:38" x14ac:dyDescent="0.3">
      <c r="AK151" s="21"/>
      <c r="AL151" s="28"/>
    </row>
    <row r="152" spans="37:38" x14ac:dyDescent="0.3">
      <c r="AK152" s="21"/>
      <c r="AL152" s="28"/>
    </row>
    <row r="153" spans="37:38" x14ac:dyDescent="0.3">
      <c r="AK153" s="21"/>
      <c r="AL153" s="28"/>
    </row>
    <row r="154" spans="37:38" x14ac:dyDescent="0.3">
      <c r="AK154" s="21"/>
      <c r="AL154" s="28"/>
    </row>
    <row r="155" spans="37:38" x14ac:dyDescent="0.3">
      <c r="AK155" s="21"/>
      <c r="AL155" s="28"/>
    </row>
    <row r="156" spans="37:38" x14ac:dyDescent="0.3">
      <c r="AK156" s="21"/>
      <c r="AL156" s="28"/>
    </row>
    <row r="157" spans="37:38" x14ac:dyDescent="0.3">
      <c r="AK157" s="21"/>
      <c r="AL157" s="28"/>
    </row>
    <row r="158" spans="37:38" x14ac:dyDescent="0.3">
      <c r="AK158" s="21"/>
      <c r="AL158" s="28"/>
    </row>
    <row r="159" spans="37:38" x14ac:dyDescent="0.3">
      <c r="AK159" s="21"/>
      <c r="AL159" s="28"/>
    </row>
    <row r="160" spans="37:38" x14ac:dyDescent="0.3">
      <c r="AK160" s="21"/>
      <c r="AL160" s="28"/>
    </row>
    <row r="161" spans="37:38" x14ac:dyDescent="0.3">
      <c r="AK161" s="21"/>
      <c r="AL161" s="28"/>
    </row>
    <row r="162" spans="37:38" x14ac:dyDescent="0.3">
      <c r="AK162" s="21"/>
      <c r="AL162" s="28"/>
    </row>
    <row r="163" spans="37:38" x14ac:dyDescent="0.3">
      <c r="AK163" s="21"/>
      <c r="AL163" s="28"/>
    </row>
    <row r="164" spans="37:38" x14ac:dyDescent="0.3">
      <c r="AK164" s="21"/>
      <c r="AL164" s="28"/>
    </row>
    <row r="165" spans="37:38" x14ac:dyDescent="0.3">
      <c r="AK165" s="21"/>
      <c r="AL165" s="28"/>
    </row>
    <row r="166" spans="37:38" x14ac:dyDescent="0.3">
      <c r="AK166" s="21"/>
      <c r="AL166" s="28"/>
    </row>
    <row r="167" spans="37:38" x14ac:dyDescent="0.3">
      <c r="AK167" s="21"/>
      <c r="AL167" s="28"/>
    </row>
    <row r="168" spans="37:38" x14ac:dyDescent="0.3">
      <c r="AK168" s="21"/>
      <c r="AL168" s="28"/>
    </row>
    <row r="169" spans="37:38" x14ac:dyDescent="0.3">
      <c r="AK169" s="21"/>
      <c r="AL169" s="28"/>
    </row>
    <row r="170" spans="37:38" x14ac:dyDescent="0.3">
      <c r="AK170" s="21"/>
      <c r="AL170" s="28"/>
    </row>
    <row r="171" spans="37:38" x14ac:dyDescent="0.3">
      <c r="AK171" s="21"/>
      <c r="AL171" s="28"/>
    </row>
    <row r="172" spans="37:38" x14ac:dyDescent="0.3">
      <c r="AK172" s="21"/>
      <c r="AL172" s="28"/>
    </row>
    <row r="173" spans="37:38" x14ac:dyDescent="0.3">
      <c r="AK173" s="21"/>
      <c r="AL173" s="28"/>
    </row>
    <row r="174" spans="37:38" x14ac:dyDescent="0.3">
      <c r="AK174" s="21"/>
      <c r="AL174" s="28"/>
    </row>
    <row r="175" spans="37:38" x14ac:dyDescent="0.3">
      <c r="AK175" s="21"/>
      <c r="AL175" s="28"/>
    </row>
    <row r="176" spans="37:38" x14ac:dyDescent="0.3">
      <c r="AK176" s="21"/>
      <c r="AL176" s="28"/>
    </row>
    <row r="177" spans="37:38" x14ac:dyDescent="0.3">
      <c r="AK177" s="21"/>
      <c r="AL177" s="28"/>
    </row>
    <row r="178" spans="37:38" x14ac:dyDescent="0.3">
      <c r="AK178" s="21"/>
      <c r="AL178" s="28"/>
    </row>
    <row r="179" spans="37:38" x14ac:dyDescent="0.3">
      <c r="AK179" s="21"/>
      <c r="AL179" s="28"/>
    </row>
    <row r="180" spans="37:38" x14ac:dyDescent="0.3">
      <c r="AK180" s="21"/>
      <c r="AL180" s="28"/>
    </row>
    <row r="181" spans="37:38" x14ac:dyDescent="0.3">
      <c r="AK181" s="21"/>
      <c r="AL181" s="28"/>
    </row>
    <row r="182" spans="37:38" x14ac:dyDescent="0.3">
      <c r="AK182" s="21"/>
      <c r="AL182" s="28"/>
    </row>
  </sheetData>
  <mergeCells count="27">
    <mergeCell ref="G20:L20"/>
    <mergeCell ref="O20:R20"/>
    <mergeCell ref="T20:V20"/>
    <mergeCell ref="T15:V15"/>
    <mergeCell ref="G15:L15"/>
    <mergeCell ref="O15:R15"/>
    <mergeCell ref="A9:A11"/>
    <mergeCell ref="A12:E12"/>
    <mergeCell ref="B9:B11"/>
    <mergeCell ref="O16:R16"/>
    <mergeCell ref="T16:V16"/>
    <mergeCell ref="T21:V21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</mergeCells>
  <pageMargins left="0.25" right="0.25" top="0.75" bottom="0.75" header="0.3" footer="0.3"/>
  <pageSetup paperSize="9" scale="46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topLeftCell="D1" zoomScale="80" zoomScaleNormal="80" zoomScaleSheetLayoutView="70" workbookViewId="0">
      <selection activeCell="AC25" sqref="AC25"/>
    </sheetView>
  </sheetViews>
  <sheetFormatPr defaultColWidth="9.109375" defaultRowHeight="15.6" x14ac:dyDescent="0.3"/>
  <cols>
    <col min="1" max="1" width="6" style="20" customWidth="1"/>
    <col min="2" max="2" width="21.109375" style="20" customWidth="1"/>
    <col min="3" max="3" width="25.5546875" style="20" customWidth="1"/>
    <col min="4" max="4" width="11.33203125" style="20" customWidth="1"/>
    <col min="5" max="5" width="7.109375" style="20" bestFit="1" customWidth="1"/>
    <col min="6" max="6" width="28.44140625" style="23" customWidth="1"/>
    <col min="7" max="7" width="13.33203125" style="23" customWidth="1"/>
    <col min="8" max="35" width="7.6640625" style="20" customWidth="1"/>
    <col min="36" max="38" width="7.6640625" style="20" hidden="1" customWidth="1"/>
    <col min="39" max="39" width="11.88671875" style="28" customWidth="1"/>
    <col min="40" max="40" width="17.6640625" style="20" customWidth="1"/>
    <col min="41" max="42" width="17.44140625" style="20" bestFit="1" customWidth="1"/>
    <col min="43" max="16384" width="9.109375" style="20"/>
  </cols>
  <sheetData>
    <row r="1" spans="1:84" x14ac:dyDescent="0.3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28</v>
      </c>
      <c r="AO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88" t="s">
        <v>31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84" x14ac:dyDescent="0.3">
      <c r="A4" s="88" t="s">
        <v>41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</row>
    <row r="5" spans="1:84" x14ac:dyDescent="0.3">
      <c r="A5" s="93" t="s">
        <v>42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</row>
    <row r="6" spans="1:84" x14ac:dyDescent="0.3">
      <c r="A6" s="87" t="s">
        <v>3</v>
      </c>
      <c r="B6" s="87" t="s">
        <v>4</v>
      </c>
      <c r="C6" s="87" t="s">
        <v>5</v>
      </c>
      <c r="D6" s="87" t="s">
        <v>6</v>
      </c>
      <c r="E6" s="87" t="s">
        <v>7</v>
      </c>
      <c r="F6" s="87" t="s">
        <v>8</v>
      </c>
      <c r="G6" s="92" t="s">
        <v>9</v>
      </c>
      <c r="H6" s="90" t="s">
        <v>67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1" t="s">
        <v>11</v>
      </c>
    </row>
    <row r="7" spans="1:84" x14ac:dyDescent="0.3">
      <c r="A7" s="87"/>
      <c r="B7" s="87"/>
      <c r="C7" s="87"/>
      <c r="D7" s="87"/>
      <c r="E7" s="87"/>
      <c r="F7" s="87"/>
      <c r="G7" s="92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1"/>
      <c r="AN7" s="101"/>
    </row>
    <row r="8" spans="1:84" x14ac:dyDescent="0.3">
      <c r="A8" s="87"/>
      <c r="B8" s="87"/>
      <c r="C8" s="87"/>
      <c r="D8" s="87"/>
      <c r="E8" s="87"/>
      <c r="F8" s="87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7" t="s">
        <v>65</v>
      </c>
    </row>
    <row r="9" spans="1:84" s="21" customFormat="1" ht="31.2" x14ac:dyDescent="0.3">
      <c r="A9" s="95"/>
      <c r="B9" s="97" t="s">
        <v>55</v>
      </c>
      <c r="C9" s="64" t="s">
        <v>19</v>
      </c>
      <c r="D9" s="53">
        <f>'[2]Норма ТК'!D6</f>
        <v>1.306</v>
      </c>
      <c r="E9" s="54" t="s">
        <v>20</v>
      </c>
      <c r="F9" s="14" t="s">
        <v>29</v>
      </c>
      <c r="G9" s="6">
        <v>1</v>
      </c>
      <c r="H9" s="41">
        <v>1.306</v>
      </c>
      <c r="I9" s="74"/>
      <c r="J9" s="74"/>
      <c r="K9" s="41">
        <v>1.306</v>
      </c>
      <c r="L9" s="41"/>
      <c r="M9" s="41">
        <v>1.306</v>
      </c>
      <c r="N9" s="41"/>
      <c r="O9" s="41">
        <v>1.306</v>
      </c>
      <c r="P9" s="74"/>
      <c r="Q9" s="74"/>
      <c r="R9" s="41">
        <v>1.306</v>
      </c>
      <c r="S9" s="41"/>
      <c r="T9" s="41">
        <v>1.306</v>
      </c>
      <c r="U9" s="41"/>
      <c r="V9" s="41">
        <v>1.306</v>
      </c>
      <c r="W9" s="74"/>
      <c r="X9" s="74"/>
      <c r="Y9" s="41">
        <v>1.306</v>
      </c>
      <c r="Z9" s="41"/>
      <c r="AA9" s="41">
        <v>1.306</v>
      </c>
      <c r="AB9" s="41"/>
      <c r="AC9" s="41">
        <v>1.306</v>
      </c>
      <c r="AD9" s="74"/>
      <c r="AE9" s="74"/>
      <c r="AF9" s="41"/>
      <c r="AG9" s="41">
        <v>1.306</v>
      </c>
      <c r="AH9" s="41"/>
      <c r="AI9" s="41">
        <v>1.306</v>
      </c>
      <c r="AJ9" s="41"/>
      <c r="AK9" s="41"/>
      <c r="AL9" s="41"/>
      <c r="AM9" s="42">
        <v>15.672000000000001</v>
      </c>
      <c r="AN9" s="12">
        <f t="shared" ref="AN9:AN10" si="0">AM9</f>
        <v>15.672000000000001</v>
      </c>
      <c r="AO9" s="29"/>
    </row>
    <row r="10" spans="1:84" s="21" customFormat="1" ht="31.2" x14ac:dyDescent="0.3">
      <c r="A10" s="95"/>
      <c r="B10" s="97"/>
      <c r="C10" s="64" t="s">
        <v>21</v>
      </c>
      <c r="D10" s="55">
        <f>'[2]Норма ТК'!D11</f>
        <v>1.976</v>
      </c>
      <c r="E10" s="56" t="s">
        <v>12</v>
      </c>
      <c r="F10" s="14" t="s">
        <v>30</v>
      </c>
      <c r="G10" s="6">
        <v>1</v>
      </c>
      <c r="H10" s="12"/>
      <c r="I10" s="75"/>
      <c r="J10" s="75"/>
      <c r="K10" s="12"/>
      <c r="L10" s="2"/>
      <c r="M10" s="12"/>
      <c r="N10" s="12"/>
      <c r="O10" s="63"/>
      <c r="P10" s="85"/>
      <c r="Q10" s="78"/>
      <c r="R10" s="2"/>
      <c r="S10" s="2"/>
      <c r="T10" s="2"/>
      <c r="U10" s="2"/>
      <c r="V10" s="2"/>
      <c r="W10" s="78"/>
      <c r="X10" s="78"/>
      <c r="Y10" s="2"/>
      <c r="Z10" s="2"/>
      <c r="AA10" s="2"/>
      <c r="AB10" s="2"/>
      <c r="AC10" s="2"/>
      <c r="AD10" s="78"/>
      <c r="AE10" s="78"/>
      <c r="AF10" s="2">
        <f>D10</f>
        <v>1.976</v>
      </c>
      <c r="AG10" s="2"/>
      <c r="AH10" s="2"/>
      <c r="AI10" s="2"/>
      <c r="AJ10" s="2"/>
      <c r="AK10" s="2"/>
      <c r="AL10" s="2"/>
      <c r="AM10" s="12">
        <v>1.976</v>
      </c>
      <c r="AN10" s="12">
        <f t="shared" si="0"/>
        <v>1.976</v>
      </c>
      <c r="AO10" s="29"/>
    </row>
    <row r="11" spans="1:84" s="21" customFormat="1" ht="31.2" hidden="1" x14ac:dyDescent="0.3">
      <c r="A11" s="95"/>
      <c r="B11" s="97"/>
      <c r="C11" s="64" t="s">
        <v>22</v>
      </c>
      <c r="D11" s="53">
        <f>'[2]Норма ТК'!D16</f>
        <v>8.3819999999999997</v>
      </c>
      <c r="E11" s="13" t="s">
        <v>13</v>
      </c>
      <c r="F11" s="14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63"/>
      <c r="P11" s="85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63"/>
      <c r="AM11" s="12">
        <f t="shared" ref="AM11" si="1">SUM(H11:AL11)</f>
        <v>0</v>
      </c>
      <c r="AN11" s="12">
        <f>AM11</f>
        <v>0</v>
      </c>
      <c r="AO11" s="29"/>
    </row>
    <row r="12" spans="1:84" s="21" customFormat="1" x14ac:dyDescent="0.3">
      <c r="A12" s="96" t="s">
        <v>15</v>
      </c>
      <c r="B12" s="96"/>
      <c r="C12" s="96"/>
      <c r="D12" s="96"/>
      <c r="E12" s="96"/>
      <c r="F12" s="96"/>
      <c r="G12" s="63"/>
      <c r="H12" s="42">
        <f>SUM(H9:H10)</f>
        <v>1.306</v>
      </c>
      <c r="I12" s="76"/>
      <c r="J12" s="76"/>
      <c r="K12" s="42">
        <f>SUM(K9:K10)</f>
        <v>1.306</v>
      </c>
      <c r="L12" s="42">
        <f>SUM(L9:L10)</f>
        <v>0</v>
      </c>
      <c r="M12" s="42">
        <f t="shared" ref="M12:O12" si="2">SUM(M9:M10)</f>
        <v>1.306</v>
      </c>
      <c r="N12" s="42">
        <f>SUM(N9:N10)</f>
        <v>0</v>
      </c>
      <c r="O12" s="42">
        <f t="shared" si="2"/>
        <v>1.306</v>
      </c>
      <c r="P12" s="76"/>
      <c r="Q12" s="76"/>
      <c r="R12" s="42">
        <f>SUM(R9:R10)</f>
        <v>1.306</v>
      </c>
      <c r="S12" s="42"/>
      <c r="T12" s="42">
        <f>SUM(T9:T10)</f>
        <v>1.306</v>
      </c>
      <c r="U12" s="42"/>
      <c r="V12" s="42">
        <f>SUM(V9:V10)</f>
        <v>1.306</v>
      </c>
      <c r="W12" s="76"/>
      <c r="X12" s="76"/>
      <c r="Y12" s="42">
        <f>SUM(Y9:Y10)</f>
        <v>1.306</v>
      </c>
      <c r="Z12" s="42"/>
      <c r="AA12" s="42">
        <f>SUM(AA9:AA10)</f>
        <v>1.306</v>
      </c>
      <c r="AB12" s="42"/>
      <c r="AC12" s="42">
        <f>SUM(AC9:AC10)</f>
        <v>1.306</v>
      </c>
      <c r="AD12" s="76"/>
      <c r="AE12" s="76"/>
      <c r="AF12" s="42">
        <f>SUM(AF9:AF10)</f>
        <v>1.976</v>
      </c>
      <c r="AG12" s="42">
        <f>SUM(AG9:AG10)</f>
        <v>1.306</v>
      </c>
      <c r="AH12" s="42"/>
      <c r="AI12" s="42">
        <f>SUM(AI9:AI10)</f>
        <v>1.306</v>
      </c>
      <c r="AJ12" s="42">
        <f t="shared" ref="AJ12:AL12" si="3">AJ9+AJ10+AJ11</f>
        <v>0</v>
      </c>
      <c r="AK12" s="42">
        <f t="shared" si="3"/>
        <v>0</v>
      </c>
      <c r="AL12" s="42">
        <f t="shared" si="3"/>
        <v>0</v>
      </c>
      <c r="AM12" s="42">
        <v>17.648</v>
      </c>
      <c r="AN12" s="42">
        <f>AM12</f>
        <v>17.648</v>
      </c>
      <c r="AO12" s="29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 x14ac:dyDescent="0.3">
      <c r="D15" s="102" t="s">
        <v>24</v>
      </c>
      <c r="E15" s="102"/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4" s="49" customFormat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 x14ac:dyDescent="0.3">
      <c r="D20" s="102" t="s">
        <v>39</v>
      </c>
      <c r="E20" s="102"/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4" s="61" customFormat="1" ht="13.2" x14ac:dyDescent="0.3">
      <c r="H21" s="94" t="s">
        <v>1</v>
      </c>
      <c r="I21" s="94"/>
      <c r="J21" s="94"/>
      <c r="K21" s="94"/>
      <c r="O21" s="94" t="s">
        <v>2</v>
      </c>
      <c r="P21" s="94"/>
      <c r="Q21" s="94"/>
      <c r="R21" s="94"/>
      <c r="T21" s="94" t="s">
        <v>25</v>
      </c>
      <c r="U21" s="94"/>
      <c r="V21" s="94"/>
    </row>
    <row r="22" spans="2:64" ht="18.60000000000000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B9:B11"/>
    <mergeCell ref="A9:A11"/>
    <mergeCell ref="A12:F12"/>
    <mergeCell ref="H21:K21"/>
    <mergeCell ref="O21:R21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25" right="0.25" top="0.75" bottom="0.75" header="0.3" footer="0.3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34"/>
  <sheetViews>
    <sheetView showZeros="0" zoomScale="80" zoomScaleNormal="80" zoomScaleSheetLayoutView="70" workbookViewId="0">
      <selection activeCell="AC25" sqref="AC25"/>
    </sheetView>
  </sheetViews>
  <sheetFormatPr defaultColWidth="9.109375" defaultRowHeight="15.6" outlineLevelRow="1" x14ac:dyDescent="0.3"/>
  <cols>
    <col min="1" max="1" width="6" style="20" customWidth="1"/>
    <col min="2" max="2" width="32.6640625" style="20" customWidth="1"/>
    <col min="3" max="3" width="25.33203125" style="20" customWidth="1"/>
    <col min="4" max="4" width="11.88671875" style="20" customWidth="1"/>
    <col min="5" max="5" width="27" style="23" customWidth="1"/>
    <col min="6" max="6" width="13.33203125" style="23" customWidth="1"/>
    <col min="7" max="34" width="6.6640625" style="20" customWidth="1"/>
    <col min="35" max="37" width="6.6640625" style="20" hidden="1" customWidth="1"/>
    <col min="38" max="38" width="9.88671875" style="28" customWidth="1"/>
    <col min="39" max="16384" width="9.109375" style="20"/>
  </cols>
  <sheetData>
    <row r="1" spans="1:84" x14ac:dyDescent="0.3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L1" s="71" t="s">
        <v>27</v>
      </c>
      <c r="AM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103" t="s">
        <v>33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1:84" x14ac:dyDescent="0.3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84" x14ac:dyDescent="0.3">
      <c r="A5" s="114" t="s">
        <v>45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6"/>
    </row>
    <row r="6" spans="1:84" x14ac:dyDescent="0.3">
      <c r="A6" s="106" t="s">
        <v>3</v>
      </c>
      <c r="B6" s="106" t="s">
        <v>4</v>
      </c>
      <c r="C6" s="106" t="s">
        <v>5</v>
      </c>
      <c r="D6" s="87" t="s">
        <v>7</v>
      </c>
      <c r="E6" s="106" t="s">
        <v>8</v>
      </c>
      <c r="F6" s="109" t="s">
        <v>9</v>
      </c>
      <c r="G6" s="90" t="s">
        <v>67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66</v>
      </c>
      <c r="BE6" s="21"/>
      <c r="BF6" s="21"/>
      <c r="BG6" s="21"/>
      <c r="BH6" s="21"/>
    </row>
    <row r="7" spans="1:84" x14ac:dyDescent="0.3">
      <c r="A7" s="107"/>
      <c r="B7" s="107"/>
      <c r="C7" s="107"/>
      <c r="D7" s="87"/>
      <c r="E7" s="107"/>
      <c r="F7" s="110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3">
        <v>31</v>
      </c>
      <c r="AL7" s="91"/>
      <c r="BE7" s="21"/>
      <c r="BF7" s="21"/>
      <c r="BG7" s="21"/>
      <c r="BH7" s="21"/>
    </row>
    <row r="8" spans="1:84" ht="16.2" thickBot="1" x14ac:dyDescent="0.35">
      <c r="A8" s="108"/>
      <c r="B8" s="108"/>
      <c r="C8" s="108"/>
      <c r="D8" s="87"/>
      <c r="E8" s="108"/>
      <c r="F8" s="111"/>
      <c r="G8" s="112" t="s">
        <v>36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91"/>
      <c r="BE8" s="21"/>
      <c r="BF8" s="21"/>
      <c r="BG8" s="21"/>
      <c r="BH8" s="21"/>
    </row>
    <row r="9" spans="1:84" s="35" customFormat="1" ht="33.75" customHeight="1" x14ac:dyDescent="0.3">
      <c r="A9" s="125"/>
      <c r="B9" s="122" t="s">
        <v>32</v>
      </c>
      <c r="C9" s="64" t="s">
        <v>51</v>
      </c>
      <c r="D9" s="6" t="s">
        <v>23</v>
      </c>
      <c r="E9" s="5" t="s">
        <v>29</v>
      </c>
      <c r="F9" s="6">
        <v>1</v>
      </c>
      <c r="G9" s="7">
        <v>1</v>
      </c>
      <c r="H9" s="79">
        <v>1</v>
      </c>
      <c r="I9" s="79">
        <v>1</v>
      </c>
      <c r="J9" s="7">
        <v>1</v>
      </c>
      <c r="K9" s="7">
        <v>1</v>
      </c>
      <c r="L9" s="7">
        <v>1</v>
      </c>
      <c r="M9" s="7">
        <v>1</v>
      </c>
      <c r="N9" s="8">
        <v>1</v>
      </c>
      <c r="O9" s="80">
        <v>1</v>
      </c>
      <c r="P9" s="80">
        <v>1</v>
      </c>
      <c r="Q9" s="8">
        <v>1</v>
      </c>
      <c r="R9" s="8">
        <v>1</v>
      </c>
      <c r="S9" s="8">
        <v>1</v>
      </c>
      <c r="T9" s="7">
        <v>1</v>
      </c>
      <c r="U9" s="7">
        <v>1</v>
      </c>
      <c r="V9" s="79">
        <v>1</v>
      </c>
      <c r="W9" s="80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79">
        <v>1</v>
      </c>
      <c r="AD9" s="80">
        <v>1</v>
      </c>
      <c r="AE9" s="8">
        <v>1</v>
      </c>
      <c r="AF9" s="8">
        <v>1</v>
      </c>
      <c r="AG9" s="8">
        <v>1</v>
      </c>
      <c r="AH9" s="7">
        <v>1</v>
      </c>
      <c r="AI9" s="7"/>
      <c r="AJ9" s="7"/>
      <c r="AK9" s="9"/>
      <c r="AL9" s="15">
        <f>SUM(G9:AK9)</f>
        <v>28</v>
      </c>
      <c r="AM9" s="29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</row>
    <row r="10" spans="1:84" s="30" customFormat="1" ht="33.75" customHeight="1" x14ac:dyDescent="0.3">
      <c r="A10" s="126"/>
      <c r="B10" s="123"/>
      <c r="C10" s="64" t="s">
        <v>17</v>
      </c>
      <c r="D10" s="6" t="s">
        <v>12</v>
      </c>
      <c r="E10" s="5" t="s">
        <v>30</v>
      </c>
      <c r="F10" s="6">
        <v>1</v>
      </c>
      <c r="G10" s="7"/>
      <c r="H10" s="79"/>
      <c r="I10" s="79"/>
      <c r="J10" s="7"/>
      <c r="K10" s="7"/>
      <c r="L10" s="7"/>
      <c r="M10" s="7"/>
      <c r="N10" s="8"/>
      <c r="O10" s="80"/>
      <c r="P10" s="80"/>
      <c r="Q10" s="8"/>
      <c r="R10" s="8"/>
      <c r="S10" s="8">
        <v>1</v>
      </c>
      <c r="T10" s="8"/>
      <c r="U10" s="8"/>
      <c r="V10" s="80"/>
      <c r="W10" s="80"/>
      <c r="X10" s="8"/>
      <c r="Y10" s="8"/>
      <c r="Z10" s="7"/>
      <c r="AA10" s="8"/>
      <c r="AB10" s="8"/>
      <c r="AC10" s="80"/>
      <c r="AD10" s="80"/>
      <c r="AE10" s="8"/>
      <c r="AF10" s="8"/>
      <c r="AG10" s="8"/>
      <c r="AH10" s="8"/>
      <c r="AI10" s="8"/>
      <c r="AJ10" s="8"/>
      <c r="AK10" s="9"/>
      <c r="AL10" s="15">
        <f t="shared" ref="AL10:AL12" si="0">SUM(G10:AK10)</f>
        <v>1</v>
      </c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</row>
    <row r="11" spans="1:84" s="31" customFormat="1" ht="33.75" hidden="1" customHeight="1" x14ac:dyDescent="0.3">
      <c r="A11" s="127"/>
      <c r="B11" s="124"/>
      <c r="C11" s="65" t="s">
        <v>18</v>
      </c>
      <c r="D11" s="6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66"/>
      <c r="O11" s="81"/>
      <c r="P11" s="75"/>
      <c r="Q11" s="12"/>
      <c r="R11" s="12"/>
      <c r="S11" s="12"/>
      <c r="T11" s="12"/>
      <c r="U11" s="12"/>
      <c r="V11" s="75"/>
      <c r="W11" s="75"/>
      <c r="X11" s="12"/>
      <c r="Y11" s="12"/>
      <c r="Z11" s="12"/>
      <c r="AA11" s="12"/>
      <c r="AB11" s="12"/>
      <c r="AC11" s="75"/>
      <c r="AD11" s="80"/>
      <c r="AE11" s="12"/>
      <c r="AF11" s="12"/>
      <c r="AG11" s="12"/>
      <c r="AH11" s="12"/>
      <c r="AI11" s="12"/>
      <c r="AJ11" s="12"/>
      <c r="AK11" s="12"/>
      <c r="AL11" s="10">
        <f t="shared" ref="AL11" si="1">SUM(G11:AK11)</f>
        <v>0</v>
      </c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s="31" customFormat="1" x14ac:dyDescent="0.3">
      <c r="A12" s="119" t="s">
        <v>15</v>
      </c>
      <c r="B12" s="120"/>
      <c r="C12" s="120"/>
      <c r="D12" s="120"/>
      <c r="E12" s="121"/>
      <c r="F12" s="63"/>
      <c r="G12" s="7">
        <f>G9+G10</f>
        <v>1</v>
      </c>
      <c r="H12" s="79">
        <f t="shared" ref="H12:AK12" si="2">H9+H10</f>
        <v>1</v>
      </c>
      <c r="I12" s="79">
        <f t="shared" si="2"/>
        <v>1</v>
      </c>
      <c r="J12" s="7">
        <f t="shared" si="2"/>
        <v>1</v>
      </c>
      <c r="K12" s="7">
        <f t="shared" si="2"/>
        <v>1</v>
      </c>
      <c r="L12" s="7">
        <f t="shared" si="2"/>
        <v>1</v>
      </c>
      <c r="M12" s="7">
        <f t="shared" si="2"/>
        <v>1</v>
      </c>
      <c r="N12" s="7">
        <f t="shared" si="2"/>
        <v>1</v>
      </c>
      <c r="O12" s="79">
        <f t="shared" si="2"/>
        <v>1</v>
      </c>
      <c r="P12" s="79">
        <f t="shared" si="2"/>
        <v>1</v>
      </c>
      <c r="Q12" s="7">
        <f t="shared" si="2"/>
        <v>1</v>
      </c>
      <c r="R12" s="7">
        <f t="shared" si="2"/>
        <v>1</v>
      </c>
      <c r="S12" s="7">
        <v>2</v>
      </c>
      <c r="T12" s="7">
        <v>1</v>
      </c>
      <c r="U12" s="7">
        <f t="shared" si="2"/>
        <v>1</v>
      </c>
      <c r="V12" s="79">
        <f t="shared" si="2"/>
        <v>1</v>
      </c>
      <c r="W12" s="79">
        <f t="shared" si="2"/>
        <v>1</v>
      </c>
      <c r="X12" s="7">
        <f t="shared" si="2"/>
        <v>1</v>
      </c>
      <c r="Y12" s="7">
        <f t="shared" si="2"/>
        <v>1</v>
      </c>
      <c r="Z12" s="7">
        <f t="shared" si="2"/>
        <v>1</v>
      </c>
      <c r="AA12" s="7">
        <f t="shared" si="2"/>
        <v>1</v>
      </c>
      <c r="AB12" s="7">
        <f t="shared" si="2"/>
        <v>1</v>
      </c>
      <c r="AC12" s="79">
        <f t="shared" si="2"/>
        <v>1</v>
      </c>
      <c r="AD12" s="79">
        <f t="shared" si="2"/>
        <v>1</v>
      </c>
      <c r="AE12" s="7">
        <f t="shared" si="2"/>
        <v>1</v>
      </c>
      <c r="AF12" s="7">
        <f t="shared" si="2"/>
        <v>1</v>
      </c>
      <c r="AG12" s="7">
        <f t="shared" si="2"/>
        <v>1</v>
      </c>
      <c r="AH12" s="7">
        <f t="shared" si="2"/>
        <v>1</v>
      </c>
      <c r="AI12" s="7">
        <f>AI9+AI10+AI11</f>
        <v>0</v>
      </c>
      <c r="AJ12" s="7">
        <f t="shared" si="2"/>
        <v>0</v>
      </c>
      <c r="AK12" s="7">
        <f t="shared" si="2"/>
        <v>0</v>
      </c>
      <c r="AL12" s="15">
        <f t="shared" si="0"/>
        <v>29</v>
      </c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hidden="1" customHeight="1" outlineLevel="1" x14ac:dyDescent="0.3">
      <c r="D15" s="60"/>
      <c r="E15" s="60" t="s">
        <v>24</v>
      </c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hidden="1" outlineLevel="1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8" s="49" customFormat="1" hidden="1" outlineLevel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8" s="49" customFormat="1" hidden="1" outlineLevel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8" s="49" customFormat="1" hidden="1" outlineLevel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8" s="59" customFormat="1" ht="53.25" hidden="1" customHeight="1" outlineLevel="1" x14ac:dyDescent="0.3">
      <c r="D20" s="60"/>
      <c r="E20" s="60" t="s">
        <v>39</v>
      </c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8" s="26" customFormat="1" ht="13.2" hidden="1" outlineLevel="1" x14ac:dyDescent="0.2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8" ht="18.600000000000001" collapsed="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3.5" customHeight="1" x14ac:dyDescent="0.3">
      <c r="B23" s="25"/>
      <c r="Q23" s="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 x14ac:dyDescent="0.3">
      <c r="B24" s="25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 x14ac:dyDescent="0.3">
      <c r="B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2" x14ac:dyDescent="0.3">
      <c r="E26" s="117" t="s">
        <v>59</v>
      </c>
      <c r="F26" s="118"/>
      <c r="G26" s="32" t="s">
        <v>60</v>
      </c>
      <c r="H26" s="32" t="s">
        <v>60</v>
      </c>
      <c r="I26" s="32" t="s">
        <v>60</v>
      </c>
      <c r="J26" s="32" t="s">
        <v>60</v>
      </c>
      <c r="K26" s="32" t="s">
        <v>60</v>
      </c>
      <c r="L26" s="32" t="s">
        <v>60</v>
      </c>
      <c r="M26" s="32" t="s">
        <v>60</v>
      </c>
      <c r="N26" s="32" t="s">
        <v>60</v>
      </c>
      <c r="O26" s="32" t="s">
        <v>60</v>
      </c>
      <c r="P26" s="32" t="s">
        <v>60</v>
      </c>
      <c r="Q26" s="32" t="s">
        <v>60</v>
      </c>
      <c r="R26" s="32" t="s">
        <v>60</v>
      </c>
      <c r="S26" s="32" t="s">
        <v>60</v>
      </c>
      <c r="T26" s="32" t="s">
        <v>60</v>
      </c>
      <c r="U26" s="32" t="s">
        <v>60</v>
      </c>
      <c r="V26" s="32" t="s">
        <v>60</v>
      </c>
      <c r="W26" s="32" t="s">
        <v>60</v>
      </c>
      <c r="X26" s="32" t="s">
        <v>60</v>
      </c>
      <c r="Y26" s="32" t="s">
        <v>60</v>
      </c>
      <c r="Z26" s="32" t="s">
        <v>60</v>
      </c>
      <c r="AA26" s="32" t="s">
        <v>60</v>
      </c>
      <c r="AB26" s="32" t="s">
        <v>60</v>
      </c>
      <c r="AC26" s="32" t="s">
        <v>60</v>
      </c>
      <c r="AD26" s="32" t="s">
        <v>60</v>
      </c>
      <c r="AE26" s="32" t="s">
        <v>60</v>
      </c>
      <c r="AF26" s="32" t="s">
        <v>60</v>
      </c>
      <c r="AG26" s="32" t="s">
        <v>60</v>
      </c>
      <c r="AH26" s="32" t="s">
        <v>60</v>
      </c>
      <c r="AI26" s="32"/>
      <c r="AJ26" s="32"/>
      <c r="AK26" s="32"/>
      <c r="AL26" s="63" t="s">
        <v>56</v>
      </c>
    </row>
    <row r="27" spans="2:68" x14ac:dyDescent="0.3">
      <c r="G27" s="33">
        <f t="shared" ref="G27:H27" si="3">0.3+0.34</f>
        <v>0.64</v>
      </c>
      <c r="H27" s="33">
        <f t="shared" si="3"/>
        <v>0.64</v>
      </c>
      <c r="I27" s="33">
        <f>0.3+0.34</f>
        <v>0.64</v>
      </c>
      <c r="J27" s="33">
        <f>0.3+0.34</f>
        <v>0.64</v>
      </c>
      <c r="K27" s="33">
        <f t="shared" ref="K27:L27" si="4">0.3+0.34</f>
        <v>0.64</v>
      </c>
      <c r="L27" s="33">
        <f t="shared" si="4"/>
        <v>0.64</v>
      </c>
      <c r="M27" s="33">
        <f>0.3+0.34</f>
        <v>0.64</v>
      </c>
      <c r="N27" s="33">
        <f>0.3+0.34</f>
        <v>0.64</v>
      </c>
      <c r="O27" s="33">
        <f>0.3+0.34</f>
        <v>0.64</v>
      </c>
      <c r="P27" s="33">
        <f>0.3+0.34</f>
        <v>0.64</v>
      </c>
      <c r="Q27" s="33">
        <f>0.3+0.34</f>
        <v>0.64</v>
      </c>
      <c r="R27" s="33">
        <f t="shared" ref="R27:S27" si="5">0.3+0.34</f>
        <v>0.64</v>
      </c>
      <c r="S27" s="33">
        <f t="shared" si="5"/>
        <v>0.64</v>
      </c>
      <c r="T27" s="33">
        <f>0.3+0.34</f>
        <v>0.64</v>
      </c>
      <c r="U27" s="33">
        <f t="shared" ref="U27:AH27" si="6">0.3+0.34</f>
        <v>0.64</v>
      </c>
      <c r="V27" s="33">
        <f t="shared" si="6"/>
        <v>0.64</v>
      </c>
      <c r="W27" s="33">
        <f t="shared" si="6"/>
        <v>0.64</v>
      </c>
      <c r="X27" s="33">
        <f t="shared" si="6"/>
        <v>0.64</v>
      </c>
      <c r="Y27" s="33">
        <f t="shared" si="6"/>
        <v>0.64</v>
      </c>
      <c r="Z27" s="33">
        <f t="shared" si="6"/>
        <v>0.64</v>
      </c>
      <c r="AA27" s="33">
        <f t="shared" si="6"/>
        <v>0.64</v>
      </c>
      <c r="AB27" s="33">
        <f t="shared" si="6"/>
        <v>0.64</v>
      </c>
      <c r="AC27" s="33">
        <f t="shared" si="6"/>
        <v>0.64</v>
      </c>
      <c r="AD27" s="33">
        <f t="shared" si="6"/>
        <v>0.64</v>
      </c>
      <c r="AE27" s="33">
        <f t="shared" si="6"/>
        <v>0.64</v>
      </c>
      <c r="AF27" s="33">
        <f t="shared" si="6"/>
        <v>0.64</v>
      </c>
      <c r="AG27" s="33">
        <f t="shared" si="6"/>
        <v>0.64</v>
      </c>
      <c r="AH27" s="33">
        <f t="shared" si="6"/>
        <v>0.64</v>
      </c>
      <c r="AI27" s="33"/>
      <c r="AJ27" s="33"/>
      <c r="AK27" s="33"/>
      <c r="AL27" s="11">
        <f>SUM(G27:AK27)</f>
        <v>17.920000000000005</v>
      </c>
    </row>
    <row r="29" spans="2:68" x14ac:dyDescent="0.3">
      <c r="AL29" s="34"/>
    </row>
    <row r="34" spans="35:35" x14ac:dyDescent="0.3">
      <c r="AI34" s="23"/>
    </row>
  </sheetData>
  <mergeCells count="28">
    <mergeCell ref="T15:V15"/>
    <mergeCell ref="O16:R16"/>
    <mergeCell ref="T16:V16"/>
    <mergeCell ref="G20:L20"/>
    <mergeCell ref="O20:R20"/>
    <mergeCell ref="T20:V20"/>
    <mergeCell ref="E26:F26"/>
    <mergeCell ref="A12:E12"/>
    <mergeCell ref="B9:B11"/>
    <mergeCell ref="H21:K21"/>
    <mergeCell ref="H16:K16"/>
    <mergeCell ref="A9:A11"/>
    <mergeCell ref="O21:R21"/>
    <mergeCell ref="T21:V21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5:L15"/>
    <mergeCell ref="O15:R15"/>
  </mergeCells>
  <pageMargins left="0.25" right="0.25" top="0.75" bottom="0.75" header="0.3" footer="0.3"/>
  <pageSetup paperSize="9" scale="4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AC25" sqref="AC25"/>
    </sheetView>
  </sheetViews>
  <sheetFormatPr defaultColWidth="9.109375" defaultRowHeight="15.6" x14ac:dyDescent="0.3"/>
  <cols>
    <col min="1" max="1" width="6" style="20" customWidth="1"/>
    <col min="2" max="2" width="22.88671875" style="20" customWidth="1"/>
    <col min="3" max="3" width="25.88671875" style="20" customWidth="1"/>
    <col min="4" max="4" width="15.109375" style="20" customWidth="1"/>
    <col min="5" max="5" width="11" style="20" customWidth="1"/>
    <col min="6" max="6" width="27.33203125" style="23" customWidth="1"/>
    <col min="7" max="7" width="13.33203125" style="23" customWidth="1"/>
    <col min="8" max="35" width="7.88671875" style="20" customWidth="1"/>
    <col min="36" max="36" width="9.5546875" style="20" hidden="1" customWidth="1"/>
    <col min="37" max="38" width="7.88671875" style="20" hidden="1" customWidth="1"/>
    <col min="39" max="39" width="11.6640625" style="28" customWidth="1"/>
    <col min="40" max="40" width="17" style="20" customWidth="1"/>
    <col min="41" max="16384" width="9.109375" style="20"/>
  </cols>
  <sheetData>
    <row r="1" spans="1:84" x14ac:dyDescent="0.3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27</v>
      </c>
      <c r="AO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88" t="s">
        <v>44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84" x14ac:dyDescent="0.3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</row>
    <row r="5" spans="1:84" x14ac:dyDescent="0.3">
      <c r="A5" s="93" t="s">
        <v>45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</row>
    <row r="6" spans="1:84" x14ac:dyDescent="0.3">
      <c r="A6" s="87" t="s">
        <v>3</v>
      </c>
      <c r="B6" s="87" t="s">
        <v>4</v>
      </c>
      <c r="C6" s="87" t="s">
        <v>5</v>
      </c>
      <c r="D6" s="87" t="s">
        <v>6</v>
      </c>
      <c r="E6" s="87" t="s">
        <v>7</v>
      </c>
      <c r="F6" s="87" t="s">
        <v>8</v>
      </c>
      <c r="G6" s="92" t="s">
        <v>9</v>
      </c>
      <c r="H6" s="90" t="s">
        <v>67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1" t="s">
        <v>11</v>
      </c>
    </row>
    <row r="7" spans="1:84" x14ac:dyDescent="0.3">
      <c r="A7" s="87"/>
      <c r="B7" s="87"/>
      <c r="C7" s="87"/>
      <c r="D7" s="87"/>
      <c r="E7" s="87"/>
      <c r="F7" s="87"/>
      <c r="G7" s="92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1"/>
      <c r="AN7" s="101"/>
    </row>
    <row r="8" spans="1:84" s="21" customFormat="1" x14ac:dyDescent="0.3">
      <c r="A8" s="87"/>
      <c r="B8" s="87"/>
      <c r="C8" s="87"/>
      <c r="D8" s="87"/>
      <c r="E8" s="87"/>
      <c r="F8" s="87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7" t="s">
        <v>65</v>
      </c>
    </row>
    <row r="9" spans="1:84" s="52" customFormat="1" ht="31.2" x14ac:dyDescent="0.3">
      <c r="A9" s="95"/>
      <c r="B9" s="97" t="s">
        <v>32</v>
      </c>
      <c r="C9" s="64" t="s">
        <v>51</v>
      </c>
      <c r="D9" s="48">
        <f>'[2]Норма ТК'!D5</f>
        <v>4.28</v>
      </c>
      <c r="E9" s="6" t="s">
        <v>23</v>
      </c>
      <c r="F9" s="5" t="s">
        <v>29</v>
      </c>
      <c r="G9" s="6">
        <v>1</v>
      </c>
      <c r="H9" s="41">
        <f>D9*G9</f>
        <v>4.28</v>
      </c>
      <c r="I9" s="74">
        <v>4.28</v>
      </c>
      <c r="J9" s="74">
        <v>4.28</v>
      </c>
      <c r="K9" s="41">
        <v>4.28</v>
      </c>
      <c r="L9" s="41">
        <v>4.28</v>
      </c>
      <c r="M9" s="41">
        <v>4.28</v>
      </c>
      <c r="N9" s="41">
        <v>4.28</v>
      </c>
      <c r="O9" s="41">
        <v>4.28</v>
      </c>
      <c r="P9" s="74">
        <v>4.28</v>
      </c>
      <c r="Q9" s="74">
        <v>4.28</v>
      </c>
      <c r="R9" s="41">
        <v>4.28</v>
      </c>
      <c r="S9" s="41">
        <v>4.28</v>
      </c>
      <c r="T9" s="41">
        <v>4.28</v>
      </c>
      <c r="U9" s="41">
        <v>4.28</v>
      </c>
      <c r="V9" s="41">
        <v>4.28</v>
      </c>
      <c r="W9" s="74">
        <v>4.28</v>
      </c>
      <c r="X9" s="74">
        <v>4.28</v>
      </c>
      <c r="Y9" s="41">
        <v>4.28</v>
      </c>
      <c r="Z9" s="41">
        <v>4.28</v>
      </c>
      <c r="AA9" s="41">
        <v>4.28</v>
      </c>
      <c r="AB9" s="41">
        <v>4.28</v>
      </c>
      <c r="AC9" s="41">
        <v>4.28</v>
      </c>
      <c r="AD9" s="74">
        <v>4.28</v>
      </c>
      <c r="AE9" s="74">
        <v>4.28</v>
      </c>
      <c r="AF9" s="41">
        <v>4.28</v>
      </c>
      <c r="AG9" s="41">
        <v>4.28</v>
      </c>
      <c r="AH9" s="41">
        <v>4.28</v>
      </c>
      <c r="AI9" s="41">
        <v>4.28</v>
      </c>
      <c r="AJ9" s="41"/>
      <c r="AK9" s="41"/>
      <c r="AL9" s="41"/>
      <c r="AM9" s="42">
        <f>SUM(H9:AL9)</f>
        <v>119.84000000000002</v>
      </c>
      <c r="AN9" s="42">
        <f t="shared" ref="AN9:AN10" si="0">AM9</f>
        <v>119.84000000000002</v>
      </c>
      <c r="AO9" s="51"/>
    </row>
    <row r="10" spans="1:84" s="52" customFormat="1" ht="31.2" x14ac:dyDescent="0.3">
      <c r="A10" s="95"/>
      <c r="B10" s="97"/>
      <c r="C10" s="64" t="s">
        <v>17</v>
      </c>
      <c r="D10" s="50">
        <f>'[2]Норма ТК'!D10</f>
        <v>8.6180000000000003</v>
      </c>
      <c r="E10" s="6" t="s">
        <v>12</v>
      </c>
      <c r="F10" s="5" t="s">
        <v>30</v>
      </c>
      <c r="G10" s="6">
        <v>1</v>
      </c>
      <c r="H10" s="12"/>
      <c r="I10" s="75"/>
      <c r="J10" s="75"/>
      <c r="K10" s="12"/>
      <c r="L10" s="12"/>
      <c r="M10" s="12"/>
      <c r="N10" s="12"/>
      <c r="O10" s="43"/>
      <c r="P10" s="77"/>
      <c r="Q10" s="78"/>
      <c r="R10" s="2"/>
      <c r="S10" s="2"/>
      <c r="T10" s="2">
        <f>D10</f>
        <v>8.6180000000000003</v>
      </c>
      <c r="U10" s="2"/>
      <c r="V10" s="2"/>
      <c r="W10" s="78"/>
      <c r="X10" s="78"/>
      <c r="Y10" s="2"/>
      <c r="Z10" s="2"/>
      <c r="AA10" s="2"/>
      <c r="AB10" s="2"/>
      <c r="AC10" s="2"/>
      <c r="AD10" s="78"/>
      <c r="AE10" s="78"/>
      <c r="AF10" s="2"/>
      <c r="AG10" s="2"/>
      <c r="AH10" s="2"/>
      <c r="AI10" s="2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1"/>
    </row>
    <row r="11" spans="1:84" s="52" customFormat="1" ht="31.2" hidden="1" x14ac:dyDescent="0.3">
      <c r="A11" s="95"/>
      <c r="B11" s="97"/>
      <c r="C11" s="64" t="s">
        <v>18</v>
      </c>
      <c r="D11" s="50">
        <v>105.294</v>
      </c>
      <c r="E11" s="6" t="s">
        <v>13</v>
      </c>
      <c r="F11" s="5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43"/>
      <c r="P11" s="77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12"/>
      <c r="AM11" s="12">
        <f t="shared" ref="AM11" si="1">SUM(H11:AL11)</f>
        <v>0</v>
      </c>
      <c r="AN11" s="12">
        <f>AM11</f>
        <v>0</v>
      </c>
      <c r="AO11" s="51"/>
    </row>
    <row r="12" spans="1:84" s="21" customFormat="1" x14ac:dyDescent="0.3">
      <c r="A12" s="96" t="s">
        <v>15</v>
      </c>
      <c r="B12" s="96"/>
      <c r="C12" s="96"/>
      <c r="D12" s="96"/>
      <c r="E12" s="96"/>
      <c r="F12" s="96"/>
      <c r="G12" s="63"/>
      <c r="H12" s="42">
        <f>H9+H10</f>
        <v>4.28</v>
      </c>
      <c r="I12" s="76">
        <f>I9+I10</f>
        <v>4.28</v>
      </c>
      <c r="J12" s="76">
        <f>SUM(J9:J11)</f>
        <v>4.28</v>
      </c>
      <c r="K12" s="42">
        <f t="shared" ref="K12:AL12" si="2">SUM(K9:K11)</f>
        <v>4.28</v>
      </c>
      <c r="L12" s="42">
        <f t="shared" si="2"/>
        <v>4.28</v>
      </c>
      <c r="M12" s="42">
        <f t="shared" si="2"/>
        <v>4.28</v>
      </c>
      <c r="N12" s="42">
        <f t="shared" si="2"/>
        <v>4.28</v>
      </c>
      <c r="O12" s="42">
        <f t="shared" si="2"/>
        <v>4.28</v>
      </c>
      <c r="P12" s="76">
        <f t="shared" si="2"/>
        <v>4.28</v>
      </c>
      <c r="Q12" s="76">
        <f t="shared" si="2"/>
        <v>4.28</v>
      </c>
      <c r="R12" s="42">
        <f t="shared" si="2"/>
        <v>4.28</v>
      </c>
      <c r="S12" s="42">
        <f t="shared" si="2"/>
        <v>4.28</v>
      </c>
      <c r="T12" s="42">
        <f>SUM(T9:T11)</f>
        <v>12.898</v>
      </c>
      <c r="U12" s="42">
        <f>SUM(U9:U11)</f>
        <v>4.28</v>
      </c>
      <c r="V12" s="42">
        <f t="shared" si="2"/>
        <v>4.28</v>
      </c>
      <c r="W12" s="76">
        <f t="shared" si="2"/>
        <v>4.28</v>
      </c>
      <c r="X12" s="76">
        <f t="shared" si="2"/>
        <v>4.28</v>
      </c>
      <c r="Y12" s="42">
        <f t="shared" si="2"/>
        <v>4.28</v>
      </c>
      <c r="Z12" s="42">
        <f t="shared" si="2"/>
        <v>4.28</v>
      </c>
      <c r="AA12" s="42">
        <f t="shared" si="2"/>
        <v>4.28</v>
      </c>
      <c r="AB12" s="42">
        <f t="shared" si="2"/>
        <v>4.28</v>
      </c>
      <c r="AC12" s="42">
        <f t="shared" si="2"/>
        <v>4.28</v>
      </c>
      <c r="AD12" s="76">
        <f t="shared" si="2"/>
        <v>4.28</v>
      </c>
      <c r="AE12" s="76">
        <f t="shared" si="2"/>
        <v>4.28</v>
      </c>
      <c r="AF12" s="42">
        <f t="shared" si="2"/>
        <v>4.28</v>
      </c>
      <c r="AG12" s="42">
        <f t="shared" si="2"/>
        <v>4.28</v>
      </c>
      <c r="AH12" s="42">
        <f t="shared" si="2"/>
        <v>4.28</v>
      </c>
      <c r="AI12" s="42">
        <f t="shared" si="2"/>
        <v>4.28</v>
      </c>
      <c r="AJ12" s="42">
        <f t="shared" si="2"/>
        <v>0</v>
      </c>
      <c r="AK12" s="42">
        <f t="shared" si="2"/>
        <v>0</v>
      </c>
      <c r="AL12" s="42">
        <f t="shared" si="2"/>
        <v>0</v>
      </c>
      <c r="AM12" s="42">
        <v>128.458</v>
      </c>
      <c r="AN12" s="42">
        <f>AM12</f>
        <v>128.458</v>
      </c>
      <c r="AO12" s="29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 x14ac:dyDescent="0.3">
      <c r="D15" s="102" t="s">
        <v>24</v>
      </c>
      <c r="E15" s="102"/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4" s="49" customFormat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 x14ac:dyDescent="0.3">
      <c r="D20" s="102" t="s">
        <v>39</v>
      </c>
      <c r="E20" s="102"/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4" s="61" customFormat="1" ht="13.2" x14ac:dyDescent="0.3">
      <c r="H21" s="94" t="s">
        <v>1</v>
      </c>
      <c r="I21" s="94"/>
      <c r="J21" s="94"/>
      <c r="K21" s="94"/>
      <c r="O21" s="94" t="s">
        <v>2</v>
      </c>
      <c r="P21" s="94"/>
      <c r="Q21" s="94"/>
      <c r="R21" s="94"/>
      <c r="T21" s="94" t="s">
        <v>25</v>
      </c>
      <c r="U21" s="94"/>
      <c r="V21" s="94"/>
    </row>
    <row r="22" spans="2:64" ht="18.60000000000000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H21:K21"/>
    <mergeCell ref="O21:R21"/>
    <mergeCell ref="T21:V21"/>
    <mergeCell ref="H16:K16"/>
    <mergeCell ref="O16:R16"/>
    <mergeCell ref="T16:V16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</mergeCells>
  <pageMargins left="0.25" right="0.25" top="0.75" bottom="0.75" header="0.3" footer="0.3"/>
  <pageSetup paperSize="9" scale="3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45"/>
  <sheetViews>
    <sheetView showZeros="0" zoomScale="80" zoomScaleNormal="80" zoomScaleSheetLayoutView="85" workbookViewId="0">
      <selection activeCell="H47" sqref="H47"/>
    </sheetView>
  </sheetViews>
  <sheetFormatPr defaultColWidth="9.109375" defaultRowHeight="15.6" outlineLevelRow="1" x14ac:dyDescent="0.3"/>
  <cols>
    <col min="1" max="1" width="6" style="20" customWidth="1"/>
    <col min="2" max="2" width="30.33203125" style="20" customWidth="1"/>
    <col min="3" max="3" width="25.6640625" style="20" customWidth="1"/>
    <col min="4" max="4" width="11" style="20" customWidth="1"/>
    <col min="5" max="5" width="29.33203125" style="23" customWidth="1"/>
    <col min="6" max="6" width="13.33203125" style="23" customWidth="1"/>
    <col min="7" max="34" width="6.6640625" style="20" customWidth="1"/>
    <col min="35" max="37" width="6.6640625" style="20" hidden="1" customWidth="1"/>
    <col min="38" max="38" width="9.33203125" style="28" customWidth="1"/>
    <col min="39" max="16384" width="9.109375" style="20"/>
  </cols>
  <sheetData>
    <row r="1" spans="1:84" x14ac:dyDescent="0.3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71" t="s">
        <v>26</v>
      </c>
      <c r="AM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103" t="s">
        <v>33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1:84" x14ac:dyDescent="0.3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84" x14ac:dyDescent="0.3">
      <c r="A5" s="114" t="s">
        <v>46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6"/>
    </row>
    <row r="6" spans="1:84" x14ac:dyDescent="0.3">
      <c r="A6" s="87" t="s">
        <v>3</v>
      </c>
      <c r="B6" s="87" t="s">
        <v>4</v>
      </c>
      <c r="C6" s="87" t="s">
        <v>5</v>
      </c>
      <c r="D6" s="87" t="s">
        <v>7</v>
      </c>
      <c r="E6" s="87" t="s">
        <v>8</v>
      </c>
      <c r="F6" s="92" t="s">
        <v>9</v>
      </c>
      <c r="G6" s="90" t="s">
        <v>67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66</v>
      </c>
    </row>
    <row r="7" spans="1:84" x14ac:dyDescent="0.3">
      <c r="A7" s="87"/>
      <c r="B7" s="87"/>
      <c r="C7" s="87"/>
      <c r="D7" s="87"/>
      <c r="E7" s="87"/>
      <c r="F7" s="92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3">
        <v>31</v>
      </c>
      <c r="AL7" s="91"/>
    </row>
    <row r="8" spans="1:84" ht="16.2" thickBot="1" x14ac:dyDescent="0.35">
      <c r="A8" s="87"/>
      <c r="B8" s="87"/>
      <c r="C8" s="87"/>
      <c r="D8" s="87"/>
      <c r="E8" s="87"/>
      <c r="F8" s="92"/>
      <c r="G8" s="90" t="s">
        <v>35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</row>
    <row r="9" spans="1:84" s="35" customFormat="1" ht="31.2" x14ac:dyDescent="0.3">
      <c r="A9" s="125"/>
      <c r="B9" s="122" t="s">
        <v>32</v>
      </c>
      <c r="C9" s="64" t="s">
        <v>52</v>
      </c>
      <c r="D9" s="6" t="s">
        <v>23</v>
      </c>
      <c r="E9" s="5" t="s">
        <v>29</v>
      </c>
      <c r="F9" s="6">
        <v>1</v>
      </c>
      <c r="G9" s="7">
        <v>1</v>
      </c>
      <c r="H9" s="79">
        <v>1</v>
      </c>
      <c r="I9" s="79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0">
        <v>1</v>
      </c>
      <c r="P9" s="80">
        <v>1</v>
      </c>
      <c r="Q9" s="8">
        <v>1</v>
      </c>
      <c r="R9" s="8">
        <v>1</v>
      </c>
      <c r="S9" s="8">
        <v>1</v>
      </c>
      <c r="T9" s="7">
        <v>1</v>
      </c>
      <c r="U9" s="7">
        <v>1</v>
      </c>
      <c r="V9" s="79">
        <v>1</v>
      </c>
      <c r="W9" s="79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79">
        <v>1</v>
      </c>
      <c r="AD9" s="79">
        <v>1</v>
      </c>
      <c r="AE9" s="7">
        <v>1</v>
      </c>
      <c r="AF9" s="8">
        <v>1</v>
      </c>
      <c r="AG9" s="8">
        <v>1</v>
      </c>
      <c r="AH9" s="7">
        <v>1</v>
      </c>
      <c r="AI9" s="7"/>
      <c r="AJ9" s="7"/>
      <c r="AK9" s="7"/>
      <c r="AL9" s="15">
        <f>SUM(G9:AK9)</f>
        <v>28</v>
      </c>
      <c r="AM9" s="29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1:84" s="30" customFormat="1" ht="31.2" x14ac:dyDescent="0.3">
      <c r="A10" s="126"/>
      <c r="B10" s="123"/>
      <c r="C10" s="64" t="s">
        <v>16</v>
      </c>
      <c r="D10" s="6" t="s">
        <v>12</v>
      </c>
      <c r="E10" s="5" t="s">
        <v>30</v>
      </c>
      <c r="F10" s="6">
        <v>1</v>
      </c>
      <c r="G10" s="7"/>
      <c r="H10" s="79"/>
      <c r="I10" s="79"/>
      <c r="J10" s="7"/>
      <c r="K10" s="7"/>
      <c r="L10" s="7"/>
      <c r="M10" s="7"/>
      <c r="N10" s="8"/>
      <c r="O10" s="80"/>
      <c r="P10" s="80"/>
      <c r="Q10" s="8"/>
      <c r="R10" s="8"/>
      <c r="S10" s="8"/>
      <c r="T10" s="8">
        <v>1</v>
      </c>
      <c r="U10" s="8"/>
      <c r="V10" s="80"/>
      <c r="W10" s="80"/>
      <c r="X10" s="8"/>
      <c r="Y10" s="8"/>
      <c r="Z10" s="7"/>
      <c r="AA10" s="8"/>
      <c r="AB10" s="8"/>
      <c r="AC10" s="80"/>
      <c r="AD10" s="80"/>
      <c r="AE10" s="8"/>
      <c r="AF10" s="8"/>
      <c r="AG10" s="8"/>
      <c r="AH10" s="8"/>
      <c r="AI10" s="8"/>
      <c r="AJ10" s="8"/>
      <c r="AK10" s="9"/>
      <c r="AL10" s="15">
        <f t="shared" ref="AL10:AL11" si="0">SUM(G10:AK10)</f>
        <v>1</v>
      </c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84" s="31" customFormat="1" ht="31.2" hidden="1" x14ac:dyDescent="0.3">
      <c r="A11" s="127"/>
      <c r="B11" s="124"/>
      <c r="C11" s="65" t="s">
        <v>53</v>
      </c>
      <c r="D11" s="6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66"/>
      <c r="O11" s="81"/>
      <c r="P11" s="75"/>
      <c r="Q11" s="12"/>
      <c r="R11" s="12"/>
      <c r="S11" s="12"/>
      <c r="T11" s="12"/>
      <c r="U11" s="12"/>
      <c r="V11" s="75"/>
      <c r="W11" s="75"/>
      <c r="X11" s="12"/>
      <c r="Y11" s="12"/>
      <c r="Z11" s="12"/>
      <c r="AA11" s="12"/>
      <c r="AB11" s="12"/>
      <c r="AC11" s="75"/>
      <c r="AD11" s="75"/>
      <c r="AE11" s="12"/>
      <c r="AF11" s="12"/>
      <c r="AG11" s="12"/>
      <c r="AH11" s="12"/>
      <c r="AI11" s="12"/>
      <c r="AJ11" s="12"/>
      <c r="AK11" s="12"/>
      <c r="AL11" s="10">
        <f t="shared" si="0"/>
        <v>0</v>
      </c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s="30" customFormat="1" x14ac:dyDescent="0.3">
      <c r="A12" s="96" t="s">
        <v>15</v>
      </c>
      <c r="B12" s="96"/>
      <c r="C12" s="96"/>
      <c r="D12" s="96"/>
      <c r="E12" s="96"/>
      <c r="F12" s="63"/>
      <c r="G12" s="7">
        <f>G9+G10+G11</f>
        <v>1</v>
      </c>
      <c r="H12" s="79">
        <f t="shared" ref="H12:AK12" si="1">H9+H10+H11</f>
        <v>1</v>
      </c>
      <c r="I12" s="79">
        <f t="shared" si="1"/>
        <v>1</v>
      </c>
      <c r="J12" s="7">
        <f t="shared" si="1"/>
        <v>1</v>
      </c>
      <c r="K12" s="7">
        <f t="shared" si="1"/>
        <v>1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9">
        <f t="shared" si="1"/>
        <v>1</v>
      </c>
      <c r="P12" s="79">
        <f t="shared" si="1"/>
        <v>1</v>
      </c>
      <c r="Q12" s="7">
        <f t="shared" si="1"/>
        <v>1</v>
      </c>
      <c r="R12" s="7">
        <f>R9+R10+R11</f>
        <v>1</v>
      </c>
      <c r="S12" s="7">
        <f t="shared" ref="S12:U12" si="2">S9+S10+S11</f>
        <v>1</v>
      </c>
      <c r="T12" s="7">
        <f>T9+T10+T11</f>
        <v>2</v>
      </c>
      <c r="U12" s="7">
        <f t="shared" si="2"/>
        <v>1</v>
      </c>
      <c r="V12" s="79">
        <f t="shared" si="1"/>
        <v>1</v>
      </c>
      <c r="W12" s="79">
        <f t="shared" si="1"/>
        <v>1</v>
      </c>
      <c r="X12" s="7">
        <f t="shared" si="1"/>
        <v>1</v>
      </c>
      <c r="Y12" s="7">
        <f t="shared" si="1"/>
        <v>1</v>
      </c>
      <c r="Z12" s="7">
        <f t="shared" si="1"/>
        <v>1</v>
      </c>
      <c r="AA12" s="7">
        <f t="shared" si="1"/>
        <v>1</v>
      </c>
      <c r="AB12" s="7">
        <f t="shared" si="1"/>
        <v>1</v>
      </c>
      <c r="AC12" s="79">
        <f t="shared" si="1"/>
        <v>1</v>
      </c>
      <c r="AD12" s="79">
        <f t="shared" si="1"/>
        <v>1</v>
      </c>
      <c r="AE12" s="7">
        <f t="shared" si="1"/>
        <v>1</v>
      </c>
      <c r="AF12" s="7">
        <f t="shared" si="1"/>
        <v>1</v>
      </c>
      <c r="AG12" s="7">
        <f t="shared" si="1"/>
        <v>1</v>
      </c>
      <c r="AH12" s="7">
        <f t="shared" si="1"/>
        <v>1</v>
      </c>
      <c r="AI12" s="7">
        <f t="shared" si="1"/>
        <v>0</v>
      </c>
      <c r="AJ12" s="7">
        <f t="shared" si="1"/>
        <v>0</v>
      </c>
      <c r="AK12" s="7">
        <f t="shared" si="1"/>
        <v>0</v>
      </c>
      <c r="AL12" s="15">
        <f>SUM(G12:AK12)</f>
        <v>29</v>
      </c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hidden="1" customHeight="1" outlineLevel="1" x14ac:dyDescent="0.3">
      <c r="D15" s="60"/>
      <c r="E15" s="60" t="s">
        <v>24</v>
      </c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hidden="1" outlineLevel="1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8" s="49" customFormat="1" hidden="1" outlineLevel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8" s="49" customFormat="1" hidden="1" outlineLevel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8" s="49" customFormat="1" hidden="1" outlineLevel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8" s="59" customFormat="1" ht="53.25" hidden="1" customHeight="1" outlineLevel="1" x14ac:dyDescent="0.3">
      <c r="D20" s="60"/>
      <c r="E20" s="60" t="s">
        <v>39</v>
      </c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8" s="26" customFormat="1" ht="13.2" hidden="1" outlineLevel="1" x14ac:dyDescent="0.2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8" ht="18.600000000000001" collapsed="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3.5" customHeight="1" x14ac:dyDescent="0.3">
      <c r="B23" s="25"/>
      <c r="Q23" s="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 x14ac:dyDescent="0.3">
      <c r="B24" s="25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 x14ac:dyDescent="0.3">
      <c r="B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2" x14ac:dyDescent="0.3">
      <c r="E26" s="97" t="s">
        <v>57</v>
      </c>
      <c r="F26" s="97"/>
      <c r="G26" s="32" t="s">
        <v>61</v>
      </c>
      <c r="H26" s="32" t="s">
        <v>61</v>
      </c>
      <c r="I26" s="32" t="s">
        <v>61</v>
      </c>
      <c r="J26" s="32" t="s">
        <v>61</v>
      </c>
      <c r="K26" s="32" t="s">
        <v>61</v>
      </c>
      <c r="L26" s="32" t="s">
        <v>61</v>
      </c>
      <c r="M26" s="32" t="s">
        <v>61</v>
      </c>
      <c r="N26" s="32" t="s">
        <v>61</v>
      </c>
      <c r="O26" s="32" t="s">
        <v>61</v>
      </c>
      <c r="P26" s="32" t="s">
        <v>61</v>
      </c>
      <c r="Q26" s="32" t="s">
        <v>61</v>
      </c>
      <c r="R26" s="32" t="s">
        <v>61</v>
      </c>
      <c r="S26" s="32" t="s">
        <v>61</v>
      </c>
      <c r="T26" s="32" t="s">
        <v>61</v>
      </c>
      <c r="U26" s="32" t="s">
        <v>61</v>
      </c>
      <c r="V26" s="32" t="s">
        <v>61</v>
      </c>
      <c r="W26" s="32" t="s">
        <v>61</v>
      </c>
      <c r="X26" s="32" t="s">
        <v>61</v>
      </c>
      <c r="Y26" s="32" t="s">
        <v>61</v>
      </c>
      <c r="Z26" s="32" t="s">
        <v>61</v>
      </c>
      <c r="AA26" s="32" t="s">
        <v>61</v>
      </c>
      <c r="AB26" s="32" t="s">
        <v>61</v>
      </c>
      <c r="AC26" s="32" t="s">
        <v>61</v>
      </c>
      <c r="AD26" s="32" t="s">
        <v>61</v>
      </c>
      <c r="AE26" s="32" t="s">
        <v>61</v>
      </c>
      <c r="AF26" s="32" t="s">
        <v>61</v>
      </c>
      <c r="AG26" s="32" t="s">
        <v>61</v>
      </c>
      <c r="AH26" s="32" t="s">
        <v>61</v>
      </c>
      <c r="AI26" s="32" t="s">
        <v>61</v>
      </c>
      <c r="AJ26" s="32" t="s">
        <v>61</v>
      </c>
      <c r="AK26" s="32" t="s">
        <v>61</v>
      </c>
      <c r="AL26" s="63" t="s">
        <v>56</v>
      </c>
    </row>
    <row r="27" spans="2:68" x14ac:dyDescent="0.3">
      <c r="G27" s="33">
        <f t="shared" ref="G27:AH27" si="3">0.16+0.17</f>
        <v>0.33</v>
      </c>
      <c r="H27" s="33">
        <f t="shared" si="3"/>
        <v>0.33</v>
      </c>
      <c r="I27" s="33">
        <f t="shared" si="3"/>
        <v>0.33</v>
      </c>
      <c r="J27" s="33">
        <f t="shared" si="3"/>
        <v>0.33</v>
      </c>
      <c r="K27" s="33">
        <f t="shared" si="3"/>
        <v>0.33</v>
      </c>
      <c r="L27" s="33">
        <f t="shared" si="3"/>
        <v>0.33</v>
      </c>
      <c r="M27" s="33">
        <f t="shared" si="3"/>
        <v>0.33</v>
      </c>
      <c r="N27" s="33">
        <f t="shared" si="3"/>
        <v>0.33</v>
      </c>
      <c r="O27" s="33">
        <f t="shared" si="3"/>
        <v>0.33</v>
      </c>
      <c r="P27" s="33">
        <f t="shared" si="3"/>
        <v>0.33</v>
      </c>
      <c r="Q27" s="33">
        <f t="shared" si="3"/>
        <v>0.33</v>
      </c>
      <c r="R27" s="33">
        <f t="shared" si="3"/>
        <v>0.33</v>
      </c>
      <c r="S27" s="33">
        <f t="shared" si="3"/>
        <v>0.33</v>
      </c>
      <c r="T27" s="33">
        <f t="shared" si="3"/>
        <v>0.33</v>
      </c>
      <c r="U27" s="33">
        <f t="shared" si="3"/>
        <v>0.33</v>
      </c>
      <c r="V27" s="33">
        <f t="shared" si="3"/>
        <v>0.33</v>
      </c>
      <c r="W27" s="33">
        <f t="shared" si="3"/>
        <v>0.33</v>
      </c>
      <c r="X27" s="33">
        <f t="shared" si="3"/>
        <v>0.33</v>
      </c>
      <c r="Y27" s="33">
        <f t="shared" si="3"/>
        <v>0.33</v>
      </c>
      <c r="Z27" s="33">
        <f t="shared" si="3"/>
        <v>0.33</v>
      </c>
      <c r="AA27" s="33">
        <f t="shared" si="3"/>
        <v>0.33</v>
      </c>
      <c r="AB27" s="33">
        <f t="shared" si="3"/>
        <v>0.33</v>
      </c>
      <c r="AC27" s="33">
        <f t="shared" si="3"/>
        <v>0.33</v>
      </c>
      <c r="AD27" s="33">
        <f t="shared" si="3"/>
        <v>0.33</v>
      </c>
      <c r="AE27" s="33">
        <f t="shared" si="3"/>
        <v>0.33</v>
      </c>
      <c r="AF27" s="33">
        <f t="shared" si="3"/>
        <v>0.33</v>
      </c>
      <c r="AG27" s="33">
        <f t="shared" si="3"/>
        <v>0.33</v>
      </c>
      <c r="AH27" s="33">
        <f t="shared" si="3"/>
        <v>0.33</v>
      </c>
      <c r="AI27" s="33"/>
      <c r="AJ27" s="33"/>
      <c r="AK27" s="33"/>
      <c r="AL27" s="11">
        <f>SUM(G27:AK27)</f>
        <v>9.24</v>
      </c>
    </row>
    <row r="29" spans="2:68" x14ac:dyDescent="0.3">
      <c r="H29" s="23"/>
      <c r="I29" s="23"/>
      <c r="J29" s="23"/>
      <c r="K29" s="23"/>
      <c r="L29" s="23"/>
      <c r="M29" s="23"/>
    </row>
    <row r="31" spans="2:68" x14ac:dyDescent="0.3">
      <c r="H31" s="23"/>
      <c r="I31" s="23"/>
      <c r="J31" s="23"/>
      <c r="K31" s="23"/>
      <c r="L31" s="23"/>
      <c r="M31" s="23"/>
    </row>
    <row r="45" spans="35:35" x14ac:dyDescent="0.3">
      <c r="AI45" s="23"/>
    </row>
  </sheetData>
  <mergeCells count="28">
    <mergeCell ref="T21:V21"/>
    <mergeCell ref="T15:V15"/>
    <mergeCell ref="O16:R16"/>
    <mergeCell ref="T16:V16"/>
    <mergeCell ref="G20:L20"/>
    <mergeCell ref="O20:R20"/>
    <mergeCell ref="T20:V20"/>
    <mergeCell ref="E26:F26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1:K21"/>
    <mergeCell ref="O21:R21"/>
    <mergeCell ref="H16:K16"/>
    <mergeCell ref="A3:AL3"/>
    <mergeCell ref="A12:E12"/>
    <mergeCell ref="G15:L15"/>
    <mergeCell ref="O15:R15"/>
    <mergeCell ref="A9:A11"/>
  </mergeCells>
  <pageMargins left="0.25" right="0.25" top="0.75" bottom="0.75" header="0.3" footer="0.3"/>
  <pageSetup paperSize="9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AC25" sqref="AC25"/>
    </sheetView>
  </sheetViews>
  <sheetFormatPr defaultColWidth="9.109375" defaultRowHeight="15.6" x14ac:dyDescent="0.3"/>
  <cols>
    <col min="1" max="1" width="6" style="20" customWidth="1"/>
    <col min="2" max="2" width="24.109375" style="20" customWidth="1"/>
    <col min="3" max="3" width="25.5546875" style="20" customWidth="1"/>
    <col min="4" max="4" width="12.88671875" style="20" customWidth="1"/>
    <col min="5" max="5" width="10.33203125" style="20" customWidth="1"/>
    <col min="6" max="6" width="27.33203125" style="23" customWidth="1"/>
    <col min="7" max="7" width="13.33203125" style="23" customWidth="1"/>
    <col min="8" max="30" width="8" style="20" customWidth="1"/>
    <col min="31" max="31" width="9.6640625" style="20" customWidth="1"/>
    <col min="32" max="35" width="8" style="20" customWidth="1"/>
    <col min="36" max="37" width="8" style="20" hidden="1" customWidth="1"/>
    <col min="38" max="38" width="8.6640625" style="20" hidden="1" customWidth="1"/>
    <col min="39" max="39" width="11.44140625" style="28" customWidth="1"/>
    <col min="40" max="40" width="18.109375" style="20" customWidth="1"/>
    <col min="41" max="16384" width="9.109375" style="20"/>
  </cols>
  <sheetData>
    <row r="1" spans="1:84" x14ac:dyDescent="0.3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26</v>
      </c>
      <c r="AO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88" t="s">
        <v>44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84" x14ac:dyDescent="0.3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</row>
    <row r="5" spans="1:84" x14ac:dyDescent="0.3">
      <c r="A5" s="93" t="s">
        <v>46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</row>
    <row r="6" spans="1:84" x14ac:dyDescent="0.3">
      <c r="A6" s="87" t="s">
        <v>3</v>
      </c>
      <c r="B6" s="87" t="s">
        <v>4</v>
      </c>
      <c r="C6" s="87" t="s">
        <v>5</v>
      </c>
      <c r="D6" s="87" t="s">
        <v>6</v>
      </c>
      <c r="E6" s="87" t="s">
        <v>7</v>
      </c>
      <c r="F6" s="87" t="s">
        <v>8</v>
      </c>
      <c r="G6" s="92" t="s">
        <v>9</v>
      </c>
      <c r="H6" s="90" t="s">
        <v>67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1" t="s">
        <v>11</v>
      </c>
    </row>
    <row r="7" spans="1:84" x14ac:dyDescent="0.3">
      <c r="A7" s="87"/>
      <c r="B7" s="87"/>
      <c r="C7" s="87"/>
      <c r="D7" s="87"/>
      <c r="E7" s="87"/>
      <c r="F7" s="87"/>
      <c r="G7" s="92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1"/>
      <c r="AN7" s="101"/>
    </row>
    <row r="8" spans="1:84" s="21" customFormat="1" x14ac:dyDescent="0.3">
      <c r="A8" s="87"/>
      <c r="B8" s="87"/>
      <c r="C8" s="87"/>
      <c r="D8" s="87"/>
      <c r="E8" s="87"/>
      <c r="F8" s="87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7" t="s">
        <v>65</v>
      </c>
    </row>
    <row r="9" spans="1:84" s="52" customFormat="1" ht="31.2" x14ac:dyDescent="0.3">
      <c r="A9" s="125"/>
      <c r="B9" s="122" t="s">
        <v>32</v>
      </c>
      <c r="C9" s="64" t="s">
        <v>52</v>
      </c>
      <c r="D9" s="48">
        <f>'[2]Норма ТК'!D4</f>
        <v>4.28</v>
      </c>
      <c r="E9" s="6" t="s">
        <v>23</v>
      </c>
      <c r="F9" s="5" t="s">
        <v>29</v>
      </c>
      <c r="G9" s="6">
        <v>1</v>
      </c>
      <c r="H9" s="41">
        <f>D9*G9</f>
        <v>4.28</v>
      </c>
      <c r="I9" s="74">
        <v>4.28</v>
      </c>
      <c r="J9" s="74">
        <v>4.28</v>
      </c>
      <c r="K9" s="41">
        <v>4.28</v>
      </c>
      <c r="L9" s="41">
        <v>4.28</v>
      </c>
      <c r="M9" s="41">
        <v>4.28</v>
      </c>
      <c r="N9" s="41">
        <v>4.28</v>
      </c>
      <c r="O9" s="41">
        <v>4.28</v>
      </c>
      <c r="P9" s="74">
        <v>4.28</v>
      </c>
      <c r="Q9" s="74">
        <v>4.28</v>
      </c>
      <c r="R9" s="41">
        <v>4.28</v>
      </c>
      <c r="S9" s="41">
        <v>4.28</v>
      </c>
      <c r="T9" s="41">
        <v>4.28</v>
      </c>
      <c r="U9" s="41">
        <v>4.28</v>
      </c>
      <c r="V9" s="41">
        <v>4.28</v>
      </c>
      <c r="W9" s="74">
        <v>4.28</v>
      </c>
      <c r="X9" s="74">
        <v>4.28</v>
      </c>
      <c r="Y9" s="41">
        <v>4.28</v>
      </c>
      <c r="Z9" s="41">
        <v>4.28</v>
      </c>
      <c r="AA9" s="41">
        <v>4.28</v>
      </c>
      <c r="AB9" s="41">
        <v>4.28</v>
      </c>
      <c r="AC9" s="41">
        <v>4.28</v>
      </c>
      <c r="AD9" s="74">
        <v>4.28</v>
      </c>
      <c r="AE9" s="74">
        <v>4.28</v>
      </c>
      <c r="AF9" s="41">
        <v>4.28</v>
      </c>
      <c r="AG9" s="41">
        <v>4.28</v>
      </c>
      <c r="AH9" s="41">
        <v>4.28</v>
      </c>
      <c r="AI9" s="41">
        <v>4.28</v>
      </c>
      <c r="AJ9" s="41"/>
      <c r="AK9" s="41"/>
      <c r="AL9" s="41"/>
      <c r="AM9" s="42">
        <f>SUM(H9:AL9)</f>
        <v>119.84000000000002</v>
      </c>
      <c r="AN9" s="42">
        <f t="shared" ref="AN9:AN10" si="0">AM9</f>
        <v>119.84000000000002</v>
      </c>
      <c r="AO9" s="51"/>
    </row>
    <row r="10" spans="1:84" s="52" customFormat="1" ht="31.2" x14ac:dyDescent="0.3">
      <c r="A10" s="126"/>
      <c r="B10" s="123"/>
      <c r="C10" s="64" t="s">
        <v>16</v>
      </c>
      <c r="D10" s="50">
        <f>'[2]Норма ТК'!D9</f>
        <v>8.6319999999999997</v>
      </c>
      <c r="E10" s="6" t="s">
        <v>12</v>
      </c>
      <c r="F10" s="5" t="s">
        <v>30</v>
      </c>
      <c r="G10" s="6">
        <v>1</v>
      </c>
      <c r="H10" s="12"/>
      <c r="I10" s="75"/>
      <c r="J10" s="75"/>
      <c r="K10" s="12"/>
      <c r="L10" s="12"/>
      <c r="M10" s="12"/>
      <c r="N10" s="12"/>
      <c r="O10" s="43"/>
      <c r="P10" s="77"/>
      <c r="Q10" s="78"/>
      <c r="R10" s="2"/>
      <c r="S10" s="2"/>
      <c r="T10" s="2"/>
      <c r="U10" s="2">
        <f>D10</f>
        <v>8.6319999999999997</v>
      </c>
      <c r="V10" s="2"/>
      <c r="W10" s="78"/>
      <c r="X10" s="78"/>
      <c r="Y10" s="2"/>
      <c r="Z10" s="2"/>
      <c r="AA10" s="2"/>
      <c r="AB10" s="2"/>
      <c r="AC10" s="2"/>
      <c r="AD10" s="78"/>
      <c r="AE10" s="78"/>
      <c r="AF10" s="2"/>
      <c r="AG10" s="2"/>
      <c r="AH10" s="2"/>
      <c r="AI10" s="2"/>
      <c r="AJ10" s="2"/>
      <c r="AK10" s="2"/>
      <c r="AL10" s="2"/>
      <c r="AM10" s="42">
        <f t="shared" ref="AM10:AM11" si="1">SUM(H10:AL10)</f>
        <v>8.6319999999999997</v>
      </c>
      <c r="AN10" s="42">
        <f t="shared" si="0"/>
        <v>8.6319999999999997</v>
      </c>
      <c r="AO10" s="51"/>
    </row>
    <row r="11" spans="1:84" s="52" customFormat="1" ht="31.2" hidden="1" x14ac:dyDescent="0.3">
      <c r="A11" s="127"/>
      <c r="B11" s="124"/>
      <c r="C11" s="64" t="s">
        <v>53</v>
      </c>
      <c r="D11" s="50">
        <v>105.306</v>
      </c>
      <c r="E11" s="6" t="s">
        <v>13</v>
      </c>
      <c r="F11" s="5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43"/>
      <c r="P11" s="77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12"/>
      <c r="AM11" s="12">
        <f t="shared" si="1"/>
        <v>0</v>
      </c>
      <c r="AN11" s="12">
        <f>AM11</f>
        <v>0</v>
      </c>
      <c r="AO11" s="51"/>
    </row>
    <row r="12" spans="1:84" s="21" customFormat="1" x14ac:dyDescent="0.3">
      <c r="A12" s="96" t="s">
        <v>15</v>
      </c>
      <c r="B12" s="96"/>
      <c r="C12" s="96"/>
      <c r="D12" s="96"/>
      <c r="E12" s="96"/>
      <c r="F12" s="96"/>
      <c r="G12" s="63"/>
      <c r="H12" s="42">
        <f>H9+H10</f>
        <v>4.28</v>
      </c>
      <c r="I12" s="76">
        <f t="shared" ref="I12:AL12" si="2">I9+I10</f>
        <v>4.28</v>
      </c>
      <c r="J12" s="76">
        <f t="shared" si="2"/>
        <v>4.28</v>
      </c>
      <c r="K12" s="42">
        <f t="shared" si="2"/>
        <v>4.28</v>
      </c>
      <c r="L12" s="42">
        <f t="shared" si="2"/>
        <v>4.28</v>
      </c>
      <c r="M12" s="42">
        <f t="shared" si="2"/>
        <v>4.28</v>
      </c>
      <c r="N12" s="42">
        <f t="shared" si="2"/>
        <v>4.28</v>
      </c>
      <c r="O12" s="42">
        <f t="shared" si="2"/>
        <v>4.28</v>
      </c>
      <c r="P12" s="76">
        <f t="shared" si="2"/>
        <v>4.28</v>
      </c>
      <c r="Q12" s="76">
        <f t="shared" si="2"/>
        <v>4.28</v>
      </c>
      <c r="R12" s="42">
        <f t="shared" si="2"/>
        <v>4.28</v>
      </c>
      <c r="S12" s="42">
        <f t="shared" si="2"/>
        <v>4.28</v>
      </c>
      <c r="T12" s="42">
        <f t="shared" si="2"/>
        <v>4.28</v>
      </c>
      <c r="U12" s="42">
        <f>U9+U10</f>
        <v>12.911999999999999</v>
      </c>
      <c r="V12" s="42">
        <f t="shared" si="2"/>
        <v>4.28</v>
      </c>
      <c r="W12" s="76">
        <f t="shared" si="2"/>
        <v>4.28</v>
      </c>
      <c r="X12" s="76">
        <f t="shared" si="2"/>
        <v>4.28</v>
      </c>
      <c r="Y12" s="42">
        <f t="shared" si="2"/>
        <v>4.28</v>
      </c>
      <c r="Z12" s="42">
        <f t="shared" si="2"/>
        <v>4.28</v>
      </c>
      <c r="AA12" s="42">
        <f t="shared" si="2"/>
        <v>4.28</v>
      </c>
      <c r="AB12" s="42">
        <f t="shared" si="2"/>
        <v>4.28</v>
      </c>
      <c r="AC12" s="42">
        <f t="shared" si="2"/>
        <v>4.28</v>
      </c>
      <c r="AD12" s="76">
        <f t="shared" si="2"/>
        <v>4.28</v>
      </c>
      <c r="AE12" s="76">
        <f t="shared" si="2"/>
        <v>4.28</v>
      </c>
      <c r="AF12" s="42">
        <f t="shared" si="2"/>
        <v>4.28</v>
      </c>
      <c r="AG12" s="42">
        <f t="shared" si="2"/>
        <v>4.28</v>
      </c>
      <c r="AH12" s="42">
        <f t="shared" si="2"/>
        <v>4.28</v>
      </c>
      <c r="AI12" s="42">
        <f t="shared" si="2"/>
        <v>4.28</v>
      </c>
      <c r="AJ12" s="42">
        <f t="shared" si="2"/>
        <v>0</v>
      </c>
      <c r="AK12" s="42">
        <f t="shared" si="2"/>
        <v>0</v>
      </c>
      <c r="AL12" s="42">
        <f t="shared" si="2"/>
        <v>0</v>
      </c>
      <c r="AM12" s="42">
        <v>128.47200000000001</v>
      </c>
      <c r="AN12" s="42">
        <f>AM12</f>
        <v>128.47200000000001</v>
      </c>
      <c r="AO12" s="29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 x14ac:dyDescent="0.3">
      <c r="D15" s="102" t="s">
        <v>24</v>
      </c>
      <c r="E15" s="102"/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4" s="49" customFormat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 x14ac:dyDescent="0.3">
      <c r="D20" s="102" t="s">
        <v>39</v>
      </c>
      <c r="E20" s="102"/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4" s="61" customFormat="1" ht="13.2" x14ac:dyDescent="0.3">
      <c r="H21" s="94" t="s">
        <v>1</v>
      </c>
      <c r="I21" s="94"/>
      <c r="J21" s="94"/>
      <c r="K21" s="94"/>
      <c r="O21" s="94" t="s">
        <v>2</v>
      </c>
      <c r="P21" s="94"/>
      <c r="Q21" s="94"/>
      <c r="R21" s="94"/>
      <c r="T21" s="94" t="s">
        <v>25</v>
      </c>
      <c r="U21" s="94"/>
      <c r="V21" s="94"/>
    </row>
    <row r="22" spans="2:64" ht="18.60000000000000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H21:K21"/>
    <mergeCell ref="O21:R21"/>
    <mergeCell ref="T21:V2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  <mergeCell ref="E6:E8"/>
    <mergeCell ref="F6:F8"/>
    <mergeCell ref="A9:A11"/>
    <mergeCell ref="H8:AL8"/>
    <mergeCell ref="B6:B8"/>
    <mergeCell ref="C6:C8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</mergeCells>
  <pageMargins left="0.25" right="0.25" top="0.75" bottom="0.75" header="0.3" footer="0.3"/>
  <pageSetup paperSize="9" scale="3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F52"/>
  <sheetViews>
    <sheetView showZeros="0" tabSelected="1" zoomScale="80" zoomScaleNormal="80" zoomScaleSheetLayoutView="85" workbookViewId="0">
      <selection activeCell="E24" sqref="E24"/>
    </sheetView>
  </sheetViews>
  <sheetFormatPr defaultColWidth="9.109375" defaultRowHeight="15.6" outlineLevelRow="1" x14ac:dyDescent="0.3"/>
  <cols>
    <col min="1" max="1" width="8.33203125" style="20" customWidth="1"/>
    <col min="2" max="2" width="26.5546875" style="20" customWidth="1"/>
    <col min="3" max="3" width="32.88671875" style="20" customWidth="1"/>
    <col min="4" max="4" width="9.6640625" style="20" customWidth="1"/>
    <col min="5" max="5" width="29" style="23" customWidth="1"/>
    <col min="6" max="6" width="13.33203125" style="23" customWidth="1"/>
    <col min="7" max="34" width="6.88671875" style="20" customWidth="1"/>
    <col min="35" max="37" width="6.88671875" style="20" hidden="1" customWidth="1"/>
    <col min="38" max="38" width="9.88671875" style="28" customWidth="1"/>
    <col min="39" max="16384" width="9.109375" style="20"/>
  </cols>
  <sheetData>
    <row r="1" spans="1:84" x14ac:dyDescent="0.3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71" t="s">
        <v>0</v>
      </c>
      <c r="AM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103" t="s">
        <v>33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1:84" x14ac:dyDescent="0.3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84" x14ac:dyDescent="0.3">
      <c r="A5" s="114" t="s">
        <v>47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6"/>
    </row>
    <row r="6" spans="1:84" x14ac:dyDescent="0.3">
      <c r="A6" s="87" t="s">
        <v>3</v>
      </c>
      <c r="B6" s="87" t="s">
        <v>4</v>
      </c>
      <c r="C6" s="87" t="s">
        <v>5</v>
      </c>
      <c r="D6" s="87" t="s">
        <v>7</v>
      </c>
      <c r="E6" s="87" t="s">
        <v>8</v>
      </c>
      <c r="F6" s="92" t="s">
        <v>9</v>
      </c>
      <c r="G6" s="90" t="s">
        <v>67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1" t="s">
        <v>66</v>
      </c>
    </row>
    <row r="7" spans="1:84" x14ac:dyDescent="0.3">
      <c r="A7" s="87"/>
      <c r="B7" s="87"/>
      <c r="C7" s="87"/>
      <c r="D7" s="87"/>
      <c r="E7" s="87"/>
      <c r="F7" s="92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3">
        <v>31</v>
      </c>
      <c r="AL7" s="91"/>
    </row>
    <row r="8" spans="1:84" x14ac:dyDescent="0.3">
      <c r="A8" s="87"/>
      <c r="B8" s="87"/>
      <c r="C8" s="87"/>
      <c r="D8" s="87"/>
      <c r="E8" s="87"/>
      <c r="F8" s="92"/>
      <c r="G8" s="90" t="s">
        <v>34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</row>
    <row r="9" spans="1:84" ht="31.2" x14ac:dyDescent="0.3">
      <c r="A9" s="128"/>
      <c r="B9" s="122" t="s">
        <v>32</v>
      </c>
      <c r="C9" s="64" t="s">
        <v>50</v>
      </c>
      <c r="D9" s="6" t="s">
        <v>23</v>
      </c>
      <c r="E9" s="14" t="s">
        <v>29</v>
      </c>
      <c r="F9" s="6">
        <v>1</v>
      </c>
      <c r="G9" s="7">
        <v>1</v>
      </c>
      <c r="H9" s="79">
        <v>1</v>
      </c>
      <c r="I9" s="79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0">
        <v>1</v>
      </c>
      <c r="P9" s="80">
        <v>1</v>
      </c>
      <c r="Q9" s="8">
        <v>1</v>
      </c>
      <c r="R9" s="8">
        <v>1</v>
      </c>
      <c r="S9" s="8">
        <v>1</v>
      </c>
      <c r="T9" s="7">
        <v>1</v>
      </c>
      <c r="U9" s="7">
        <v>1</v>
      </c>
      <c r="V9" s="79">
        <v>1</v>
      </c>
      <c r="W9" s="79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79">
        <v>1</v>
      </c>
      <c r="AD9" s="79">
        <v>1</v>
      </c>
      <c r="AE9" s="7">
        <v>1</v>
      </c>
      <c r="AF9" s="8">
        <v>1</v>
      </c>
      <c r="AG9" s="8">
        <v>1</v>
      </c>
      <c r="AH9" s="7">
        <v>1</v>
      </c>
      <c r="AI9" s="7"/>
      <c r="AJ9" s="7"/>
      <c r="AK9" s="7"/>
      <c r="AL9" s="15">
        <f>SUM(G9:AK9)</f>
        <v>28</v>
      </c>
    </row>
    <row r="10" spans="1:84" ht="37.5" customHeight="1" x14ac:dyDescent="0.3">
      <c r="A10" s="129"/>
      <c r="B10" s="123"/>
      <c r="C10" s="64" t="s">
        <v>63</v>
      </c>
      <c r="D10" s="6" t="s">
        <v>12</v>
      </c>
      <c r="E10" s="14" t="s">
        <v>30</v>
      </c>
      <c r="F10" s="6">
        <v>1</v>
      </c>
      <c r="G10" s="7"/>
      <c r="H10" s="79"/>
      <c r="I10" s="79"/>
      <c r="J10" s="7"/>
      <c r="K10" s="7"/>
      <c r="L10" s="7"/>
      <c r="M10" s="7"/>
      <c r="N10" s="8"/>
      <c r="O10" s="80"/>
      <c r="P10" s="80"/>
      <c r="Q10" s="8"/>
      <c r="R10" s="8"/>
      <c r="S10" s="8"/>
      <c r="T10" s="8"/>
      <c r="U10" s="8">
        <v>1</v>
      </c>
      <c r="V10" s="80"/>
      <c r="W10" s="80"/>
      <c r="X10" s="8"/>
      <c r="Y10" s="8"/>
      <c r="Z10" s="7"/>
      <c r="AA10" s="8"/>
      <c r="AB10" s="8"/>
      <c r="AC10" s="80"/>
      <c r="AD10" s="80"/>
      <c r="AE10" s="8"/>
      <c r="AF10" s="8"/>
      <c r="AG10" s="8"/>
      <c r="AH10" s="8"/>
      <c r="AI10" s="8"/>
      <c r="AJ10" s="8"/>
      <c r="AK10" s="9"/>
      <c r="AL10" s="15">
        <f t="shared" ref="AL10:AL11" si="0">SUM(G10:AK10)</f>
        <v>1</v>
      </c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84" s="31" customFormat="1" ht="31.2" hidden="1" x14ac:dyDescent="0.3">
      <c r="A11" s="130"/>
      <c r="B11" s="124"/>
      <c r="C11" s="65" t="s">
        <v>54</v>
      </c>
      <c r="D11" s="6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66"/>
      <c r="O11" s="81"/>
      <c r="P11" s="75"/>
      <c r="Q11" s="12"/>
      <c r="R11" s="12"/>
      <c r="S11" s="12"/>
      <c r="T11" s="12"/>
      <c r="U11" s="12"/>
      <c r="V11" s="75"/>
      <c r="W11" s="80"/>
      <c r="X11" s="12"/>
      <c r="Y11" s="12"/>
      <c r="Z11" s="12"/>
      <c r="AA11" s="12"/>
      <c r="AB11" s="12"/>
      <c r="AC11" s="75"/>
      <c r="AD11" s="75"/>
      <c r="AE11" s="12"/>
      <c r="AF11" s="12"/>
      <c r="AG11" s="12"/>
      <c r="AH11" s="12"/>
      <c r="AI11" s="12"/>
      <c r="AJ11" s="12"/>
      <c r="AK11" s="12"/>
      <c r="AL11" s="12">
        <f t="shared" si="0"/>
        <v>0</v>
      </c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x14ac:dyDescent="0.3">
      <c r="A12" s="96" t="s">
        <v>15</v>
      </c>
      <c r="B12" s="96"/>
      <c r="C12" s="96"/>
      <c r="D12" s="96"/>
      <c r="E12" s="96"/>
      <c r="F12" s="63"/>
      <c r="G12" s="7">
        <f>G9+G10+G11</f>
        <v>1</v>
      </c>
      <c r="H12" s="79">
        <f t="shared" ref="H12:AH12" si="1">H9+H10+H11</f>
        <v>1</v>
      </c>
      <c r="I12" s="79">
        <f t="shared" si="1"/>
        <v>1</v>
      </c>
      <c r="J12" s="7">
        <f t="shared" si="1"/>
        <v>1</v>
      </c>
      <c r="K12" s="7">
        <f t="shared" si="1"/>
        <v>1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9">
        <f t="shared" si="1"/>
        <v>1</v>
      </c>
      <c r="P12" s="79">
        <f t="shared" si="1"/>
        <v>1</v>
      </c>
      <c r="Q12" s="7">
        <f t="shared" si="1"/>
        <v>1</v>
      </c>
      <c r="R12" s="7">
        <f t="shared" si="1"/>
        <v>1</v>
      </c>
      <c r="S12" s="7">
        <f t="shared" si="1"/>
        <v>1</v>
      </c>
      <c r="T12" s="7">
        <f t="shared" si="1"/>
        <v>1</v>
      </c>
      <c r="U12" s="7">
        <f>U9+U10+U11</f>
        <v>2</v>
      </c>
      <c r="V12" s="79">
        <f t="shared" si="1"/>
        <v>1</v>
      </c>
      <c r="W12" s="79">
        <f t="shared" si="1"/>
        <v>1</v>
      </c>
      <c r="X12" s="7">
        <f t="shared" si="1"/>
        <v>1</v>
      </c>
      <c r="Y12" s="7">
        <f t="shared" si="1"/>
        <v>1</v>
      </c>
      <c r="Z12" s="7">
        <f t="shared" si="1"/>
        <v>1</v>
      </c>
      <c r="AA12" s="7">
        <f t="shared" si="1"/>
        <v>1</v>
      </c>
      <c r="AB12" s="7">
        <f t="shared" si="1"/>
        <v>1</v>
      </c>
      <c r="AC12" s="79">
        <f t="shared" si="1"/>
        <v>1</v>
      </c>
      <c r="AD12" s="79">
        <f t="shared" si="1"/>
        <v>1</v>
      </c>
      <c r="AE12" s="7">
        <f t="shared" si="1"/>
        <v>1</v>
      </c>
      <c r="AF12" s="7">
        <f t="shared" si="1"/>
        <v>1</v>
      </c>
      <c r="AG12" s="7">
        <f t="shared" si="1"/>
        <v>1</v>
      </c>
      <c r="AH12" s="7">
        <f t="shared" si="1"/>
        <v>1</v>
      </c>
      <c r="AI12" s="7">
        <f t="shared" ref="AI12:AK12" si="2">AI9+AI10+AI11</f>
        <v>0</v>
      </c>
      <c r="AJ12" s="7">
        <f t="shared" si="2"/>
        <v>0</v>
      </c>
      <c r="AK12" s="7">
        <f t="shared" si="2"/>
        <v>0</v>
      </c>
      <c r="AL12" s="15">
        <f>SUM(G12:AK12)</f>
        <v>29</v>
      </c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hidden="1" customHeight="1" outlineLevel="1" x14ac:dyDescent="0.3">
      <c r="D15" s="60"/>
      <c r="E15" s="60" t="s">
        <v>24</v>
      </c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hidden="1" outlineLevel="1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8" s="49" customFormat="1" hidden="1" outlineLevel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8" s="49" customFormat="1" hidden="1" outlineLevel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8" s="49" customFormat="1" hidden="1" outlineLevel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8" s="59" customFormat="1" ht="53.25" hidden="1" customHeight="1" outlineLevel="1" x14ac:dyDescent="0.3">
      <c r="D20" s="60"/>
      <c r="E20" s="60" t="s">
        <v>39</v>
      </c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8" s="26" customFormat="1" ht="13.2" hidden="1" outlineLevel="1" x14ac:dyDescent="0.2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8" ht="18.600000000000001" collapsed="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5" customHeight="1" x14ac:dyDescent="0.3">
      <c r="B23" s="22"/>
      <c r="C23" s="22"/>
      <c r="F23" s="24"/>
      <c r="G23" s="24"/>
      <c r="H23" s="24"/>
      <c r="K23" s="24"/>
      <c r="L23" s="24"/>
      <c r="M23" s="24"/>
      <c r="N23" s="24"/>
      <c r="O23" s="1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 x14ac:dyDescent="0.3">
      <c r="B24" s="25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 x14ac:dyDescent="0.3">
      <c r="B25" s="25"/>
      <c r="Q25" s="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2" x14ac:dyDescent="0.3">
      <c r="B26" s="25"/>
      <c r="E26" s="97" t="s">
        <v>58</v>
      </c>
      <c r="F26" s="97"/>
      <c r="G26" s="32" t="s">
        <v>62</v>
      </c>
      <c r="H26" s="32" t="s">
        <v>62</v>
      </c>
      <c r="I26" s="32" t="s">
        <v>62</v>
      </c>
      <c r="J26" s="32" t="s">
        <v>62</v>
      </c>
      <c r="K26" s="32" t="s">
        <v>62</v>
      </c>
      <c r="L26" s="32" t="s">
        <v>62</v>
      </c>
      <c r="M26" s="32" t="s">
        <v>62</v>
      </c>
      <c r="N26" s="32" t="s">
        <v>62</v>
      </c>
      <c r="O26" s="32" t="s">
        <v>62</v>
      </c>
      <c r="P26" s="32" t="s">
        <v>62</v>
      </c>
      <c r="Q26" s="32" t="s">
        <v>62</v>
      </c>
      <c r="R26" s="32" t="s">
        <v>62</v>
      </c>
      <c r="S26" s="32" t="s">
        <v>62</v>
      </c>
      <c r="T26" s="32" t="s">
        <v>62</v>
      </c>
      <c r="U26" s="32" t="s">
        <v>62</v>
      </c>
      <c r="V26" s="32" t="s">
        <v>62</v>
      </c>
      <c r="W26" s="32" t="s">
        <v>62</v>
      </c>
      <c r="X26" s="32" t="s">
        <v>62</v>
      </c>
      <c r="Y26" s="32" t="s">
        <v>62</v>
      </c>
      <c r="Z26" s="32" t="s">
        <v>62</v>
      </c>
      <c r="AA26" s="32" t="s">
        <v>62</v>
      </c>
      <c r="AB26" s="32" t="s">
        <v>62</v>
      </c>
      <c r="AC26" s="32" t="s">
        <v>62</v>
      </c>
      <c r="AD26" s="32" t="s">
        <v>62</v>
      </c>
      <c r="AE26" s="32" t="s">
        <v>62</v>
      </c>
      <c r="AF26" s="32" t="s">
        <v>62</v>
      </c>
      <c r="AG26" s="32" t="s">
        <v>62</v>
      </c>
      <c r="AH26" s="32" t="s">
        <v>62</v>
      </c>
      <c r="AI26" s="32" t="s">
        <v>62</v>
      </c>
      <c r="AJ26" s="32" t="s">
        <v>62</v>
      </c>
      <c r="AK26" s="32" t="s">
        <v>62</v>
      </c>
      <c r="AL26" s="63" t="s">
        <v>56</v>
      </c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 x14ac:dyDescent="0.3">
      <c r="G27" s="33">
        <f t="shared" ref="G27:AH27" si="3">0.07+0.07</f>
        <v>0.14000000000000001</v>
      </c>
      <c r="H27" s="33">
        <f t="shared" si="3"/>
        <v>0.14000000000000001</v>
      </c>
      <c r="I27" s="33">
        <f t="shared" si="3"/>
        <v>0.14000000000000001</v>
      </c>
      <c r="J27" s="33">
        <f t="shared" si="3"/>
        <v>0.14000000000000001</v>
      </c>
      <c r="K27" s="33">
        <f t="shared" si="3"/>
        <v>0.14000000000000001</v>
      </c>
      <c r="L27" s="33">
        <f t="shared" si="3"/>
        <v>0.14000000000000001</v>
      </c>
      <c r="M27" s="33">
        <f t="shared" si="3"/>
        <v>0.14000000000000001</v>
      </c>
      <c r="N27" s="33">
        <f t="shared" si="3"/>
        <v>0.14000000000000001</v>
      </c>
      <c r="O27" s="33">
        <f t="shared" si="3"/>
        <v>0.14000000000000001</v>
      </c>
      <c r="P27" s="33">
        <f t="shared" si="3"/>
        <v>0.14000000000000001</v>
      </c>
      <c r="Q27" s="33">
        <f t="shared" si="3"/>
        <v>0.14000000000000001</v>
      </c>
      <c r="R27" s="33">
        <f t="shared" si="3"/>
        <v>0.14000000000000001</v>
      </c>
      <c r="S27" s="33">
        <f t="shared" si="3"/>
        <v>0.14000000000000001</v>
      </c>
      <c r="T27" s="33">
        <f t="shared" si="3"/>
        <v>0.14000000000000001</v>
      </c>
      <c r="U27" s="33">
        <f t="shared" si="3"/>
        <v>0.14000000000000001</v>
      </c>
      <c r="V27" s="33">
        <f t="shared" si="3"/>
        <v>0.14000000000000001</v>
      </c>
      <c r="W27" s="33">
        <f t="shared" si="3"/>
        <v>0.14000000000000001</v>
      </c>
      <c r="X27" s="33">
        <f t="shared" si="3"/>
        <v>0.14000000000000001</v>
      </c>
      <c r="Y27" s="33">
        <f t="shared" si="3"/>
        <v>0.14000000000000001</v>
      </c>
      <c r="Z27" s="33">
        <f t="shared" si="3"/>
        <v>0.14000000000000001</v>
      </c>
      <c r="AA27" s="33">
        <f t="shared" si="3"/>
        <v>0.14000000000000001</v>
      </c>
      <c r="AB27" s="33">
        <f t="shared" si="3"/>
        <v>0.14000000000000001</v>
      </c>
      <c r="AC27" s="33">
        <f t="shared" si="3"/>
        <v>0.14000000000000001</v>
      </c>
      <c r="AD27" s="33">
        <f t="shared" si="3"/>
        <v>0.14000000000000001</v>
      </c>
      <c r="AE27" s="33">
        <f t="shared" si="3"/>
        <v>0.14000000000000001</v>
      </c>
      <c r="AF27" s="33">
        <f t="shared" si="3"/>
        <v>0.14000000000000001</v>
      </c>
      <c r="AG27" s="33">
        <f t="shared" si="3"/>
        <v>0.14000000000000001</v>
      </c>
      <c r="AH27" s="33">
        <f t="shared" si="3"/>
        <v>0.14000000000000001</v>
      </c>
      <c r="AI27" s="33"/>
      <c r="AJ27" s="33"/>
      <c r="AK27" s="33"/>
      <c r="AL27" s="11">
        <f>SUM(G27:AK27)</f>
        <v>3.9200000000000026</v>
      </c>
    </row>
    <row r="36" spans="8:13" x14ac:dyDescent="0.3">
      <c r="H36" s="23"/>
      <c r="I36" s="23"/>
      <c r="J36" s="23"/>
      <c r="K36" s="23"/>
      <c r="L36" s="23"/>
      <c r="M36" s="23"/>
    </row>
    <row r="38" spans="8:13" x14ac:dyDescent="0.3">
      <c r="H38" s="23"/>
      <c r="I38" s="23"/>
      <c r="J38" s="23"/>
      <c r="K38" s="23"/>
      <c r="L38" s="23"/>
      <c r="M38" s="23"/>
    </row>
    <row r="52" spans="35:35" x14ac:dyDescent="0.3">
      <c r="AI52" s="23"/>
    </row>
  </sheetData>
  <mergeCells count="28">
    <mergeCell ref="G15:L15"/>
    <mergeCell ref="O15:R15"/>
    <mergeCell ref="T15:V15"/>
    <mergeCell ref="A9:A11"/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12:E12"/>
    <mergeCell ref="B9:B11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25" right="0.25" top="0.75" bottom="0.75" header="0.3" footer="0.3"/>
  <pageSetup paperSize="9" scale="4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AC25" sqref="AC25"/>
    </sheetView>
  </sheetViews>
  <sheetFormatPr defaultColWidth="9.109375" defaultRowHeight="15.6" x14ac:dyDescent="0.3"/>
  <cols>
    <col min="1" max="1" width="6" style="20" customWidth="1"/>
    <col min="2" max="2" width="24" style="20" customWidth="1"/>
    <col min="3" max="3" width="27.88671875" style="20" customWidth="1"/>
    <col min="4" max="4" width="12.88671875" style="20" customWidth="1"/>
    <col min="5" max="5" width="10.6640625" style="20" customWidth="1"/>
    <col min="6" max="6" width="28.44140625" style="23" customWidth="1"/>
    <col min="7" max="7" width="13.33203125" style="23" customWidth="1"/>
    <col min="8" max="21" width="7.6640625" style="20" customWidth="1"/>
    <col min="22" max="22" width="9.109375" style="20" customWidth="1"/>
    <col min="23" max="23" width="7.6640625" style="20" customWidth="1"/>
    <col min="24" max="24" width="8.88671875" style="20" customWidth="1"/>
    <col min="25" max="29" width="7.6640625" style="20" customWidth="1"/>
    <col min="30" max="30" width="9" style="20" customWidth="1"/>
    <col min="31" max="35" width="7.6640625" style="20" customWidth="1"/>
    <col min="36" max="38" width="7.6640625" style="20" hidden="1" customWidth="1"/>
    <col min="39" max="39" width="11.5546875" style="28" customWidth="1"/>
    <col min="40" max="40" width="19.33203125" style="20" customWidth="1"/>
    <col min="41" max="16384" width="9.109375" style="20"/>
  </cols>
  <sheetData>
    <row r="1" spans="1:84" x14ac:dyDescent="0.3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0</v>
      </c>
      <c r="AO1" s="27"/>
    </row>
    <row r="2" spans="1:84" s="37" customFormat="1" x14ac:dyDescent="0.3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x14ac:dyDescent="0.3">
      <c r="A3" s="88" t="s">
        <v>44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84" x14ac:dyDescent="0.3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</row>
    <row r="5" spans="1:84" x14ac:dyDescent="0.3">
      <c r="A5" s="93" t="s">
        <v>47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</row>
    <row r="6" spans="1:84" x14ac:dyDescent="0.3">
      <c r="A6" s="87" t="s">
        <v>3</v>
      </c>
      <c r="B6" s="87" t="s">
        <v>4</v>
      </c>
      <c r="C6" s="87" t="s">
        <v>5</v>
      </c>
      <c r="D6" s="87" t="s">
        <v>6</v>
      </c>
      <c r="E6" s="87" t="s">
        <v>7</v>
      </c>
      <c r="F6" s="87" t="s">
        <v>8</v>
      </c>
      <c r="G6" s="92" t="s">
        <v>9</v>
      </c>
      <c r="H6" s="90" t="s">
        <v>67</v>
      </c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1" t="s">
        <v>10</v>
      </c>
      <c r="AN6" s="101" t="s">
        <v>11</v>
      </c>
    </row>
    <row r="7" spans="1:84" x14ac:dyDescent="0.3">
      <c r="A7" s="87"/>
      <c r="B7" s="87"/>
      <c r="C7" s="87"/>
      <c r="D7" s="87"/>
      <c r="E7" s="87"/>
      <c r="F7" s="87"/>
      <c r="G7" s="92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1"/>
      <c r="AN7" s="101"/>
    </row>
    <row r="8" spans="1:84" x14ac:dyDescent="0.3">
      <c r="A8" s="87"/>
      <c r="B8" s="87"/>
      <c r="C8" s="87"/>
      <c r="D8" s="87"/>
      <c r="E8" s="87"/>
      <c r="F8" s="87"/>
      <c r="G8" s="92"/>
      <c r="H8" s="90" t="s">
        <v>11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47" t="s">
        <v>65</v>
      </c>
    </row>
    <row r="9" spans="1:84" s="49" customFormat="1" ht="31.2" x14ac:dyDescent="0.3">
      <c r="A9" s="131"/>
      <c r="B9" s="97" t="s">
        <v>32</v>
      </c>
      <c r="C9" s="64" t="s">
        <v>50</v>
      </c>
      <c r="D9" s="48">
        <f>'[2]Норма ТК'!D3</f>
        <v>4.28</v>
      </c>
      <c r="E9" s="6" t="s">
        <v>23</v>
      </c>
      <c r="F9" s="5" t="s">
        <v>29</v>
      </c>
      <c r="G9" s="6">
        <v>1</v>
      </c>
      <c r="H9" s="41">
        <f>D9*G9</f>
        <v>4.28</v>
      </c>
      <c r="I9" s="74">
        <v>4.28</v>
      </c>
      <c r="J9" s="74">
        <v>4.28</v>
      </c>
      <c r="K9" s="41">
        <v>4.28</v>
      </c>
      <c r="L9" s="41">
        <v>4.28</v>
      </c>
      <c r="M9" s="41">
        <v>4.28</v>
      </c>
      <c r="N9" s="41">
        <v>4.28</v>
      </c>
      <c r="O9" s="41">
        <v>4.28</v>
      </c>
      <c r="P9" s="74">
        <v>4.28</v>
      </c>
      <c r="Q9" s="74">
        <v>4.28</v>
      </c>
      <c r="R9" s="41">
        <v>4.28</v>
      </c>
      <c r="S9" s="41">
        <v>4.28</v>
      </c>
      <c r="T9" s="41">
        <v>4.28</v>
      </c>
      <c r="U9" s="41">
        <v>4.28</v>
      </c>
      <c r="V9" s="41">
        <v>4.28</v>
      </c>
      <c r="W9" s="74">
        <v>4.28</v>
      </c>
      <c r="X9" s="74">
        <v>4.28</v>
      </c>
      <c r="Y9" s="41">
        <v>4.28</v>
      </c>
      <c r="Z9" s="41">
        <v>4.28</v>
      </c>
      <c r="AA9" s="41">
        <v>4.28</v>
      </c>
      <c r="AB9" s="41">
        <v>4.28</v>
      </c>
      <c r="AC9" s="41">
        <v>4.28</v>
      </c>
      <c r="AD9" s="74">
        <v>4.28</v>
      </c>
      <c r="AE9" s="74">
        <v>4.28</v>
      </c>
      <c r="AF9" s="41">
        <v>4.28</v>
      </c>
      <c r="AG9" s="41">
        <v>4.28</v>
      </c>
      <c r="AH9" s="41">
        <v>4.28</v>
      </c>
      <c r="AI9" s="41">
        <v>4.28</v>
      </c>
      <c r="AJ9" s="41"/>
      <c r="AK9" s="41"/>
      <c r="AL9" s="41"/>
      <c r="AM9" s="42">
        <f>SUM(H9:AL9)</f>
        <v>119.84000000000002</v>
      </c>
      <c r="AN9" s="42">
        <f>AM9</f>
        <v>119.84000000000002</v>
      </c>
    </row>
    <row r="10" spans="1:84" s="52" customFormat="1" ht="31.2" x14ac:dyDescent="0.3">
      <c r="A10" s="131"/>
      <c r="B10" s="97"/>
      <c r="C10" s="64" t="s">
        <v>64</v>
      </c>
      <c r="D10" s="50">
        <f>'[2]Норма ТК'!D8</f>
        <v>8.6359999999999992</v>
      </c>
      <c r="E10" s="6" t="s">
        <v>12</v>
      </c>
      <c r="F10" s="5" t="s">
        <v>30</v>
      </c>
      <c r="G10" s="6">
        <v>1</v>
      </c>
      <c r="H10" s="12"/>
      <c r="I10" s="75"/>
      <c r="J10" s="75"/>
      <c r="K10" s="2"/>
      <c r="L10" s="12"/>
      <c r="M10" s="12"/>
      <c r="N10" s="12"/>
      <c r="O10" s="43"/>
      <c r="P10" s="77"/>
      <c r="Q10" s="78"/>
      <c r="R10" s="2"/>
      <c r="S10" s="2"/>
      <c r="T10" s="2"/>
      <c r="U10" s="2"/>
      <c r="V10" s="2">
        <f>D10</f>
        <v>8.6359999999999992</v>
      </c>
      <c r="W10" s="78"/>
      <c r="X10" s="78"/>
      <c r="Y10" s="2"/>
      <c r="Z10" s="2"/>
      <c r="AA10" s="2"/>
      <c r="AB10" s="2"/>
      <c r="AC10" s="2"/>
      <c r="AD10" s="78"/>
      <c r="AE10" s="78"/>
      <c r="AF10" s="2"/>
      <c r="AG10" s="2"/>
      <c r="AH10" s="2"/>
      <c r="AI10" s="2"/>
      <c r="AJ10" s="2"/>
      <c r="AK10" s="2"/>
      <c r="AL10" s="2"/>
      <c r="AM10" s="42">
        <f>SUM(H10:AL10)</f>
        <v>8.6359999999999992</v>
      </c>
      <c r="AN10" s="42">
        <f>AM10</f>
        <v>8.6359999999999992</v>
      </c>
      <c r="AO10" s="51"/>
    </row>
    <row r="11" spans="1:84" s="52" customFormat="1" ht="31.2" hidden="1" x14ac:dyDescent="0.3">
      <c r="A11" s="131"/>
      <c r="B11" s="97"/>
      <c r="C11" s="64" t="s">
        <v>54</v>
      </c>
      <c r="D11" s="50">
        <v>105.27800000000001</v>
      </c>
      <c r="E11" s="6" t="s">
        <v>13</v>
      </c>
      <c r="F11" s="5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43"/>
      <c r="P11" s="77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12"/>
      <c r="AM11" s="12">
        <f t="shared" ref="AM11" si="0">SUM(H11:AL11)</f>
        <v>0</v>
      </c>
      <c r="AN11" s="12">
        <f>AM11</f>
        <v>0</v>
      </c>
      <c r="AO11" s="51"/>
    </row>
    <row r="12" spans="1:84" s="21" customFormat="1" x14ac:dyDescent="0.3">
      <c r="A12" s="96" t="s">
        <v>15</v>
      </c>
      <c r="B12" s="96"/>
      <c r="C12" s="96"/>
      <c r="D12" s="96"/>
      <c r="E12" s="96"/>
      <c r="F12" s="96"/>
      <c r="G12" s="63"/>
      <c r="H12" s="42">
        <f>H9+H10</f>
        <v>4.28</v>
      </c>
      <c r="I12" s="76">
        <f t="shared" ref="I12:AH12" si="1">I9+I10</f>
        <v>4.28</v>
      </c>
      <c r="J12" s="76">
        <f>J9+J10+J11</f>
        <v>4.28</v>
      </c>
      <c r="K12" s="42">
        <f>K9+K10+K11</f>
        <v>4.28</v>
      </c>
      <c r="L12" s="42">
        <f t="shared" si="1"/>
        <v>4.28</v>
      </c>
      <c r="M12" s="42">
        <f t="shared" si="1"/>
        <v>4.28</v>
      </c>
      <c r="N12" s="42">
        <f t="shared" ref="N12:O12" si="2">N9+N10+N11</f>
        <v>4.28</v>
      </c>
      <c r="O12" s="42">
        <f t="shared" si="2"/>
        <v>4.28</v>
      </c>
      <c r="P12" s="76">
        <f t="shared" si="1"/>
        <v>4.28</v>
      </c>
      <c r="Q12" s="76">
        <f t="shared" ref="Q12:R12" si="3">Q9+Q10+Q11</f>
        <v>4.28</v>
      </c>
      <c r="R12" s="42">
        <f t="shared" si="3"/>
        <v>4.28</v>
      </c>
      <c r="S12" s="42">
        <f>S9+S10</f>
        <v>4.28</v>
      </c>
      <c r="T12" s="42">
        <f t="shared" ref="T12:U12" si="4">T9+T10</f>
        <v>4.28</v>
      </c>
      <c r="U12" s="42">
        <f t="shared" si="4"/>
        <v>4.28</v>
      </c>
      <c r="V12" s="42">
        <f>V9+V10</f>
        <v>12.916</v>
      </c>
      <c r="W12" s="76">
        <f>W9+W10+W11</f>
        <v>4.28</v>
      </c>
      <c r="X12" s="76">
        <f t="shared" ref="X12:Y12" si="5">X9+X10+X11</f>
        <v>4.28</v>
      </c>
      <c r="Y12" s="42">
        <f t="shared" si="5"/>
        <v>4.28</v>
      </c>
      <c r="Z12" s="42">
        <f t="shared" si="1"/>
        <v>4.28</v>
      </c>
      <c r="AA12" s="42">
        <f t="shared" si="1"/>
        <v>4.28</v>
      </c>
      <c r="AB12" s="42">
        <f t="shared" ref="AB12:AF12" si="6">AB9+AB10+AB11</f>
        <v>4.28</v>
      </c>
      <c r="AC12" s="42">
        <f t="shared" si="6"/>
        <v>4.28</v>
      </c>
      <c r="AD12" s="76">
        <f t="shared" si="6"/>
        <v>4.28</v>
      </c>
      <c r="AE12" s="76">
        <f t="shared" si="6"/>
        <v>4.28</v>
      </c>
      <c r="AF12" s="42">
        <f t="shared" si="6"/>
        <v>4.28</v>
      </c>
      <c r="AG12" s="42">
        <f t="shared" si="1"/>
        <v>4.28</v>
      </c>
      <c r="AH12" s="42">
        <f t="shared" si="1"/>
        <v>4.28</v>
      </c>
      <c r="AI12" s="42">
        <f t="shared" ref="AI12:AL12" si="7">AI9+AI10+AI11</f>
        <v>4.28</v>
      </c>
      <c r="AJ12" s="42">
        <f t="shared" si="7"/>
        <v>0</v>
      </c>
      <c r="AK12" s="42">
        <f t="shared" si="7"/>
        <v>0</v>
      </c>
      <c r="AL12" s="42">
        <f t="shared" si="7"/>
        <v>0</v>
      </c>
      <c r="AM12" s="42">
        <f>SUM(H12:AL12)</f>
        <v>128.47600000000003</v>
      </c>
      <c r="AN12" s="42">
        <f>AM12</f>
        <v>128.47600000000003</v>
      </c>
      <c r="AO12" s="29"/>
    </row>
    <row r="13" spans="1:84" x14ac:dyDescent="0.3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 x14ac:dyDescent="0.3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 x14ac:dyDescent="0.3">
      <c r="D15" s="102" t="s">
        <v>24</v>
      </c>
      <c r="E15" s="102"/>
      <c r="F15" s="60"/>
      <c r="G15" s="98" t="s">
        <v>48</v>
      </c>
      <c r="H15" s="98"/>
      <c r="I15" s="98"/>
      <c r="J15" s="98"/>
      <c r="K15" s="98"/>
      <c r="L15" s="98"/>
      <c r="O15" s="99"/>
      <c r="P15" s="99"/>
      <c r="Q15" s="99"/>
      <c r="R15" s="99"/>
      <c r="T15" s="100" t="s">
        <v>40</v>
      </c>
      <c r="U15" s="100"/>
      <c r="V15" s="100"/>
    </row>
    <row r="16" spans="1:84" s="61" customFormat="1" ht="13.2" x14ac:dyDescent="0.3">
      <c r="H16" s="94" t="s">
        <v>1</v>
      </c>
      <c r="I16" s="94"/>
      <c r="J16" s="94"/>
      <c r="K16" s="94"/>
      <c r="O16" s="94" t="s">
        <v>2</v>
      </c>
      <c r="P16" s="94"/>
      <c r="Q16" s="94"/>
      <c r="R16" s="94"/>
      <c r="T16" s="94" t="s">
        <v>25</v>
      </c>
      <c r="U16" s="94"/>
      <c r="V16" s="94"/>
    </row>
    <row r="17" spans="2:64" s="49" customFormat="1" x14ac:dyDescent="0.3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 x14ac:dyDescent="0.3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 x14ac:dyDescent="0.3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 x14ac:dyDescent="0.3">
      <c r="D20" s="102" t="s">
        <v>39</v>
      </c>
      <c r="E20" s="102"/>
      <c r="F20" s="60"/>
      <c r="G20" s="98" t="s">
        <v>49</v>
      </c>
      <c r="H20" s="98"/>
      <c r="I20" s="98"/>
      <c r="J20" s="98"/>
      <c r="K20" s="98"/>
      <c r="L20" s="98"/>
      <c r="O20" s="99"/>
      <c r="P20" s="99"/>
      <c r="Q20" s="99"/>
      <c r="R20" s="99"/>
      <c r="T20" s="100" t="s">
        <v>38</v>
      </c>
      <c r="U20" s="100"/>
      <c r="V20" s="100"/>
    </row>
    <row r="21" spans="2:64" s="61" customFormat="1" ht="13.2" x14ac:dyDescent="0.3">
      <c r="H21" s="94" t="s">
        <v>1</v>
      </c>
      <c r="I21" s="94"/>
      <c r="J21" s="94"/>
      <c r="K21" s="94"/>
      <c r="O21" s="94" t="s">
        <v>2</v>
      </c>
      <c r="P21" s="94"/>
      <c r="Q21" s="94"/>
      <c r="R21" s="94"/>
      <c r="T21" s="94" t="s">
        <v>25</v>
      </c>
      <c r="U21" s="94"/>
      <c r="V21" s="94"/>
    </row>
    <row r="22" spans="2:64" ht="18.600000000000001" x14ac:dyDescent="0.3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25" right="0.25" top="0.75" bottom="0.75" header="0.3" footer="0.3"/>
  <pageSetup paperSize="9" scale="3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2019-02-14T14:40:40Z</dcterms:modified>
</cp:coreProperties>
</file>