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662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ТЗ'!$A$1:$AM$21</definedName>
    <definedName name="_xlnm.Print_Area" localSheetId="2">'10.2.37 ТО'!$A$1:$AK$21</definedName>
    <definedName name="_xlnm.Print_Area" localSheetId="5">'10.3.37  ТЗ'!$A$1:$AM$21</definedName>
    <definedName name="_xlnm.Print_Area" localSheetId="4">'10.3.37 ТО'!$A$1:$AK$21</definedName>
    <definedName name="_xlnm.Print_Area" localSheetId="7">'10.4.37 ТЗ'!$A$1:$AM$21</definedName>
    <definedName name="_xlnm.Print_Area" localSheetId="6">'10.4.37 ТО'!$A$1:$AK$21</definedName>
    <definedName name="_xlnm.Print_Area" localSheetId="1">'8.1.37 ТЗ'!$A$1:$AM$21</definedName>
    <definedName name="_xlnm.Print_Area" localSheetId="0">'8.1.37 ТО'!$A$1:$AK$21</definedName>
  </definedNames>
  <calcPr calcId="125725"/>
</workbook>
</file>

<file path=xl/calcChain.xml><?xml version="1.0" encoding="utf-8"?>
<calcChain xmlns="http://schemas.openxmlformats.org/spreadsheetml/2006/main">
  <c r="AE10" i="4"/>
  <c r="R10" i="5"/>
  <c r="AJ11" i="6"/>
  <c r="AI11"/>
  <c r="AC11"/>
  <c r="AB11"/>
  <c r="V11"/>
  <c r="U11"/>
  <c r="O11"/>
  <c r="N11"/>
  <c r="K11"/>
  <c r="H11"/>
  <c r="AJ11" i="5"/>
  <c r="AI11"/>
  <c r="AC11"/>
  <c r="AB11"/>
  <c r="V11"/>
  <c r="U11"/>
  <c r="O11"/>
  <c r="N11"/>
  <c r="AJ11" i="4"/>
  <c r="AI11"/>
  <c r="AC11"/>
  <c r="AB11"/>
  <c r="V11"/>
  <c r="U11"/>
  <c r="N11"/>
  <c r="K9"/>
  <c r="O11" s="1"/>
  <c r="AI11" i="8"/>
  <c r="AH11"/>
  <c r="AB11"/>
  <c r="AA11"/>
  <c r="U11"/>
  <c r="T11"/>
  <c r="N11"/>
  <c r="M11"/>
  <c r="J11"/>
  <c r="G11"/>
  <c r="AI11" i="9"/>
  <c r="AH11"/>
  <c r="AB11"/>
  <c r="AA11"/>
  <c r="U11"/>
  <c r="T11"/>
  <c r="N11"/>
  <c r="M11"/>
  <c r="J11"/>
  <c r="G11"/>
  <c r="AI11" i="10"/>
  <c r="AH11"/>
  <c r="AB11"/>
  <c r="AA11"/>
  <c r="U11"/>
  <c r="T11"/>
  <c r="N11"/>
  <c r="M11"/>
  <c r="J11"/>
  <c r="AJ11" i="7"/>
  <c r="AI11"/>
  <c r="AC11"/>
  <c r="AB11"/>
  <c r="V11"/>
  <c r="U11"/>
  <c r="O11"/>
  <c r="N11"/>
  <c r="K11"/>
  <c r="AI11" i="11"/>
  <c r="AH11"/>
  <c r="AB11"/>
  <c r="AA11"/>
  <c r="U11"/>
  <c r="T11"/>
  <c r="N11"/>
  <c r="M11"/>
  <c r="J11"/>
  <c r="W11" i="4"/>
  <c r="H11" i="8"/>
  <c r="I11"/>
  <c r="K11"/>
  <c r="L11"/>
  <c r="O11"/>
  <c r="P11"/>
  <c r="Q11"/>
  <c r="R11"/>
  <c r="S11"/>
  <c r="V11"/>
  <c r="W11"/>
  <c r="X11"/>
  <c r="Y11"/>
  <c r="Z11"/>
  <c r="AC11"/>
  <c r="AD11"/>
  <c r="AE11"/>
  <c r="AF11"/>
  <c r="AG11"/>
  <c r="AJ11"/>
  <c r="H11" i="9"/>
  <c r="I11"/>
  <c r="K11"/>
  <c r="L11"/>
  <c r="O11"/>
  <c r="P11"/>
  <c r="Q11"/>
  <c r="R11"/>
  <c r="S11"/>
  <c r="V11"/>
  <c r="W11"/>
  <c r="X11"/>
  <c r="Y11"/>
  <c r="Z11"/>
  <c r="AC11"/>
  <c r="AD11"/>
  <c r="AE11"/>
  <c r="AF11"/>
  <c r="AG11"/>
  <c r="AJ11"/>
  <c r="H11" i="10"/>
  <c r="I11"/>
  <c r="K11"/>
  <c r="L11"/>
  <c r="O11"/>
  <c r="P11"/>
  <c r="Q11"/>
  <c r="R11"/>
  <c r="S11"/>
  <c r="V11"/>
  <c r="W11"/>
  <c r="X11"/>
  <c r="Y11"/>
  <c r="Z11"/>
  <c r="AC11"/>
  <c r="AD11"/>
  <c r="AE11"/>
  <c r="AF11"/>
  <c r="AG11"/>
  <c r="AJ11"/>
  <c r="H11" i="11"/>
  <c r="I11"/>
  <c r="K11"/>
  <c r="L11"/>
  <c r="O11"/>
  <c r="P11"/>
  <c r="Q11"/>
  <c r="R11"/>
  <c r="S11"/>
  <c r="V11"/>
  <c r="W11"/>
  <c r="X11"/>
  <c r="Y11"/>
  <c r="Z11"/>
  <c r="AC11"/>
  <c r="AD11"/>
  <c r="AE11"/>
  <c r="AF11"/>
  <c r="AG11"/>
  <c r="AJ11"/>
  <c r="I11" i="6"/>
  <c r="J11"/>
  <c r="L11"/>
  <c r="M11"/>
  <c r="P11"/>
  <c r="Q11"/>
  <c r="R11"/>
  <c r="S11"/>
  <c r="T11"/>
  <c r="W11"/>
  <c r="X11"/>
  <c r="Y11"/>
  <c r="Z11"/>
  <c r="AA11"/>
  <c r="AD11"/>
  <c r="AE11"/>
  <c r="AF11"/>
  <c r="AG11"/>
  <c r="AH11"/>
  <c r="AK11"/>
  <c r="M11" i="7"/>
  <c r="K11" i="4" l="1"/>
  <c r="I11"/>
  <c r="J11"/>
  <c r="L11"/>
  <c r="M11"/>
  <c r="P11"/>
  <c r="Q11"/>
  <c r="R11"/>
  <c r="S11"/>
  <c r="T11"/>
  <c r="X11"/>
  <c r="Y11"/>
  <c r="Z11"/>
  <c r="AA11"/>
  <c r="AD11"/>
  <c r="AE11"/>
  <c r="AF11"/>
  <c r="AG11"/>
  <c r="AH11"/>
  <c r="AK11"/>
  <c r="I11" i="5"/>
  <c r="J11"/>
  <c r="K11"/>
  <c r="L11"/>
  <c r="M11"/>
  <c r="P11"/>
  <c r="Q11"/>
  <c r="R11"/>
  <c r="S11"/>
  <c r="T11"/>
  <c r="W11"/>
  <c r="X11"/>
  <c r="Y11"/>
  <c r="Z11"/>
  <c r="AA11"/>
  <c r="AD11"/>
  <c r="AE11"/>
  <c r="AF11"/>
  <c r="AH11"/>
  <c r="AK11"/>
  <c r="J11" i="7"/>
  <c r="Z11"/>
  <c r="L11"/>
  <c r="H11"/>
  <c r="I11"/>
  <c r="P11"/>
  <c r="Q11"/>
  <c r="R11"/>
  <c r="S11"/>
  <c r="T11"/>
  <c r="W11"/>
  <c r="X11"/>
  <c r="Y11"/>
  <c r="AA11"/>
  <c r="AD11"/>
  <c r="AF11"/>
  <c r="AG11"/>
  <c r="AH11"/>
  <c r="AK11"/>
  <c r="AL10"/>
  <c r="AK10" i="8"/>
  <c r="AK9"/>
  <c r="AK10" i="9"/>
  <c r="AK9"/>
  <c r="AK10" i="10"/>
  <c r="AK9"/>
  <c r="AK10" i="11"/>
  <c r="AK9"/>
  <c r="G11"/>
  <c r="AK11" i="8" l="1"/>
  <c r="AK11" i="9"/>
  <c r="AK11" i="10"/>
  <c r="AL9" i="7"/>
  <c r="AL11" s="1"/>
  <c r="AK11" i="11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K26" l="1"/>
  <c r="AK26" i="8" l="1"/>
  <c r="AK26" i="9"/>
  <c r="AL10" i="6" l="1"/>
  <c r="G11" i="10"/>
  <c r="D10" i="7" l="1"/>
  <c r="D9"/>
  <c r="D10" i="6"/>
  <c r="D9"/>
  <c r="D10" i="5"/>
  <c r="AG11" s="1"/>
  <c r="D9"/>
  <c r="H9" s="1"/>
  <c r="H11" s="1"/>
  <c r="D10" i="4"/>
  <c r="D9"/>
  <c r="H9" s="1"/>
  <c r="H11" s="1"/>
  <c r="AM10" i="6" l="1"/>
  <c r="AM10" i="7"/>
  <c r="AL10" i="4"/>
  <c r="AM10" s="1"/>
  <c r="AL10" i="5"/>
  <c r="AM10" s="1"/>
  <c r="AM9" i="7" l="1"/>
  <c r="AL11" i="5"/>
  <c r="AM11" s="1"/>
  <c r="AL9" i="4"/>
  <c r="AL9" i="5"/>
  <c r="AM9" s="1"/>
  <c r="AM9" i="4" l="1"/>
  <c r="AL11"/>
  <c r="AM11" s="1"/>
  <c r="AM11" i="7"/>
  <c r="AL9" i="6" l="1"/>
  <c r="AM9" s="1"/>
  <c r="AL11" l="1"/>
  <c r="AM11" s="1"/>
</calcChain>
</file>

<file path=xl/sharedStrings.xml><?xml version="1.0" encoding="utf-8"?>
<sst xmlns="http://schemas.openxmlformats.org/spreadsheetml/2006/main" count="372" uniqueCount="64">
  <si>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</si>
  <si>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</si>
  <si>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</si>
  <si>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</si>
  <si>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</si>
  <si>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</si>
  <si>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</si>
  <si>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</si>
  <si>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</si>
  <si>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</si>
  <si>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</si>
  <si>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</si>
  <si>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</si>
  <si>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</si>
  <si>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</si>
  <si>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</si>
  <si>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</si>
  <si>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</si>
  <si>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</si>
  <si>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</si>
  <si>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</si>
  <si>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</si>
  <si>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</si>
  <si>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</si>
  <si>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</si>
  <si>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</si>
  <si>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</si>
  <si>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</si>
  <si>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</si>
  <si>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</si>
  <si>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</si>
  <si>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Итого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</si>
  <si>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</si>
  <si>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</si>
  <si>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</si>
  <si>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</si>
  <si>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</si>
  <si>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</si>
  <si>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</si>
  <si>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</si>
  <si>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</si>
  <si>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</si>
  <si>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</si>
  <si>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</si>
  <si>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</si>
  <si>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</si>
  <si>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</si>
  <si>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</si>
  <si>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</si>
  <si>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</si>
  <si>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</si>
  <si>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</si>
  <si>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</si>
  <si>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М17:
М18</t>
  </si>
  <si>
    <t>М13:
М14</t>
  </si>
  <si>
    <t>Технологическая карта
№ 92/2016</t>
  </si>
  <si>
    <t>Технологическая карта
 № 6/2/2016</t>
  </si>
  <si>
    <t>Технологическая карта
 № 7/2/2016</t>
  </si>
  <si>
    <t xml:space="preserve"> инженер 1 к.</t>
  </si>
  <si>
    <r>
      <t xml:space="preserve">Технологическая карта
 </t>
    </r>
    <r>
      <rPr>
        <i/>
        <sz val="11"/>
        <rFont val="Times New Roman"/>
        <family val="1"/>
        <charset val="204"/>
      </rPr>
      <t xml:space="preserve">№ </t>
    </r>
    <r>
      <rPr>
        <sz val="11"/>
        <rFont val="Times New Roman"/>
        <family val="1"/>
        <charset val="204"/>
      </rPr>
      <t>6/2/2016</t>
    </r>
  </si>
  <si>
    <t>Ноябрь</t>
  </si>
  <si>
    <t>М94:
М95</t>
  </si>
  <si>
    <t>Ежемесячный график выполнения работ за ноябрь 2020 г.</t>
  </si>
  <si>
    <t>Ежемесячный график выполнения работ с трудозатратами за ноябрь 2020 г.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</si>
</sst>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2" fillId="0" borderId="0"/>
  </cellStyleXfs>
  <cellXfs count="108">
    <xf numFmtId="0" fontId="0" fillId="0" borderId="0" xfId="0"/>
    <xf numFmtId="0" fontId="10" fillId="0" borderId="6" xfId="2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/>
    </xf>
    <xf numFmtId="0" fontId="11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 wrapText="1"/>
    </xf>
    <xf numFmtId="0" fontId="13" fillId="0" borderId="0" xfId="2" applyFont="1" applyFill="1"/>
    <xf numFmtId="0" fontId="13" fillId="0" borderId="0" xfId="2" applyFont="1" applyFill="1" applyAlignment="1">
      <alignment horizontal="center"/>
    </xf>
    <xf numFmtId="49" fontId="14" fillId="0" borderId="6" xfId="1" applyNumberFormat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0" fontId="14" fillId="0" borderId="6" xfId="2" applyFont="1" applyFill="1" applyBorder="1" applyAlignment="1">
      <alignment horizontal="center" vertical="center"/>
    </xf>
    <xf numFmtId="0" fontId="13" fillId="0" borderId="6" xfId="2" applyFont="1" applyFill="1" applyBorder="1" applyAlignment="1">
      <alignment horizontal="left" vertical="center" wrapText="1"/>
    </xf>
    <xf numFmtId="165" fontId="13" fillId="0" borderId="6" xfId="2" applyNumberFormat="1" applyFont="1" applyFill="1" applyBorder="1" applyAlignment="1">
      <alignment horizontal="center" vertical="center" wrapText="1"/>
    </xf>
    <xf numFmtId="0" fontId="13" fillId="0" borderId="6" xfId="2" applyFont="1" applyFill="1" applyBorder="1" applyAlignment="1">
      <alignment horizontal="center" vertical="center" wrapText="1"/>
    </xf>
    <xf numFmtId="0" fontId="13" fillId="0" borderId="6" xfId="4" applyNumberFormat="1" applyFont="1" applyFill="1" applyBorder="1" applyAlignment="1">
      <alignment horizontal="left" vertical="center" wrapText="1"/>
    </xf>
    <xf numFmtId="165" fontId="13" fillId="0" borderId="6" xfId="4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0" fontId="13" fillId="0" borderId="0" xfId="2" applyFont="1" applyFill="1" applyAlignment="1">
      <alignment vertical="center"/>
    </xf>
    <xf numFmtId="0" fontId="13" fillId="0" borderId="6" xfId="2" applyNumberFormat="1" applyFont="1" applyFill="1" applyBorder="1" applyAlignment="1">
      <alignment horizontal="center" vertical="center" wrapText="1"/>
    </xf>
    <xf numFmtId="0" fontId="13" fillId="0" borderId="6" xfId="2" applyNumberFormat="1" applyFont="1" applyFill="1" applyBorder="1" applyAlignment="1">
      <alignment horizontal="center" vertical="center"/>
    </xf>
    <xf numFmtId="0" fontId="13" fillId="0" borderId="6" xfId="4" applyNumberFormat="1" applyFont="1" applyFill="1" applyBorder="1" applyAlignment="1">
      <alignment horizontal="center" vertical="center"/>
    </xf>
    <xf numFmtId="0" fontId="13" fillId="0" borderId="6" xfId="2" applyFont="1" applyFill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vertical="center"/>
    </xf>
    <xf numFmtId="0" fontId="13" fillId="0" borderId="6" xfId="2" applyFont="1" applyFill="1" applyBorder="1" applyAlignment="1">
      <alignment horizontal="center" vertical="center"/>
    </xf>
    <xf numFmtId="2" fontId="13" fillId="0" borderId="0" xfId="2" applyNumberFormat="1" applyFont="1" applyFill="1" applyBorder="1"/>
    <xf numFmtId="0" fontId="13" fillId="0" borderId="0" xfId="2" applyFont="1" applyFill="1" applyBorder="1"/>
    <xf numFmtId="0" fontId="13" fillId="0" borderId="0" xfId="3" applyFont="1" applyFill="1" applyAlignment="1">
      <alignment vertical="center"/>
    </xf>
    <xf numFmtId="0" fontId="13" fillId="0" borderId="0" xfId="3" applyFont="1" applyFill="1"/>
    <xf numFmtId="0" fontId="13" fillId="0" borderId="0" xfId="3" applyFont="1" applyFill="1" applyAlignment="1">
      <alignment horizontal="center"/>
    </xf>
    <xf numFmtId="0" fontId="13" fillId="0" borderId="0" xfId="2" applyFont="1" applyFill="1" applyAlignment="1">
      <alignment horizontal="center" vertical="center"/>
    </xf>
    <xf numFmtId="0" fontId="13" fillId="0" borderId="0" xfId="2" applyNumberFormat="1" applyFont="1" applyFill="1" applyAlignment="1">
      <alignment vertical="center"/>
    </xf>
    <xf numFmtId="0" fontId="13" fillId="0" borderId="0" xfId="1" applyFont="1" applyFill="1" applyAlignment="1">
      <alignment vertical="top" wrapText="1"/>
    </xf>
    <xf numFmtId="0" fontId="13" fillId="0" borderId="0" xfId="2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3" applyFont="1" applyFill="1" applyBorder="1" applyAlignment="1">
      <alignment vertical="center" wrapText="1"/>
    </xf>
    <xf numFmtId="0" fontId="17" fillId="0" borderId="0" xfId="3" applyFont="1" applyFill="1" applyBorder="1" applyAlignment="1">
      <alignment horizontal="center" vertical="center" wrapText="1"/>
    </xf>
    <xf numFmtId="0" fontId="13" fillId="0" borderId="0" xfId="2" applyNumberFormat="1" applyFont="1" applyFill="1" applyBorder="1" applyAlignment="1">
      <alignment horizontal="center" vertical="center"/>
    </xf>
    <xf numFmtId="0" fontId="13" fillId="0" borderId="6" xfId="4" applyNumberFormat="1" applyFont="1" applyFill="1" applyBorder="1" applyAlignment="1">
      <alignment horizontal="left" vertical="top" wrapText="1"/>
    </xf>
    <xf numFmtId="1" fontId="13" fillId="0" borderId="6" xfId="2" applyNumberFormat="1" applyFont="1" applyFill="1" applyBorder="1" applyAlignment="1">
      <alignment horizontal="center" vertical="center"/>
    </xf>
    <xf numFmtId="1" fontId="13" fillId="0" borderId="6" xfId="4" applyNumberFormat="1" applyFont="1" applyFill="1" applyBorder="1" applyAlignment="1">
      <alignment horizontal="center" vertical="center"/>
    </xf>
    <xf numFmtId="1" fontId="14" fillId="0" borderId="6" xfId="2" applyNumberFormat="1" applyFont="1" applyFill="1" applyBorder="1" applyAlignment="1">
      <alignment horizontal="center" vertical="center"/>
    </xf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3" fillId="0" borderId="6" xfId="2" applyNumberFormat="1" applyFont="1" applyFill="1" applyBorder="1" applyAlignment="1">
      <alignment horizontal="center" vertical="center"/>
    </xf>
    <xf numFmtId="0" fontId="13" fillId="0" borderId="10" xfId="2" applyFont="1" applyFill="1" applyBorder="1"/>
    <xf numFmtId="0" fontId="13" fillId="0" borderId="8" xfId="2" applyFont="1" applyFill="1" applyBorder="1"/>
    <xf numFmtId="0" fontId="13" fillId="0" borderId="5" xfId="2" applyFont="1" applyFill="1" applyBorder="1"/>
    <xf numFmtId="2" fontId="13" fillId="0" borderId="0" xfId="2" applyNumberFormat="1" applyFont="1" applyFill="1" applyBorder="1" applyAlignment="1">
      <alignment horizontal="center" vertical="center"/>
    </xf>
    <xf numFmtId="0" fontId="13" fillId="0" borderId="6" xfId="2" applyNumberFormat="1" applyFont="1" applyFill="1" applyBorder="1" applyAlignment="1">
      <alignment horizontal="center" vertical="top" wrapText="1"/>
    </xf>
    <xf numFmtId="2" fontId="13" fillId="0" borderId="6" xfId="2" applyNumberFormat="1" applyFont="1" applyFill="1" applyBorder="1" applyAlignment="1">
      <alignment horizontal="center" vertical="top" wrapText="1"/>
    </xf>
    <xf numFmtId="0" fontId="13" fillId="0" borderId="6" xfId="2" applyNumberFormat="1" applyFont="1" applyFill="1" applyBorder="1" applyAlignment="1">
      <alignment horizontal="center" vertical="top"/>
    </xf>
    <xf numFmtId="2" fontId="13" fillId="0" borderId="6" xfId="2" applyNumberFormat="1" applyFont="1" applyFill="1" applyBorder="1" applyAlignment="1">
      <alignment horizontal="center" vertical="top"/>
    </xf>
    <xf numFmtId="2" fontId="13" fillId="0" borderId="6" xfId="2" applyNumberFormat="1" applyFont="1" applyFill="1" applyBorder="1" applyAlignment="1">
      <alignment horizontal="center" vertical="center" wrapText="1"/>
    </xf>
    <xf numFmtId="0" fontId="13" fillId="0" borderId="11" xfId="2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top" wrapText="1"/>
    </xf>
    <xf numFmtId="49" fontId="14" fillId="0" borderId="6" xfId="4" applyNumberFormat="1" applyFont="1" applyFill="1" applyBorder="1" applyAlignment="1">
      <alignment horizontal="center" vertical="center" wrapText="1"/>
    </xf>
    <xf numFmtId="0" fontId="14" fillId="0" borderId="8" xfId="220" applyFont="1" applyFill="1" applyBorder="1" applyAlignment="1">
      <alignment horizontal="center" vertical="center"/>
    </xf>
    <xf numFmtId="0" fontId="14" fillId="0" borderId="6" xfId="4" applyNumberFormat="1" applyFont="1" applyFill="1" applyBorder="1" applyAlignment="1">
      <alignment horizontal="center" vertical="center" wrapText="1"/>
    </xf>
    <xf numFmtId="0" fontId="14" fillId="0" borderId="6" xfId="4" applyNumberFormat="1" applyFont="1" applyFill="1" applyBorder="1" applyAlignment="1">
      <alignment horizontal="center" vertical="center"/>
    </xf>
    <xf numFmtId="164" fontId="14" fillId="0" borderId="6" xfId="4" applyNumberFormat="1" applyFont="1" applyFill="1" applyBorder="1" applyAlignment="1">
      <alignment horizontal="center" vertical="center" wrapText="1"/>
    </xf>
    <xf numFmtId="0" fontId="14" fillId="0" borderId="6" xfId="2" applyFont="1" applyFill="1" applyBorder="1" applyAlignment="1">
      <alignment horizontal="left"/>
    </xf>
    <xf numFmtId="0" fontId="13" fillId="0" borderId="6" xfId="2" applyFont="1" applyFill="1" applyBorder="1" applyAlignment="1">
      <alignment horizontal="center" vertical="center"/>
    </xf>
    <xf numFmtId="0" fontId="13" fillId="0" borderId="6" xfId="4" applyNumberFormat="1" applyFont="1" applyFill="1" applyBorder="1" applyAlignment="1">
      <alignment horizontal="right" vertical="center" wrapText="1"/>
    </xf>
    <xf numFmtId="0" fontId="13" fillId="0" borderId="6" xfId="2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wrapText="1"/>
    </xf>
    <xf numFmtId="0" fontId="14" fillId="0" borderId="13" xfId="0" applyFont="1" applyFill="1" applyBorder="1" applyAlignment="1">
      <alignment horizontal="left" wrapText="1"/>
    </xf>
    <xf numFmtId="0" fontId="13" fillId="0" borderId="13" xfId="0" applyFont="1" applyFill="1" applyBorder="1" applyAlignment="1">
      <alignment horizontal="center" wrapText="1"/>
    </xf>
    <xf numFmtId="0" fontId="14" fillId="0" borderId="6" xfId="2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 wrapText="1"/>
    </xf>
    <xf numFmtId="49" fontId="14" fillId="0" borderId="5" xfId="4" applyNumberFormat="1" applyFont="1" applyFill="1" applyBorder="1" applyAlignment="1">
      <alignment horizontal="center" vertical="center" wrapText="1"/>
    </xf>
    <xf numFmtId="49" fontId="14" fillId="0" borderId="7" xfId="4" applyNumberFormat="1" applyFont="1" applyFill="1" applyBorder="1" applyAlignment="1">
      <alignment horizontal="center" vertical="center" wrapText="1"/>
    </xf>
    <xf numFmtId="49" fontId="14" fillId="0" borderId="8" xfId="4" applyNumberFormat="1" applyFont="1" applyFill="1" applyBorder="1" applyAlignment="1">
      <alignment horizontal="center" vertical="center" wrapText="1"/>
    </xf>
    <xf numFmtId="164" fontId="14" fillId="0" borderId="5" xfId="4" applyNumberFormat="1" applyFont="1" applyFill="1" applyBorder="1" applyAlignment="1">
      <alignment horizontal="center" vertical="center" wrapText="1"/>
    </xf>
    <xf numFmtId="164" fontId="14" fillId="0" borderId="7" xfId="4" applyNumberFormat="1" applyFont="1" applyFill="1" applyBorder="1" applyAlignment="1">
      <alignment horizontal="center" vertical="center" wrapText="1"/>
    </xf>
    <xf numFmtId="164" fontId="14" fillId="0" borderId="8" xfId="4" applyNumberFormat="1" applyFont="1" applyFill="1" applyBorder="1" applyAlignment="1">
      <alignment horizontal="center" vertical="center" wrapText="1"/>
    </xf>
    <xf numFmtId="0" fontId="14" fillId="0" borderId="9" xfId="4" applyNumberFormat="1" applyFont="1" applyFill="1" applyBorder="1" applyAlignment="1">
      <alignment horizontal="center" vertical="center"/>
    </xf>
    <xf numFmtId="0" fontId="14" fillId="0" borderId="1" xfId="4" applyNumberFormat="1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left"/>
    </xf>
    <xf numFmtId="0" fontId="14" fillId="0" borderId="3" xfId="2" applyFont="1" applyFill="1" applyBorder="1" applyAlignment="1">
      <alignment horizontal="left"/>
    </xf>
    <xf numFmtId="0" fontId="14" fillId="0" borderId="4" xfId="2" applyFont="1" applyFill="1" applyBorder="1" applyAlignment="1">
      <alignment horizontal="left"/>
    </xf>
    <xf numFmtId="0" fontId="13" fillId="0" borderId="2" xfId="2" applyFont="1" applyFill="1" applyBorder="1" applyAlignment="1">
      <alignment horizontal="left" vertical="center" wrapText="1"/>
    </xf>
    <xf numFmtId="0" fontId="13" fillId="0" borderId="4" xfId="2" applyFont="1" applyFill="1" applyBorder="1" applyAlignment="1">
      <alignment horizontal="left" vertical="center" wrapText="1"/>
    </xf>
    <xf numFmtId="0" fontId="13" fillId="0" borderId="2" xfId="4" applyNumberFormat="1" applyFont="1" applyFill="1" applyBorder="1" applyAlignment="1">
      <alignment horizontal="right" vertical="center" wrapText="1"/>
    </xf>
    <xf numFmtId="0" fontId="13" fillId="0" borderId="3" xfId="4" applyNumberFormat="1" applyFont="1" applyFill="1" applyBorder="1" applyAlignment="1">
      <alignment horizontal="right" vertical="center" wrapText="1"/>
    </xf>
    <xf numFmtId="0" fontId="13" fillId="0" borderId="4" xfId="4" applyNumberFormat="1" applyFont="1" applyFill="1" applyBorder="1" applyAlignment="1">
      <alignment horizontal="righ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13" fillId="0" borderId="7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0" fontId="13" fillId="0" borderId="5" xfId="4" applyNumberFormat="1" applyFont="1" applyFill="1" applyBorder="1" applyAlignment="1">
      <alignment horizontal="center" vertical="center" wrapText="1"/>
    </xf>
    <xf numFmtId="0" fontId="13" fillId="0" borderId="7" xfId="4" applyNumberFormat="1" applyFont="1" applyFill="1" applyBorder="1" applyAlignment="1">
      <alignment horizontal="center" vertical="center" wrapText="1"/>
    </xf>
    <xf numFmtId="0" fontId="13" fillId="0" borderId="6" xfId="4" applyNumberFormat="1" applyFont="1" applyFill="1" applyBorder="1" applyAlignment="1">
      <alignment horizontal="center" vertical="center" wrapText="1"/>
    </xf>
    <xf numFmtId="0" fontId="18" fillId="0" borderId="6" xfId="2" applyFont="1" applyFill="1" applyBorder="1" applyAlignment="1">
      <alignment horizontal="center" vertical="center" wrapText="1"/>
    </xf>
    <xf numFmtId="0" fontId="14" fillId="0" borderId="8" xfId="4" applyFont="1" applyFill="1" applyBorder="1" applyAlignment="1">
      <alignment horizontal="left" wrapText="1"/>
    </xf>
    <xf numFmtId="0" fontId="14" fillId="0" borderId="1" xfId="4" applyFont="1" applyFill="1" applyBorder="1" applyAlignment="1">
      <alignment horizontal="left" wrapText="1"/>
    </xf>
    <xf numFmtId="0" fontId="14" fillId="0" borderId="1" xfId="4" applyFont="1" applyFill="1" applyBorder="1" applyAlignment="1">
      <alignment horizontal="left"/>
    </xf>
    <xf numFmtId="1" fontId="13" fillId="13" borderId="6" xfId="4" applyNumberFormat="1" applyFont="1" applyFill="1" applyBorder="1" applyAlignment="1">
      <alignment horizontal="center" vertical="center"/>
    </xf>
    <xf numFmtId="0" fontId="13" fillId="13" borderId="6" xfId="2" applyNumberFormat="1" applyFont="1" applyFill="1" applyBorder="1" applyAlignment="1">
      <alignment horizontal="center" vertical="center"/>
    </xf>
    <xf numFmtId="1" fontId="13" fillId="13" borderId="6" xfId="2" applyNumberFormat="1" applyFont="1" applyFill="1" applyBorder="1" applyAlignment="1">
      <alignment horizontal="center" vertical="center"/>
    </xf>
    <xf numFmtId="165" fontId="13" fillId="13" borderId="6" xfId="4" applyNumberFormat="1" applyFont="1" applyFill="1" applyBorder="1" applyAlignment="1">
      <alignment horizontal="center" vertical="center"/>
    </xf>
    <xf numFmtId="165" fontId="13" fillId="13" borderId="6" xfId="2" applyNumberFormat="1" applyFont="1" applyFill="1" applyBorder="1" applyAlignment="1">
      <alignment horizontal="center" vertical="center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181"/>
  <sheetViews>
    <sheetView showZeros="0" zoomScale="80" zoomScaleNormal="80" zoomScaleSheetLayoutView="70" workbookViewId="0">
      <selection activeCell="U32" sqref="U32"/>
    </sheetView>
  </sheetViews>
  <sheetFormatPr defaultRowHeight="15"/>
  <cols>
    <col min="1" max="1" width="7.42578125" style="6" bestFit="1" customWidth="1"/>
    <col min="2" max="2" width="30.85546875" style="6" bestFit="1" customWidth="1"/>
    <col min="3" max="3" width="26.140625" style="6" bestFit="1" customWidth="1"/>
    <col min="4" max="4" width="8.7109375" style="6" bestFit="1" customWidth="1"/>
    <col min="5" max="5" width="25.5703125" style="7" bestFit="1" customWidth="1"/>
    <col min="6" max="6" width="22.5703125" style="7" bestFit="1" customWidth="1"/>
    <col min="7" max="36" width="5.5703125" style="6" customWidth="1"/>
    <col min="37" max="37" width="7.140625" style="60" bestFit="1" customWidth="1"/>
    <col min="38" max="16384" width="9.140625" style="6"/>
  </cols>
  <sheetData>
    <row r="1" spans="1:83">
      <c r="A1" s="5"/>
      <c r="B1" s="5"/>
      <c r="C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8" t="s">
        <v>26</v>
      </c>
    </row>
    <row r="2" spans="1:83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  <c r="AY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3"/>
      <c r="BO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</row>
    <row r="3" spans="1:83" s="30" customFormat="1">
      <c r="A3" s="101" t="s">
        <v>62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</row>
    <row r="4" spans="1:83" s="30" customFormat="1">
      <c r="A4" s="100" t="s">
        <v>37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</row>
    <row r="5" spans="1:83" s="30" customFormat="1">
      <c r="A5" s="67" t="s">
        <v>39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</row>
    <row r="6" spans="1:83" s="30" customFormat="1">
      <c r="A6" s="62" t="s">
        <v>3</v>
      </c>
      <c r="B6" s="62" t="s">
        <v>4</v>
      </c>
      <c r="C6" s="62" t="s">
        <v>5</v>
      </c>
      <c r="D6" s="62" t="s">
        <v>7</v>
      </c>
      <c r="E6" s="62" t="s">
        <v>8</v>
      </c>
      <c r="F6" s="66" t="s">
        <v>9</v>
      </c>
      <c r="G6" s="63" t="s">
        <v>60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4" t="s">
        <v>31</v>
      </c>
    </row>
    <row r="7" spans="1:83" s="30" customFormat="1" ht="15.75">
      <c r="A7" s="62"/>
      <c r="B7" s="62"/>
      <c r="C7" s="62"/>
      <c r="D7" s="62"/>
      <c r="E7" s="62"/>
      <c r="F7" s="66"/>
      <c r="G7" s="4">
        <v>1</v>
      </c>
      <c r="H7" s="2">
        <v>2</v>
      </c>
      <c r="I7" s="1">
        <v>3</v>
      </c>
      <c r="J7" s="3">
        <v>4</v>
      </c>
      <c r="K7" s="1">
        <v>5</v>
      </c>
      <c r="L7" s="2">
        <v>6</v>
      </c>
      <c r="M7" s="4">
        <v>7</v>
      </c>
      <c r="N7" s="3">
        <v>8</v>
      </c>
      <c r="O7" s="1">
        <v>9</v>
      </c>
      <c r="P7" s="2">
        <v>10</v>
      </c>
      <c r="Q7" s="1">
        <v>11</v>
      </c>
      <c r="R7" s="2">
        <v>12</v>
      </c>
      <c r="S7" s="1">
        <v>13</v>
      </c>
      <c r="T7" s="3">
        <v>14</v>
      </c>
      <c r="U7" s="4">
        <v>15</v>
      </c>
      <c r="V7" s="2">
        <v>16</v>
      </c>
      <c r="W7" s="1">
        <v>17</v>
      </c>
      <c r="X7" s="2">
        <v>18</v>
      </c>
      <c r="Y7" s="1">
        <v>19</v>
      </c>
      <c r="Z7" s="2">
        <v>20</v>
      </c>
      <c r="AA7" s="4">
        <v>21</v>
      </c>
      <c r="AB7" s="3">
        <v>22</v>
      </c>
      <c r="AC7" s="1">
        <v>23</v>
      </c>
      <c r="AD7" s="2">
        <v>24</v>
      </c>
      <c r="AE7" s="1">
        <v>25</v>
      </c>
      <c r="AF7" s="2">
        <v>26</v>
      </c>
      <c r="AG7" s="1">
        <v>27</v>
      </c>
      <c r="AH7" s="3">
        <v>28</v>
      </c>
      <c r="AI7" s="4">
        <v>29</v>
      </c>
      <c r="AJ7" s="2">
        <v>30</v>
      </c>
      <c r="AK7" s="64"/>
    </row>
    <row r="8" spans="1:83" s="30" customFormat="1">
      <c r="A8" s="62"/>
      <c r="B8" s="62"/>
      <c r="C8" s="62"/>
      <c r="D8" s="62"/>
      <c r="E8" s="62"/>
      <c r="F8" s="66"/>
      <c r="G8" s="65" t="s">
        <v>33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4"/>
    </row>
    <row r="9" spans="1:83" s="30" customFormat="1" ht="30">
      <c r="A9" s="68"/>
      <c r="B9" s="70" t="s">
        <v>48</v>
      </c>
      <c r="C9" s="15" t="s">
        <v>18</v>
      </c>
      <c r="D9" s="59" t="s">
        <v>21</v>
      </c>
      <c r="E9" s="18" t="s">
        <v>27</v>
      </c>
      <c r="F9" s="17">
        <v>1</v>
      </c>
      <c r="G9" s="103"/>
      <c r="H9" s="46">
        <v>1</v>
      </c>
      <c r="I9" s="28"/>
      <c r="J9" s="103"/>
      <c r="K9" s="46">
        <v>1</v>
      </c>
      <c r="L9" s="45"/>
      <c r="M9" s="103"/>
      <c r="N9" s="103"/>
      <c r="O9" s="45">
        <v>1</v>
      </c>
      <c r="P9" s="28">
        <v>1</v>
      </c>
      <c r="Q9" s="46">
        <v>1</v>
      </c>
      <c r="R9" s="46"/>
      <c r="S9" s="46">
        <v>1</v>
      </c>
      <c r="T9" s="103"/>
      <c r="U9" s="103"/>
      <c r="V9" s="46">
        <v>1</v>
      </c>
      <c r="W9" s="28"/>
      <c r="X9" s="46">
        <v>1</v>
      </c>
      <c r="Y9" s="46"/>
      <c r="Z9" s="46">
        <v>1</v>
      </c>
      <c r="AA9" s="103"/>
      <c r="AB9" s="103"/>
      <c r="AC9" s="46">
        <v>1</v>
      </c>
      <c r="AD9" s="46"/>
      <c r="AE9" s="28">
        <v>1</v>
      </c>
      <c r="AF9" s="46"/>
      <c r="AG9" s="28">
        <v>1</v>
      </c>
      <c r="AH9" s="103"/>
      <c r="AI9" s="103"/>
      <c r="AJ9" s="46">
        <v>1</v>
      </c>
      <c r="AK9" s="47">
        <f>SUM(G9:AJ9)</f>
        <v>13</v>
      </c>
    </row>
    <row r="10" spans="1:83" s="30" customFormat="1" ht="36.75" customHeight="1">
      <c r="A10" s="68"/>
      <c r="B10" s="70"/>
      <c r="C10" s="15" t="s">
        <v>20</v>
      </c>
      <c r="D10" s="50" t="s">
        <v>13</v>
      </c>
      <c r="E10" s="18" t="s">
        <v>28</v>
      </c>
      <c r="F10" s="17">
        <v>1</v>
      </c>
      <c r="G10" s="104"/>
      <c r="H10" s="23"/>
      <c r="I10" s="23"/>
      <c r="J10" s="104"/>
      <c r="K10" s="23"/>
      <c r="L10" s="23">
        <v>1</v>
      </c>
      <c r="M10" s="104"/>
      <c r="N10" s="104"/>
      <c r="O10" s="28"/>
      <c r="P10" s="24"/>
      <c r="Q10" s="24"/>
      <c r="R10" s="24"/>
      <c r="S10" s="24"/>
      <c r="T10" s="104"/>
      <c r="U10" s="104"/>
      <c r="V10" s="24"/>
      <c r="W10" s="24"/>
      <c r="X10" s="24"/>
      <c r="Y10" s="24"/>
      <c r="Z10" s="46"/>
      <c r="AA10" s="104"/>
      <c r="AB10" s="104"/>
      <c r="AC10" s="24"/>
      <c r="AD10" s="24"/>
      <c r="AE10" s="24"/>
      <c r="AF10" s="24"/>
      <c r="AG10" s="24"/>
      <c r="AH10" s="104"/>
      <c r="AI10" s="104"/>
      <c r="AJ10" s="24"/>
      <c r="AK10" s="47">
        <f>SUM(G10:AJ10)</f>
        <v>1</v>
      </c>
    </row>
    <row r="11" spans="1:83" s="30" customFormat="1">
      <c r="A11" s="69" t="s">
        <v>14</v>
      </c>
      <c r="B11" s="69"/>
      <c r="C11" s="69"/>
      <c r="D11" s="69"/>
      <c r="E11" s="69"/>
      <c r="F11" s="28"/>
      <c r="G11" s="105">
        <f>SUM(G9:G10)</f>
        <v>0</v>
      </c>
      <c r="H11" s="45">
        <f t="shared" ref="H11:AJ11" si="0">SUM(H9:H10)</f>
        <v>1</v>
      </c>
      <c r="I11" s="45">
        <f t="shared" si="0"/>
        <v>0</v>
      </c>
      <c r="J11" s="105">
        <f>SUM(J9:J10)</f>
        <v>0</v>
      </c>
      <c r="K11" s="45">
        <f t="shared" si="0"/>
        <v>1</v>
      </c>
      <c r="L11" s="45">
        <f t="shared" si="0"/>
        <v>1</v>
      </c>
      <c r="M11" s="105">
        <f t="shared" si="0"/>
        <v>0</v>
      </c>
      <c r="N11" s="105">
        <f t="shared" si="0"/>
        <v>0</v>
      </c>
      <c r="O11" s="45">
        <f t="shared" si="0"/>
        <v>1</v>
      </c>
      <c r="P11" s="45">
        <f t="shared" si="0"/>
        <v>1</v>
      </c>
      <c r="Q11" s="45">
        <f t="shared" si="0"/>
        <v>1</v>
      </c>
      <c r="R11" s="45">
        <f t="shared" si="0"/>
        <v>0</v>
      </c>
      <c r="S11" s="45">
        <f t="shared" si="0"/>
        <v>1</v>
      </c>
      <c r="T11" s="105">
        <f t="shared" si="0"/>
        <v>0</v>
      </c>
      <c r="U11" s="105">
        <f t="shared" si="0"/>
        <v>0</v>
      </c>
      <c r="V11" s="45">
        <f t="shared" si="0"/>
        <v>1</v>
      </c>
      <c r="W11" s="45">
        <f t="shared" si="0"/>
        <v>0</v>
      </c>
      <c r="X11" s="45">
        <f t="shared" si="0"/>
        <v>1</v>
      </c>
      <c r="Y11" s="45">
        <f t="shared" si="0"/>
        <v>0</v>
      </c>
      <c r="Z11" s="45">
        <f t="shared" si="0"/>
        <v>1</v>
      </c>
      <c r="AA11" s="105">
        <f t="shared" si="0"/>
        <v>0</v>
      </c>
      <c r="AB11" s="105">
        <f t="shared" si="0"/>
        <v>0</v>
      </c>
      <c r="AC11" s="45">
        <f t="shared" si="0"/>
        <v>1</v>
      </c>
      <c r="AD11" s="45">
        <f t="shared" si="0"/>
        <v>0</v>
      </c>
      <c r="AE11" s="45">
        <f t="shared" si="0"/>
        <v>1</v>
      </c>
      <c r="AF11" s="45">
        <f t="shared" si="0"/>
        <v>0</v>
      </c>
      <c r="AG11" s="45">
        <f t="shared" si="0"/>
        <v>1</v>
      </c>
      <c r="AH11" s="105">
        <f t="shared" si="0"/>
        <v>0</v>
      </c>
      <c r="AI11" s="105">
        <f t="shared" si="0"/>
        <v>0</v>
      </c>
      <c r="AJ11" s="45">
        <f t="shared" si="0"/>
        <v>1</v>
      </c>
      <c r="AK11" s="47">
        <f>SUM(AK9:AK10)</f>
        <v>14</v>
      </c>
    </row>
    <row r="12" spans="1:83">
      <c r="A12" s="31"/>
      <c r="B12" s="32"/>
      <c r="C12" s="32"/>
      <c r="D12" s="32"/>
      <c r="E12" s="32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83">
      <c r="A13" s="31"/>
      <c r="B13" s="32"/>
      <c r="C13" s="32"/>
      <c r="D13" s="32"/>
      <c r="E13" s="32"/>
      <c r="F13" s="34"/>
      <c r="G13" s="34"/>
      <c r="H13" s="34"/>
      <c r="I13" s="34"/>
      <c r="J13" s="34"/>
      <c r="K13" s="34"/>
      <c r="L13" s="34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6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</row>
    <row r="14" spans="1:83" s="38" customFormat="1" ht="39" customHeight="1">
      <c r="D14" s="39"/>
      <c r="E14" s="39" t="s">
        <v>22</v>
      </c>
      <c r="F14" s="39"/>
      <c r="G14" s="71" t="s">
        <v>43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36</v>
      </c>
      <c r="U14" s="73"/>
      <c r="V14" s="73"/>
    </row>
    <row r="15" spans="1:83" s="38" customFormat="1">
      <c r="H15" s="61" t="s">
        <v>1</v>
      </c>
      <c r="I15" s="61"/>
      <c r="J15" s="61"/>
      <c r="K15" s="61"/>
      <c r="O15" s="61" t="s">
        <v>2</v>
      </c>
      <c r="P15" s="61"/>
      <c r="Q15" s="61"/>
      <c r="R15" s="61"/>
      <c r="T15" s="61" t="s">
        <v>23</v>
      </c>
      <c r="U15" s="61"/>
      <c r="V15" s="61"/>
    </row>
    <row r="16" spans="1:83">
      <c r="B16" s="40"/>
      <c r="D16" s="7"/>
      <c r="F16" s="6"/>
      <c r="P16" s="32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6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</row>
    <row r="17" spans="2:63">
      <c r="B17" s="40"/>
      <c r="D17" s="7"/>
      <c r="F17" s="6"/>
      <c r="P17" s="3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6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</row>
    <row r="18" spans="2:63">
      <c r="B18" s="40"/>
      <c r="D18" s="7"/>
      <c r="F18" s="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6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</row>
    <row r="19" spans="2:63" s="38" customFormat="1" ht="58.5" customHeight="1">
      <c r="D19" s="39"/>
      <c r="E19" s="39" t="s">
        <v>35</v>
      </c>
      <c r="F19" s="39"/>
      <c r="G19" s="71" t="s">
        <v>44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34</v>
      </c>
      <c r="U19" s="73"/>
      <c r="V19" s="73"/>
    </row>
    <row r="20" spans="2:63" s="38" customFormat="1">
      <c r="H20" s="61" t="s">
        <v>1</v>
      </c>
      <c r="I20" s="61"/>
      <c r="J20" s="61"/>
      <c r="K20" s="61"/>
      <c r="O20" s="61" t="s">
        <v>2</v>
      </c>
      <c r="P20" s="61"/>
      <c r="Q20" s="61"/>
      <c r="R20" s="61"/>
      <c r="T20" s="61" t="s">
        <v>23</v>
      </c>
      <c r="U20" s="61"/>
      <c r="V20" s="61"/>
    </row>
    <row r="21" spans="2:63" ht="18">
      <c r="B21" s="41"/>
      <c r="C21" s="41"/>
      <c r="D21" s="7"/>
      <c r="E21" s="42"/>
      <c r="F21" s="42"/>
      <c r="G21" s="42"/>
      <c r="J21" s="42"/>
      <c r="K21" s="42"/>
      <c r="L21" s="42"/>
      <c r="M21" s="42"/>
      <c r="N21" s="36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6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</row>
    <row r="22" spans="2:63">
      <c r="B22" s="40"/>
      <c r="D22" s="7"/>
      <c r="F22" s="6"/>
      <c r="P22" s="32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6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</row>
    <row r="23" spans="2:63">
      <c r="B23" s="40"/>
      <c r="D23" s="7"/>
      <c r="F23" s="6"/>
      <c r="P23" s="32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6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</row>
    <row r="24" spans="2:63">
      <c r="B24" s="40"/>
      <c r="D24" s="7"/>
      <c r="F24" s="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6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</row>
    <row r="25" spans="2:63">
      <c r="AK25" s="43"/>
    </row>
    <row r="26" spans="2:63">
      <c r="AK26" s="43"/>
    </row>
    <row r="27" spans="2:63">
      <c r="AK27" s="43"/>
    </row>
    <row r="28" spans="2:63">
      <c r="AK28" s="43"/>
    </row>
    <row r="29" spans="2:63">
      <c r="AK29" s="43"/>
    </row>
    <row r="30" spans="2:63">
      <c r="AK30" s="43"/>
    </row>
    <row r="31" spans="2:63">
      <c r="AK31" s="43"/>
    </row>
    <row r="32" spans="2:63">
      <c r="AK32" s="43"/>
    </row>
    <row r="33" spans="37:37">
      <c r="AK33" s="43"/>
    </row>
    <row r="34" spans="37:37">
      <c r="AK34" s="43"/>
    </row>
    <row r="35" spans="37:37">
      <c r="AK35" s="43"/>
    </row>
    <row r="36" spans="37:37">
      <c r="AK36" s="43"/>
    </row>
    <row r="37" spans="37:37">
      <c r="AK37" s="43"/>
    </row>
    <row r="38" spans="37:37">
      <c r="AK38" s="43"/>
    </row>
    <row r="39" spans="37:37">
      <c r="AK39" s="43"/>
    </row>
    <row r="40" spans="37:37">
      <c r="AK40" s="43"/>
    </row>
    <row r="41" spans="37:37">
      <c r="AK41" s="43"/>
    </row>
    <row r="42" spans="37:37">
      <c r="AK42" s="43"/>
    </row>
    <row r="43" spans="37:37">
      <c r="AK43" s="43"/>
    </row>
    <row r="44" spans="37:37">
      <c r="AK44" s="43"/>
    </row>
    <row r="45" spans="37:37">
      <c r="AK45" s="43"/>
    </row>
    <row r="46" spans="37:37">
      <c r="AK46" s="43"/>
    </row>
    <row r="47" spans="37:37">
      <c r="AK47" s="43"/>
    </row>
    <row r="48" spans="37:37">
      <c r="AK48" s="43"/>
    </row>
    <row r="49" spans="37:37">
      <c r="AK49" s="43"/>
    </row>
    <row r="50" spans="37:37">
      <c r="AK50" s="43"/>
    </row>
    <row r="51" spans="37:37">
      <c r="AK51" s="43"/>
    </row>
    <row r="52" spans="37:37">
      <c r="AK52" s="43"/>
    </row>
    <row r="53" spans="37:37">
      <c r="AK53" s="43"/>
    </row>
    <row r="54" spans="37:37">
      <c r="AK54" s="43"/>
    </row>
    <row r="55" spans="37:37">
      <c r="AK55" s="43"/>
    </row>
    <row r="56" spans="37:37">
      <c r="AK56" s="43"/>
    </row>
    <row r="57" spans="37:37">
      <c r="AK57" s="43"/>
    </row>
    <row r="58" spans="37:37">
      <c r="AK58" s="43"/>
    </row>
    <row r="59" spans="37:37">
      <c r="AK59" s="43"/>
    </row>
    <row r="60" spans="37:37">
      <c r="AK60" s="43"/>
    </row>
    <row r="61" spans="37:37">
      <c r="AK61" s="43"/>
    </row>
    <row r="62" spans="37:37">
      <c r="AK62" s="43"/>
    </row>
    <row r="63" spans="37:37">
      <c r="AK63" s="43"/>
    </row>
    <row r="64" spans="37:37">
      <c r="AK64" s="43"/>
    </row>
    <row r="65" spans="37:37">
      <c r="AK65" s="43"/>
    </row>
    <row r="66" spans="37:37">
      <c r="AK66" s="43"/>
    </row>
    <row r="67" spans="37:37">
      <c r="AK67" s="43"/>
    </row>
    <row r="68" spans="37:37">
      <c r="AK68" s="43"/>
    </row>
    <row r="69" spans="37:37">
      <c r="AK69" s="43"/>
    </row>
    <row r="70" spans="37:37">
      <c r="AK70" s="43"/>
    </row>
    <row r="71" spans="37:37">
      <c r="AK71" s="43"/>
    </row>
    <row r="72" spans="37:37">
      <c r="AK72" s="43"/>
    </row>
    <row r="73" spans="37:37">
      <c r="AK73" s="43"/>
    </row>
    <row r="74" spans="37:37">
      <c r="AK74" s="43"/>
    </row>
    <row r="75" spans="37:37">
      <c r="AK75" s="43"/>
    </row>
    <row r="76" spans="37:37">
      <c r="AK76" s="43"/>
    </row>
    <row r="77" spans="37:37">
      <c r="AK77" s="43"/>
    </row>
    <row r="78" spans="37:37">
      <c r="AK78" s="43"/>
    </row>
    <row r="79" spans="37:37">
      <c r="AK79" s="43"/>
    </row>
    <row r="80" spans="37:37">
      <c r="AK80" s="43"/>
    </row>
    <row r="81" spans="37:37">
      <c r="AK81" s="43"/>
    </row>
    <row r="82" spans="37:37">
      <c r="AK82" s="43"/>
    </row>
    <row r="83" spans="37:37">
      <c r="AK83" s="43"/>
    </row>
    <row r="84" spans="37:37">
      <c r="AK84" s="43"/>
    </row>
    <row r="85" spans="37:37">
      <c r="AK85" s="43"/>
    </row>
    <row r="86" spans="37:37">
      <c r="AK86" s="43"/>
    </row>
    <row r="87" spans="37:37">
      <c r="AK87" s="43"/>
    </row>
    <row r="88" spans="37:37">
      <c r="AK88" s="43"/>
    </row>
    <row r="89" spans="37:37">
      <c r="AK89" s="43"/>
    </row>
    <row r="90" spans="37:37">
      <c r="AK90" s="43"/>
    </row>
    <row r="91" spans="37:37">
      <c r="AK91" s="43"/>
    </row>
    <row r="92" spans="37:37">
      <c r="AK92" s="43"/>
    </row>
    <row r="93" spans="37:37">
      <c r="AK93" s="43"/>
    </row>
    <row r="94" spans="37:37">
      <c r="AK94" s="43"/>
    </row>
    <row r="95" spans="37:37">
      <c r="AK95" s="43"/>
    </row>
    <row r="96" spans="37:37">
      <c r="AK96" s="43"/>
    </row>
    <row r="97" spans="37:37">
      <c r="AK97" s="43"/>
    </row>
    <row r="98" spans="37:37">
      <c r="AK98" s="43"/>
    </row>
    <row r="99" spans="37:37">
      <c r="AK99" s="43"/>
    </row>
    <row r="100" spans="37:37">
      <c r="AK100" s="43"/>
    </row>
    <row r="101" spans="37:37">
      <c r="AK101" s="43"/>
    </row>
    <row r="102" spans="37:37">
      <c r="AK102" s="43"/>
    </row>
    <row r="103" spans="37:37">
      <c r="AK103" s="43"/>
    </row>
    <row r="104" spans="37:37">
      <c r="AK104" s="43"/>
    </row>
    <row r="105" spans="37:37">
      <c r="AK105" s="43"/>
    </row>
    <row r="106" spans="37:37">
      <c r="AK106" s="43"/>
    </row>
    <row r="107" spans="37:37">
      <c r="AK107" s="43"/>
    </row>
    <row r="108" spans="37:37">
      <c r="AK108" s="43"/>
    </row>
    <row r="109" spans="37:37">
      <c r="AK109" s="43"/>
    </row>
    <row r="110" spans="37:37">
      <c r="AK110" s="43"/>
    </row>
    <row r="111" spans="37:37">
      <c r="AK111" s="43"/>
    </row>
    <row r="112" spans="37:37">
      <c r="AK112" s="43"/>
    </row>
    <row r="113" spans="37:37">
      <c r="AK113" s="43"/>
    </row>
    <row r="114" spans="37:37">
      <c r="AK114" s="43"/>
    </row>
    <row r="115" spans="37:37">
      <c r="AK115" s="43"/>
    </row>
    <row r="116" spans="37:37">
      <c r="AK116" s="43"/>
    </row>
    <row r="117" spans="37:37">
      <c r="AK117" s="43"/>
    </row>
    <row r="118" spans="37:37">
      <c r="AK118" s="43"/>
    </row>
    <row r="119" spans="37:37">
      <c r="AK119" s="43"/>
    </row>
    <row r="120" spans="37:37">
      <c r="AK120" s="43"/>
    </row>
    <row r="121" spans="37:37">
      <c r="AK121" s="43"/>
    </row>
    <row r="122" spans="37:37">
      <c r="AK122" s="43"/>
    </row>
    <row r="123" spans="37:37">
      <c r="AK123" s="43"/>
    </row>
    <row r="124" spans="37:37">
      <c r="AK124" s="43"/>
    </row>
    <row r="125" spans="37:37">
      <c r="AK125" s="43"/>
    </row>
    <row r="126" spans="37:37">
      <c r="AK126" s="43"/>
    </row>
    <row r="127" spans="37:37">
      <c r="AK127" s="43"/>
    </row>
    <row r="128" spans="37:37">
      <c r="AK128" s="43"/>
    </row>
    <row r="129" spans="37:37">
      <c r="AK129" s="43"/>
    </row>
    <row r="130" spans="37:37">
      <c r="AK130" s="43"/>
    </row>
    <row r="131" spans="37:37">
      <c r="AK131" s="43"/>
    </row>
    <row r="132" spans="37:37">
      <c r="AK132" s="43"/>
    </row>
    <row r="133" spans="37:37">
      <c r="AK133" s="43"/>
    </row>
    <row r="134" spans="37:37">
      <c r="AK134" s="43"/>
    </row>
    <row r="135" spans="37:37">
      <c r="AK135" s="43"/>
    </row>
    <row r="136" spans="37:37">
      <c r="AK136" s="43"/>
    </row>
    <row r="137" spans="37:37">
      <c r="AK137" s="43"/>
    </row>
    <row r="138" spans="37:37">
      <c r="AK138" s="43"/>
    </row>
    <row r="139" spans="37:37">
      <c r="AK139" s="43"/>
    </row>
    <row r="140" spans="37:37">
      <c r="AK140" s="43"/>
    </row>
    <row r="141" spans="37:37">
      <c r="AK141" s="43"/>
    </row>
    <row r="142" spans="37:37">
      <c r="AK142" s="43"/>
    </row>
    <row r="143" spans="37:37">
      <c r="AK143" s="43"/>
    </row>
    <row r="144" spans="37:37">
      <c r="AK144" s="43"/>
    </row>
    <row r="145" spans="37:37">
      <c r="AK145" s="43"/>
    </row>
    <row r="146" spans="37:37">
      <c r="AK146" s="43"/>
    </row>
    <row r="147" spans="37:37">
      <c r="AK147" s="43"/>
    </row>
    <row r="148" spans="37:37">
      <c r="AK148" s="43"/>
    </row>
    <row r="149" spans="37:37">
      <c r="AK149" s="43"/>
    </row>
    <row r="150" spans="37:37">
      <c r="AK150" s="43"/>
    </row>
    <row r="151" spans="37:37">
      <c r="AK151" s="43"/>
    </row>
    <row r="152" spans="37:37">
      <c r="AK152" s="43"/>
    </row>
    <row r="153" spans="37:37">
      <c r="AK153" s="43"/>
    </row>
    <row r="154" spans="37:37">
      <c r="AK154" s="43"/>
    </row>
    <row r="155" spans="37:37">
      <c r="AK155" s="43"/>
    </row>
    <row r="156" spans="37:37">
      <c r="AK156" s="43"/>
    </row>
    <row r="157" spans="37:37">
      <c r="AK157" s="43"/>
    </row>
    <row r="158" spans="37:37">
      <c r="AK158" s="43"/>
    </row>
    <row r="159" spans="37:37">
      <c r="AK159" s="43"/>
    </row>
    <row r="160" spans="37:37">
      <c r="AK160" s="43"/>
    </row>
    <row r="161" spans="37:37">
      <c r="AK161" s="43"/>
    </row>
    <row r="162" spans="37:37">
      <c r="AK162" s="43"/>
    </row>
    <row r="163" spans="37:37">
      <c r="AK163" s="43"/>
    </row>
    <row r="164" spans="37:37">
      <c r="AK164" s="43"/>
    </row>
    <row r="165" spans="37:37">
      <c r="AK165" s="43"/>
    </row>
    <row r="166" spans="37:37">
      <c r="AK166" s="43"/>
    </row>
    <row r="167" spans="37:37">
      <c r="AK167" s="43"/>
    </row>
    <row r="168" spans="37:37">
      <c r="AK168" s="43"/>
    </row>
    <row r="169" spans="37:37">
      <c r="AK169" s="43"/>
    </row>
    <row r="170" spans="37:37">
      <c r="AK170" s="43"/>
    </row>
    <row r="171" spans="37:37">
      <c r="AK171" s="43"/>
    </row>
    <row r="172" spans="37:37">
      <c r="AK172" s="43"/>
    </row>
    <row r="173" spans="37:37">
      <c r="AK173" s="43"/>
    </row>
    <row r="174" spans="37:37">
      <c r="AK174" s="43"/>
    </row>
    <row r="175" spans="37:37">
      <c r="AK175" s="43"/>
    </row>
    <row r="176" spans="37:37">
      <c r="AK176" s="43"/>
    </row>
    <row r="177" spans="37:37">
      <c r="AK177" s="43"/>
    </row>
    <row r="178" spans="37:37">
      <c r="AK178" s="43"/>
    </row>
    <row r="179" spans="37:37">
      <c r="AK179" s="43"/>
    </row>
    <row r="180" spans="37:37">
      <c r="AK180" s="43"/>
    </row>
    <row r="181" spans="37:37">
      <c r="AK181" s="43"/>
    </row>
  </sheetData>
  <mergeCells count="27">
    <mergeCell ref="G19:L19"/>
    <mergeCell ref="O19:R19"/>
    <mergeCell ref="T19:V19"/>
    <mergeCell ref="T14:V14"/>
    <mergeCell ref="G14:L14"/>
    <mergeCell ref="O14:R14"/>
    <mergeCell ref="A9:A10"/>
    <mergeCell ref="A11:E11"/>
    <mergeCell ref="B9:B10"/>
    <mergeCell ref="O15:R15"/>
    <mergeCell ref="T15:V15"/>
    <mergeCell ref="T20:V20"/>
    <mergeCell ref="B6:B8"/>
    <mergeCell ref="C6:C8"/>
    <mergeCell ref="D6:D8"/>
    <mergeCell ref="A3:AK3"/>
    <mergeCell ref="G6:AJ6"/>
    <mergeCell ref="AK6:AK8"/>
    <mergeCell ref="G8:AJ8"/>
    <mergeCell ref="E6:E8"/>
    <mergeCell ref="F6:F8"/>
    <mergeCell ref="A4:AK4"/>
    <mergeCell ref="A5:AK5"/>
    <mergeCell ref="A6:A8"/>
    <mergeCell ref="O20:R20"/>
    <mergeCell ref="H15:K15"/>
    <mergeCell ref="H20:K20"/>
  </mergeCells>
  <pageMargins left="0.7" right="0.7" top="0.75" bottom="0.75" header="0.3" footer="0.3"/>
  <pageSetup paperSize="8" scale="6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70" workbookViewId="0">
      <selection activeCell="AM19" sqref="AM19"/>
    </sheetView>
  </sheetViews>
  <sheetFormatPr defaultRowHeight="15"/>
  <cols>
    <col min="1" max="1" width="7.42578125" style="6" bestFit="1" customWidth="1"/>
    <col min="2" max="2" width="24.140625" style="6" customWidth="1"/>
    <col min="3" max="3" width="22.28515625" style="6" bestFit="1" customWidth="1"/>
    <col min="4" max="4" width="14.140625" style="6" bestFit="1" customWidth="1"/>
    <col min="5" max="5" width="8.7109375" style="6" bestFit="1" customWidth="1"/>
    <col min="6" max="6" width="25.5703125" style="7" bestFit="1" customWidth="1"/>
    <col min="7" max="7" width="16" style="7" customWidth="1"/>
    <col min="8" max="37" width="6.85546875" style="6" customWidth="1"/>
    <col min="38" max="38" width="15.5703125" style="43" bestFit="1" customWidth="1"/>
    <col min="39" max="39" width="17.7109375" style="6" customWidth="1"/>
    <col min="40" max="41" width="17.42578125" style="6" bestFit="1" customWidth="1"/>
    <col min="42" max="16384" width="9.140625" style="6"/>
  </cols>
  <sheetData>
    <row r="1" spans="1:83">
      <c r="A1" s="5"/>
      <c r="B1" s="5"/>
      <c r="C1" s="5"/>
      <c r="D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8" t="s">
        <v>26</v>
      </c>
      <c r="AN1" s="5"/>
    </row>
    <row r="2" spans="1:83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  <c r="AY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3"/>
      <c r="BO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</row>
    <row r="3" spans="1:83">
      <c r="A3" s="101" t="s">
        <v>63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</row>
    <row r="4" spans="1:83">
      <c r="A4" s="100" t="s">
        <v>37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</row>
    <row r="5" spans="1:83">
      <c r="A5" s="67" t="s">
        <v>38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</row>
    <row r="6" spans="1:83">
      <c r="A6" s="62" t="s">
        <v>3</v>
      </c>
      <c r="B6" s="62" t="s">
        <v>4</v>
      </c>
      <c r="C6" s="62" t="s">
        <v>5</v>
      </c>
      <c r="D6" s="62" t="s">
        <v>6</v>
      </c>
      <c r="E6" s="62" t="s">
        <v>7</v>
      </c>
      <c r="F6" s="62" t="s">
        <v>8</v>
      </c>
      <c r="G6" s="66" t="s">
        <v>9</v>
      </c>
      <c r="H6" s="63" t="s">
        <v>60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4" t="s">
        <v>10</v>
      </c>
      <c r="AM6" s="74" t="s">
        <v>11</v>
      </c>
    </row>
    <row r="7" spans="1:83" ht="15.75">
      <c r="A7" s="62"/>
      <c r="B7" s="62"/>
      <c r="C7" s="62"/>
      <c r="D7" s="62"/>
      <c r="E7" s="62"/>
      <c r="F7" s="62"/>
      <c r="G7" s="66"/>
      <c r="H7" s="4">
        <v>1</v>
      </c>
      <c r="I7" s="2">
        <v>2</v>
      </c>
      <c r="J7" s="1">
        <v>3</v>
      </c>
      <c r="K7" s="3">
        <v>4</v>
      </c>
      <c r="L7" s="1">
        <v>5</v>
      </c>
      <c r="M7" s="2">
        <v>6</v>
      </c>
      <c r="N7" s="4">
        <v>7</v>
      </c>
      <c r="O7" s="3">
        <v>8</v>
      </c>
      <c r="P7" s="1">
        <v>9</v>
      </c>
      <c r="Q7" s="2">
        <v>10</v>
      </c>
      <c r="R7" s="1">
        <v>11</v>
      </c>
      <c r="S7" s="2">
        <v>12</v>
      </c>
      <c r="T7" s="1">
        <v>13</v>
      </c>
      <c r="U7" s="3">
        <v>14</v>
      </c>
      <c r="V7" s="4">
        <v>15</v>
      </c>
      <c r="W7" s="2">
        <v>16</v>
      </c>
      <c r="X7" s="1">
        <v>17</v>
      </c>
      <c r="Y7" s="2">
        <v>18</v>
      </c>
      <c r="Z7" s="1">
        <v>19</v>
      </c>
      <c r="AA7" s="2">
        <v>20</v>
      </c>
      <c r="AB7" s="4">
        <v>21</v>
      </c>
      <c r="AC7" s="3">
        <v>22</v>
      </c>
      <c r="AD7" s="1">
        <v>23</v>
      </c>
      <c r="AE7" s="2">
        <v>24</v>
      </c>
      <c r="AF7" s="1">
        <v>25</v>
      </c>
      <c r="AG7" s="2">
        <v>26</v>
      </c>
      <c r="AH7" s="1">
        <v>27</v>
      </c>
      <c r="AI7" s="3">
        <v>28</v>
      </c>
      <c r="AJ7" s="4">
        <v>29</v>
      </c>
      <c r="AK7" s="2">
        <v>30</v>
      </c>
      <c r="AL7" s="64"/>
      <c r="AM7" s="74"/>
    </row>
    <row r="8" spans="1:83">
      <c r="A8" s="62"/>
      <c r="B8" s="62"/>
      <c r="C8" s="62"/>
      <c r="D8" s="62"/>
      <c r="E8" s="62"/>
      <c r="F8" s="62"/>
      <c r="G8" s="66"/>
      <c r="H8" s="65" t="s">
        <v>11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4"/>
      <c r="AM8" s="14" t="s">
        <v>58</v>
      </c>
    </row>
    <row r="9" spans="1:83" s="30" customFormat="1" ht="30">
      <c r="A9" s="68"/>
      <c r="B9" s="70" t="s">
        <v>48</v>
      </c>
      <c r="C9" s="15" t="s">
        <v>18</v>
      </c>
      <c r="D9" s="55">
        <f>'[2]Норма ТК'!D6</f>
        <v>1.306</v>
      </c>
      <c r="E9" s="56" t="s">
        <v>19</v>
      </c>
      <c r="F9" s="44" t="s">
        <v>27</v>
      </c>
      <c r="G9" s="17">
        <v>1</v>
      </c>
      <c r="H9" s="106"/>
      <c r="I9" s="19">
        <v>1.306</v>
      </c>
      <c r="J9" s="19"/>
      <c r="K9" s="106"/>
      <c r="L9" s="19">
        <v>1.306</v>
      </c>
      <c r="M9" s="19"/>
      <c r="N9" s="106"/>
      <c r="O9" s="106"/>
      <c r="P9" s="19">
        <v>1.306</v>
      </c>
      <c r="Q9" s="19">
        <v>1.306</v>
      </c>
      <c r="R9" s="19">
        <v>1.306</v>
      </c>
      <c r="S9" s="19"/>
      <c r="T9" s="19">
        <v>1.306</v>
      </c>
      <c r="U9" s="106"/>
      <c r="V9" s="106"/>
      <c r="W9" s="19">
        <v>1.306</v>
      </c>
      <c r="X9" s="19"/>
      <c r="Y9" s="19">
        <v>1.306</v>
      </c>
      <c r="Z9" s="19"/>
      <c r="AA9" s="19">
        <v>1.306</v>
      </c>
      <c r="AB9" s="106"/>
      <c r="AC9" s="106"/>
      <c r="AD9" s="19">
        <v>1.306</v>
      </c>
      <c r="AE9" s="19"/>
      <c r="AF9" s="19">
        <v>1.306</v>
      </c>
      <c r="AG9" s="19"/>
      <c r="AH9" s="19">
        <v>1.306</v>
      </c>
      <c r="AI9" s="106"/>
      <c r="AJ9" s="106"/>
      <c r="AK9" s="19">
        <v>1.306</v>
      </c>
      <c r="AL9" s="23">
        <f>SUM(H9:AK9)</f>
        <v>16.978000000000005</v>
      </c>
      <c r="AM9" s="23">
        <f t="shared" ref="AM9:AM10" si="0">AL9</f>
        <v>16.978000000000005</v>
      </c>
      <c r="AN9" s="29"/>
    </row>
    <row r="10" spans="1:83" s="30" customFormat="1" ht="30">
      <c r="A10" s="68"/>
      <c r="B10" s="70"/>
      <c r="C10" s="15" t="s">
        <v>20</v>
      </c>
      <c r="D10" s="57">
        <f>'[2]Норма ТК'!D11</f>
        <v>1.976</v>
      </c>
      <c r="E10" s="58" t="s">
        <v>13</v>
      </c>
      <c r="F10" s="44" t="s">
        <v>28</v>
      </c>
      <c r="G10" s="17">
        <v>1</v>
      </c>
      <c r="H10" s="104"/>
      <c r="I10" s="23"/>
      <c r="J10" s="23"/>
      <c r="K10" s="104"/>
      <c r="L10" s="24"/>
      <c r="M10" s="24">
        <v>1.976</v>
      </c>
      <c r="N10" s="104"/>
      <c r="O10" s="104"/>
      <c r="P10" s="28"/>
      <c r="Q10" s="24"/>
      <c r="R10" s="24"/>
      <c r="S10" s="24"/>
      <c r="T10" s="24"/>
      <c r="U10" s="104"/>
      <c r="V10" s="104"/>
      <c r="W10" s="24"/>
      <c r="X10" s="24"/>
      <c r="Y10" s="24"/>
      <c r="Z10" s="24"/>
      <c r="AA10" s="24"/>
      <c r="AB10" s="104"/>
      <c r="AC10" s="104"/>
      <c r="AD10" s="24"/>
      <c r="AF10" s="24"/>
      <c r="AG10" s="24"/>
      <c r="AH10" s="24"/>
      <c r="AI10" s="104"/>
      <c r="AJ10" s="104"/>
      <c r="AK10" s="24"/>
      <c r="AL10" s="23">
        <f>SUM(H10:AK10)</f>
        <v>1.976</v>
      </c>
      <c r="AM10" s="23">
        <f t="shared" si="0"/>
        <v>1.976</v>
      </c>
      <c r="AN10" s="29"/>
    </row>
    <row r="11" spans="1:83" s="30" customFormat="1">
      <c r="A11" s="69" t="s">
        <v>14</v>
      </c>
      <c r="B11" s="69"/>
      <c r="C11" s="69"/>
      <c r="D11" s="69"/>
      <c r="E11" s="69"/>
      <c r="F11" s="69"/>
      <c r="G11" s="28"/>
      <c r="H11" s="107">
        <f>H9+H10</f>
        <v>0</v>
      </c>
      <c r="I11" s="20">
        <f t="shared" ref="I11:AL11" si="1">I9+I10</f>
        <v>1.306</v>
      </c>
      <c r="J11" s="20">
        <f t="shared" si="1"/>
        <v>0</v>
      </c>
      <c r="K11" s="107">
        <f>K9+K10</f>
        <v>0</v>
      </c>
      <c r="L11" s="20">
        <f t="shared" si="1"/>
        <v>1.306</v>
      </c>
      <c r="M11" s="20">
        <f>M9+M10</f>
        <v>1.976</v>
      </c>
      <c r="N11" s="107">
        <f t="shared" ref="N11:O11" si="2">N9+N10</f>
        <v>0</v>
      </c>
      <c r="O11" s="107">
        <f t="shared" si="2"/>
        <v>0</v>
      </c>
      <c r="P11" s="20">
        <f t="shared" si="1"/>
        <v>1.306</v>
      </c>
      <c r="Q11" s="20">
        <f t="shared" si="1"/>
        <v>1.306</v>
      </c>
      <c r="R11" s="20">
        <f t="shared" si="1"/>
        <v>1.306</v>
      </c>
      <c r="S11" s="20">
        <f t="shared" si="1"/>
        <v>0</v>
      </c>
      <c r="T11" s="20">
        <f t="shared" si="1"/>
        <v>1.306</v>
      </c>
      <c r="U11" s="107">
        <f t="shared" si="1"/>
        <v>0</v>
      </c>
      <c r="V11" s="107">
        <f t="shared" si="1"/>
        <v>0</v>
      </c>
      <c r="W11" s="20">
        <f t="shared" si="1"/>
        <v>1.306</v>
      </c>
      <c r="X11" s="20">
        <f t="shared" si="1"/>
        <v>0</v>
      </c>
      <c r="Y11" s="20">
        <f t="shared" si="1"/>
        <v>1.306</v>
      </c>
      <c r="Z11" s="20">
        <f t="shared" si="1"/>
        <v>0</v>
      </c>
      <c r="AA11" s="20">
        <f t="shared" si="1"/>
        <v>1.306</v>
      </c>
      <c r="AB11" s="107">
        <f t="shared" si="1"/>
        <v>0</v>
      </c>
      <c r="AC11" s="107">
        <f t="shared" si="1"/>
        <v>0</v>
      </c>
      <c r="AD11" s="20">
        <f t="shared" si="1"/>
        <v>1.306</v>
      </c>
      <c r="AE11" s="20"/>
      <c r="AF11" s="20">
        <f t="shared" si="1"/>
        <v>1.306</v>
      </c>
      <c r="AG11" s="20">
        <f t="shared" si="1"/>
        <v>0</v>
      </c>
      <c r="AH11" s="20">
        <f t="shared" si="1"/>
        <v>1.306</v>
      </c>
      <c r="AI11" s="107">
        <f t="shared" si="1"/>
        <v>0</v>
      </c>
      <c r="AJ11" s="107">
        <f t="shared" si="1"/>
        <v>0</v>
      </c>
      <c r="AK11" s="20">
        <f t="shared" si="1"/>
        <v>1.306</v>
      </c>
      <c r="AL11" s="20">
        <f t="shared" si="1"/>
        <v>18.954000000000004</v>
      </c>
      <c r="AM11" s="20">
        <f>AL11</f>
        <v>18.954000000000004</v>
      </c>
      <c r="AN11" s="29"/>
    </row>
    <row r="12" spans="1:83">
      <c r="A12" s="31"/>
      <c r="B12" s="32"/>
      <c r="C12" s="32"/>
      <c r="D12" s="32"/>
      <c r="E12" s="32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6"/>
    </row>
    <row r="13" spans="1:83">
      <c r="A13" s="31"/>
      <c r="B13" s="32"/>
      <c r="C13" s="32"/>
      <c r="D13" s="32"/>
      <c r="E13" s="32"/>
      <c r="F13" s="34"/>
      <c r="G13" s="34"/>
      <c r="H13" s="34"/>
      <c r="I13" s="34"/>
      <c r="J13" s="34"/>
      <c r="K13" s="34"/>
      <c r="L13" s="34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7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</row>
    <row r="14" spans="1:83" s="38" customFormat="1" ht="39" customHeight="1">
      <c r="D14" s="75" t="s">
        <v>22</v>
      </c>
      <c r="E14" s="75"/>
      <c r="F14" s="39"/>
      <c r="G14" s="71" t="s">
        <v>43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36</v>
      </c>
      <c r="U14" s="73"/>
      <c r="V14" s="73"/>
    </row>
    <row r="15" spans="1:83" s="38" customFormat="1">
      <c r="H15" s="61" t="s">
        <v>1</v>
      </c>
      <c r="I15" s="61"/>
      <c r="J15" s="61"/>
      <c r="K15" s="61"/>
      <c r="O15" s="61" t="s">
        <v>2</v>
      </c>
      <c r="P15" s="61"/>
      <c r="Q15" s="61"/>
      <c r="R15" s="61"/>
      <c r="T15" s="61" t="s">
        <v>23</v>
      </c>
      <c r="U15" s="61"/>
      <c r="V15" s="61"/>
    </row>
    <row r="16" spans="1:83">
      <c r="B16" s="40"/>
      <c r="D16" s="7"/>
      <c r="E16" s="7"/>
      <c r="F16" s="6"/>
      <c r="G16" s="6"/>
      <c r="P16" s="32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7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</row>
    <row r="17" spans="2:63">
      <c r="B17" s="40"/>
      <c r="D17" s="7"/>
      <c r="E17" s="7"/>
      <c r="F17" s="6"/>
      <c r="G17" s="6"/>
      <c r="P17" s="3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7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</row>
    <row r="18" spans="2:63">
      <c r="B18" s="40"/>
      <c r="D18" s="7"/>
      <c r="E18" s="7"/>
      <c r="F18" s="6"/>
      <c r="G18" s="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7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</row>
    <row r="19" spans="2:63" s="38" customFormat="1" ht="58.5" customHeight="1">
      <c r="D19" s="75" t="s">
        <v>35</v>
      </c>
      <c r="E19" s="75"/>
      <c r="F19" s="39"/>
      <c r="G19" s="71" t="s">
        <v>44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34</v>
      </c>
      <c r="U19" s="73"/>
      <c r="V19" s="73"/>
    </row>
    <row r="20" spans="2:63" s="38" customFormat="1">
      <c r="H20" s="61" t="s">
        <v>1</v>
      </c>
      <c r="I20" s="61"/>
      <c r="J20" s="61"/>
      <c r="K20" s="61"/>
      <c r="O20" s="61" t="s">
        <v>2</v>
      </c>
      <c r="P20" s="61"/>
      <c r="Q20" s="61"/>
      <c r="R20" s="61"/>
      <c r="T20" s="61" t="s">
        <v>23</v>
      </c>
      <c r="U20" s="61"/>
      <c r="V20" s="61"/>
    </row>
    <row r="21" spans="2:63" ht="18">
      <c r="B21" s="41"/>
      <c r="C21" s="41"/>
      <c r="D21" s="7"/>
      <c r="E21" s="42"/>
      <c r="F21" s="42"/>
      <c r="G21" s="42"/>
      <c r="J21" s="42"/>
      <c r="K21" s="42"/>
      <c r="L21" s="42"/>
      <c r="M21" s="42"/>
      <c r="N21" s="36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7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</row>
  </sheetData>
  <mergeCells count="31">
    <mergeCell ref="B9:B10"/>
    <mergeCell ref="A9:A10"/>
    <mergeCell ref="A11:F11"/>
    <mergeCell ref="H20:K20"/>
    <mergeCell ref="O20:R20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A3:AM3"/>
    <mergeCell ref="F6:F8"/>
    <mergeCell ref="G6:G8"/>
    <mergeCell ref="H6:AK6"/>
    <mergeCell ref="AL6:AL8"/>
    <mergeCell ref="AM6:AM7"/>
    <mergeCell ref="H8:AK8"/>
    <mergeCell ref="A6:A8"/>
    <mergeCell ref="B6:B8"/>
    <mergeCell ref="C6:C8"/>
    <mergeCell ref="D6:D8"/>
    <mergeCell ref="A5:AM5"/>
    <mergeCell ref="E6:E8"/>
    <mergeCell ref="A4:AM4"/>
  </mergeCells>
  <pageMargins left="0.7" right="0.7" top="0.75" bottom="0.75" header="0.3" footer="0.3"/>
  <pageSetup paperSize="8" scale="5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33"/>
  <sheetViews>
    <sheetView showZeros="0" zoomScale="80" zoomScaleNormal="80" zoomScaleSheetLayoutView="70" workbookViewId="0">
      <selection activeCell="V35" sqref="V35"/>
    </sheetView>
  </sheetViews>
  <sheetFormatPr defaultRowHeight="15"/>
  <cols>
    <col min="1" max="1" width="7.42578125" style="6" bestFit="1" customWidth="1"/>
    <col min="2" max="2" width="30.85546875" style="6" bestFit="1" customWidth="1"/>
    <col min="3" max="3" width="22.28515625" style="6" bestFit="1" customWidth="1"/>
    <col min="4" max="4" width="8.7109375" style="6" bestFit="1" customWidth="1"/>
    <col min="5" max="5" width="25.5703125" style="7" bestFit="1" customWidth="1"/>
    <col min="6" max="6" width="22.5703125" style="7" bestFit="1" customWidth="1"/>
    <col min="7" max="36" width="5.85546875" style="6" customWidth="1"/>
    <col min="37" max="37" width="7.85546875" style="43" bestFit="1" customWidth="1"/>
    <col min="38" max="16384" width="9.140625" style="6"/>
  </cols>
  <sheetData>
    <row r="1" spans="1:83">
      <c r="A1" s="5"/>
      <c r="B1" s="5"/>
      <c r="C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8" t="s">
        <v>25</v>
      </c>
      <c r="AL1" s="5"/>
    </row>
    <row r="2" spans="1:83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  <c r="AY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3"/>
      <c r="BO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</row>
    <row r="3" spans="1:83" ht="15" customHeight="1">
      <c r="A3" s="101" t="s">
        <v>62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</row>
    <row r="4" spans="1:83">
      <c r="A4" s="67" t="s">
        <v>37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5" spans="1:83">
      <c r="A5" s="84" t="s">
        <v>40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6"/>
    </row>
    <row r="6" spans="1:83">
      <c r="A6" s="76" t="s">
        <v>3</v>
      </c>
      <c r="B6" s="76" t="s">
        <v>4</v>
      </c>
      <c r="C6" s="76" t="s">
        <v>5</v>
      </c>
      <c r="D6" s="62" t="s">
        <v>7</v>
      </c>
      <c r="E6" s="76" t="s">
        <v>8</v>
      </c>
      <c r="F6" s="79" t="s">
        <v>9</v>
      </c>
      <c r="G6" s="63" t="s">
        <v>60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4" t="s">
        <v>31</v>
      </c>
      <c r="BD6" s="30"/>
      <c r="BE6" s="30"/>
      <c r="BF6" s="30"/>
      <c r="BG6" s="30"/>
    </row>
    <row r="7" spans="1:83" ht="15.75">
      <c r="A7" s="77"/>
      <c r="B7" s="77"/>
      <c r="C7" s="77"/>
      <c r="D7" s="62"/>
      <c r="E7" s="77"/>
      <c r="F7" s="80"/>
      <c r="G7" s="4">
        <v>1</v>
      </c>
      <c r="H7" s="2">
        <v>2</v>
      </c>
      <c r="I7" s="1">
        <v>3</v>
      </c>
      <c r="J7" s="3">
        <v>4</v>
      </c>
      <c r="K7" s="1">
        <v>5</v>
      </c>
      <c r="L7" s="2">
        <v>6</v>
      </c>
      <c r="M7" s="4">
        <v>7</v>
      </c>
      <c r="N7" s="3">
        <v>8</v>
      </c>
      <c r="O7" s="1">
        <v>9</v>
      </c>
      <c r="P7" s="2">
        <v>10</v>
      </c>
      <c r="Q7" s="1">
        <v>11</v>
      </c>
      <c r="R7" s="2">
        <v>12</v>
      </c>
      <c r="S7" s="1">
        <v>13</v>
      </c>
      <c r="T7" s="3">
        <v>14</v>
      </c>
      <c r="U7" s="4">
        <v>15</v>
      </c>
      <c r="V7" s="2">
        <v>16</v>
      </c>
      <c r="W7" s="1">
        <v>17</v>
      </c>
      <c r="X7" s="2">
        <v>18</v>
      </c>
      <c r="Y7" s="1">
        <v>19</v>
      </c>
      <c r="Z7" s="2">
        <v>20</v>
      </c>
      <c r="AA7" s="4">
        <v>21</v>
      </c>
      <c r="AB7" s="3">
        <v>22</v>
      </c>
      <c r="AC7" s="1">
        <v>23</v>
      </c>
      <c r="AD7" s="2">
        <v>24</v>
      </c>
      <c r="AE7" s="1">
        <v>25</v>
      </c>
      <c r="AF7" s="2">
        <v>26</v>
      </c>
      <c r="AG7" s="1">
        <v>27</v>
      </c>
      <c r="AH7" s="3">
        <v>28</v>
      </c>
      <c r="AI7" s="4">
        <v>29</v>
      </c>
      <c r="AJ7" s="2">
        <v>30</v>
      </c>
      <c r="AK7" s="64"/>
      <c r="BD7" s="30"/>
      <c r="BE7" s="30"/>
      <c r="BF7" s="30"/>
      <c r="BG7" s="30"/>
    </row>
    <row r="8" spans="1:83" ht="15.75" thickBot="1">
      <c r="A8" s="78"/>
      <c r="B8" s="78"/>
      <c r="C8" s="78"/>
      <c r="D8" s="62"/>
      <c r="E8" s="78"/>
      <c r="F8" s="81"/>
      <c r="G8" s="82" t="s">
        <v>33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64"/>
      <c r="BD8" s="30"/>
      <c r="BE8" s="30"/>
      <c r="BF8" s="30"/>
      <c r="BG8" s="30"/>
    </row>
    <row r="9" spans="1:83" s="51" customFormat="1" ht="30">
      <c r="A9" s="94"/>
      <c r="B9" s="92" t="s">
        <v>29</v>
      </c>
      <c r="C9" s="15" t="s">
        <v>46</v>
      </c>
      <c r="D9" s="17" t="s">
        <v>21</v>
      </c>
      <c r="E9" s="18" t="s">
        <v>27</v>
      </c>
      <c r="F9" s="17">
        <v>1</v>
      </c>
      <c r="G9" s="105">
        <v>1</v>
      </c>
      <c r="H9" s="45">
        <v>1</v>
      </c>
      <c r="I9" s="45">
        <v>1</v>
      </c>
      <c r="J9" s="105">
        <v>1</v>
      </c>
      <c r="K9" s="45">
        <v>1</v>
      </c>
      <c r="L9" s="45">
        <v>1</v>
      </c>
      <c r="M9" s="105">
        <v>1</v>
      </c>
      <c r="N9" s="105">
        <v>1</v>
      </c>
      <c r="O9" s="46">
        <v>1</v>
      </c>
      <c r="P9" s="46">
        <v>1</v>
      </c>
      <c r="Q9" s="46">
        <v>1</v>
      </c>
      <c r="R9" s="46">
        <v>1</v>
      </c>
      <c r="S9" s="46">
        <v>1</v>
      </c>
      <c r="T9" s="105">
        <v>1</v>
      </c>
      <c r="U9" s="105">
        <v>1</v>
      </c>
      <c r="V9" s="45">
        <v>1</v>
      </c>
      <c r="W9" s="46">
        <v>1</v>
      </c>
      <c r="X9" s="46">
        <v>1</v>
      </c>
      <c r="Y9" s="46">
        <v>1</v>
      </c>
      <c r="Z9" s="46">
        <v>1</v>
      </c>
      <c r="AA9" s="105">
        <v>1</v>
      </c>
      <c r="AB9" s="105">
        <v>1</v>
      </c>
      <c r="AC9" s="45">
        <v>1</v>
      </c>
      <c r="AD9" s="46">
        <v>1</v>
      </c>
      <c r="AE9" s="46">
        <v>1</v>
      </c>
      <c r="AF9" s="46">
        <v>1</v>
      </c>
      <c r="AG9" s="46">
        <v>1</v>
      </c>
      <c r="AH9" s="105">
        <v>1</v>
      </c>
      <c r="AI9" s="105">
        <v>1</v>
      </c>
      <c r="AJ9" s="45">
        <v>1</v>
      </c>
      <c r="AK9" s="47">
        <f>SUM(G9:AJ9)</f>
        <v>30</v>
      </c>
      <c r="AL9" s="29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</row>
    <row r="10" spans="1:83" s="52" customFormat="1" ht="40.5" customHeight="1">
      <c r="A10" s="95"/>
      <c r="B10" s="93"/>
      <c r="C10" s="15" t="s">
        <v>55</v>
      </c>
      <c r="D10" s="17" t="s">
        <v>13</v>
      </c>
      <c r="E10" s="18" t="s">
        <v>28</v>
      </c>
      <c r="F10" s="17">
        <v>1</v>
      </c>
      <c r="G10" s="105"/>
      <c r="H10" s="45"/>
      <c r="I10" s="45"/>
      <c r="J10" s="105"/>
      <c r="K10" s="45"/>
      <c r="L10" s="45"/>
      <c r="M10" s="105"/>
      <c r="N10" s="105"/>
      <c r="O10" s="46"/>
      <c r="P10" s="46"/>
      <c r="Q10" s="46"/>
      <c r="R10" s="46"/>
      <c r="S10" s="46"/>
      <c r="T10" s="105"/>
      <c r="U10" s="105"/>
      <c r="V10" s="46"/>
      <c r="W10" s="46"/>
      <c r="X10" s="46">
        <v>1</v>
      </c>
      <c r="Y10" s="46"/>
      <c r="Z10" s="45"/>
      <c r="AA10" s="105"/>
      <c r="AB10" s="105"/>
      <c r="AC10" s="46"/>
      <c r="AD10" s="46"/>
      <c r="AE10" s="46"/>
      <c r="AF10" s="46"/>
      <c r="AG10" s="46"/>
      <c r="AH10" s="105"/>
      <c r="AI10" s="105"/>
      <c r="AJ10" s="46"/>
      <c r="AK10" s="47">
        <f>SUM(G10:AJ10)</f>
        <v>1</v>
      </c>
      <c r="AL10" s="29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</row>
    <row r="11" spans="1:83" s="53" customFormat="1">
      <c r="A11" s="89" t="s">
        <v>14</v>
      </c>
      <c r="B11" s="90"/>
      <c r="C11" s="90"/>
      <c r="D11" s="90"/>
      <c r="E11" s="91"/>
      <c r="F11" s="28"/>
      <c r="G11" s="105">
        <f>G9+G10</f>
        <v>1</v>
      </c>
      <c r="H11" s="45">
        <f t="shared" ref="H11:AJ11" si="0">H9+H10</f>
        <v>1</v>
      </c>
      <c r="I11" s="45">
        <f t="shared" si="0"/>
        <v>1</v>
      </c>
      <c r="J11" s="105">
        <f>J9+J10</f>
        <v>1</v>
      </c>
      <c r="K11" s="45">
        <f t="shared" si="0"/>
        <v>1</v>
      </c>
      <c r="L11" s="45">
        <f t="shared" si="0"/>
        <v>1</v>
      </c>
      <c r="M11" s="105">
        <f t="shared" si="0"/>
        <v>1</v>
      </c>
      <c r="N11" s="105">
        <f t="shared" si="0"/>
        <v>1</v>
      </c>
      <c r="O11" s="45">
        <f t="shared" si="0"/>
        <v>1</v>
      </c>
      <c r="P11" s="45">
        <f t="shared" si="0"/>
        <v>1</v>
      </c>
      <c r="Q11" s="45">
        <f t="shared" si="0"/>
        <v>1</v>
      </c>
      <c r="R11" s="45">
        <f t="shared" si="0"/>
        <v>1</v>
      </c>
      <c r="S11" s="45">
        <f t="shared" si="0"/>
        <v>1</v>
      </c>
      <c r="T11" s="105">
        <f t="shared" si="0"/>
        <v>1</v>
      </c>
      <c r="U11" s="105">
        <f t="shared" si="0"/>
        <v>1</v>
      </c>
      <c r="V11" s="45">
        <f t="shared" si="0"/>
        <v>1</v>
      </c>
      <c r="W11" s="45">
        <f t="shared" si="0"/>
        <v>1</v>
      </c>
      <c r="X11" s="45">
        <f t="shared" si="0"/>
        <v>2</v>
      </c>
      <c r="Y11" s="45">
        <f t="shared" si="0"/>
        <v>1</v>
      </c>
      <c r="Z11" s="45">
        <f t="shared" si="0"/>
        <v>1</v>
      </c>
      <c r="AA11" s="105">
        <f t="shared" si="0"/>
        <v>1</v>
      </c>
      <c r="AB11" s="105">
        <f t="shared" si="0"/>
        <v>1</v>
      </c>
      <c r="AC11" s="45">
        <f t="shared" si="0"/>
        <v>1</v>
      </c>
      <c r="AD11" s="45">
        <f t="shared" si="0"/>
        <v>1</v>
      </c>
      <c r="AE11" s="45">
        <f t="shared" si="0"/>
        <v>1</v>
      </c>
      <c r="AF11" s="45">
        <f t="shared" si="0"/>
        <v>1</v>
      </c>
      <c r="AG11" s="45">
        <f t="shared" si="0"/>
        <v>1</v>
      </c>
      <c r="AH11" s="105">
        <f t="shared" si="0"/>
        <v>1</v>
      </c>
      <c r="AI11" s="105">
        <f t="shared" si="0"/>
        <v>1</v>
      </c>
      <c r="AJ11" s="45">
        <f t="shared" si="0"/>
        <v>1</v>
      </c>
      <c r="AK11" s="47">
        <f>SUM(AK9:AK10)</f>
        <v>31</v>
      </c>
      <c r="AL11" s="29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</row>
    <row r="12" spans="1:83">
      <c r="A12" s="31"/>
      <c r="B12" s="32"/>
      <c r="C12" s="32"/>
      <c r="D12" s="32"/>
      <c r="E12" s="32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83">
      <c r="A13" s="31"/>
      <c r="B13" s="32"/>
      <c r="C13" s="32"/>
      <c r="D13" s="32"/>
      <c r="E13" s="32"/>
      <c r="F13" s="34"/>
      <c r="G13" s="34"/>
      <c r="H13" s="34"/>
      <c r="I13" s="34"/>
      <c r="J13" s="34"/>
      <c r="K13" s="34"/>
      <c r="L13" s="34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6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</row>
    <row r="14" spans="1:83" s="38" customFormat="1" ht="39" customHeight="1">
      <c r="D14" s="39"/>
      <c r="E14" s="39" t="s">
        <v>22</v>
      </c>
      <c r="F14" s="39"/>
      <c r="G14" s="71" t="s">
        <v>43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36</v>
      </c>
      <c r="U14" s="73"/>
      <c r="V14" s="73"/>
    </row>
    <row r="15" spans="1:83" s="38" customFormat="1">
      <c r="H15" s="61" t="s">
        <v>1</v>
      </c>
      <c r="I15" s="61"/>
      <c r="J15" s="61"/>
      <c r="K15" s="61"/>
      <c r="O15" s="61" t="s">
        <v>2</v>
      </c>
      <c r="P15" s="61"/>
      <c r="Q15" s="61"/>
      <c r="R15" s="61"/>
      <c r="T15" s="61" t="s">
        <v>23</v>
      </c>
      <c r="U15" s="61"/>
      <c r="V15" s="61"/>
    </row>
    <row r="16" spans="1:83">
      <c r="B16" s="40"/>
      <c r="D16" s="7"/>
      <c r="F16" s="6"/>
      <c r="P16" s="32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6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</row>
    <row r="17" spans="2:67">
      <c r="B17" s="40"/>
      <c r="D17" s="7"/>
      <c r="F17" s="6"/>
      <c r="P17" s="3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6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</row>
    <row r="18" spans="2:67">
      <c r="B18" s="40"/>
      <c r="D18" s="7"/>
      <c r="F18" s="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6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</row>
    <row r="19" spans="2:67" s="38" customFormat="1" ht="58.5" customHeight="1">
      <c r="D19" s="39"/>
      <c r="E19" s="39" t="s">
        <v>35</v>
      </c>
      <c r="F19" s="39"/>
      <c r="G19" s="71" t="s">
        <v>44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34</v>
      </c>
      <c r="U19" s="73"/>
      <c r="V19" s="73"/>
    </row>
    <row r="20" spans="2:67" s="38" customFormat="1">
      <c r="H20" s="61" t="s">
        <v>1</v>
      </c>
      <c r="I20" s="61"/>
      <c r="J20" s="61"/>
      <c r="K20" s="61"/>
      <c r="O20" s="61" t="s">
        <v>2</v>
      </c>
      <c r="P20" s="61"/>
      <c r="Q20" s="61"/>
      <c r="R20" s="61"/>
      <c r="T20" s="61" t="s">
        <v>23</v>
      </c>
      <c r="U20" s="61"/>
      <c r="V20" s="61"/>
    </row>
    <row r="21" spans="2:67" ht="18">
      <c r="B21" s="41"/>
      <c r="C21" s="41"/>
      <c r="D21" s="7"/>
      <c r="E21" s="42"/>
      <c r="F21" s="42"/>
      <c r="G21" s="42"/>
      <c r="J21" s="42"/>
      <c r="K21" s="42"/>
      <c r="L21" s="42"/>
      <c r="M21" s="42"/>
      <c r="N21" s="36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6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</row>
    <row r="22" spans="2:67" ht="13.5" customHeight="1">
      <c r="B22" s="40"/>
      <c r="Q22" s="32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7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</row>
    <row r="23" spans="2:67" ht="13.5" customHeight="1">
      <c r="B23" s="40"/>
      <c r="Q23" s="32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7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</row>
    <row r="24" spans="2:67" ht="13.5" customHeight="1">
      <c r="B24" s="4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7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</row>
    <row r="25" spans="2:67" ht="25.5">
      <c r="E25" s="87" t="s">
        <v>52</v>
      </c>
      <c r="F25" s="88"/>
      <c r="G25" s="99" t="s">
        <v>61</v>
      </c>
      <c r="H25" s="99" t="s">
        <v>61</v>
      </c>
      <c r="I25" s="99" t="s">
        <v>61</v>
      </c>
      <c r="J25" s="99" t="s">
        <v>61</v>
      </c>
      <c r="K25" s="99" t="s">
        <v>61</v>
      </c>
      <c r="L25" s="99" t="s">
        <v>61</v>
      </c>
      <c r="M25" s="99" t="s">
        <v>61</v>
      </c>
      <c r="N25" s="99" t="s">
        <v>61</v>
      </c>
      <c r="O25" s="99" t="s">
        <v>61</v>
      </c>
      <c r="P25" s="99" t="s">
        <v>61</v>
      </c>
      <c r="Q25" s="99" t="s">
        <v>61</v>
      </c>
      <c r="R25" s="99" t="s">
        <v>61</v>
      </c>
      <c r="S25" s="99" t="s">
        <v>61</v>
      </c>
      <c r="T25" s="99" t="s">
        <v>61</v>
      </c>
      <c r="U25" s="99" t="s">
        <v>61</v>
      </c>
      <c r="V25" s="99" t="s">
        <v>61</v>
      </c>
      <c r="W25" s="99" t="s">
        <v>61</v>
      </c>
      <c r="X25" s="99" t="s">
        <v>61</v>
      </c>
      <c r="Y25" s="99" t="s">
        <v>61</v>
      </c>
      <c r="Z25" s="99" t="s">
        <v>61</v>
      </c>
      <c r="AA25" s="99" t="s">
        <v>61</v>
      </c>
      <c r="AB25" s="99" t="s">
        <v>61</v>
      </c>
      <c r="AC25" s="99" t="s">
        <v>61</v>
      </c>
      <c r="AD25" s="99" t="s">
        <v>61</v>
      </c>
      <c r="AE25" s="99" t="s">
        <v>61</v>
      </c>
      <c r="AF25" s="99" t="s">
        <v>61</v>
      </c>
      <c r="AG25" s="99" t="s">
        <v>61</v>
      </c>
      <c r="AH25" s="99" t="s">
        <v>61</v>
      </c>
      <c r="AI25" s="99" t="s">
        <v>61</v>
      </c>
      <c r="AJ25" s="99" t="s">
        <v>61</v>
      </c>
      <c r="AK25" s="28" t="s">
        <v>49</v>
      </c>
    </row>
    <row r="26" spans="2:67">
      <c r="G26" s="49">
        <f t="shared" ref="G26:H26" si="1">0.3+0.34</f>
        <v>0.64</v>
      </c>
      <c r="H26" s="49">
        <f t="shared" si="1"/>
        <v>0.64</v>
      </c>
      <c r="I26" s="49">
        <f>0.3+0.34</f>
        <v>0.64</v>
      </c>
      <c r="J26" s="49">
        <f>0.3+0.34</f>
        <v>0.64</v>
      </c>
      <c r="K26" s="49">
        <f t="shared" ref="K26:L26" si="2">0.3+0.34</f>
        <v>0.64</v>
      </c>
      <c r="L26" s="49">
        <f t="shared" si="2"/>
        <v>0.64</v>
      </c>
      <c r="M26" s="49">
        <f>0.3+0.34</f>
        <v>0.64</v>
      </c>
      <c r="N26" s="49">
        <f>0.3+0.34</f>
        <v>0.64</v>
      </c>
      <c r="O26" s="49">
        <f>0.3+0.34</f>
        <v>0.64</v>
      </c>
      <c r="P26" s="49">
        <f>0.3+0.34</f>
        <v>0.64</v>
      </c>
      <c r="Q26" s="49">
        <f>0.3+0.34</f>
        <v>0.64</v>
      </c>
      <c r="R26" s="49">
        <f t="shared" ref="R26:S26" si="3">0.3+0.34</f>
        <v>0.64</v>
      </c>
      <c r="S26" s="49">
        <f t="shared" si="3"/>
        <v>0.64</v>
      </c>
      <c r="T26" s="49">
        <f>0.3+0.34</f>
        <v>0.64</v>
      </c>
      <c r="U26" s="49">
        <f t="shared" ref="U26:AH26" si="4">0.3+0.34</f>
        <v>0.64</v>
      </c>
      <c r="V26" s="49">
        <f t="shared" si="4"/>
        <v>0.64</v>
      </c>
      <c r="W26" s="49">
        <f t="shared" si="4"/>
        <v>0.64</v>
      </c>
      <c r="X26" s="49">
        <f t="shared" si="4"/>
        <v>0.64</v>
      </c>
      <c r="Y26" s="49">
        <f t="shared" si="4"/>
        <v>0.64</v>
      </c>
      <c r="Z26" s="49">
        <f t="shared" si="4"/>
        <v>0.64</v>
      </c>
      <c r="AA26" s="49">
        <f t="shared" si="4"/>
        <v>0.64</v>
      </c>
      <c r="AB26" s="49">
        <f t="shared" si="4"/>
        <v>0.64</v>
      </c>
      <c r="AC26" s="49">
        <f t="shared" si="4"/>
        <v>0.64</v>
      </c>
      <c r="AD26" s="49">
        <f t="shared" si="4"/>
        <v>0.64</v>
      </c>
      <c r="AE26" s="49">
        <f t="shared" si="4"/>
        <v>0.64</v>
      </c>
      <c r="AF26" s="49">
        <f t="shared" si="4"/>
        <v>0.64</v>
      </c>
      <c r="AG26" s="49">
        <f t="shared" si="4"/>
        <v>0.64</v>
      </c>
      <c r="AH26" s="49">
        <f t="shared" si="4"/>
        <v>0.64</v>
      </c>
      <c r="AI26" s="49">
        <f>0.3+0.34</f>
        <v>0.64</v>
      </c>
      <c r="AJ26" s="49">
        <f>0.3+0.34</f>
        <v>0.64</v>
      </c>
      <c r="AK26" s="50">
        <f>SUM(G26:AJ26)</f>
        <v>19.200000000000006</v>
      </c>
    </row>
    <row r="28" spans="2:67">
      <c r="AK28" s="54"/>
    </row>
    <row r="33" spans="35:35">
      <c r="AI33" s="7"/>
    </row>
  </sheetData>
  <mergeCells count="28">
    <mergeCell ref="T14:V14"/>
    <mergeCell ref="O15:R15"/>
    <mergeCell ref="T15:V15"/>
    <mergeCell ref="G19:L19"/>
    <mergeCell ref="O19:R19"/>
    <mergeCell ref="T19:V19"/>
    <mergeCell ref="E25:F25"/>
    <mergeCell ref="A11:E11"/>
    <mergeCell ref="B9:B10"/>
    <mergeCell ref="H20:K20"/>
    <mergeCell ref="H15:K15"/>
    <mergeCell ref="A9:A10"/>
    <mergeCell ref="O20:R20"/>
    <mergeCell ref="T20:V20"/>
    <mergeCell ref="A3:AK3"/>
    <mergeCell ref="A4:AK4"/>
    <mergeCell ref="A6:A8"/>
    <mergeCell ref="B6:B8"/>
    <mergeCell ref="C6:C8"/>
    <mergeCell ref="D6:D8"/>
    <mergeCell ref="E6:E8"/>
    <mergeCell ref="F6:F8"/>
    <mergeCell ref="G6:AJ6"/>
    <mergeCell ref="AK6:AK8"/>
    <mergeCell ref="G8:AJ8"/>
    <mergeCell ref="A5:AK5"/>
    <mergeCell ref="G14:L14"/>
    <mergeCell ref="O14:R14"/>
  </mergeCells>
  <pageMargins left="0.7" right="0.7" top="0.75" bottom="0.75" header="0.3" footer="0.3"/>
  <pageSetup paperSize="8" scale="58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70" workbookViewId="0">
      <selection activeCell="AC26" sqref="AC26"/>
    </sheetView>
  </sheetViews>
  <sheetFormatPr defaultRowHeight="15"/>
  <cols>
    <col min="1" max="1" width="7.42578125" style="6" bestFit="1" customWidth="1"/>
    <col min="2" max="2" width="30.85546875" style="6" bestFit="1" customWidth="1"/>
    <col min="3" max="3" width="22.28515625" style="6" bestFit="1" customWidth="1"/>
    <col min="4" max="4" width="11.140625" style="6" customWidth="1"/>
    <col min="5" max="5" width="8.7109375" style="6" bestFit="1" customWidth="1"/>
    <col min="6" max="6" width="25.5703125" style="7" bestFit="1" customWidth="1"/>
    <col min="7" max="7" width="16.140625" style="7" customWidth="1"/>
    <col min="8" max="37" width="6.85546875" style="6" customWidth="1"/>
    <col min="38" max="38" width="10.7109375" style="43" customWidth="1"/>
    <col min="39" max="39" width="17.7109375" style="6" customWidth="1"/>
    <col min="40" max="16384" width="9.140625" style="6"/>
  </cols>
  <sheetData>
    <row r="1" spans="1:83">
      <c r="A1" s="5"/>
      <c r="B1" s="5"/>
      <c r="C1" s="5"/>
      <c r="D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8" t="s">
        <v>25</v>
      </c>
      <c r="AN1" s="5"/>
    </row>
    <row r="2" spans="1:83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  <c r="AY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3"/>
      <c r="BO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</row>
    <row r="3" spans="1:83" ht="15" customHeight="1">
      <c r="A3" s="101" t="s">
        <v>63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</row>
    <row r="4" spans="1:83">
      <c r="A4" s="67" t="s">
        <v>37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</row>
    <row r="5" spans="1:83">
      <c r="A5" s="67" t="s">
        <v>40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</row>
    <row r="6" spans="1:83">
      <c r="A6" s="62" t="s">
        <v>3</v>
      </c>
      <c r="B6" s="62" t="s">
        <v>4</v>
      </c>
      <c r="C6" s="62" t="s">
        <v>5</v>
      </c>
      <c r="D6" s="62" t="s">
        <v>6</v>
      </c>
      <c r="E6" s="62" t="s">
        <v>7</v>
      </c>
      <c r="F6" s="62" t="s">
        <v>8</v>
      </c>
      <c r="G6" s="66" t="s">
        <v>9</v>
      </c>
      <c r="H6" s="63" t="s">
        <v>60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4" t="s">
        <v>10</v>
      </c>
      <c r="AM6" s="74" t="s">
        <v>11</v>
      </c>
    </row>
    <row r="7" spans="1:83" ht="15.75">
      <c r="A7" s="62"/>
      <c r="B7" s="62"/>
      <c r="C7" s="62"/>
      <c r="D7" s="62"/>
      <c r="E7" s="62"/>
      <c r="F7" s="62"/>
      <c r="G7" s="66"/>
      <c r="H7" s="4">
        <v>1</v>
      </c>
      <c r="I7" s="2">
        <v>2</v>
      </c>
      <c r="J7" s="1">
        <v>3</v>
      </c>
      <c r="K7" s="3">
        <v>4</v>
      </c>
      <c r="L7" s="1">
        <v>5</v>
      </c>
      <c r="M7" s="2">
        <v>6</v>
      </c>
      <c r="N7" s="4">
        <v>7</v>
      </c>
      <c r="O7" s="3">
        <v>8</v>
      </c>
      <c r="P7" s="1">
        <v>9</v>
      </c>
      <c r="Q7" s="2">
        <v>10</v>
      </c>
      <c r="R7" s="1">
        <v>11</v>
      </c>
      <c r="S7" s="2">
        <v>12</v>
      </c>
      <c r="T7" s="1">
        <v>13</v>
      </c>
      <c r="U7" s="3">
        <v>14</v>
      </c>
      <c r="V7" s="4">
        <v>15</v>
      </c>
      <c r="W7" s="2">
        <v>16</v>
      </c>
      <c r="X7" s="1">
        <v>17</v>
      </c>
      <c r="Y7" s="2">
        <v>18</v>
      </c>
      <c r="Z7" s="1">
        <v>19</v>
      </c>
      <c r="AA7" s="2">
        <v>20</v>
      </c>
      <c r="AB7" s="4">
        <v>21</v>
      </c>
      <c r="AC7" s="3">
        <v>22</v>
      </c>
      <c r="AD7" s="1">
        <v>23</v>
      </c>
      <c r="AE7" s="2">
        <v>24</v>
      </c>
      <c r="AF7" s="1">
        <v>25</v>
      </c>
      <c r="AG7" s="2">
        <v>26</v>
      </c>
      <c r="AH7" s="1">
        <v>27</v>
      </c>
      <c r="AI7" s="3">
        <v>28</v>
      </c>
      <c r="AJ7" s="4">
        <v>29</v>
      </c>
      <c r="AK7" s="2">
        <v>30</v>
      </c>
      <c r="AL7" s="64"/>
      <c r="AM7" s="74"/>
    </row>
    <row r="8" spans="1:83" s="30" customFormat="1">
      <c r="A8" s="62"/>
      <c r="B8" s="62"/>
      <c r="C8" s="62"/>
      <c r="D8" s="62"/>
      <c r="E8" s="62"/>
      <c r="F8" s="62"/>
      <c r="G8" s="66"/>
      <c r="H8" s="65" t="s">
        <v>11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4"/>
      <c r="AM8" s="14" t="s">
        <v>58</v>
      </c>
    </row>
    <row r="9" spans="1:83" s="26" customFormat="1" ht="36" customHeight="1">
      <c r="A9" s="68"/>
      <c r="B9" s="70" t="s">
        <v>29</v>
      </c>
      <c r="C9" s="15" t="s">
        <v>16</v>
      </c>
      <c r="D9" s="16">
        <f>'[2]Норма ТК'!D5</f>
        <v>4.28</v>
      </c>
      <c r="E9" s="17" t="s">
        <v>21</v>
      </c>
      <c r="F9" s="18" t="s">
        <v>27</v>
      </c>
      <c r="G9" s="17">
        <v>1</v>
      </c>
      <c r="H9" s="106">
        <v>4.28</v>
      </c>
      <c r="I9" s="19">
        <v>4.28</v>
      </c>
      <c r="J9" s="19">
        <v>4.28</v>
      </c>
      <c r="K9" s="106">
        <v>4.28</v>
      </c>
      <c r="L9" s="19">
        <v>4.28</v>
      </c>
      <c r="M9" s="19">
        <v>4.28</v>
      </c>
      <c r="N9" s="106">
        <v>4.28</v>
      </c>
      <c r="O9" s="106">
        <v>4.28</v>
      </c>
      <c r="P9" s="19">
        <v>4.28</v>
      </c>
      <c r="Q9" s="19">
        <v>4.28</v>
      </c>
      <c r="R9" s="19">
        <v>4.28</v>
      </c>
      <c r="S9" s="19">
        <v>4.28</v>
      </c>
      <c r="T9" s="19">
        <v>4.28</v>
      </c>
      <c r="U9" s="106">
        <v>4.28</v>
      </c>
      <c r="V9" s="106">
        <v>4.28</v>
      </c>
      <c r="W9" s="19">
        <v>4.28</v>
      </c>
      <c r="X9" s="19">
        <v>4.28</v>
      </c>
      <c r="Y9" s="19">
        <v>4.28</v>
      </c>
      <c r="Z9" s="19">
        <v>4.28</v>
      </c>
      <c r="AA9" s="19">
        <v>4.28</v>
      </c>
      <c r="AB9" s="106">
        <v>4.28</v>
      </c>
      <c r="AC9" s="106">
        <v>4.28</v>
      </c>
      <c r="AD9" s="19">
        <v>4.28</v>
      </c>
      <c r="AE9" s="19">
        <v>4.28</v>
      </c>
      <c r="AF9" s="19">
        <v>4.28</v>
      </c>
      <c r="AG9" s="19">
        <v>4.28</v>
      </c>
      <c r="AH9" s="19">
        <v>4.28</v>
      </c>
      <c r="AI9" s="106">
        <v>4.28</v>
      </c>
      <c r="AJ9" s="106">
        <v>4.28</v>
      </c>
      <c r="AK9" s="19">
        <v>4.28</v>
      </c>
      <c r="AL9" s="20">
        <f>SUM(H9:AK9)</f>
        <v>128.4</v>
      </c>
      <c r="AM9" s="20">
        <f t="shared" ref="AM9:AM10" si="0">AL9</f>
        <v>128.4</v>
      </c>
      <c r="AN9" s="27"/>
    </row>
    <row r="10" spans="1:83" s="26" customFormat="1" ht="30">
      <c r="A10" s="68"/>
      <c r="B10" s="70"/>
      <c r="C10" s="15" t="s">
        <v>17</v>
      </c>
      <c r="D10" s="22">
        <f>'[2]Норма ТК'!D10</f>
        <v>8.6180000000000003</v>
      </c>
      <c r="E10" s="17" t="s">
        <v>13</v>
      </c>
      <c r="F10" s="18" t="s">
        <v>28</v>
      </c>
      <c r="G10" s="17">
        <v>1</v>
      </c>
      <c r="H10" s="104"/>
      <c r="I10" s="23"/>
      <c r="J10" s="23"/>
      <c r="K10" s="104"/>
      <c r="L10" s="23"/>
      <c r="M10" s="23"/>
      <c r="N10" s="104"/>
      <c r="O10" s="104"/>
      <c r="P10" s="25"/>
      <c r="Q10" s="24"/>
      <c r="R10" s="24"/>
      <c r="S10" s="24"/>
      <c r="T10" s="24"/>
      <c r="U10" s="104"/>
      <c r="V10" s="104"/>
      <c r="W10" s="24"/>
      <c r="X10" s="24"/>
      <c r="Y10" s="24">
        <v>8.6180000000000003</v>
      </c>
      <c r="Z10" s="24"/>
      <c r="AA10" s="24"/>
      <c r="AB10" s="104"/>
      <c r="AC10" s="104"/>
      <c r="AD10" s="24"/>
      <c r="AE10" s="24"/>
      <c r="AG10" s="24"/>
      <c r="AH10" s="24"/>
      <c r="AI10" s="104"/>
      <c r="AJ10" s="104"/>
      <c r="AK10" s="24"/>
      <c r="AL10" s="20">
        <f>SUM(H10:AK10)</f>
        <v>8.6180000000000003</v>
      </c>
      <c r="AM10" s="20">
        <f t="shared" si="0"/>
        <v>8.6180000000000003</v>
      </c>
      <c r="AN10" s="27"/>
    </row>
    <row r="11" spans="1:83" s="30" customFormat="1">
      <c r="A11" s="69" t="s">
        <v>14</v>
      </c>
      <c r="B11" s="69"/>
      <c r="C11" s="69"/>
      <c r="D11" s="69"/>
      <c r="E11" s="69"/>
      <c r="F11" s="69"/>
      <c r="G11" s="28"/>
      <c r="H11" s="107">
        <f t="shared" ref="H11" si="1">H9+H10</f>
        <v>4.28</v>
      </c>
      <c r="I11" s="20">
        <f t="shared" ref="I11:AK11" si="2">I9+I10</f>
        <v>4.28</v>
      </c>
      <c r="J11" s="20">
        <f t="shared" si="2"/>
        <v>4.28</v>
      </c>
      <c r="K11" s="107">
        <f t="shared" si="2"/>
        <v>4.28</v>
      </c>
      <c r="L11" s="20">
        <f t="shared" si="2"/>
        <v>4.28</v>
      </c>
      <c r="M11" s="20">
        <f t="shared" si="2"/>
        <v>4.28</v>
      </c>
      <c r="N11" s="107">
        <f t="shared" si="2"/>
        <v>4.28</v>
      </c>
      <c r="O11" s="107">
        <f t="shared" si="2"/>
        <v>4.28</v>
      </c>
      <c r="P11" s="20">
        <f t="shared" si="2"/>
        <v>4.28</v>
      </c>
      <c r="Q11" s="20">
        <f t="shared" si="2"/>
        <v>4.28</v>
      </c>
      <c r="R11" s="20">
        <f t="shared" si="2"/>
        <v>4.28</v>
      </c>
      <c r="S11" s="20">
        <f t="shared" si="2"/>
        <v>4.28</v>
      </c>
      <c r="T11" s="20">
        <f t="shared" si="2"/>
        <v>4.28</v>
      </c>
      <c r="U11" s="107">
        <f t="shared" si="2"/>
        <v>4.28</v>
      </c>
      <c r="V11" s="107">
        <f t="shared" si="2"/>
        <v>4.28</v>
      </c>
      <c r="W11" s="20">
        <f t="shared" si="2"/>
        <v>4.28</v>
      </c>
      <c r="X11" s="20">
        <f t="shared" si="2"/>
        <v>4.28</v>
      </c>
      <c r="Y11" s="20">
        <f t="shared" si="2"/>
        <v>12.898</v>
      </c>
      <c r="Z11" s="20">
        <f t="shared" si="2"/>
        <v>4.28</v>
      </c>
      <c r="AA11" s="20">
        <f t="shared" si="2"/>
        <v>4.28</v>
      </c>
      <c r="AB11" s="107">
        <f t="shared" si="2"/>
        <v>4.28</v>
      </c>
      <c r="AC11" s="107">
        <f t="shared" si="2"/>
        <v>4.28</v>
      </c>
      <c r="AD11" s="20">
        <f t="shared" si="2"/>
        <v>4.28</v>
      </c>
      <c r="AE11" s="20">
        <f t="shared" si="2"/>
        <v>4.28</v>
      </c>
      <c r="AF11" s="20">
        <f t="shared" si="2"/>
        <v>4.28</v>
      </c>
      <c r="AG11" s="20">
        <f t="shared" si="2"/>
        <v>4.28</v>
      </c>
      <c r="AH11" s="20">
        <f t="shared" si="2"/>
        <v>4.28</v>
      </c>
      <c r="AI11" s="107">
        <f t="shared" si="2"/>
        <v>4.28</v>
      </c>
      <c r="AJ11" s="107">
        <f t="shared" si="2"/>
        <v>4.28</v>
      </c>
      <c r="AK11" s="20">
        <f t="shared" si="2"/>
        <v>4.28</v>
      </c>
      <c r="AL11" s="20">
        <f>SUM(H11:AK11)</f>
        <v>137.018</v>
      </c>
      <c r="AM11" s="20">
        <f>AL11</f>
        <v>137.018</v>
      </c>
      <c r="AN11" s="29"/>
    </row>
    <row r="12" spans="1:83">
      <c r="A12" s="31"/>
      <c r="B12" s="32"/>
      <c r="C12" s="32"/>
      <c r="D12" s="32"/>
      <c r="E12" s="32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6"/>
    </row>
    <row r="13" spans="1:83">
      <c r="A13" s="31"/>
      <c r="B13" s="32"/>
      <c r="C13" s="32"/>
      <c r="D13" s="32"/>
      <c r="E13" s="32"/>
      <c r="F13" s="34"/>
      <c r="G13" s="34"/>
      <c r="H13" s="34"/>
      <c r="I13" s="34"/>
      <c r="J13" s="34"/>
      <c r="K13" s="34"/>
      <c r="L13" s="34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7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</row>
    <row r="14" spans="1:83" s="38" customFormat="1" ht="39" customHeight="1">
      <c r="D14" s="75" t="s">
        <v>22</v>
      </c>
      <c r="E14" s="75"/>
      <c r="F14" s="39"/>
      <c r="G14" s="71" t="s">
        <v>43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36</v>
      </c>
      <c r="U14" s="73"/>
      <c r="V14" s="73"/>
    </row>
    <row r="15" spans="1:83" s="38" customFormat="1">
      <c r="H15" s="61" t="s">
        <v>1</v>
      </c>
      <c r="I15" s="61"/>
      <c r="J15" s="61"/>
      <c r="K15" s="61"/>
      <c r="O15" s="61" t="s">
        <v>2</v>
      </c>
      <c r="P15" s="61"/>
      <c r="Q15" s="61"/>
      <c r="R15" s="61"/>
      <c r="T15" s="61" t="s">
        <v>23</v>
      </c>
      <c r="U15" s="61"/>
      <c r="V15" s="61"/>
    </row>
    <row r="16" spans="1:83">
      <c r="B16" s="40"/>
      <c r="D16" s="7"/>
      <c r="E16" s="7"/>
      <c r="F16" s="6"/>
      <c r="G16" s="6"/>
      <c r="P16" s="32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7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</row>
    <row r="17" spans="2:63">
      <c r="B17" s="40"/>
      <c r="D17" s="7"/>
      <c r="E17" s="7"/>
      <c r="F17" s="6"/>
      <c r="G17" s="6"/>
      <c r="P17" s="3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7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</row>
    <row r="18" spans="2:63">
      <c r="B18" s="40"/>
      <c r="D18" s="7"/>
      <c r="E18" s="7"/>
      <c r="F18" s="6"/>
      <c r="G18" s="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7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</row>
    <row r="19" spans="2:63" s="38" customFormat="1" ht="58.5" customHeight="1">
      <c r="D19" s="75" t="s">
        <v>35</v>
      </c>
      <c r="E19" s="75"/>
      <c r="F19" s="39"/>
      <c r="G19" s="71" t="s">
        <v>44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34</v>
      </c>
      <c r="U19" s="73"/>
      <c r="V19" s="73"/>
    </row>
    <row r="20" spans="2:63" s="38" customFormat="1">
      <c r="H20" s="61" t="s">
        <v>1</v>
      </c>
      <c r="I20" s="61"/>
      <c r="J20" s="61"/>
      <c r="K20" s="61"/>
      <c r="O20" s="61" t="s">
        <v>2</v>
      </c>
      <c r="P20" s="61"/>
      <c r="Q20" s="61"/>
      <c r="R20" s="61"/>
      <c r="T20" s="61" t="s">
        <v>23</v>
      </c>
      <c r="U20" s="61"/>
      <c r="V20" s="61"/>
    </row>
    <row r="21" spans="2:63" ht="18">
      <c r="B21" s="41"/>
      <c r="C21" s="41"/>
      <c r="D21" s="7"/>
      <c r="E21" s="42"/>
      <c r="F21" s="42"/>
      <c r="G21" s="42"/>
      <c r="J21" s="42"/>
      <c r="K21" s="42"/>
      <c r="L21" s="42"/>
      <c r="M21" s="42"/>
      <c r="N21" s="36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7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</row>
  </sheetData>
  <mergeCells count="31">
    <mergeCell ref="H20:K20"/>
    <mergeCell ref="O20:R20"/>
    <mergeCell ref="T20:V20"/>
    <mergeCell ref="H15:K15"/>
    <mergeCell ref="O15:R15"/>
    <mergeCell ref="T15:V15"/>
    <mergeCell ref="D19:E19"/>
    <mergeCell ref="G19:L19"/>
    <mergeCell ref="O19:R19"/>
    <mergeCell ref="T19:V19"/>
    <mergeCell ref="F6:F8"/>
    <mergeCell ref="G6:G8"/>
    <mergeCell ref="H6:AK6"/>
    <mergeCell ref="D14:E14"/>
    <mergeCell ref="G14:L14"/>
    <mergeCell ref="O14:R14"/>
    <mergeCell ref="T14:V14"/>
    <mergeCell ref="A11:F11"/>
    <mergeCell ref="A3:AM3"/>
    <mergeCell ref="A9:A10"/>
    <mergeCell ref="A5:AM5"/>
    <mergeCell ref="A6:A8"/>
    <mergeCell ref="B6:B8"/>
    <mergeCell ref="C6:C8"/>
    <mergeCell ref="D6:D8"/>
    <mergeCell ref="E6:E8"/>
    <mergeCell ref="AL6:AL8"/>
    <mergeCell ref="AM6:AM7"/>
    <mergeCell ref="H8:AK8"/>
    <mergeCell ref="B9:B10"/>
    <mergeCell ref="A4:AM4"/>
  </mergeCells>
  <pageMargins left="0.7" right="0.7" top="0.75" bottom="0.75" header="0.3" footer="0.3"/>
  <pageSetup paperSize="8" scale="53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44"/>
  <sheetViews>
    <sheetView showZeros="0" zoomScale="80" zoomScaleNormal="80" zoomScaleSheetLayoutView="85" workbookViewId="0">
      <selection activeCell="AK18" sqref="AK18"/>
    </sheetView>
  </sheetViews>
  <sheetFormatPr defaultRowHeight="15"/>
  <cols>
    <col min="1" max="1" width="7.42578125" style="6" bestFit="1" customWidth="1"/>
    <col min="2" max="2" width="30.85546875" style="6" bestFit="1" customWidth="1"/>
    <col min="3" max="3" width="22.28515625" style="6" bestFit="1" customWidth="1"/>
    <col min="4" max="4" width="8.7109375" style="6" bestFit="1" customWidth="1"/>
    <col min="5" max="5" width="25.5703125" style="7" bestFit="1" customWidth="1"/>
    <col min="6" max="6" width="17.140625" style="7" customWidth="1"/>
    <col min="7" max="36" width="6" style="6" customWidth="1"/>
    <col min="37" max="37" width="7.85546875" style="43" bestFit="1" customWidth="1"/>
    <col min="38" max="16384" width="9.140625" style="6"/>
  </cols>
  <sheetData>
    <row r="1" spans="1:83">
      <c r="A1" s="5"/>
      <c r="B1" s="5"/>
      <c r="C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8" t="s">
        <v>24</v>
      </c>
      <c r="AL1" s="5"/>
    </row>
    <row r="2" spans="1:83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  <c r="AY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3"/>
      <c r="BO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</row>
    <row r="3" spans="1:83" ht="15" customHeight="1">
      <c r="A3" s="101" t="s">
        <v>62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</row>
    <row r="4" spans="1:83">
      <c r="A4" s="67" t="s">
        <v>37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5" spans="1:83">
      <c r="A5" s="84" t="s">
        <v>41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6"/>
    </row>
    <row r="6" spans="1:83">
      <c r="A6" s="62" t="s">
        <v>3</v>
      </c>
      <c r="B6" s="62" t="s">
        <v>4</v>
      </c>
      <c r="C6" s="62" t="s">
        <v>5</v>
      </c>
      <c r="D6" s="62" t="s">
        <v>7</v>
      </c>
      <c r="E6" s="62" t="s">
        <v>8</v>
      </c>
      <c r="F6" s="66" t="s">
        <v>9</v>
      </c>
      <c r="G6" s="63" t="s">
        <v>60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4" t="s">
        <v>31</v>
      </c>
    </row>
    <row r="7" spans="1:83" ht="15.75">
      <c r="A7" s="62"/>
      <c r="B7" s="62"/>
      <c r="C7" s="62"/>
      <c r="D7" s="62"/>
      <c r="E7" s="62"/>
      <c r="F7" s="66"/>
      <c r="G7" s="4">
        <v>1</v>
      </c>
      <c r="H7" s="2">
        <v>2</v>
      </c>
      <c r="I7" s="1">
        <v>3</v>
      </c>
      <c r="J7" s="3">
        <v>4</v>
      </c>
      <c r="K7" s="1">
        <v>5</v>
      </c>
      <c r="L7" s="2">
        <v>6</v>
      </c>
      <c r="M7" s="4">
        <v>7</v>
      </c>
      <c r="N7" s="3">
        <v>8</v>
      </c>
      <c r="O7" s="1">
        <v>9</v>
      </c>
      <c r="P7" s="2">
        <v>10</v>
      </c>
      <c r="Q7" s="1">
        <v>11</v>
      </c>
      <c r="R7" s="2">
        <v>12</v>
      </c>
      <c r="S7" s="1">
        <v>13</v>
      </c>
      <c r="T7" s="3">
        <v>14</v>
      </c>
      <c r="U7" s="4">
        <v>15</v>
      </c>
      <c r="V7" s="2">
        <v>16</v>
      </c>
      <c r="W7" s="1">
        <v>17</v>
      </c>
      <c r="X7" s="2">
        <v>18</v>
      </c>
      <c r="Y7" s="1">
        <v>19</v>
      </c>
      <c r="Z7" s="2">
        <v>20</v>
      </c>
      <c r="AA7" s="4">
        <v>21</v>
      </c>
      <c r="AB7" s="3">
        <v>22</v>
      </c>
      <c r="AC7" s="1">
        <v>23</v>
      </c>
      <c r="AD7" s="2">
        <v>24</v>
      </c>
      <c r="AE7" s="1">
        <v>25</v>
      </c>
      <c r="AF7" s="2">
        <v>26</v>
      </c>
      <c r="AG7" s="1">
        <v>27</v>
      </c>
      <c r="AH7" s="3">
        <v>28</v>
      </c>
      <c r="AI7" s="4">
        <v>29</v>
      </c>
      <c r="AJ7" s="2">
        <v>30</v>
      </c>
      <c r="AK7" s="64"/>
    </row>
    <row r="8" spans="1:83" ht="15.75" thickBot="1">
      <c r="A8" s="62"/>
      <c r="B8" s="62"/>
      <c r="C8" s="62"/>
      <c r="D8" s="62"/>
      <c r="E8" s="62"/>
      <c r="F8" s="66"/>
      <c r="G8" s="65" t="s">
        <v>32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4"/>
    </row>
    <row r="9" spans="1:83" s="51" customFormat="1" ht="30">
      <c r="A9" s="94"/>
      <c r="B9" s="92" t="s">
        <v>29</v>
      </c>
      <c r="C9" s="15" t="s">
        <v>47</v>
      </c>
      <c r="D9" s="17" t="s">
        <v>21</v>
      </c>
      <c r="E9" s="18" t="s">
        <v>27</v>
      </c>
      <c r="F9" s="17">
        <v>1</v>
      </c>
      <c r="G9" s="105">
        <v>1</v>
      </c>
      <c r="H9" s="45">
        <v>1</v>
      </c>
      <c r="I9" s="45">
        <v>1</v>
      </c>
      <c r="J9" s="105">
        <v>1</v>
      </c>
      <c r="K9" s="45">
        <v>1</v>
      </c>
      <c r="L9" s="45">
        <v>1</v>
      </c>
      <c r="M9" s="105">
        <v>1</v>
      </c>
      <c r="N9" s="105">
        <v>1</v>
      </c>
      <c r="O9" s="46">
        <v>1</v>
      </c>
      <c r="P9" s="46">
        <v>1</v>
      </c>
      <c r="Q9" s="46">
        <v>1</v>
      </c>
      <c r="R9" s="46">
        <v>1</v>
      </c>
      <c r="S9" s="46">
        <v>1</v>
      </c>
      <c r="T9" s="105">
        <v>1</v>
      </c>
      <c r="U9" s="105">
        <v>1</v>
      </c>
      <c r="V9" s="45">
        <v>1</v>
      </c>
      <c r="W9" s="45">
        <v>1</v>
      </c>
      <c r="X9" s="46">
        <v>1</v>
      </c>
      <c r="Y9" s="46">
        <v>1</v>
      </c>
      <c r="Z9" s="46">
        <v>1</v>
      </c>
      <c r="AA9" s="105">
        <v>1</v>
      </c>
      <c r="AB9" s="105">
        <v>1</v>
      </c>
      <c r="AC9" s="45">
        <v>1</v>
      </c>
      <c r="AD9" s="45">
        <v>1</v>
      </c>
      <c r="AE9" s="45">
        <v>1</v>
      </c>
      <c r="AF9" s="46">
        <v>1</v>
      </c>
      <c r="AG9" s="46">
        <v>1</v>
      </c>
      <c r="AH9" s="105">
        <v>1</v>
      </c>
      <c r="AI9" s="105">
        <v>1</v>
      </c>
      <c r="AJ9" s="45">
        <v>1</v>
      </c>
      <c r="AK9" s="47">
        <f>SUM(G9:AJ9)</f>
        <v>30</v>
      </c>
      <c r="AL9" s="29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</row>
    <row r="10" spans="1:83" s="52" customFormat="1" ht="30">
      <c r="A10" s="95"/>
      <c r="B10" s="93"/>
      <c r="C10" s="15" t="s">
        <v>57</v>
      </c>
      <c r="D10" s="17" t="s">
        <v>13</v>
      </c>
      <c r="E10" s="18" t="s">
        <v>28</v>
      </c>
      <c r="F10" s="17">
        <v>1</v>
      </c>
      <c r="G10" s="105"/>
      <c r="H10" s="45"/>
      <c r="I10" s="45"/>
      <c r="J10" s="105"/>
      <c r="K10" s="45"/>
      <c r="L10" s="45"/>
      <c r="M10" s="105"/>
      <c r="N10" s="105"/>
      <c r="O10" s="46"/>
      <c r="P10" s="46"/>
      <c r="Q10" s="46">
        <v>1</v>
      </c>
      <c r="R10" s="46"/>
      <c r="S10" s="46"/>
      <c r="T10" s="105"/>
      <c r="U10" s="105"/>
      <c r="V10" s="46"/>
      <c r="W10" s="46"/>
      <c r="X10" s="46"/>
      <c r="Y10" s="46"/>
      <c r="Z10" s="45"/>
      <c r="AA10" s="105"/>
      <c r="AB10" s="105"/>
      <c r="AC10" s="46"/>
      <c r="AD10" s="46"/>
      <c r="AE10" s="46"/>
      <c r="AF10" s="46"/>
      <c r="AG10" s="46"/>
      <c r="AH10" s="105"/>
      <c r="AI10" s="105"/>
      <c r="AJ10" s="46"/>
      <c r="AK10" s="47">
        <f>SUM(G10:AJ10)</f>
        <v>1</v>
      </c>
      <c r="AL10" s="29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</row>
    <row r="11" spans="1:83" s="52" customFormat="1">
      <c r="A11" s="69" t="s">
        <v>14</v>
      </c>
      <c r="B11" s="69"/>
      <c r="C11" s="69"/>
      <c r="D11" s="69"/>
      <c r="E11" s="69"/>
      <c r="F11" s="28"/>
      <c r="G11" s="105">
        <f>G9+G10</f>
        <v>1</v>
      </c>
      <c r="H11" s="45">
        <f t="shared" ref="H11:AJ11" si="0">H9+H10</f>
        <v>1</v>
      </c>
      <c r="I11" s="45">
        <f t="shared" si="0"/>
        <v>1</v>
      </c>
      <c r="J11" s="105">
        <f>J9+J10</f>
        <v>1</v>
      </c>
      <c r="K11" s="45">
        <f t="shared" si="0"/>
        <v>1</v>
      </c>
      <c r="L11" s="45">
        <f t="shared" si="0"/>
        <v>1</v>
      </c>
      <c r="M11" s="105">
        <f>M9+M10</f>
        <v>1</v>
      </c>
      <c r="N11" s="105">
        <f>N9+N10</f>
        <v>1</v>
      </c>
      <c r="O11" s="45">
        <f t="shared" si="0"/>
        <v>1</v>
      </c>
      <c r="P11" s="45">
        <f t="shared" si="0"/>
        <v>1</v>
      </c>
      <c r="Q11" s="45">
        <f t="shared" si="0"/>
        <v>2</v>
      </c>
      <c r="R11" s="45">
        <f t="shared" si="0"/>
        <v>1</v>
      </c>
      <c r="S11" s="45">
        <f t="shared" si="0"/>
        <v>1</v>
      </c>
      <c r="T11" s="105">
        <f>T9+T10</f>
        <v>1</v>
      </c>
      <c r="U11" s="105">
        <f>U9+U10</f>
        <v>1</v>
      </c>
      <c r="V11" s="45">
        <f t="shared" si="0"/>
        <v>1</v>
      </c>
      <c r="W11" s="45">
        <f t="shared" si="0"/>
        <v>1</v>
      </c>
      <c r="X11" s="45">
        <f t="shared" si="0"/>
        <v>1</v>
      </c>
      <c r="Y11" s="45">
        <f t="shared" si="0"/>
        <v>1</v>
      </c>
      <c r="Z11" s="45">
        <f t="shared" si="0"/>
        <v>1</v>
      </c>
      <c r="AA11" s="105">
        <f>AA9+AA10</f>
        <v>1</v>
      </c>
      <c r="AB11" s="105">
        <f>AB9+AB10</f>
        <v>1</v>
      </c>
      <c r="AC11" s="45">
        <f t="shared" si="0"/>
        <v>1</v>
      </c>
      <c r="AD11" s="45">
        <f t="shared" si="0"/>
        <v>1</v>
      </c>
      <c r="AE11" s="45">
        <f t="shared" si="0"/>
        <v>1</v>
      </c>
      <c r="AF11" s="45">
        <f t="shared" si="0"/>
        <v>1</v>
      </c>
      <c r="AG11" s="45">
        <f t="shared" si="0"/>
        <v>1</v>
      </c>
      <c r="AH11" s="105">
        <f>AH9+AH10</f>
        <v>1</v>
      </c>
      <c r="AI11" s="105">
        <f>AI9+AI10</f>
        <v>1</v>
      </c>
      <c r="AJ11" s="45">
        <f t="shared" si="0"/>
        <v>1</v>
      </c>
      <c r="AK11" s="47">
        <f>SUM(AK9:AK10)</f>
        <v>31</v>
      </c>
      <c r="AL11" s="29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spans="1:83">
      <c r="A12" s="31"/>
      <c r="B12" s="32"/>
      <c r="C12" s="32"/>
      <c r="D12" s="32"/>
      <c r="E12" s="32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83">
      <c r="A13" s="31"/>
      <c r="B13" s="32"/>
      <c r="C13" s="32"/>
      <c r="D13" s="32"/>
      <c r="E13" s="32"/>
      <c r="F13" s="34"/>
      <c r="G13" s="34"/>
      <c r="H13" s="34"/>
      <c r="I13" s="34"/>
      <c r="J13" s="34"/>
      <c r="K13" s="34"/>
      <c r="L13" s="34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6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</row>
    <row r="14" spans="1:83" s="38" customFormat="1" ht="39" customHeight="1">
      <c r="D14" s="39"/>
      <c r="E14" s="39" t="s">
        <v>22</v>
      </c>
      <c r="F14" s="39"/>
      <c r="G14" s="71" t="s">
        <v>43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36</v>
      </c>
      <c r="U14" s="73"/>
      <c r="V14" s="73"/>
    </row>
    <row r="15" spans="1:83" s="38" customFormat="1">
      <c r="H15" s="61" t="s">
        <v>1</v>
      </c>
      <c r="I15" s="61"/>
      <c r="J15" s="61"/>
      <c r="K15" s="61"/>
      <c r="O15" s="61" t="s">
        <v>2</v>
      </c>
      <c r="P15" s="61"/>
      <c r="Q15" s="61"/>
      <c r="R15" s="61"/>
      <c r="T15" s="61" t="s">
        <v>23</v>
      </c>
      <c r="U15" s="61"/>
      <c r="V15" s="61"/>
    </row>
    <row r="16" spans="1:83">
      <c r="B16" s="40"/>
      <c r="D16" s="7"/>
      <c r="F16" s="6"/>
      <c r="P16" s="32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6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</row>
    <row r="17" spans="2:67">
      <c r="B17" s="40"/>
      <c r="D17" s="7"/>
      <c r="F17" s="6"/>
      <c r="P17" s="3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6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</row>
    <row r="18" spans="2:67">
      <c r="B18" s="40"/>
      <c r="D18" s="7"/>
      <c r="F18" s="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6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</row>
    <row r="19" spans="2:67" s="38" customFormat="1" ht="58.5" customHeight="1">
      <c r="D19" s="39"/>
      <c r="E19" s="39" t="s">
        <v>35</v>
      </c>
      <c r="F19" s="39"/>
      <c r="G19" s="71" t="s">
        <v>44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34</v>
      </c>
      <c r="U19" s="73"/>
      <c r="V19" s="73"/>
    </row>
    <row r="20" spans="2:67" s="38" customFormat="1">
      <c r="H20" s="61" t="s">
        <v>1</v>
      </c>
      <c r="I20" s="61"/>
      <c r="J20" s="61"/>
      <c r="K20" s="61"/>
      <c r="O20" s="61" t="s">
        <v>2</v>
      </c>
      <c r="P20" s="61"/>
      <c r="Q20" s="61"/>
      <c r="R20" s="61"/>
      <c r="T20" s="61" t="s">
        <v>23</v>
      </c>
      <c r="U20" s="61"/>
      <c r="V20" s="61"/>
    </row>
    <row r="21" spans="2:67" ht="18">
      <c r="B21" s="41"/>
      <c r="C21" s="41"/>
      <c r="D21" s="7"/>
      <c r="E21" s="42"/>
      <c r="F21" s="42"/>
      <c r="G21" s="42"/>
      <c r="J21" s="42"/>
      <c r="K21" s="42"/>
      <c r="L21" s="42"/>
      <c r="M21" s="42"/>
      <c r="N21" s="36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6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</row>
    <row r="22" spans="2:67" ht="13.5" customHeight="1">
      <c r="B22" s="40"/>
      <c r="Q22" s="32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7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</row>
    <row r="23" spans="2:67" ht="13.5" customHeight="1">
      <c r="B23" s="40"/>
      <c r="Q23" s="32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7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</row>
    <row r="24" spans="2:67" ht="13.5" customHeight="1">
      <c r="B24" s="4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7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</row>
    <row r="25" spans="2:67" ht="30">
      <c r="E25" s="70" t="s">
        <v>50</v>
      </c>
      <c r="F25" s="70"/>
      <c r="G25" s="48" t="s">
        <v>53</v>
      </c>
      <c r="H25" s="48" t="s">
        <v>53</v>
      </c>
      <c r="I25" s="48" t="s">
        <v>53</v>
      </c>
      <c r="J25" s="48" t="s">
        <v>53</v>
      </c>
      <c r="K25" s="48" t="s">
        <v>53</v>
      </c>
      <c r="L25" s="48" t="s">
        <v>53</v>
      </c>
      <c r="M25" s="48" t="s">
        <v>53</v>
      </c>
      <c r="N25" s="48" t="s">
        <v>53</v>
      </c>
      <c r="O25" s="48" t="s">
        <v>53</v>
      </c>
      <c r="P25" s="48" t="s">
        <v>53</v>
      </c>
      <c r="Q25" s="48" t="s">
        <v>53</v>
      </c>
      <c r="R25" s="48" t="s">
        <v>53</v>
      </c>
      <c r="S25" s="48" t="s">
        <v>53</v>
      </c>
      <c r="T25" s="48" t="s">
        <v>53</v>
      </c>
      <c r="U25" s="48" t="s">
        <v>53</v>
      </c>
      <c r="V25" s="48" t="s">
        <v>53</v>
      </c>
      <c r="W25" s="48" t="s">
        <v>53</v>
      </c>
      <c r="X25" s="48" t="s">
        <v>53</v>
      </c>
      <c r="Y25" s="48" t="s">
        <v>53</v>
      </c>
      <c r="Z25" s="48" t="s">
        <v>53</v>
      </c>
      <c r="AA25" s="48" t="s">
        <v>53</v>
      </c>
      <c r="AB25" s="48" t="s">
        <v>53</v>
      </c>
      <c r="AC25" s="48" t="s">
        <v>53</v>
      </c>
      <c r="AD25" s="48" t="s">
        <v>53</v>
      </c>
      <c r="AE25" s="48" t="s">
        <v>53</v>
      </c>
      <c r="AF25" s="48" t="s">
        <v>53</v>
      </c>
      <c r="AG25" s="48" t="s">
        <v>53</v>
      </c>
      <c r="AH25" s="48" t="s">
        <v>53</v>
      </c>
      <c r="AI25" s="48" t="s">
        <v>53</v>
      </c>
      <c r="AJ25" s="48" t="s">
        <v>53</v>
      </c>
      <c r="AK25" s="28" t="s">
        <v>49</v>
      </c>
    </row>
    <row r="26" spans="2:67">
      <c r="G26" s="49">
        <f t="shared" ref="G26:AJ26" si="1">0.16+0.17</f>
        <v>0.33</v>
      </c>
      <c r="H26" s="49">
        <f t="shared" si="1"/>
        <v>0.33</v>
      </c>
      <c r="I26" s="49">
        <f t="shared" si="1"/>
        <v>0.33</v>
      </c>
      <c r="J26" s="49">
        <f t="shared" si="1"/>
        <v>0.33</v>
      </c>
      <c r="K26" s="49">
        <f t="shared" si="1"/>
        <v>0.33</v>
      </c>
      <c r="L26" s="49">
        <f t="shared" si="1"/>
        <v>0.33</v>
      </c>
      <c r="M26" s="49">
        <f t="shared" si="1"/>
        <v>0.33</v>
      </c>
      <c r="N26" s="49">
        <f t="shared" si="1"/>
        <v>0.33</v>
      </c>
      <c r="O26" s="49">
        <f t="shared" si="1"/>
        <v>0.33</v>
      </c>
      <c r="P26" s="49">
        <f t="shared" si="1"/>
        <v>0.33</v>
      </c>
      <c r="Q26" s="49">
        <f t="shared" si="1"/>
        <v>0.33</v>
      </c>
      <c r="R26" s="49">
        <f t="shared" si="1"/>
        <v>0.33</v>
      </c>
      <c r="S26" s="49">
        <f t="shared" si="1"/>
        <v>0.33</v>
      </c>
      <c r="T26" s="49">
        <f t="shared" si="1"/>
        <v>0.33</v>
      </c>
      <c r="U26" s="49">
        <f t="shared" si="1"/>
        <v>0.33</v>
      </c>
      <c r="V26" s="49">
        <f t="shared" si="1"/>
        <v>0.33</v>
      </c>
      <c r="W26" s="49">
        <f t="shared" si="1"/>
        <v>0.33</v>
      </c>
      <c r="X26" s="49">
        <f t="shared" si="1"/>
        <v>0.33</v>
      </c>
      <c r="Y26" s="49">
        <f t="shared" si="1"/>
        <v>0.33</v>
      </c>
      <c r="Z26" s="49">
        <f t="shared" si="1"/>
        <v>0.33</v>
      </c>
      <c r="AA26" s="49">
        <f t="shared" si="1"/>
        <v>0.33</v>
      </c>
      <c r="AB26" s="49">
        <f t="shared" si="1"/>
        <v>0.33</v>
      </c>
      <c r="AC26" s="49">
        <f t="shared" si="1"/>
        <v>0.33</v>
      </c>
      <c r="AD26" s="49">
        <f t="shared" si="1"/>
        <v>0.33</v>
      </c>
      <c r="AE26" s="49">
        <f t="shared" si="1"/>
        <v>0.33</v>
      </c>
      <c r="AF26" s="49">
        <f t="shared" si="1"/>
        <v>0.33</v>
      </c>
      <c r="AG26" s="49">
        <f t="shared" si="1"/>
        <v>0.33</v>
      </c>
      <c r="AH26" s="49">
        <f t="shared" si="1"/>
        <v>0.33</v>
      </c>
      <c r="AI26" s="49">
        <f t="shared" si="1"/>
        <v>0.33</v>
      </c>
      <c r="AJ26" s="49">
        <f t="shared" si="1"/>
        <v>0.33</v>
      </c>
      <c r="AK26" s="50">
        <f>SUM(G26:AJ26)</f>
        <v>9.9</v>
      </c>
    </row>
    <row r="28" spans="2:67">
      <c r="H28" s="7"/>
      <c r="I28" s="7"/>
      <c r="J28" s="7"/>
      <c r="K28" s="7"/>
      <c r="L28" s="7"/>
      <c r="M28" s="7"/>
    </row>
    <row r="30" spans="2:67">
      <c r="H30" s="7"/>
      <c r="I30" s="7"/>
      <c r="J30" s="7"/>
      <c r="K30" s="7"/>
      <c r="L30" s="7"/>
      <c r="M30" s="7"/>
    </row>
    <row r="44" spans="35:35">
      <c r="AI44" s="7"/>
    </row>
  </sheetData>
  <mergeCells count="28">
    <mergeCell ref="T20:V20"/>
    <mergeCell ref="T14:V14"/>
    <mergeCell ref="O15:R15"/>
    <mergeCell ref="T15:V15"/>
    <mergeCell ref="G19:L19"/>
    <mergeCell ref="O19:R19"/>
    <mergeCell ref="T19:V19"/>
    <mergeCell ref="E25:F25"/>
    <mergeCell ref="B9:B10"/>
    <mergeCell ref="A4:AK4"/>
    <mergeCell ref="A5:AK5"/>
    <mergeCell ref="A6:A8"/>
    <mergeCell ref="B6:B8"/>
    <mergeCell ref="C6:C8"/>
    <mergeCell ref="D6:D8"/>
    <mergeCell ref="E6:E8"/>
    <mergeCell ref="F6:F8"/>
    <mergeCell ref="G6:AJ6"/>
    <mergeCell ref="AK6:AK8"/>
    <mergeCell ref="G8:AJ8"/>
    <mergeCell ref="H20:K20"/>
    <mergeCell ref="O20:R20"/>
    <mergeCell ref="H15:K15"/>
    <mergeCell ref="A3:AK3"/>
    <mergeCell ref="A11:E11"/>
    <mergeCell ref="G14:L14"/>
    <mergeCell ref="O14:R14"/>
    <mergeCell ref="A9:A10"/>
  </mergeCells>
  <pageMargins left="0.7" right="0.7" top="0.75" bottom="0.75" header="0.3" footer="0.3"/>
  <pageSetup paperSize="8" scale="59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topLeftCell="C1" zoomScale="70" zoomScaleNormal="70" zoomScaleSheetLayoutView="85" workbookViewId="0">
      <selection activeCell="AM19" sqref="AM19"/>
    </sheetView>
  </sheetViews>
  <sheetFormatPr defaultRowHeight="15"/>
  <cols>
    <col min="1" max="1" width="7.42578125" style="6" bestFit="1" customWidth="1"/>
    <col min="2" max="2" width="30.85546875" style="6" bestFit="1" customWidth="1"/>
    <col min="3" max="3" width="22.28515625" style="6" bestFit="1" customWidth="1"/>
    <col min="4" max="4" width="11.140625" style="6" customWidth="1"/>
    <col min="5" max="5" width="8.7109375" style="6" bestFit="1" customWidth="1"/>
    <col min="6" max="6" width="25.5703125" style="7" bestFit="1" customWidth="1"/>
    <col min="7" max="7" width="14.5703125" style="7" customWidth="1"/>
    <col min="8" max="37" width="6.85546875" style="6" customWidth="1"/>
    <col min="38" max="38" width="11.42578125" style="43" customWidth="1"/>
    <col min="39" max="39" width="17.28515625" style="6" customWidth="1"/>
    <col min="40" max="16384" width="9.140625" style="6"/>
  </cols>
  <sheetData>
    <row r="1" spans="1:83">
      <c r="A1" s="5"/>
      <c r="B1" s="5"/>
      <c r="C1" s="5"/>
      <c r="D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8" t="s">
        <v>24</v>
      </c>
      <c r="AN1" s="5"/>
    </row>
    <row r="2" spans="1:83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  <c r="AY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3"/>
      <c r="BO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</row>
    <row r="3" spans="1:83" ht="15" customHeight="1">
      <c r="A3" s="101" t="s">
        <v>63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</row>
    <row r="4" spans="1:83">
      <c r="A4" s="67" t="s">
        <v>37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</row>
    <row r="5" spans="1:83">
      <c r="A5" s="67" t="s">
        <v>41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</row>
    <row r="6" spans="1:83">
      <c r="A6" s="62" t="s">
        <v>3</v>
      </c>
      <c r="B6" s="62" t="s">
        <v>4</v>
      </c>
      <c r="C6" s="62" t="s">
        <v>5</v>
      </c>
      <c r="D6" s="62" t="s">
        <v>6</v>
      </c>
      <c r="E6" s="62" t="s">
        <v>7</v>
      </c>
      <c r="F6" s="62" t="s">
        <v>8</v>
      </c>
      <c r="G6" s="66" t="s">
        <v>9</v>
      </c>
      <c r="H6" s="63" t="s">
        <v>60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4" t="s">
        <v>10</v>
      </c>
      <c r="AM6" s="74" t="s">
        <v>11</v>
      </c>
    </row>
    <row r="7" spans="1:83" ht="15.75">
      <c r="A7" s="62"/>
      <c r="B7" s="62"/>
      <c r="C7" s="62"/>
      <c r="D7" s="62"/>
      <c r="E7" s="62"/>
      <c r="F7" s="62"/>
      <c r="G7" s="66"/>
      <c r="H7" s="4">
        <v>1</v>
      </c>
      <c r="I7" s="2">
        <v>2</v>
      </c>
      <c r="J7" s="1">
        <v>3</v>
      </c>
      <c r="K7" s="3">
        <v>4</v>
      </c>
      <c r="L7" s="1">
        <v>5</v>
      </c>
      <c r="M7" s="2">
        <v>6</v>
      </c>
      <c r="N7" s="4">
        <v>7</v>
      </c>
      <c r="O7" s="3">
        <v>8</v>
      </c>
      <c r="P7" s="1">
        <v>9</v>
      </c>
      <c r="Q7" s="2">
        <v>10</v>
      </c>
      <c r="R7" s="1">
        <v>11</v>
      </c>
      <c r="S7" s="2">
        <v>12</v>
      </c>
      <c r="T7" s="1">
        <v>13</v>
      </c>
      <c r="U7" s="3">
        <v>14</v>
      </c>
      <c r="V7" s="4">
        <v>15</v>
      </c>
      <c r="W7" s="2">
        <v>16</v>
      </c>
      <c r="X7" s="1">
        <v>17</v>
      </c>
      <c r="Y7" s="2">
        <v>18</v>
      </c>
      <c r="Z7" s="1">
        <v>19</v>
      </c>
      <c r="AA7" s="2">
        <v>20</v>
      </c>
      <c r="AB7" s="4">
        <v>21</v>
      </c>
      <c r="AC7" s="3">
        <v>22</v>
      </c>
      <c r="AD7" s="1">
        <v>23</v>
      </c>
      <c r="AE7" s="2">
        <v>24</v>
      </c>
      <c r="AF7" s="1">
        <v>25</v>
      </c>
      <c r="AG7" s="2">
        <v>26</v>
      </c>
      <c r="AH7" s="1">
        <v>27</v>
      </c>
      <c r="AI7" s="3">
        <v>28</v>
      </c>
      <c r="AJ7" s="4">
        <v>29</v>
      </c>
      <c r="AK7" s="2">
        <v>30</v>
      </c>
      <c r="AL7" s="64"/>
      <c r="AM7" s="74"/>
    </row>
    <row r="8" spans="1:83" s="30" customFormat="1">
      <c r="A8" s="62"/>
      <c r="B8" s="62"/>
      <c r="C8" s="62"/>
      <c r="D8" s="62"/>
      <c r="E8" s="62"/>
      <c r="F8" s="62"/>
      <c r="G8" s="66"/>
      <c r="H8" s="65" t="s">
        <v>11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4"/>
      <c r="AM8" s="14" t="s">
        <v>58</v>
      </c>
    </row>
    <row r="9" spans="1:83" s="26" customFormat="1" ht="42" customHeight="1">
      <c r="A9" s="94"/>
      <c r="B9" s="92" t="s">
        <v>29</v>
      </c>
      <c r="C9" s="15" t="s">
        <v>15</v>
      </c>
      <c r="D9" s="16">
        <f>'[2]Норма ТК'!D4</f>
        <v>4.28</v>
      </c>
      <c r="E9" s="17" t="s">
        <v>12</v>
      </c>
      <c r="F9" s="18" t="s">
        <v>27</v>
      </c>
      <c r="G9" s="17">
        <v>1</v>
      </c>
      <c r="H9" s="106">
        <f>D9*G9</f>
        <v>4.28</v>
      </c>
      <c r="I9" s="19">
        <v>4.28</v>
      </c>
      <c r="J9" s="19">
        <v>4.28</v>
      </c>
      <c r="K9" s="106">
        <v>4.28</v>
      </c>
      <c r="L9" s="19">
        <v>4.28</v>
      </c>
      <c r="M9" s="19">
        <v>4.28</v>
      </c>
      <c r="N9" s="106">
        <v>4.28</v>
      </c>
      <c r="O9" s="106">
        <v>4.28</v>
      </c>
      <c r="P9" s="19">
        <v>4.28</v>
      </c>
      <c r="Q9" s="19">
        <v>4.28</v>
      </c>
      <c r="R9" s="19">
        <v>4.28</v>
      </c>
      <c r="S9" s="19">
        <v>4.28</v>
      </c>
      <c r="T9" s="19">
        <v>4.28</v>
      </c>
      <c r="U9" s="106">
        <v>4.28</v>
      </c>
      <c r="V9" s="106">
        <v>4.28</v>
      </c>
      <c r="W9" s="19">
        <v>4.28</v>
      </c>
      <c r="X9" s="19">
        <v>4.28</v>
      </c>
      <c r="Y9" s="19">
        <v>4.28</v>
      </c>
      <c r="Z9" s="19">
        <v>4.28</v>
      </c>
      <c r="AA9" s="19">
        <v>4.28</v>
      </c>
      <c r="AB9" s="106">
        <v>4.28</v>
      </c>
      <c r="AC9" s="106">
        <v>4.28</v>
      </c>
      <c r="AD9" s="19">
        <v>4.28</v>
      </c>
      <c r="AE9" s="19">
        <v>4.28</v>
      </c>
      <c r="AF9" s="19">
        <v>4.28</v>
      </c>
      <c r="AG9" s="19">
        <v>4.28</v>
      </c>
      <c r="AH9" s="19">
        <v>4.28</v>
      </c>
      <c r="AI9" s="106">
        <v>4.28</v>
      </c>
      <c r="AJ9" s="106">
        <v>4.28</v>
      </c>
      <c r="AK9" s="19">
        <v>4.28</v>
      </c>
      <c r="AL9" s="20">
        <f>SUM(H9:AK9)</f>
        <v>128.4</v>
      </c>
      <c r="AM9" s="20">
        <f t="shared" ref="AM9:AM10" si="0">AL9</f>
        <v>128.4</v>
      </c>
      <c r="AN9" s="27"/>
    </row>
    <row r="10" spans="1:83" s="26" customFormat="1" ht="30">
      <c r="A10" s="95"/>
      <c r="B10" s="93"/>
      <c r="C10" s="15" t="s">
        <v>57</v>
      </c>
      <c r="D10" s="22">
        <f>'[2]Норма ТК'!D9</f>
        <v>8.6319999999999997</v>
      </c>
      <c r="E10" s="17" t="s">
        <v>13</v>
      </c>
      <c r="F10" s="18" t="s">
        <v>28</v>
      </c>
      <c r="G10" s="17">
        <v>1</v>
      </c>
      <c r="H10" s="104"/>
      <c r="I10" s="23"/>
      <c r="J10" s="23"/>
      <c r="K10" s="104"/>
      <c r="L10" s="23"/>
      <c r="M10" s="23"/>
      <c r="N10" s="104"/>
      <c r="O10" s="104"/>
      <c r="P10" s="25"/>
      <c r="Q10" s="24"/>
      <c r="R10" s="24">
        <f>D10</f>
        <v>8.6319999999999997</v>
      </c>
      <c r="S10" s="24"/>
      <c r="T10" s="24"/>
      <c r="U10" s="104"/>
      <c r="V10" s="104"/>
      <c r="W10" s="24"/>
      <c r="X10" s="24"/>
      <c r="Y10" s="24"/>
      <c r="Z10" s="24"/>
      <c r="AA10" s="24"/>
      <c r="AB10" s="104"/>
      <c r="AC10" s="104"/>
      <c r="AD10" s="24"/>
      <c r="AE10" s="24"/>
      <c r="AF10" s="24"/>
      <c r="AG10" s="24"/>
      <c r="AH10" s="24"/>
      <c r="AI10" s="104"/>
      <c r="AJ10" s="104"/>
      <c r="AK10" s="24"/>
      <c r="AL10" s="20">
        <f>SUM(H10:AK10)</f>
        <v>8.6319999999999997</v>
      </c>
      <c r="AM10" s="20">
        <f t="shared" si="0"/>
        <v>8.6319999999999997</v>
      </c>
      <c r="AN10" s="27"/>
    </row>
    <row r="11" spans="1:83" s="30" customFormat="1">
      <c r="A11" s="69" t="s">
        <v>14</v>
      </c>
      <c r="B11" s="69"/>
      <c r="C11" s="69"/>
      <c r="D11" s="69"/>
      <c r="E11" s="69"/>
      <c r="F11" s="69"/>
      <c r="G11" s="28"/>
      <c r="H11" s="107">
        <f>H9+H10</f>
        <v>4.28</v>
      </c>
      <c r="I11" s="20">
        <f t="shared" ref="I11:AK11" si="1">I9+I10</f>
        <v>4.28</v>
      </c>
      <c r="J11" s="20">
        <f t="shared" si="1"/>
        <v>4.28</v>
      </c>
      <c r="K11" s="107">
        <f t="shared" si="1"/>
        <v>4.28</v>
      </c>
      <c r="L11" s="20">
        <f t="shared" si="1"/>
        <v>4.28</v>
      </c>
      <c r="M11" s="20">
        <f t="shared" si="1"/>
        <v>4.28</v>
      </c>
      <c r="N11" s="107">
        <f t="shared" ref="N11:O11" si="2">N9+N10</f>
        <v>4.28</v>
      </c>
      <c r="O11" s="107">
        <f t="shared" si="2"/>
        <v>4.28</v>
      </c>
      <c r="P11" s="20">
        <f t="shared" si="1"/>
        <v>4.28</v>
      </c>
      <c r="Q11" s="20">
        <f t="shared" si="1"/>
        <v>4.28</v>
      </c>
      <c r="R11" s="20">
        <f t="shared" si="1"/>
        <v>12.911999999999999</v>
      </c>
      <c r="S11" s="20">
        <f t="shared" si="1"/>
        <v>4.28</v>
      </c>
      <c r="T11" s="20">
        <f t="shared" si="1"/>
        <v>4.28</v>
      </c>
      <c r="U11" s="107">
        <f t="shared" ref="U11:V11" si="3">U9+U10</f>
        <v>4.28</v>
      </c>
      <c r="V11" s="107">
        <f t="shared" si="3"/>
        <v>4.28</v>
      </c>
      <c r="W11" s="20">
        <f t="shared" si="1"/>
        <v>4.28</v>
      </c>
      <c r="X11" s="20">
        <f t="shared" si="1"/>
        <v>4.28</v>
      </c>
      <c r="Y11" s="20">
        <f t="shared" si="1"/>
        <v>4.28</v>
      </c>
      <c r="Z11" s="20">
        <f t="shared" si="1"/>
        <v>4.28</v>
      </c>
      <c r="AA11" s="20">
        <f t="shared" si="1"/>
        <v>4.28</v>
      </c>
      <c r="AB11" s="107">
        <f t="shared" ref="AB11:AC11" si="4">AB9+AB10</f>
        <v>4.28</v>
      </c>
      <c r="AC11" s="107">
        <f t="shared" si="4"/>
        <v>4.28</v>
      </c>
      <c r="AD11" s="20">
        <f t="shared" si="1"/>
        <v>4.28</v>
      </c>
      <c r="AE11" s="20">
        <f t="shared" si="1"/>
        <v>4.28</v>
      </c>
      <c r="AF11" s="20">
        <f t="shared" si="1"/>
        <v>4.28</v>
      </c>
      <c r="AG11" s="20">
        <f t="shared" si="1"/>
        <v>4.28</v>
      </c>
      <c r="AH11" s="20">
        <f t="shared" si="1"/>
        <v>4.28</v>
      </c>
      <c r="AI11" s="107">
        <f t="shared" ref="AI11:AJ11" si="5">AI9+AI10</f>
        <v>4.28</v>
      </c>
      <c r="AJ11" s="107">
        <f t="shared" si="5"/>
        <v>4.28</v>
      </c>
      <c r="AK11" s="20">
        <f t="shared" si="1"/>
        <v>4.28</v>
      </c>
      <c r="AL11" s="20">
        <f>SUM(H11:AK11)</f>
        <v>137.03200000000001</v>
      </c>
      <c r="AM11" s="20">
        <f>AL11</f>
        <v>137.03200000000001</v>
      </c>
      <c r="AN11" s="29"/>
    </row>
    <row r="12" spans="1:83">
      <c r="A12" s="31"/>
      <c r="B12" s="32"/>
      <c r="C12" s="32"/>
      <c r="D12" s="32"/>
      <c r="E12" s="32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6"/>
    </row>
    <row r="13" spans="1:83">
      <c r="A13" s="31"/>
      <c r="B13" s="32"/>
      <c r="C13" s="32"/>
      <c r="D13" s="32"/>
      <c r="E13" s="32"/>
      <c r="F13" s="34"/>
      <c r="G13" s="34"/>
      <c r="H13" s="34"/>
      <c r="I13" s="34"/>
      <c r="J13" s="34"/>
      <c r="K13" s="34"/>
      <c r="L13" s="34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7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</row>
    <row r="14" spans="1:83" s="38" customFormat="1" ht="39" customHeight="1">
      <c r="D14" s="75" t="s">
        <v>22</v>
      </c>
      <c r="E14" s="75"/>
      <c r="F14" s="39"/>
      <c r="G14" s="71" t="s">
        <v>43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36</v>
      </c>
      <c r="U14" s="73"/>
      <c r="V14" s="73"/>
    </row>
    <row r="15" spans="1:83" s="38" customFormat="1">
      <c r="H15" s="61" t="s">
        <v>1</v>
      </c>
      <c r="I15" s="61"/>
      <c r="J15" s="61"/>
      <c r="K15" s="61"/>
      <c r="O15" s="61" t="s">
        <v>2</v>
      </c>
      <c r="P15" s="61"/>
      <c r="Q15" s="61"/>
      <c r="R15" s="61"/>
      <c r="T15" s="61" t="s">
        <v>23</v>
      </c>
      <c r="U15" s="61"/>
      <c r="V15" s="61"/>
    </row>
    <row r="16" spans="1:83">
      <c r="B16" s="40"/>
      <c r="D16" s="7"/>
      <c r="E16" s="7"/>
      <c r="F16" s="6"/>
      <c r="G16" s="6"/>
      <c r="P16" s="32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7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</row>
    <row r="17" spans="2:63">
      <c r="B17" s="40"/>
      <c r="D17" s="7"/>
      <c r="E17" s="7"/>
      <c r="F17" s="6"/>
      <c r="G17" s="6"/>
      <c r="P17" s="3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7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</row>
    <row r="18" spans="2:63">
      <c r="B18" s="40"/>
      <c r="D18" s="7"/>
      <c r="E18" s="7"/>
      <c r="F18" s="6"/>
      <c r="G18" s="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7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</row>
    <row r="19" spans="2:63" s="38" customFormat="1" ht="58.5" customHeight="1">
      <c r="D19" s="75" t="s">
        <v>35</v>
      </c>
      <c r="E19" s="75"/>
      <c r="F19" s="39"/>
      <c r="G19" s="71" t="s">
        <v>44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34</v>
      </c>
      <c r="U19" s="73"/>
      <c r="V19" s="73"/>
    </row>
    <row r="20" spans="2:63" s="38" customFormat="1">
      <c r="H20" s="61" t="s">
        <v>1</v>
      </c>
      <c r="I20" s="61"/>
      <c r="J20" s="61"/>
      <c r="K20" s="61"/>
      <c r="O20" s="61" t="s">
        <v>2</v>
      </c>
      <c r="P20" s="61"/>
      <c r="Q20" s="61"/>
      <c r="R20" s="61"/>
      <c r="T20" s="61" t="s">
        <v>23</v>
      </c>
      <c r="U20" s="61"/>
      <c r="V20" s="61"/>
    </row>
    <row r="21" spans="2:63" ht="18">
      <c r="B21" s="41"/>
      <c r="C21" s="41"/>
      <c r="D21" s="7"/>
      <c r="E21" s="42"/>
      <c r="F21" s="42"/>
      <c r="G21" s="42"/>
      <c r="J21" s="42"/>
      <c r="K21" s="42"/>
      <c r="L21" s="42"/>
      <c r="M21" s="42"/>
      <c r="N21" s="36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7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</row>
  </sheetData>
  <mergeCells count="31">
    <mergeCell ref="H20:K20"/>
    <mergeCell ref="O20:R20"/>
    <mergeCell ref="T20:V20"/>
    <mergeCell ref="A3:AM3"/>
    <mergeCell ref="A4:AM4"/>
    <mergeCell ref="A11:F11"/>
    <mergeCell ref="D14:E14"/>
    <mergeCell ref="G14:L14"/>
    <mergeCell ref="G6:G8"/>
    <mergeCell ref="H6:AK6"/>
    <mergeCell ref="AL6:AL8"/>
    <mergeCell ref="AM6:AM7"/>
    <mergeCell ref="B9:B10"/>
    <mergeCell ref="A5:AM5"/>
    <mergeCell ref="A6:A8"/>
    <mergeCell ref="D6:D8"/>
    <mergeCell ref="E6:E8"/>
    <mergeCell ref="F6:F8"/>
    <mergeCell ref="A9:A10"/>
    <mergeCell ref="H8:AK8"/>
    <mergeCell ref="B6:B8"/>
    <mergeCell ref="C6:C8"/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</mergeCells>
  <pageMargins left="0.7" right="0.7" top="0.75" bottom="0.75" header="0.3" footer="0.3"/>
  <pageSetup paperSize="8" scale="53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51"/>
  <sheetViews>
    <sheetView showZeros="0" zoomScale="80" zoomScaleNormal="80" zoomScaleSheetLayoutView="85" workbookViewId="0">
      <selection activeCell="AH14" sqref="AH14"/>
    </sheetView>
  </sheetViews>
  <sheetFormatPr defaultRowHeight="15"/>
  <cols>
    <col min="1" max="1" width="7.42578125" style="6" bestFit="1" customWidth="1"/>
    <col min="2" max="2" width="30.85546875" style="6" bestFit="1" customWidth="1"/>
    <col min="3" max="3" width="26.140625" style="6" bestFit="1" customWidth="1"/>
    <col min="4" max="4" width="8.7109375" style="6" bestFit="1" customWidth="1"/>
    <col min="5" max="5" width="25.5703125" style="7" bestFit="1" customWidth="1"/>
    <col min="6" max="6" width="22.5703125" style="7" bestFit="1" customWidth="1"/>
    <col min="7" max="36" width="5.7109375" style="6" customWidth="1"/>
    <col min="37" max="37" width="7.85546875" style="43" bestFit="1" customWidth="1"/>
    <col min="38" max="16384" width="9.140625" style="6"/>
  </cols>
  <sheetData>
    <row r="1" spans="1:83">
      <c r="A1" s="5"/>
      <c r="B1" s="5"/>
      <c r="C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8" t="s">
        <v>0</v>
      </c>
      <c r="AL1" s="5"/>
    </row>
    <row r="2" spans="1:83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  <c r="AY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3"/>
      <c r="BO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</row>
    <row r="3" spans="1:83" ht="15" customHeight="1">
      <c r="A3" s="101" t="s">
        <v>62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</row>
    <row r="4" spans="1:83">
      <c r="A4" s="67" t="s">
        <v>37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5" spans="1:83">
      <c r="A5" s="84" t="s">
        <v>42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6"/>
    </row>
    <row r="6" spans="1:83">
      <c r="A6" s="62" t="s">
        <v>3</v>
      </c>
      <c r="B6" s="62" t="s">
        <v>4</v>
      </c>
      <c r="C6" s="62" t="s">
        <v>5</v>
      </c>
      <c r="D6" s="62" t="s">
        <v>7</v>
      </c>
      <c r="E6" s="62" t="s">
        <v>8</v>
      </c>
      <c r="F6" s="66" t="s">
        <v>9</v>
      </c>
      <c r="G6" s="63" t="s">
        <v>60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4" t="s">
        <v>31</v>
      </c>
    </row>
    <row r="7" spans="1:83" ht="15.75">
      <c r="A7" s="62"/>
      <c r="B7" s="62"/>
      <c r="C7" s="62"/>
      <c r="D7" s="62"/>
      <c r="E7" s="62"/>
      <c r="F7" s="66"/>
      <c r="G7" s="4">
        <v>1</v>
      </c>
      <c r="H7" s="2">
        <v>2</v>
      </c>
      <c r="I7" s="1">
        <v>3</v>
      </c>
      <c r="J7" s="3">
        <v>4</v>
      </c>
      <c r="K7" s="1">
        <v>5</v>
      </c>
      <c r="L7" s="2">
        <v>6</v>
      </c>
      <c r="M7" s="4">
        <v>7</v>
      </c>
      <c r="N7" s="3">
        <v>8</v>
      </c>
      <c r="O7" s="1">
        <v>9</v>
      </c>
      <c r="P7" s="2">
        <v>10</v>
      </c>
      <c r="Q7" s="1">
        <v>11</v>
      </c>
      <c r="R7" s="2">
        <v>12</v>
      </c>
      <c r="S7" s="1">
        <v>13</v>
      </c>
      <c r="T7" s="3">
        <v>14</v>
      </c>
      <c r="U7" s="4">
        <v>15</v>
      </c>
      <c r="V7" s="2">
        <v>16</v>
      </c>
      <c r="W7" s="1">
        <v>17</v>
      </c>
      <c r="X7" s="2">
        <v>18</v>
      </c>
      <c r="Y7" s="1">
        <v>19</v>
      </c>
      <c r="Z7" s="2">
        <v>20</v>
      </c>
      <c r="AA7" s="4">
        <v>21</v>
      </c>
      <c r="AB7" s="3">
        <v>22</v>
      </c>
      <c r="AC7" s="1">
        <v>23</v>
      </c>
      <c r="AD7" s="2">
        <v>24</v>
      </c>
      <c r="AE7" s="1">
        <v>25</v>
      </c>
      <c r="AF7" s="2">
        <v>26</v>
      </c>
      <c r="AG7" s="1">
        <v>27</v>
      </c>
      <c r="AH7" s="3">
        <v>28</v>
      </c>
      <c r="AI7" s="4">
        <v>29</v>
      </c>
      <c r="AJ7" s="2">
        <v>30</v>
      </c>
      <c r="AK7" s="64"/>
    </row>
    <row r="8" spans="1:83">
      <c r="A8" s="62"/>
      <c r="B8" s="62"/>
      <c r="C8" s="62"/>
      <c r="D8" s="62"/>
      <c r="E8" s="62"/>
      <c r="F8" s="66"/>
      <c r="G8" s="65" t="s">
        <v>30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4"/>
    </row>
    <row r="9" spans="1:83" ht="30">
      <c r="A9" s="96"/>
      <c r="B9" s="92" t="s">
        <v>29</v>
      </c>
      <c r="C9" s="15" t="s">
        <v>45</v>
      </c>
      <c r="D9" s="17" t="s">
        <v>21</v>
      </c>
      <c r="E9" s="44" t="s">
        <v>27</v>
      </c>
      <c r="F9" s="17">
        <v>1</v>
      </c>
      <c r="G9" s="105">
        <v>1</v>
      </c>
      <c r="H9" s="45">
        <v>1</v>
      </c>
      <c r="I9" s="45">
        <v>1</v>
      </c>
      <c r="J9" s="105">
        <v>1</v>
      </c>
      <c r="K9" s="45">
        <v>1</v>
      </c>
      <c r="L9" s="45">
        <v>1</v>
      </c>
      <c r="M9" s="105">
        <v>1</v>
      </c>
      <c r="N9" s="105">
        <v>1</v>
      </c>
      <c r="O9" s="46">
        <v>1</v>
      </c>
      <c r="P9" s="46">
        <v>1</v>
      </c>
      <c r="Q9" s="46">
        <v>1</v>
      </c>
      <c r="R9" s="46">
        <v>1</v>
      </c>
      <c r="S9" s="46">
        <v>1</v>
      </c>
      <c r="T9" s="105">
        <v>1</v>
      </c>
      <c r="U9" s="105">
        <v>1</v>
      </c>
      <c r="V9" s="45">
        <v>1</v>
      </c>
      <c r="W9" s="45">
        <v>1</v>
      </c>
      <c r="X9" s="46">
        <v>1</v>
      </c>
      <c r="Y9" s="46">
        <v>1</v>
      </c>
      <c r="Z9" s="46">
        <v>1</v>
      </c>
      <c r="AA9" s="105">
        <v>1</v>
      </c>
      <c r="AB9" s="105">
        <v>1</v>
      </c>
      <c r="AC9" s="45">
        <v>1</v>
      </c>
      <c r="AD9" s="45">
        <v>1</v>
      </c>
      <c r="AE9" s="45">
        <v>1</v>
      </c>
      <c r="AF9" s="46">
        <v>1</v>
      </c>
      <c r="AG9" s="46">
        <v>1</v>
      </c>
      <c r="AH9" s="105">
        <v>1</v>
      </c>
      <c r="AI9" s="105">
        <v>1</v>
      </c>
      <c r="AJ9" s="45">
        <v>1</v>
      </c>
      <c r="AK9" s="47">
        <f>SUM(G9:AJ9)</f>
        <v>30</v>
      </c>
    </row>
    <row r="10" spans="1:83" ht="37.5" customHeight="1">
      <c r="A10" s="97"/>
      <c r="B10" s="93"/>
      <c r="C10" s="15" t="s">
        <v>56</v>
      </c>
      <c r="D10" s="17" t="s">
        <v>13</v>
      </c>
      <c r="E10" s="44" t="s">
        <v>28</v>
      </c>
      <c r="F10" s="17">
        <v>1</v>
      </c>
      <c r="G10" s="105"/>
      <c r="H10" s="45"/>
      <c r="I10" s="45"/>
      <c r="J10" s="105"/>
      <c r="K10" s="45"/>
      <c r="L10" s="45"/>
      <c r="M10" s="105"/>
      <c r="N10" s="105"/>
      <c r="O10" s="46"/>
      <c r="P10" s="46"/>
      <c r="Q10" s="46"/>
      <c r="R10" s="46"/>
      <c r="S10" s="46"/>
      <c r="T10" s="105"/>
      <c r="U10" s="105"/>
      <c r="V10" s="46"/>
      <c r="W10" s="46"/>
      <c r="X10" s="46"/>
      <c r="Y10" s="46"/>
      <c r="Z10" s="45"/>
      <c r="AA10" s="105"/>
      <c r="AB10" s="105"/>
      <c r="AC10" s="46"/>
      <c r="AD10" s="46">
        <v>1</v>
      </c>
      <c r="AE10" s="46"/>
      <c r="AF10" s="46"/>
      <c r="AG10" s="46"/>
      <c r="AH10" s="105"/>
      <c r="AI10" s="105"/>
      <c r="AJ10" s="46"/>
      <c r="AK10" s="47">
        <f>SUM(G10:AJ10)</f>
        <v>1</v>
      </c>
      <c r="AL10" s="29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</row>
    <row r="11" spans="1:83">
      <c r="A11" s="69" t="s">
        <v>14</v>
      </c>
      <c r="B11" s="69"/>
      <c r="C11" s="69"/>
      <c r="D11" s="69"/>
      <c r="E11" s="69"/>
      <c r="F11" s="28"/>
      <c r="G11" s="105">
        <f>G9+G10</f>
        <v>1</v>
      </c>
      <c r="H11" s="45">
        <f t="shared" ref="H11:AJ11" si="0">H9+H10</f>
        <v>1</v>
      </c>
      <c r="I11" s="45">
        <f t="shared" si="0"/>
        <v>1</v>
      </c>
      <c r="J11" s="105">
        <f>J9+J10</f>
        <v>1</v>
      </c>
      <c r="K11" s="45">
        <f t="shared" si="0"/>
        <v>1</v>
      </c>
      <c r="L11" s="45">
        <f t="shared" si="0"/>
        <v>1</v>
      </c>
      <c r="M11" s="105">
        <f>M9+M10</f>
        <v>1</v>
      </c>
      <c r="N11" s="105">
        <f>N9+N10</f>
        <v>1</v>
      </c>
      <c r="O11" s="45">
        <f t="shared" si="0"/>
        <v>1</v>
      </c>
      <c r="P11" s="45">
        <f t="shared" si="0"/>
        <v>1</v>
      </c>
      <c r="Q11" s="45">
        <f t="shared" si="0"/>
        <v>1</v>
      </c>
      <c r="R11" s="45">
        <f t="shared" si="0"/>
        <v>1</v>
      </c>
      <c r="S11" s="45">
        <f t="shared" si="0"/>
        <v>1</v>
      </c>
      <c r="T11" s="105">
        <f>T9+T10</f>
        <v>1</v>
      </c>
      <c r="U11" s="105">
        <f>U9+U10</f>
        <v>1</v>
      </c>
      <c r="V11" s="45">
        <f t="shared" si="0"/>
        <v>1</v>
      </c>
      <c r="W11" s="45">
        <f t="shared" si="0"/>
        <v>1</v>
      </c>
      <c r="X11" s="45">
        <f t="shared" si="0"/>
        <v>1</v>
      </c>
      <c r="Y11" s="45">
        <f t="shared" si="0"/>
        <v>1</v>
      </c>
      <c r="Z11" s="45">
        <f t="shared" si="0"/>
        <v>1</v>
      </c>
      <c r="AA11" s="105">
        <f>AA9+AA10</f>
        <v>1</v>
      </c>
      <c r="AB11" s="105">
        <f>AB9+AB10</f>
        <v>1</v>
      </c>
      <c r="AC11" s="45">
        <f t="shared" si="0"/>
        <v>1</v>
      </c>
      <c r="AD11" s="45">
        <f t="shared" si="0"/>
        <v>2</v>
      </c>
      <c r="AE11" s="45">
        <f t="shared" si="0"/>
        <v>1</v>
      </c>
      <c r="AF11" s="45">
        <f t="shared" si="0"/>
        <v>1</v>
      </c>
      <c r="AG11" s="45">
        <f t="shared" si="0"/>
        <v>1</v>
      </c>
      <c r="AH11" s="105">
        <f>AH9+AH10</f>
        <v>1</v>
      </c>
      <c r="AI11" s="105">
        <f>AI9+AI10</f>
        <v>1</v>
      </c>
      <c r="AJ11" s="45">
        <f t="shared" si="0"/>
        <v>1</v>
      </c>
      <c r="AK11" s="47">
        <f>SUM(AK9:AK10)</f>
        <v>31</v>
      </c>
      <c r="AL11" s="29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spans="1:83">
      <c r="A12" s="31"/>
      <c r="B12" s="32"/>
      <c r="C12" s="32"/>
      <c r="D12" s="32"/>
      <c r="E12" s="32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spans="1:83">
      <c r="A13" s="31"/>
      <c r="B13" s="32"/>
      <c r="C13" s="32"/>
      <c r="D13" s="32"/>
      <c r="E13" s="32"/>
      <c r="F13" s="34"/>
      <c r="G13" s="34"/>
      <c r="H13" s="34"/>
      <c r="I13" s="34"/>
      <c r="J13" s="34"/>
      <c r="K13" s="34"/>
      <c r="L13" s="34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6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</row>
    <row r="14" spans="1:83" s="38" customFormat="1" ht="39" customHeight="1">
      <c r="D14" s="39"/>
      <c r="E14" s="39" t="s">
        <v>22</v>
      </c>
      <c r="F14" s="39"/>
      <c r="G14" s="71" t="s">
        <v>43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36</v>
      </c>
      <c r="U14" s="73"/>
      <c r="V14" s="73"/>
    </row>
    <row r="15" spans="1:83" s="38" customFormat="1">
      <c r="H15" s="61" t="s">
        <v>1</v>
      </c>
      <c r="I15" s="61"/>
      <c r="J15" s="61"/>
      <c r="K15" s="61"/>
      <c r="O15" s="61" t="s">
        <v>2</v>
      </c>
      <c r="P15" s="61"/>
      <c r="Q15" s="61"/>
      <c r="R15" s="61"/>
      <c r="T15" s="61" t="s">
        <v>23</v>
      </c>
      <c r="U15" s="61"/>
      <c r="V15" s="61"/>
    </row>
    <row r="16" spans="1:83">
      <c r="B16" s="40"/>
      <c r="D16" s="7"/>
      <c r="F16" s="6"/>
      <c r="P16" s="32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6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</row>
    <row r="17" spans="2:67">
      <c r="B17" s="40"/>
      <c r="D17" s="7"/>
      <c r="F17" s="6"/>
      <c r="P17" s="3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6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</row>
    <row r="18" spans="2:67">
      <c r="B18" s="40"/>
      <c r="D18" s="7"/>
      <c r="F18" s="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6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</row>
    <row r="19" spans="2:67" s="38" customFormat="1" ht="58.5" customHeight="1">
      <c r="D19" s="39"/>
      <c r="E19" s="39" t="s">
        <v>35</v>
      </c>
      <c r="F19" s="39"/>
      <c r="G19" s="71" t="s">
        <v>44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34</v>
      </c>
      <c r="U19" s="73"/>
      <c r="V19" s="73"/>
    </row>
    <row r="20" spans="2:67" s="38" customFormat="1">
      <c r="H20" s="61" t="s">
        <v>1</v>
      </c>
      <c r="I20" s="61"/>
      <c r="J20" s="61"/>
      <c r="K20" s="61"/>
      <c r="O20" s="61" t="s">
        <v>2</v>
      </c>
      <c r="P20" s="61"/>
      <c r="Q20" s="61"/>
      <c r="R20" s="61"/>
      <c r="T20" s="61" t="s">
        <v>23</v>
      </c>
      <c r="U20" s="61"/>
      <c r="V20" s="61"/>
    </row>
    <row r="21" spans="2:67" ht="18">
      <c r="B21" s="41"/>
      <c r="C21" s="41"/>
      <c r="D21" s="7"/>
      <c r="E21" s="42"/>
      <c r="F21" s="42"/>
      <c r="G21" s="42"/>
      <c r="J21" s="42"/>
      <c r="K21" s="42"/>
      <c r="L21" s="42"/>
      <c r="M21" s="42"/>
      <c r="N21" s="36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6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</row>
    <row r="22" spans="2:67" ht="15" customHeight="1">
      <c r="B22" s="41"/>
      <c r="C22" s="41"/>
      <c r="F22" s="42"/>
      <c r="G22" s="42"/>
      <c r="H22" s="42"/>
      <c r="K22" s="42"/>
      <c r="L22" s="42"/>
      <c r="M22" s="42"/>
      <c r="N22" s="42"/>
      <c r="O22" s="36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37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</row>
    <row r="23" spans="2:67" ht="13.5" customHeight="1">
      <c r="B23" s="40"/>
      <c r="Q23" s="32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7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</row>
    <row r="24" spans="2:67" ht="13.5" customHeight="1">
      <c r="B24" s="40"/>
      <c r="Q24" s="32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7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</row>
    <row r="25" spans="2:67" ht="76.5">
      <c r="B25" s="40"/>
      <c r="E25" s="70" t="s">
        <v>51</v>
      </c>
      <c r="F25" s="70"/>
      <c r="G25" s="99" t="s">
        <v>54</v>
      </c>
      <c r="H25" s="99" t="s">
        <v>54</v>
      </c>
      <c r="I25" s="99" t="s">
        <v>54</v>
      </c>
      <c r="J25" s="99" t="s">
        <v>54</v>
      </c>
      <c r="K25" s="99" t="s">
        <v>54</v>
      </c>
      <c r="L25" s="99" t="s">
        <v>54</v>
      </c>
      <c r="M25" s="99" t="s">
        <v>54</v>
      </c>
      <c r="N25" s="99" t="s">
        <v>54</v>
      </c>
      <c r="O25" s="99" t="s">
        <v>54</v>
      </c>
      <c r="P25" s="99" t="s">
        <v>54</v>
      </c>
      <c r="Q25" s="99" t="s">
        <v>54</v>
      </c>
      <c r="R25" s="99" t="s">
        <v>54</v>
      </c>
      <c r="S25" s="99" t="s">
        <v>54</v>
      </c>
      <c r="T25" s="99" t="s">
        <v>54</v>
      </c>
      <c r="U25" s="99" t="s">
        <v>54</v>
      </c>
      <c r="V25" s="99" t="s">
        <v>54</v>
      </c>
      <c r="W25" s="99" t="s">
        <v>54</v>
      </c>
      <c r="X25" s="99" t="s">
        <v>54</v>
      </c>
      <c r="Y25" s="99" t="s">
        <v>54</v>
      </c>
      <c r="Z25" s="99" t="s">
        <v>54</v>
      </c>
      <c r="AA25" s="99" t="s">
        <v>54</v>
      </c>
      <c r="AB25" s="99" t="s">
        <v>54</v>
      </c>
      <c r="AC25" s="99" t="s">
        <v>54</v>
      </c>
      <c r="AD25" s="99" t="s">
        <v>54</v>
      </c>
      <c r="AE25" s="99" t="s">
        <v>54</v>
      </c>
      <c r="AF25" s="99" t="s">
        <v>54</v>
      </c>
      <c r="AG25" s="99" t="s">
        <v>54</v>
      </c>
      <c r="AH25" s="99" t="s">
        <v>54</v>
      </c>
      <c r="AI25" s="99" t="s">
        <v>54</v>
      </c>
      <c r="AJ25" s="99" t="s">
        <v>54</v>
      </c>
      <c r="AK25" s="28" t="s">
        <v>49</v>
      </c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</row>
    <row r="26" spans="2:67">
      <c r="G26" s="49">
        <f t="shared" ref="G26:AJ26" si="1">0.07+0.07</f>
        <v>0.14000000000000001</v>
      </c>
      <c r="H26" s="49">
        <f t="shared" si="1"/>
        <v>0.14000000000000001</v>
      </c>
      <c r="I26" s="49">
        <f t="shared" si="1"/>
        <v>0.14000000000000001</v>
      </c>
      <c r="J26" s="49">
        <f t="shared" si="1"/>
        <v>0.14000000000000001</v>
      </c>
      <c r="K26" s="49">
        <f t="shared" si="1"/>
        <v>0.14000000000000001</v>
      </c>
      <c r="L26" s="49">
        <f t="shared" si="1"/>
        <v>0.14000000000000001</v>
      </c>
      <c r="M26" s="49">
        <f t="shared" si="1"/>
        <v>0.14000000000000001</v>
      </c>
      <c r="N26" s="49">
        <f t="shared" si="1"/>
        <v>0.14000000000000001</v>
      </c>
      <c r="O26" s="49">
        <f t="shared" si="1"/>
        <v>0.14000000000000001</v>
      </c>
      <c r="P26" s="49">
        <f t="shared" si="1"/>
        <v>0.14000000000000001</v>
      </c>
      <c r="Q26" s="49">
        <f t="shared" si="1"/>
        <v>0.14000000000000001</v>
      </c>
      <c r="R26" s="49">
        <f t="shared" si="1"/>
        <v>0.14000000000000001</v>
      </c>
      <c r="S26" s="49">
        <f t="shared" si="1"/>
        <v>0.14000000000000001</v>
      </c>
      <c r="T26" s="49">
        <f t="shared" si="1"/>
        <v>0.14000000000000001</v>
      </c>
      <c r="U26" s="49">
        <f t="shared" si="1"/>
        <v>0.14000000000000001</v>
      </c>
      <c r="V26" s="49">
        <f t="shared" si="1"/>
        <v>0.14000000000000001</v>
      </c>
      <c r="W26" s="49">
        <f t="shared" si="1"/>
        <v>0.14000000000000001</v>
      </c>
      <c r="X26" s="49">
        <f t="shared" si="1"/>
        <v>0.14000000000000001</v>
      </c>
      <c r="Y26" s="49">
        <f t="shared" si="1"/>
        <v>0.14000000000000001</v>
      </c>
      <c r="Z26" s="49">
        <f t="shared" si="1"/>
        <v>0.14000000000000001</v>
      </c>
      <c r="AA26" s="49">
        <f t="shared" si="1"/>
        <v>0.14000000000000001</v>
      </c>
      <c r="AB26" s="49">
        <f t="shared" si="1"/>
        <v>0.14000000000000001</v>
      </c>
      <c r="AC26" s="49">
        <f t="shared" si="1"/>
        <v>0.14000000000000001</v>
      </c>
      <c r="AD26" s="49">
        <f t="shared" si="1"/>
        <v>0.14000000000000001</v>
      </c>
      <c r="AE26" s="49">
        <f t="shared" si="1"/>
        <v>0.14000000000000001</v>
      </c>
      <c r="AF26" s="49">
        <f t="shared" si="1"/>
        <v>0.14000000000000001</v>
      </c>
      <c r="AG26" s="49">
        <f t="shared" si="1"/>
        <v>0.14000000000000001</v>
      </c>
      <c r="AH26" s="49">
        <f t="shared" si="1"/>
        <v>0.14000000000000001</v>
      </c>
      <c r="AI26" s="49">
        <f t="shared" si="1"/>
        <v>0.14000000000000001</v>
      </c>
      <c r="AJ26" s="49">
        <f t="shared" si="1"/>
        <v>0.14000000000000001</v>
      </c>
      <c r="AK26" s="50">
        <f>SUM(G26:AJ26)</f>
        <v>4.200000000000002</v>
      </c>
    </row>
    <row r="35" spans="8:13">
      <c r="H35" s="7"/>
      <c r="I35" s="7"/>
      <c r="J35" s="7"/>
      <c r="K35" s="7"/>
      <c r="L35" s="7"/>
      <c r="M35" s="7"/>
    </row>
    <row r="37" spans="8:13">
      <c r="H37" s="7"/>
      <c r="I37" s="7"/>
      <c r="J37" s="7"/>
      <c r="K37" s="7"/>
      <c r="L37" s="7"/>
      <c r="M37" s="7"/>
    </row>
    <row r="51" spans="35:35">
      <c r="AI51" s="7"/>
    </row>
  </sheetData>
  <mergeCells count="28"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  <mergeCell ref="A3:AK3"/>
    <mergeCell ref="A4:AK4"/>
    <mergeCell ref="A6:A8"/>
    <mergeCell ref="B6:B8"/>
    <mergeCell ref="C6:C8"/>
    <mergeCell ref="D6:D8"/>
    <mergeCell ref="E6:E8"/>
    <mergeCell ref="A5:AK5"/>
    <mergeCell ref="F6:F8"/>
    <mergeCell ref="G6:AJ6"/>
    <mergeCell ref="AK6:AK8"/>
    <mergeCell ref="G8:AJ8"/>
  </mergeCells>
  <pageMargins left="0.7" right="0.7" top="0.75" bottom="0.75" header="0.3" footer="0.3"/>
  <pageSetup paperSize="8" scale="56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tabSelected="1" zoomScale="70" zoomScaleNormal="70" zoomScaleSheetLayoutView="55" workbookViewId="0">
      <selection activeCell="Y36" sqref="Y34:Z36"/>
    </sheetView>
  </sheetViews>
  <sheetFormatPr defaultRowHeight="15"/>
  <cols>
    <col min="1" max="1" width="7.42578125" style="6" bestFit="1" customWidth="1"/>
    <col min="2" max="2" width="30.85546875" style="6" bestFit="1" customWidth="1"/>
    <col min="3" max="3" width="26.140625" style="6" bestFit="1" customWidth="1"/>
    <col min="4" max="4" width="14.140625" style="6" bestFit="1" customWidth="1"/>
    <col min="5" max="5" width="8.7109375" style="6" bestFit="1" customWidth="1"/>
    <col min="6" max="6" width="25.5703125" style="7" bestFit="1" customWidth="1"/>
    <col min="7" max="7" width="16.7109375" style="7" customWidth="1"/>
    <col min="8" max="37" width="6.85546875" style="6" customWidth="1"/>
    <col min="38" max="38" width="10.28515625" style="43" customWidth="1"/>
    <col min="39" max="39" width="16.42578125" style="6" customWidth="1"/>
    <col min="40" max="16384" width="9.140625" style="6"/>
  </cols>
  <sheetData>
    <row r="1" spans="1:83">
      <c r="A1" s="5"/>
      <c r="B1" s="5"/>
      <c r="C1" s="5"/>
      <c r="D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8" t="s">
        <v>0</v>
      </c>
      <c r="AN1" s="5"/>
    </row>
    <row r="2" spans="1:83" s="10" customFormat="1">
      <c r="A2" s="9"/>
      <c r="B2" s="9"/>
      <c r="C2" s="9"/>
      <c r="D2" s="9"/>
      <c r="F2" s="11"/>
      <c r="G2" s="11"/>
      <c r="P2" s="9"/>
      <c r="Q2" s="9"/>
      <c r="R2" s="9"/>
      <c r="S2" s="9"/>
      <c r="T2" s="9"/>
      <c r="U2" s="9"/>
      <c r="AI2" s="11"/>
      <c r="AJ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2"/>
      <c r="AY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3"/>
      <c r="BO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E2" s="11"/>
    </row>
    <row r="3" spans="1:83" ht="15" customHeight="1">
      <c r="A3" s="101" t="s">
        <v>63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</row>
    <row r="4" spans="1:83">
      <c r="A4" s="67" t="s">
        <v>37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</row>
    <row r="5" spans="1:83">
      <c r="A5" s="67" t="s">
        <v>42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</row>
    <row r="6" spans="1:83">
      <c r="A6" s="62" t="s">
        <v>3</v>
      </c>
      <c r="B6" s="62" t="s">
        <v>4</v>
      </c>
      <c r="C6" s="62" t="s">
        <v>5</v>
      </c>
      <c r="D6" s="62" t="s">
        <v>6</v>
      </c>
      <c r="E6" s="62" t="s">
        <v>7</v>
      </c>
      <c r="F6" s="62" t="s">
        <v>8</v>
      </c>
      <c r="G6" s="66" t="s">
        <v>9</v>
      </c>
      <c r="H6" s="63" t="s">
        <v>60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4" t="s">
        <v>10</v>
      </c>
      <c r="AM6" s="74" t="s">
        <v>11</v>
      </c>
    </row>
    <row r="7" spans="1:83" ht="15.75">
      <c r="A7" s="62"/>
      <c r="B7" s="62"/>
      <c r="C7" s="62"/>
      <c r="D7" s="62"/>
      <c r="E7" s="62"/>
      <c r="F7" s="62"/>
      <c r="G7" s="66"/>
      <c r="H7" s="4">
        <v>1</v>
      </c>
      <c r="I7" s="2">
        <v>2</v>
      </c>
      <c r="J7" s="1">
        <v>3</v>
      </c>
      <c r="K7" s="3">
        <v>4</v>
      </c>
      <c r="L7" s="1">
        <v>5</v>
      </c>
      <c r="M7" s="2">
        <v>6</v>
      </c>
      <c r="N7" s="4">
        <v>7</v>
      </c>
      <c r="O7" s="3">
        <v>8</v>
      </c>
      <c r="P7" s="1">
        <v>9</v>
      </c>
      <c r="Q7" s="2">
        <v>10</v>
      </c>
      <c r="R7" s="1">
        <v>11</v>
      </c>
      <c r="S7" s="2">
        <v>12</v>
      </c>
      <c r="T7" s="1">
        <v>13</v>
      </c>
      <c r="U7" s="3">
        <v>14</v>
      </c>
      <c r="V7" s="4">
        <v>15</v>
      </c>
      <c r="W7" s="2">
        <v>16</v>
      </c>
      <c r="X7" s="1">
        <v>17</v>
      </c>
      <c r="Y7" s="2">
        <v>18</v>
      </c>
      <c r="Z7" s="1">
        <v>19</v>
      </c>
      <c r="AA7" s="2">
        <v>20</v>
      </c>
      <c r="AB7" s="4">
        <v>21</v>
      </c>
      <c r="AC7" s="3">
        <v>22</v>
      </c>
      <c r="AD7" s="1">
        <v>23</v>
      </c>
      <c r="AE7" s="2">
        <v>24</v>
      </c>
      <c r="AF7" s="1">
        <v>25</v>
      </c>
      <c r="AG7" s="2">
        <v>26</v>
      </c>
      <c r="AH7" s="1">
        <v>27</v>
      </c>
      <c r="AI7" s="3">
        <v>28</v>
      </c>
      <c r="AJ7" s="4">
        <v>29</v>
      </c>
      <c r="AK7" s="2">
        <v>30</v>
      </c>
      <c r="AL7" s="64"/>
      <c r="AM7" s="74"/>
    </row>
    <row r="8" spans="1:83">
      <c r="A8" s="62"/>
      <c r="B8" s="62"/>
      <c r="C8" s="62"/>
      <c r="D8" s="62"/>
      <c r="E8" s="62"/>
      <c r="F8" s="62"/>
      <c r="G8" s="66"/>
      <c r="H8" s="65" t="s">
        <v>11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4"/>
      <c r="AM8" s="14" t="s">
        <v>58</v>
      </c>
    </row>
    <row r="9" spans="1:83" s="21" customFormat="1" ht="30">
      <c r="A9" s="98"/>
      <c r="B9" s="70" t="s">
        <v>29</v>
      </c>
      <c r="C9" s="15" t="s">
        <v>45</v>
      </c>
      <c r="D9" s="16">
        <f>'[2]Норма ТК'!D3</f>
        <v>4.28</v>
      </c>
      <c r="E9" s="17" t="s">
        <v>21</v>
      </c>
      <c r="F9" s="18" t="s">
        <v>27</v>
      </c>
      <c r="G9" s="17">
        <v>1</v>
      </c>
      <c r="H9" s="106">
        <f>D9*G9</f>
        <v>4.28</v>
      </c>
      <c r="I9" s="19">
        <v>4.28</v>
      </c>
      <c r="J9" s="19">
        <v>4.28</v>
      </c>
      <c r="K9" s="106">
        <f>G9*J9</f>
        <v>4.28</v>
      </c>
      <c r="L9" s="19">
        <v>4.28</v>
      </c>
      <c r="M9" s="19">
        <v>4.28</v>
      </c>
      <c r="N9" s="106">
        <v>4.28</v>
      </c>
      <c r="O9" s="106">
        <v>4.28</v>
      </c>
      <c r="P9" s="19">
        <v>4.28</v>
      </c>
      <c r="Q9" s="19">
        <v>4.28</v>
      </c>
      <c r="R9" s="19">
        <v>4.28</v>
      </c>
      <c r="S9" s="19">
        <v>4.28</v>
      </c>
      <c r="T9" s="19">
        <v>4.28</v>
      </c>
      <c r="U9" s="106">
        <v>4.28</v>
      </c>
      <c r="V9" s="106">
        <v>4.28</v>
      </c>
      <c r="W9" s="19">
        <v>4.28</v>
      </c>
      <c r="X9" s="19">
        <v>4.28</v>
      </c>
      <c r="Y9" s="19">
        <v>4.28</v>
      </c>
      <c r="Z9" s="19">
        <v>4.28</v>
      </c>
      <c r="AA9" s="19">
        <v>4.28</v>
      </c>
      <c r="AB9" s="106">
        <v>4.28</v>
      </c>
      <c r="AC9" s="106">
        <v>4.28</v>
      </c>
      <c r="AD9" s="19">
        <v>4.28</v>
      </c>
      <c r="AE9" s="19">
        <v>4.28</v>
      </c>
      <c r="AF9" s="19">
        <v>4.28</v>
      </c>
      <c r="AG9" s="19">
        <v>4.28</v>
      </c>
      <c r="AH9" s="19">
        <v>4.28</v>
      </c>
      <c r="AI9" s="106">
        <v>4.28</v>
      </c>
      <c r="AJ9" s="106">
        <v>4.28</v>
      </c>
      <c r="AK9" s="19">
        <v>4.28</v>
      </c>
      <c r="AL9" s="20">
        <f>SUM(H9:AK9)</f>
        <v>128.4</v>
      </c>
      <c r="AM9" s="20">
        <f>AL9</f>
        <v>128.4</v>
      </c>
    </row>
    <row r="10" spans="1:83" s="26" customFormat="1" ht="30">
      <c r="A10" s="98"/>
      <c r="B10" s="70"/>
      <c r="C10" s="15" t="s">
        <v>59</v>
      </c>
      <c r="D10" s="22">
        <f>'[2]Норма ТК'!D8</f>
        <v>8.6359999999999992</v>
      </c>
      <c r="E10" s="17" t="s">
        <v>13</v>
      </c>
      <c r="F10" s="18" t="s">
        <v>28</v>
      </c>
      <c r="G10" s="17">
        <v>1</v>
      </c>
      <c r="H10" s="104"/>
      <c r="I10" s="23"/>
      <c r="J10" s="23"/>
      <c r="K10" s="104"/>
      <c r="L10" s="23"/>
      <c r="M10" s="23"/>
      <c r="N10" s="104"/>
      <c r="O10" s="104"/>
      <c r="P10" s="25"/>
      <c r="Q10" s="24"/>
      <c r="R10" s="24"/>
      <c r="S10" s="24"/>
      <c r="T10" s="24"/>
      <c r="U10" s="104"/>
      <c r="V10" s="104"/>
      <c r="X10" s="24"/>
      <c r="Y10" s="24"/>
      <c r="Z10" s="24"/>
      <c r="AA10" s="24"/>
      <c r="AB10" s="104"/>
      <c r="AC10" s="104"/>
      <c r="AD10" s="24"/>
      <c r="AE10" s="24">
        <f>D10</f>
        <v>8.6359999999999992</v>
      </c>
      <c r="AF10" s="24"/>
      <c r="AG10" s="24"/>
      <c r="AH10" s="24"/>
      <c r="AI10" s="104"/>
      <c r="AJ10" s="104"/>
      <c r="AK10" s="24"/>
      <c r="AL10" s="20">
        <f>SUM(H10:AK10)</f>
        <v>8.6359999999999992</v>
      </c>
      <c r="AM10" s="20">
        <f>AL10</f>
        <v>8.6359999999999992</v>
      </c>
      <c r="AN10" s="27"/>
    </row>
    <row r="11" spans="1:83" s="30" customFormat="1">
      <c r="A11" s="69" t="s">
        <v>14</v>
      </c>
      <c r="B11" s="69"/>
      <c r="C11" s="69"/>
      <c r="D11" s="69"/>
      <c r="E11" s="69"/>
      <c r="F11" s="69"/>
      <c r="G11" s="28"/>
      <c r="H11" s="107">
        <f>H9+H10</f>
        <v>4.28</v>
      </c>
      <c r="I11" s="20">
        <f t="shared" ref="I11:AL11" si="0">I9+I10</f>
        <v>4.28</v>
      </c>
      <c r="J11" s="20">
        <f t="shared" si="0"/>
        <v>4.28</v>
      </c>
      <c r="K11" s="107">
        <f>K9+K10</f>
        <v>4.28</v>
      </c>
      <c r="L11" s="20">
        <f t="shared" si="0"/>
        <v>4.28</v>
      </c>
      <c r="M11" s="20">
        <f t="shared" si="0"/>
        <v>4.28</v>
      </c>
      <c r="N11" s="107">
        <f t="shared" si="0"/>
        <v>4.28</v>
      </c>
      <c r="O11" s="107">
        <f t="shared" si="0"/>
        <v>4.28</v>
      </c>
      <c r="P11" s="20">
        <f t="shared" si="0"/>
        <v>4.28</v>
      </c>
      <c r="Q11" s="20">
        <f t="shared" si="0"/>
        <v>4.28</v>
      </c>
      <c r="R11" s="20">
        <f t="shared" si="0"/>
        <v>4.28</v>
      </c>
      <c r="S11" s="20">
        <f t="shared" si="0"/>
        <v>4.28</v>
      </c>
      <c r="T11" s="20">
        <f t="shared" si="0"/>
        <v>4.28</v>
      </c>
      <c r="U11" s="107">
        <f t="shared" ref="U11:V11" si="1">U9+U10</f>
        <v>4.28</v>
      </c>
      <c r="V11" s="107">
        <f t="shared" si="1"/>
        <v>4.28</v>
      </c>
      <c r="W11" s="20">
        <f t="shared" si="0"/>
        <v>4.28</v>
      </c>
      <c r="X11" s="20">
        <f t="shared" si="0"/>
        <v>4.28</v>
      </c>
      <c r="Y11" s="20">
        <f t="shared" si="0"/>
        <v>4.28</v>
      </c>
      <c r="Z11" s="20">
        <f t="shared" si="0"/>
        <v>4.28</v>
      </c>
      <c r="AA11" s="20">
        <f t="shared" si="0"/>
        <v>4.28</v>
      </c>
      <c r="AB11" s="107">
        <f t="shared" ref="AB11:AC11" si="2">AB9+AB10</f>
        <v>4.28</v>
      </c>
      <c r="AC11" s="107">
        <f t="shared" si="2"/>
        <v>4.28</v>
      </c>
      <c r="AD11" s="20">
        <f t="shared" si="0"/>
        <v>4.28</v>
      </c>
      <c r="AE11" s="20">
        <f t="shared" si="0"/>
        <v>12.916</v>
      </c>
      <c r="AF11" s="20">
        <f t="shared" si="0"/>
        <v>4.28</v>
      </c>
      <c r="AG11" s="20">
        <f t="shared" si="0"/>
        <v>4.28</v>
      </c>
      <c r="AH11" s="20">
        <f t="shared" si="0"/>
        <v>4.28</v>
      </c>
      <c r="AI11" s="107">
        <f t="shared" ref="AI11:AJ11" si="3">AI9+AI10</f>
        <v>4.28</v>
      </c>
      <c r="AJ11" s="107">
        <f t="shared" si="3"/>
        <v>4.28</v>
      </c>
      <c r="AK11" s="20">
        <f t="shared" si="0"/>
        <v>4.28</v>
      </c>
      <c r="AL11" s="20">
        <f t="shared" si="0"/>
        <v>137.036</v>
      </c>
      <c r="AM11" s="20">
        <f>AL11</f>
        <v>137.036</v>
      </c>
      <c r="AN11" s="29"/>
    </row>
    <row r="12" spans="1:83">
      <c r="A12" s="31"/>
      <c r="B12" s="32"/>
      <c r="C12" s="32"/>
      <c r="D12" s="32"/>
      <c r="E12" s="32"/>
      <c r="F12" s="33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6"/>
    </row>
    <row r="13" spans="1:83">
      <c r="A13" s="31"/>
      <c r="B13" s="32"/>
      <c r="C13" s="32"/>
      <c r="D13" s="32"/>
      <c r="E13" s="32"/>
      <c r="F13" s="34"/>
      <c r="G13" s="34"/>
      <c r="H13" s="34"/>
      <c r="I13" s="34"/>
      <c r="J13" s="34"/>
      <c r="K13" s="34"/>
      <c r="L13" s="34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7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</row>
    <row r="14" spans="1:83" s="38" customFormat="1" ht="39" customHeight="1">
      <c r="D14" s="75" t="s">
        <v>22</v>
      </c>
      <c r="E14" s="75"/>
      <c r="F14" s="39"/>
      <c r="G14" s="71" t="s">
        <v>43</v>
      </c>
      <c r="H14" s="71"/>
      <c r="I14" s="71"/>
      <c r="J14" s="71"/>
      <c r="K14" s="71"/>
      <c r="L14" s="71"/>
      <c r="O14" s="72"/>
      <c r="P14" s="72"/>
      <c r="Q14" s="72"/>
      <c r="R14" s="72"/>
      <c r="T14" s="73" t="s">
        <v>36</v>
      </c>
      <c r="U14" s="73"/>
      <c r="V14" s="73"/>
    </row>
    <row r="15" spans="1:83" s="38" customFormat="1">
      <c r="H15" s="61" t="s">
        <v>1</v>
      </c>
      <c r="I15" s="61"/>
      <c r="J15" s="61"/>
      <c r="K15" s="61"/>
      <c r="O15" s="61" t="s">
        <v>2</v>
      </c>
      <c r="P15" s="61"/>
      <c r="Q15" s="61"/>
      <c r="R15" s="61"/>
      <c r="T15" s="61" t="s">
        <v>23</v>
      </c>
      <c r="U15" s="61"/>
      <c r="V15" s="61"/>
    </row>
    <row r="16" spans="1:83">
      <c r="B16" s="40"/>
      <c r="D16" s="7"/>
      <c r="E16" s="7"/>
      <c r="F16" s="6"/>
      <c r="G16" s="6"/>
      <c r="P16" s="32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7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</row>
    <row r="17" spans="2:63">
      <c r="B17" s="40"/>
      <c r="D17" s="7"/>
      <c r="E17" s="7"/>
      <c r="F17" s="6"/>
      <c r="G17" s="6"/>
      <c r="P17" s="3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7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</row>
    <row r="18" spans="2:63">
      <c r="B18" s="40"/>
      <c r="D18" s="7"/>
      <c r="E18" s="7"/>
      <c r="F18" s="6"/>
      <c r="G18" s="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7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</row>
    <row r="19" spans="2:63" s="38" customFormat="1" ht="58.5" customHeight="1">
      <c r="D19" s="75" t="s">
        <v>35</v>
      </c>
      <c r="E19" s="75"/>
      <c r="F19" s="39"/>
      <c r="G19" s="71" t="s">
        <v>44</v>
      </c>
      <c r="H19" s="71"/>
      <c r="I19" s="71"/>
      <c r="J19" s="71"/>
      <c r="K19" s="71"/>
      <c r="L19" s="71"/>
      <c r="O19" s="72"/>
      <c r="P19" s="72"/>
      <c r="Q19" s="72"/>
      <c r="R19" s="72"/>
      <c r="T19" s="73" t="s">
        <v>34</v>
      </c>
      <c r="U19" s="73"/>
      <c r="V19" s="73"/>
    </row>
    <row r="20" spans="2:63" s="38" customFormat="1">
      <c r="H20" s="61" t="s">
        <v>1</v>
      </c>
      <c r="I20" s="61"/>
      <c r="J20" s="61"/>
      <c r="K20" s="61"/>
      <c r="O20" s="61" t="s">
        <v>2</v>
      </c>
      <c r="P20" s="61"/>
      <c r="Q20" s="61"/>
      <c r="R20" s="61"/>
      <c r="T20" s="61" t="s">
        <v>23</v>
      </c>
      <c r="U20" s="61"/>
      <c r="V20" s="61"/>
    </row>
    <row r="21" spans="2:63" ht="18">
      <c r="B21" s="41"/>
      <c r="C21" s="41"/>
      <c r="D21" s="7"/>
      <c r="E21" s="42"/>
      <c r="F21" s="42"/>
      <c r="G21" s="42"/>
      <c r="J21" s="42"/>
      <c r="K21" s="42"/>
      <c r="L21" s="42"/>
      <c r="M21" s="42"/>
      <c r="N21" s="36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7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</row>
  </sheetData>
  <mergeCells count="31">
    <mergeCell ref="D19:E19"/>
    <mergeCell ref="G19:L19"/>
    <mergeCell ref="O19:R19"/>
    <mergeCell ref="T19:V19"/>
    <mergeCell ref="H20:K20"/>
    <mergeCell ref="O20:R20"/>
    <mergeCell ref="T20:V20"/>
    <mergeCell ref="H15:K15"/>
    <mergeCell ref="O15:R15"/>
    <mergeCell ref="T15:V15"/>
    <mergeCell ref="A5:AM5"/>
    <mergeCell ref="D14:E14"/>
    <mergeCell ref="G14:L14"/>
    <mergeCell ref="O14:R14"/>
    <mergeCell ref="T14:V14"/>
    <mergeCell ref="F6:F8"/>
    <mergeCell ref="G6:G8"/>
    <mergeCell ref="H6:AK6"/>
    <mergeCell ref="A9:A10"/>
    <mergeCell ref="A11:F11"/>
    <mergeCell ref="B9:B10"/>
    <mergeCell ref="A3:AM3"/>
    <mergeCell ref="A4:AM4"/>
    <mergeCell ref="H8:AK8"/>
    <mergeCell ref="A6:A8"/>
    <mergeCell ref="B6:B8"/>
    <mergeCell ref="C6:C8"/>
    <mergeCell ref="D6:D8"/>
    <mergeCell ref="E6:E8"/>
    <mergeCell ref="AL6:AL8"/>
    <mergeCell ref="AM6:AM7"/>
  </mergeCells>
  <pageMargins left="0.7" right="0.7" top="0.75" bottom="0.75" header="0.3" footer="0.3"/>
  <pageSetup paperSize="8" scale="53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2019-09-09T06:54:04Z</dcterms:modified>
</cp:coreProperties>
</file>