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_2019\Графики дежурств\"/>
    </mc:Choice>
  </mc:AlternateContent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Лист1!$A$1:$AH$35</definedName>
  </definedNames>
  <calcPr calcId="152511"/>
</workbook>
</file>

<file path=xl/calcChain.xml><?xml version="1.0" encoding="utf-8"?>
<calcChain xmlns="http://schemas.openxmlformats.org/spreadsheetml/2006/main">
  <c r="AF20" i="1" l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H5" i="1" l="1"/>
  <c r="AG6" i="1"/>
  <c r="AG8" i="1"/>
  <c r="AG9" i="1"/>
  <c r="AG10" i="1"/>
  <c r="AG11" i="1"/>
  <c r="AG13" i="1"/>
  <c r="AG14" i="1"/>
  <c r="AG15" i="1"/>
  <c r="AG17" i="1"/>
  <c r="AG18" i="1"/>
  <c r="AG19" i="1"/>
  <c r="AG21" i="1"/>
  <c r="AG22" i="1"/>
  <c r="AG23" i="1"/>
  <c r="AG5" i="1"/>
  <c r="AI14" i="1"/>
  <c r="AI15" i="1"/>
  <c r="AI17" i="1"/>
  <c r="AI18" i="1"/>
  <c r="AI19" i="1"/>
  <c r="AI21" i="1"/>
  <c r="AJ21" i="1" s="1"/>
  <c r="AI22" i="1"/>
  <c r="AJ22" i="1" s="1"/>
  <c r="AI23" i="1"/>
  <c r="AI13" i="1"/>
  <c r="AI8" i="1"/>
  <c r="AI9" i="1"/>
  <c r="AI11" i="1"/>
  <c r="AI10" i="1"/>
  <c r="AG20" i="1"/>
  <c r="AG16" i="1"/>
  <c r="AG12" i="1"/>
  <c r="AG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4" i="1"/>
  <c r="N28" i="1" l="1"/>
  <c r="J27" i="1"/>
  <c r="F27" i="1"/>
  <c r="M27" i="1"/>
  <c r="I27" i="1"/>
  <c r="K27" i="1"/>
  <c r="L27" i="1"/>
  <c r="H27" i="1"/>
  <c r="D27" i="1"/>
  <c r="AD27" i="1"/>
  <c r="Z27" i="1"/>
  <c r="V27" i="1"/>
  <c r="R27" i="1"/>
  <c r="AE27" i="1"/>
  <c r="AA27" i="1"/>
  <c r="W28" i="1"/>
  <c r="S27" i="1"/>
  <c r="O28" i="1"/>
  <c r="K28" i="1"/>
  <c r="G28" i="1"/>
  <c r="AF27" i="1"/>
  <c r="AB27" i="1"/>
  <c r="X27" i="1"/>
  <c r="T27" i="1"/>
  <c r="P27" i="1"/>
  <c r="AC27" i="1"/>
  <c r="Y27" i="1"/>
  <c r="U27" i="1"/>
  <c r="Q27" i="1"/>
  <c r="I28" i="1"/>
  <c r="E28" i="1"/>
  <c r="C28" i="1"/>
  <c r="P28" i="1"/>
  <c r="O27" i="1"/>
  <c r="R28" i="1"/>
  <c r="Q28" i="1"/>
  <c r="S28" i="1"/>
  <c r="T28" i="1"/>
  <c r="U28" i="1"/>
  <c r="AC28" i="1"/>
  <c r="AD28" i="1"/>
  <c r="Z28" i="1"/>
  <c r="V28" i="1"/>
  <c r="AA28" i="1"/>
  <c r="W27" i="1"/>
  <c r="AE28" i="1"/>
  <c r="AF28" i="1"/>
  <c r="AB28" i="1"/>
  <c r="X28" i="1"/>
  <c r="Y28" i="1"/>
  <c r="E27" i="1"/>
  <c r="G27" i="1"/>
  <c r="C27" i="1"/>
  <c r="D28" i="1"/>
  <c r="F28" i="1"/>
  <c r="H28" i="1"/>
  <c r="J28" i="1"/>
  <c r="L28" i="1"/>
  <c r="N27" i="1"/>
  <c r="M28" i="1"/>
  <c r="AI6" i="1"/>
  <c r="AI5" i="1"/>
  <c r="AJ5" i="1" s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H23" i="1" l="1"/>
  <c r="AK23" i="1" l="1"/>
  <c r="AL23" i="1" s="1"/>
  <c r="AM23" i="1" s="1"/>
  <c r="AK13" i="1"/>
  <c r="AL13" i="1" s="1"/>
  <c r="AM13" i="1" s="1"/>
  <c r="AK6" i="1"/>
  <c r="AL6" i="1" s="1"/>
  <c r="AM6" i="1" s="1"/>
  <c r="AK5" i="1"/>
  <c r="AL5" i="1" s="1"/>
  <c r="AM5" i="1" s="1"/>
  <c r="AK19" i="1" l="1"/>
  <c r="AL19" i="1" s="1"/>
  <c r="AM19" i="1" s="1"/>
  <c r="AK15" i="1"/>
  <c r="AL15" i="1" s="1"/>
  <c r="AM15" i="1" s="1"/>
  <c r="AK17" i="1"/>
  <c r="AL17" i="1" s="1"/>
  <c r="AM17" i="1" s="1"/>
  <c r="AK21" i="1"/>
  <c r="AL21" i="1" s="1"/>
  <c r="AM21" i="1" s="1"/>
  <c r="AK22" i="1"/>
  <c r="AL22" i="1" s="1"/>
  <c r="AM22" i="1" s="1"/>
  <c r="AK8" i="1"/>
  <c r="AL8" i="1" s="1"/>
  <c r="AM8" i="1" s="1"/>
  <c r="AK18" i="1"/>
  <c r="AL18" i="1" s="1"/>
  <c r="AM18" i="1" s="1"/>
  <c r="AK11" i="1"/>
  <c r="AL11" i="1" s="1"/>
  <c r="AM11" i="1" s="1"/>
  <c r="AK14" i="1"/>
  <c r="AL14" i="1" s="1"/>
  <c r="AM14" i="1" s="1"/>
  <c r="AK10" i="1"/>
  <c r="AL10" i="1" s="1"/>
  <c r="AM10" i="1" s="1"/>
  <c r="AK9" i="1"/>
  <c r="AL9" i="1" s="1"/>
  <c r="AM9" i="1" s="1"/>
  <c r="AH9" i="1"/>
  <c r="AH10" i="1"/>
  <c r="AH11" i="1"/>
  <c r="AH13" i="1"/>
  <c r="AH14" i="1"/>
  <c r="AH15" i="1"/>
  <c r="AH17" i="1"/>
  <c r="AH18" i="1"/>
  <c r="AH19" i="1"/>
  <c r="AH21" i="1"/>
  <c r="AH22" i="1"/>
  <c r="AH6" i="1"/>
  <c r="AH8" i="1"/>
  <c r="AH24" i="1" l="1"/>
</calcChain>
</file>

<file path=xl/sharedStrings.xml><?xml version="1.0" encoding="utf-8"?>
<sst xmlns="http://schemas.openxmlformats.org/spreadsheetml/2006/main" count="110" uniqueCount="48">
  <si>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</si>
  <si>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</si>
  <si>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</si>
  <si>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</si>
  <si>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</si>
  <si>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</si>
  <si>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</si>
  <si>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</si>
  <si>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</si>
  <si>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</si>
  <si>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</si>
  <si>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</si>
  <si>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</si>
  <si>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</si>
  <si>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</si>
  <si>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</si>
  <si>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</si>
  <si>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</si>
  <si>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</si>
  <si>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</si>
  <si>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</si>
  <si>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</si>
  <si>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</si>
  <si>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</si>
  <si>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</si>
  <si>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</si>
  <si>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</si>
  <si>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</si>
  <si>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</si>
  <si>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</si>
  <si>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</si>
  <si>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</si>
  <si>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</si>
  <si>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</si>
  <si>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</si>
  <si>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</si>
  <si>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</si>
  <si>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</si>
  <si>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</si>
  <si>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</si>
  <si>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</si>
  <si>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</si>
  <si>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</si>
  <si>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</si>
  <si>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</si>
  <si>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</si>
  <si>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</si>
  <si>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апрель  2019  (норма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</si>
</sst>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73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A4" sqref="A4:XFD4"/>
    </sheetView>
  </sheetViews>
  <sheetFormatPr defaultRowHeight="15" x14ac:dyDescent="0.25"/>
  <cols>
    <col min="1" max="1" width="5" customWidth="1"/>
    <col min="2" max="2" width="24.5703125" customWidth="1"/>
    <col min="3" max="32" width="3.7109375" customWidth="1"/>
    <col min="33" max="33" width="6.28515625" bestFit="1" customWidth="1"/>
    <col min="34" max="34" width="9" customWidth="1"/>
    <col min="35" max="35" width="5.7109375" bestFit="1" customWidth="1"/>
    <col min="36" max="36" width="10.28515625" bestFit="1" customWidth="1"/>
    <col min="37" max="37" width="7.28515625" customWidth="1"/>
    <col min="38" max="38" width="10.7109375" customWidth="1"/>
    <col min="39" max="39" width="11.42578125" customWidth="1"/>
  </cols>
  <sheetData>
    <row r="1" spans="1:39" ht="21.75" thickBot="1" x14ac:dyDescent="0.4">
      <c r="C1" s="66" t="s">
        <v>47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5">
        <v>175</v>
      </c>
      <c r="X1" s="65"/>
      <c r="Y1" s="25" t="s">
        <v>36</v>
      </c>
      <c r="Z1" s="25"/>
      <c r="AA1" s="25"/>
      <c r="AB1" s="25"/>
      <c r="AC1" s="25"/>
      <c r="AD1" s="25"/>
      <c r="AE1" s="25"/>
      <c r="AF1" s="25"/>
      <c r="AG1" s="25"/>
      <c r="AH1" s="25"/>
      <c r="AI1" s="45"/>
      <c r="AJ1" s="45"/>
    </row>
    <row r="2" spans="1:39" ht="15" customHeight="1" x14ac:dyDescent="0.25">
      <c r="A2" s="61"/>
      <c r="B2" s="63"/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6">
        <v>6</v>
      </c>
      <c r="I2" s="26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6">
        <v>13</v>
      </c>
      <c r="P2" s="26">
        <v>14</v>
      </c>
      <c r="Q2" s="27">
        <v>15</v>
      </c>
      <c r="R2" s="27">
        <v>16</v>
      </c>
      <c r="S2" s="27">
        <v>17</v>
      </c>
      <c r="T2" s="27">
        <v>18</v>
      </c>
      <c r="U2" s="27">
        <v>19</v>
      </c>
      <c r="V2" s="26">
        <v>20</v>
      </c>
      <c r="W2" s="26">
        <v>21</v>
      </c>
      <c r="X2" s="27">
        <v>22</v>
      </c>
      <c r="Y2" s="27">
        <v>23</v>
      </c>
      <c r="Z2" s="27">
        <v>24</v>
      </c>
      <c r="AA2" s="27">
        <v>25</v>
      </c>
      <c r="AB2" s="27">
        <v>26</v>
      </c>
      <c r="AC2" s="26">
        <v>27</v>
      </c>
      <c r="AD2" s="26">
        <v>28</v>
      </c>
      <c r="AE2" s="27">
        <v>29</v>
      </c>
      <c r="AF2" s="48">
        <v>30</v>
      </c>
      <c r="AG2" s="70" t="s">
        <v>7</v>
      </c>
      <c r="AH2" s="72" t="s">
        <v>8</v>
      </c>
      <c r="AI2" s="67" t="s">
        <v>35</v>
      </c>
      <c r="AJ2" s="68"/>
      <c r="AK2" s="69" t="s">
        <v>40</v>
      </c>
      <c r="AL2" s="69" t="s">
        <v>45</v>
      </c>
      <c r="AM2" s="69" t="s">
        <v>46</v>
      </c>
    </row>
    <row r="3" spans="1:39" ht="15.75" thickBot="1" x14ac:dyDescent="0.3">
      <c r="A3" s="62"/>
      <c r="B3" s="64"/>
      <c r="C3" s="5" t="s">
        <v>4</v>
      </c>
      <c r="D3" s="5" t="s">
        <v>5</v>
      </c>
      <c r="E3" s="5" t="s">
        <v>6</v>
      </c>
      <c r="F3" s="5" t="s">
        <v>0</v>
      </c>
      <c r="G3" s="5" t="s">
        <v>1</v>
      </c>
      <c r="H3" s="19" t="s">
        <v>2</v>
      </c>
      <c r="I3" s="19" t="s">
        <v>3</v>
      </c>
      <c r="J3" s="5" t="s">
        <v>4</v>
      </c>
      <c r="K3" s="5" t="s">
        <v>5</v>
      </c>
      <c r="L3" s="5" t="s">
        <v>6</v>
      </c>
      <c r="M3" s="5" t="s">
        <v>0</v>
      </c>
      <c r="N3" s="5" t="s">
        <v>1</v>
      </c>
      <c r="O3" s="19" t="s">
        <v>2</v>
      </c>
      <c r="P3" s="19" t="s">
        <v>3</v>
      </c>
      <c r="Q3" s="5" t="s">
        <v>4</v>
      </c>
      <c r="R3" s="5" t="s">
        <v>5</v>
      </c>
      <c r="S3" s="5" t="s">
        <v>6</v>
      </c>
      <c r="T3" s="5" t="s">
        <v>0</v>
      </c>
      <c r="U3" s="5" t="s">
        <v>1</v>
      </c>
      <c r="V3" s="19" t="s">
        <v>2</v>
      </c>
      <c r="W3" s="19" t="s">
        <v>3</v>
      </c>
      <c r="X3" s="5" t="s">
        <v>4</v>
      </c>
      <c r="Y3" s="5" t="s">
        <v>5</v>
      </c>
      <c r="Z3" s="5" t="s">
        <v>6</v>
      </c>
      <c r="AA3" s="5" t="s">
        <v>0</v>
      </c>
      <c r="AB3" s="5" t="s">
        <v>1</v>
      </c>
      <c r="AC3" s="19" t="s">
        <v>2</v>
      </c>
      <c r="AD3" s="19" t="s">
        <v>3</v>
      </c>
      <c r="AE3" s="5" t="s">
        <v>4</v>
      </c>
      <c r="AF3" s="49" t="s">
        <v>5</v>
      </c>
      <c r="AG3" s="71"/>
      <c r="AH3" s="73"/>
      <c r="AI3" s="43" t="s">
        <v>43</v>
      </c>
      <c r="AJ3" s="42" t="s">
        <v>44</v>
      </c>
      <c r="AK3" s="69"/>
      <c r="AL3" s="69"/>
      <c r="AM3" s="69"/>
    </row>
    <row r="4" spans="1:39" ht="16.5" thickTop="1" thickBot="1" x14ac:dyDescent="0.3">
      <c r="A4" s="28"/>
      <c r="B4" s="13" t="s">
        <v>9</v>
      </c>
      <c r="C4" s="11">
        <f>COUNTIF(C5:C6,8)+COUNTIF(C5:C6,15)+COUNTIF(C5:C6,7)</f>
        <v>2</v>
      </c>
      <c r="D4" s="11">
        <f t="shared" ref="D4:AF4" si="0">COUNTIF(D5:D6,8)+COUNTIF(D5:D6,15)+COUNTIF(D5:D6,7)</f>
        <v>2</v>
      </c>
      <c r="E4" s="11">
        <f t="shared" si="0"/>
        <v>2</v>
      </c>
      <c r="F4" s="11">
        <f t="shared" si="0"/>
        <v>2</v>
      </c>
      <c r="G4" s="11">
        <f t="shared" si="0"/>
        <v>2</v>
      </c>
      <c r="H4" s="20">
        <f t="shared" si="0"/>
        <v>0</v>
      </c>
      <c r="I4" s="20">
        <f t="shared" si="0"/>
        <v>0</v>
      </c>
      <c r="J4" s="11">
        <f t="shared" si="0"/>
        <v>2</v>
      </c>
      <c r="K4" s="11">
        <f t="shared" si="0"/>
        <v>2</v>
      </c>
      <c r="L4" s="11">
        <f t="shared" si="0"/>
        <v>2</v>
      </c>
      <c r="M4" s="11">
        <f t="shared" si="0"/>
        <v>2</v>
      </c>
      <c r="N4" s="11">
        <f t="shared" si="0"/>
        <v>2</v>
      </c>
      <c r="O4" s="20">
        <f t="shared" si="0"/>
        <v>0</v>
      </c>
      <c r="P4" s="20">
        <f t="shared" si="0"/>
        <v>0</v>
      </c>
      <c r="Q4" s="11">
        <f t="shared" si="0"/>
        <v>1</v>
      </c>
      <c r="R4" s="11">
        <f t="shared" si="0"/>
        <v>1</v>
      </c>
      <c r="S4" s="11">
        <f t="shared" si="0"/>
        <v>1</v>
      </c>
      <c r="T4" s="11">
        <f t="shared" si="0"/>
        <v>1</v>
      </c>
      <c r="U4" s="11">
        <f t="shared" si="0"/>
        <v>1</v>
      </c>
      <c r="V4" s="20">
        <f t="shared" si="0"/>
        <v>0</v>
      </c>
      <c r="W4" s="20">
        <f t="shared" si="0"/>
        <v>0</v>
      </c>
      <c r="X4" s="11">
        <f t="shared" si="0"/>
        <v>1</v>
      </c>
      <c r="Y4" s="11">
        <f t="shared" si="0"/>
        <v>1</v>
      </c>
      <c r="Z4" s="11">
        <f t="shared" si="0"/>
        <v>1</v>
      </c>
      <c r="AA4" s="11">
        <f t="shared" si="0"/>
        <v>1</v>
      </c>
      <c r="AB4" s="11">
        <f t="shared" si="0"/>
        <v>1</v>
      </c>
      <c r="AC4" s="20">
        <f t="shared" si="0"/>
        <v>0</v>
      </c>
      <c r="AD4" s="20">
        <f t="shared" si="0"/>
        <v>0</v>
      </c>
      <c r="AE4" s="11">
        <f t="shared" si="0"/>
        <v>2</v>
      </c>
      <c r="AF4" s="50">
        <f t="shared" si="0"/>
        <v>2</v>
      </c>
      <c r="AG4" s="12"/>
      <c r="AH4" s="29"/>
      <c r="AI4" s="44"/>
      <c r="AJ4" s="1"/>
      <c r="AK4" s="1"/>
      <c r="AL4" s="1"/>
      <c r="AM4" s="1"/>
    </row>
    <row r="5" spans="1:39" ht="15.75" thickTop="1" x14ac:dyDescent="0.25">
      <c r="A5" s="30">
        <v>1</v>
      </c>
      <c r="B5" s="2" t="s">
        <v>13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19"/>
      <c r="I5" s="19"/>
      <c r="J5" s="5">
        <v>8</v>
      </c>
      <c r="K5" s="5">
        <v>8</v>
      </c>
      <c r="L5" s="5">
        <v>8</v>
      </c>
      <c r="M5" s="5">
        <v>8</v>
      </c>
      <c r="N5" s="5">
        <v>8</v>
      </c>
      <c r="O5" s="19"/>
      <c r="P5" s="19"/>
      <c r="Q5" s="5" t="s">
        <v>33</v>
      </c>
      <c r="R5" s="5" t="s">
        <v>33</v>
      </c>
      <c r="S5" s="5" t="s">
        <v>33</v>
      </c>
      <c r="T5" s="5" t="s">
        <v>33</v>
      </c>
      <c r="U5" s="5" t="s">
        <v>33</v>
      </c>
      <c r="V5" s="19" t="s">
        <v>33</v>
      </c>
      <c r="W5" s="19" t="s">
        <v>33</v>
      </c>
      <c r="X5" s="5" t="s">
        <v>33</v>
      </c>
      <c r="Y5" s="5" t="s">
        <v>33</v>
      </c>
      <c r="Z5" s="5" t="s">
        <v>33</v>
      </c>
      <c r="AA5" s="5" t="s">
        <v>33</v>
      </c>
      <c r="AB5" s="5" t="s">
        <v>33</v>
      </c>
      <c r="AC5" s="19" t="s">
        <v>33</v>
      </c>
      <c r="AD5" s="19" t="s">
        <v>33</v>
      </c>
      <c r="AE5" s="5">
        <v>8</v>
      </c>
      <c r="AF5" s="49">
        <v>7</v>
      </c>
      <c r="AG5" s="1">
        <f>SUM(C5:AF5)</f>
        <v>95</v>
      </c>
      <c r="AH5" s="31">
        <f>COUNTIF(C5:AF5,15)</f>
        <v>0</v>
      </c>
      <c r="AI5" s="44">
        <f>COUNTIF(D5:AF5,"отп")</f>
        <v>14</v>
      </c>
      <c r="AJ5" s="1">
        <f>(AI5-4)*8</f>
        <v>80</v>
      </c>
      <c r="AK5" s="1">
        <f>SUM(AG5+AJ5)</f>
        <v>175</v>
      </c>
      <c r="AL5" s="1">
        <f t="shared" ref="AL5:AL22" si="1">AK5-$W$1</f>
        <v>0</v>
      </c>
      <c r="AM5" s="1">
        <f>ROUND(AL5/8,0)</f>
        <v>0</v>
      </c>
    </row>
    <row r="6" spans="1:39" ht="15.75" thickBot="1" x14ac:dyDescent="0.3">
      <c r="A6" s="32">
        <v>2</v>
      </c>
      <c r="B6" s="8" t="s">
        <v>14</v>
      </c>
      <c r="C6" s="55">
        <v>8</v>
      </c>
      <c r="D6" s="55">
        <v>8</v>
      </c>
      <c r="E6" s="55">
        <v>8</v>
      </c>
      <c r="F6" s="55">
        <v>8</v>
      </c>
      <c r="G6" s="55">
        <v>8</v>
      </c>
      <c r="H6" s="59"/>
      <c r="I6" s="59"/>
      <c r="J6" s="55">
        <v>8</v>
      </c>
      <c r="K6" s="55">
        <v>8</v>
      </c>
      <c r="L6" s="55">
        <v>8</v>
      </c>
      <c r="M6" s="55">
        <v>8</v>
      </c>
      <c r="N6" s="55">
        <v>8</v>
      </c>
      <c r="O6" s="59"/>
      <c r="P6" s="59"/>
      <c r="Q6" s="55">
        <v>8</v>
      </c>
      <c r="R6" s="55">
        <v>8</v>
      </c>
      <c r="S6" s="55">
        <v>8</v>
      </c>
      <c r="T6" s="55">
        <v>8</v>
      </c>
      <c r="U6" s="55">
        <v>8</v>
      </c>
      <c r="V6" s="59"/>
      <c r="W6" s="59"/>
      <c r="X6" s="55">
        <v>8</v>
      </c>
      <c r="Y6" s="55">
        <v>8</v>
      </c>
      <c r="Z6" s="55">
        <v>8</v>
      </c>
      <c r="AA6" s="55">
        <v>8</v>
      </c>
      <c r="AB6" s="55">
        <v>8</v>
      </c>
      <c r="AC6" s="59"/>
      <c r="AD6" s="59"/>
      <c r="AE6" s="55">
        <v>8</v>
      </c>
      <c r="AF6" s="57">
        <v>7</v>
      </c>
      <c r="AG6" s="8">
        <f t="shared" ref="AG6:AG23" si="2">SUM(C6:AF6)</f>
        <v>175</v>
      </c>
      <c r="AH6" s="31">
        <f>COUNTIF(C6:AF6,15)</f>
        <v>0</v>
      </c>
      <c r="AI6" s="44">
        <f>COUNTIF(D6:AF6,"отп")</f>
        <v>0</v>
      </c>
      <c r="AJ6" s="1"/>
      <c r="AK6" s="1">
        <f t="shared" ref="AK6:AK23" si="3">SUM(AG6+AJ6)</f>
        <v>175</v>
      </c>
      <c r="AL6" s="1">
        <f t="shared" si="1"/>
        <v>0</v>
      </c>
      <c r="AM6" s="1">
        <f t="shared" ref="AM6:AM23" si="4">ROUND(AL6/8,0)</f>
        <v>0</v>
      </c>
    </row>
    <row r="7" spans="1:39" ht="16.5" thickTop="1" thickBot="1" x14ac:dyDescent="0.3">
      <c r="A7" s="33"/>
      <c r="B7" s="13" t="s">
        <v>10</v>
      </c>
      <c r="C7" s="11">
        <f>COUNTIF(C8:C11,8)+COUNTIF(C8:C11,15)+COUNTIF(C8:C11,7)</f>
        <v>3</v>
      </c>
      <c r="D7" s="20">
        <f t="shared" ref="D7:AF7" si="5">COUNTIF(D8:D11,8)+COUNTIF(D8:D11,15)+COUNTIF(D8:D11,7)</f>
        <v>4</v>
      </c>
      <c r="E7" s="20">
        <f t="shared" si="5"/>
        <v>3</v>
      </c>
      <c r="F7" s="11">
        <f t="shared" si="5"/>
        <v>3</v>
      </c>
      <c r="G7" s="11">
        <f t="shared" si="5"/>
        <v>3</v>
      </c>
      <c r="H7" s="11">
        <f t="shared" si="5"/>
        <v>0</v>
      </c>
      <c r="I7" s="50">
        <f t="shared" si="5"/>
        <v>1</v>
      </c>
      <c r="J7" s="47">
        <f t="shared" si="5"/>
        <v>2</v>
      </c>
      <c r="K7" s="20">
        <f t="shared" si="5"/>
        <v>3</v>
      </c>
      <c r="L7" s="20">
        <f t="shared" si="5"/>
        <v>2</v>
      </c>
      <c r="M7" s="11">
        <f t="shared" si="5"/>
        <v>3</v>
      </c>
      <c r="N7" s="11">
        <f t="shared" si="5"/>
        <v>4</v>
      </c>
      <c r="O7" s="11">
        <f t="shared" si="5"/>
        <v>0</v>
      </c>
      <c r="P7" s="11">
        <f t="shared" si="5"/>
        <v>1</v>
      </c>
      <c r="Q7" s="11">
        <f t="shared" si="5"/>
        <v>3</v>
      </c>
      <c r="R7" s="20">
        <f t="shared" si="5"/>
        <v>3</v>
      </c>
      <c r="S7" s="20">
        <f t="shared" si="5"/>
        <v>2</v>
      </c>
      <c r="T7" s="11">
        <f t="shared" si="5"/>
        <v>3</v>
      </c>
      <c r="U7" s="11">
        <f t="shared" si="5"/>
        <v>3</v>
      </c>
      <c r="V7" s="11">
        <f t="shared" si="5"/>
        <v>0</v>
      </c>
      <c r="W7" s="11">
        <f t="shared" si="5"/>
        <v>1</v>
      </c>
      <c r="X7" s="11">
        <f t="shared" si="5"/>
        <v>2</v>
      </c>
      <c r="Y7" s="20">
        <f t="shared" si="5"/>
        <v>3</v>
      </c>
      <c r="Z7" s="20">
        <f t="shared" si="5"/>
        <v>3</v>
      </c>
      <c r="AA7" s="11">
        <f t="shared" si="5"/>
        <v>3</v>
      </c>
      <c r="AB7" s="11">
        <f t="shared" si="5"/>
        <v>3</v>
      </c>
      <c r="AC7" s="11">
        <f t="shared" si="5"/>
        <v>0</v>
      </c>
      <c r="AD7" s="11">
        <f t="shared" si="5"/>
        <v>1</v>
      </c>
      <c r="AE7" s="11">
        <f t="shared" si="5"/>
        <v>3</v>
      </c>
      <c r="AF7" s="20">
        <f t="shared" si="5"/>
        <v>2</v>
      </c>
      <c r="AG7" s="56">
        <f t="shared" si="2"/>
        <v>67</v>
      </c>
      <c r="AH7" s="29"/>
      <c r="AI7" s="44"/>
      <c r="AJ7" s="1"/>
      <c r="AK7" s="1"/>
      <c r="AL7" s="1"/>
      <c r="AM7" s="1"/>
    </row>
    <row r="8" spans="1:39" ht="15.75" thickTop="1" x14ac:dyDescent="0.25">
      <c r="A8" s="53">
        <v>3</v>
      </c>
      <c r="B8" s="7" t="s">
        <v>15</v>
      </c>
      <c r="C8" s="54">
        <v>0</v>
      </c>
      <c r="D8" s="54">
        <v>8</v>
      </c>
      <c r="E8" s="54">
        <v>8</v>
      </c>
      <c r="F8" s="54">
        <v>8</v>
      </c>
      <c r="G8" s="54">
        <v>8</v>
      </c>
      <c r="H8" s="60"/>
      <c r="I8" s="60"/>
      <c r="J8" s="54">
        <v>8</v>
      </c>
      <c r="K8" s="54">
        <v>15</v>
      </c>
      <c r="L8" s="54">
        <v>9</v>
      </c>
      <c r="M8" s="54">
        <v>0</v>
      </c>
      <c r="N8" s="54">
        <v>8</v>
      </c>
      <c r="O8" s="60"/>
      <c r="P8" s="60"/>
      <c r="Q8" s="54">
        <v>8</v>
      </c>
      <c r="R8" s="54">
        <v>15</v>
      </c>
      <c r="S8" s="54">
        <v>9</v>
      </c>
      <c r="T8" s="54">
        <v>0</v>
      </c>
      <c r="U8" s="54">
        <v>8</v>
      </c>
      <c r="V8" s="60"/>
      <c r="W8" s="60"/>
      <c r="X8" s="54">
        <v>8</v>
      </c>
      <c r="Y8" s="54">
        <v>8</v>
      </c>
      <c r="Z8" s="54">
        <v>15</v>
      </c>
      <c r="AA8" s="54">
        <v>9</v>
      </c>
      <c r="AB8" s="54">
        <v>0</v>
      </c>
      <c r="AC8" s="60"/>
      <c r="AD8" s="60"/>
      <c r="AE8" s="54">
        <v>8</v>
      </c>
      <c r="AF8" s="58">
        <v>7</v>
      </c>
      <c r="AG8" s="10">
        <f t="shared" si="2"/>
        <v>167</v>
      </c>
      <c r="AH8" s="31">
        <f>COUNTIF(C8:AF8,15)</f>
        <v>3</v>
      </c>
      <c r="AI8" s="44">
        <f>COUNTIF(C8:AF8,"отп")</f>
        <v>0</v>
      </c>
      <c r="AJ8" s="1"/>
      <c r="AK8" s="1">
        <f t="shared" si="3"/>
        <v>167</v>
      </c>
      <c r="AL8" s="1">
        <f t="shared" si="1"/>
        <v>-8</v>
      </c>
      <c r="AM8" s="1">
        <f t="shared" si="4"/>
        <v>-1</v>
      </c>
    </row>
    <row r="9" spans="1:39" x14ac:dyDescent="0.25">
      <c r="A9" s="53">
        <v>4</v>
      </c>
      <c r="B9" s="6" t="s">
        <v>16</v>
      </c>
      <c r="C9" s="5">
        <v>8</v>
      </c>
      <c r="D9" s="5">
        <v>8</v>
      </c>
      <c r="E9" s="5">
        <v>8</v>
      </c>
      <c r="F9" s="5">
        <v>15</v>
      </c>
      <c r="G9" s="5">
        <v>9</v>
      </c>
      <c r="H9" s="19"/>
      <c r="I9" s="19"/>
      <c r="J9" s="5">
        <v>0</v>
      </c>
      <c r="K9" s="5">
        <v>8</v>
      </c>
      <c r="L9" s="5">
        <v>8</v>
      </c>
      <c r="M9" s="5">
        <v>8</v>
      </c>
      <c r="N9" s="5">
        <v>8</v>
      </c>
      <c r="O9" s="19"/>
      <c r="P9" s="19"/>
      <c r="Q9" s="5">
        <v>8</v>
      </c>
      <c r="R9" s="5">
        <v>8</v>
      </c>
      <c r="S9" s="5">
        <v>8</v>
      </c>
      <c r="T9" s="5">
        <v>15</v>
      </c>
      <c r="U9" s="5">
        <v>9</v>
      </c>
      <c r="V9" s="19"/>
      <c r="W9" s="19"/>
      <c r="X9" s="5">
        <v>0</v>
      </c>
      <c r="Y9" s="5">
        <v>8</v>
      </c>
      <c r="Z9" s="5">
        <v>8</v>
      </c>
      <c r="AA9" s="5">
        <v>8</v>
      </c>
      <c r="AB9" s="5">
        <v>8</v>
      </c>
      <c r="AC9" s="19"/>
      <c r="AD9" s="19"/>
      <c r="AE9" s="5">
        <v>15</v>
      </c>
      <c r="AF9" s="49">
        <v>9</v>
      </c>
      <c r="AG9" s="1">
        <f t="shared" si="2"/>
        <v>184</v>
      </c>
      <c r="AH9" s="31">
        <f>COUNTIF(C9:AF9,15)</f>
        <v>3</v>
      </c>
      <c r="AI9" s="44">
        <f>COUNTIF(C9:AF9,"отп")</f>
        <v>0</v>
      </c>
      <c r="AJ9" s="1"/>
      <c r="AK9" s="1">
        <f t="shared" si="3"/>
        <v>184</v>
      </c>
      <c r="AL9" s="1">
        <f t="shared" si="1"/>
        <v>9</v>
      </c>
      <c r="AM9" s="1">
        <f t="shared" si="4"/>
        <v>1</v>
      </c>
    </row>
    <row r="10" spans="1:39" x14ac:dyDescent="0.25">
      <c r="A10" s="30">
        <v>5</v>
      </c>
      <c r="B10" s="6" t="s">
        <v>17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  <c r="H10" s="19"/>
      <c r="I10" s="19">
        <v>15</v>
      </c>
      <c r="J10" s="5">
        <v>9</v>
      </c>
      <c r="K10" s="5">
        <v>0</v>
      </c>
      <c r="L10" s="5">
        <v>0</v>
      </c>
      <c r="M10" s="5">
        <v>8</v>
      </c>
      <c r="N10" s="5">
        <v>8</v>
      </c>
      <c r="O10" s="19"/>
      <c r="P10" s="19"/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19"/>
      <c r="W10" s="19">
        <v>15</v>
      </c>
      <c r="X10" s="5">
        <v>9</v>
      </c>
      <c r="Y10" s="5">
        <v>0</v>
      </c>
      <c r="Z10" s="5">
        <v>0</v>
      </c>
      <c r="AA10" s="5">
        <v>8</v>
      </c>
      <c r="AB10" s="5">
        <v>8</v>
      </c>
      <c r="AC10" s="19"/>
      <c r="AD10" s="19"/>
      <c r="AE10" s="5">
        <v>8</v>
      </c>
      <c r="AF10" s="49">
        <v>7</v>
      </c>
      <c r="AG10" s="1">
        <f t="shared" si="2"/>
        <v>175</v>
      </c>
      <c r="AH10" s="31">
        <f>COUNTIF(C10:AF10,15)</f>
        <v>2</v>
      </c>
      <c r="AI10" s="44">
        <f>COUNTIF(C10:AF10,"отп")</f>
        <v>0</v>
      </c>
      <c r="AJ10" s="1"/>
      <c r="AK10" s="1">
        <f t="shared" si="3"/>
        <v>175</v>
      </c>
      <c r="AL10" s="1">
        <f t="shared" si="1"/>
        <v>0</v>
      </c>
      <c r="AM10" s="1">
        <f t="shared" si="4"/>
        <v>0</v>
      </c>
    </row>
    <row r="11" spans="1:39" ht="15.75" thickBot="1" x14ac:dyDescent="0.3">
      <c r="A11" s="30">
        <v>6</v>
      </c>
      <c r="B11" s="9" t="s">
        <v>30</v>
      </c>
      <c r="C11" s="55">
        <v>8</v>
      </c>
      <c r="D11" s="55">
        <v>15</v>
      </c>
      <c r="E11" s="55">
        <v>9</v>
      </c>
      <c r="F11" s="55">
        <v>0</v>
      </c>
      <c r="G11" s="55">
        <v>8</v>
      </c>
      <c r="H11" s="59"/>
      <c r="I11" s="59"/>
      <c r="J11" s="55">
        <v>8</v>
      </c>
      <c r="K11" s="55">
        <v>8</v>
      </c>
      <c r="L11" s="55">
        <v>8</v>
      </c>
      <c r="M11" s="55">
        <v>8</v>
      </c>
      <c r="N11" s="55">
        <v>8</v>
      </c>
      <c r="O11" s="59"/>
      <c r="P11" s="59">
        <v>15</v>
      </c>
      <c r="Q11" s="55">
        <v>9</v>
      </c>
      <c r="R11" s="55">
        <v>0</v>
      </c>
      <c r="S11" s="55">
        <v>0</v>
      </c>
      <c r="T11" s="55">
        <v>8</v>
      </c>
      <c r="U11" s="55">
        <v>8</v>
      </c>
      <c r="V11" s="59"/>
      <c r="W11" s="59"/>
      <c r="X11" s="55">
        <v>8</v>
      </c>
      <c r="Y11" s="55">
        <v>8</v>
      </c>
      <c r="Z11" s="55">
        <v>8</v>
      </c>
      <c r="AA11" s="55">
        <v>8</v>
      </c>
      <c r="AB11" s="55">
        <v>8</v>
      </c>
      <c r="AC11" s="59"/>
      <c r="AD11" s="59">
        <v>15</v>
      </c>
      <c r="AE11" s="55">
        <v>9</v>
      </c>
      <c r="AF11" s="57">
        <v>0</v>
      </c>
      <c r="AG11" s="8">
        <f t="shared" si="2"/>
        <v>184</v>
      </c>
      <c r="AH11" s="31">
        <f>COUNTIF(C11:AF11,15)</f>
        <v>3</v>
      </c>
      <c r="AI11" s="44">
        <f>COUNTIF(C11:AF11,"отп")</f>
        <v>0</v>
      </c>
      <c r="AJ11" s="1"/>
      <c r="AK11" s="1">
        <f t="shared" si="3"/>
        <v>184</v>
      </c>
      <c r="AL11" s="1">
        <f t="shared" si="1"/>
        <v>9</v>
      </c>
      <c r="AM11" s="1">
        <f t="shared" si="4"/>
        <v>1</v>
      </c>
    </row>
    <row r="12" spans="1:39" ht="16.5" thickTop="1" thickBot="1" x14ac:dyDescent="0.3">
      <c r="A12" s="33"/>
      <c r="B12" s="13" t="s">
        <v>12</v>
      </c>
      <c r="C12" s="11">
        <f>COUNTIF(C13:C15,8)+COUNTIF(C13:C15,15)+COUNTIF(C13:C15,7)</f>
        <v>3</v>
      </c>
      <c r="D12" s="20">
        <f t="shared" ref="D12:AF12" si="6">COUNTIF(D13:D15,8)+COUNTIF(D13:D15,15)+COUNTIF(D13:D15,7)</f>
        <v>2</v>
      </c>
      <c r="E12" s="20">
        <f t="shared" si="6"/>
        <v>2</v>
      </c>
      <c r="F12" s="11">
        <f t="shared" si="6"/>
        <v>3</v>
      </c>
      <c r="G12" s="11">
        <f t="shared" si="6"/>
        <v>3</v>
      </c>
      <c r="H12" s="11">
        <f t="shared" si="6"/>
        <v>0</v>
      </c>
      <c r="I12" s="50">
        <f t="shared" si="6"/>
        <v>0</v>
      </c>
      <c r="J12" s="47">
        <f t="shared" si="6"/>
        <v>2</v>
      </c>
      <c r="K12" s="20">
        <f t="shared" si="6"/>
        <v>2</v>
      </c>
      <c r="L12" s="20">
        <f t="shared" si="6"/>
        <v>3</v>
      </c>
      <c r="M12" s="11">
        <f t="shared" si="6"/>
        <v>2</v>
      </c>
      <c r="N12" s="11">
        <f t="shared" si="6"/>
        <v>2</v>
      </c>
      <c r="O12" s="11">
        <f t="shared" si="6"/>
        <v>1</v>
      </c>
      <c r="P12" s="11">
        <f t="shared" si="6"/>
        <v>0</v>
      </c>
      <c r="Q12" s="11">
        <f t="shared" si="6"/>
        <v>2</v>
      </c>
      <c r="R12" s="20">
        <f t="shared" si="6"/>
        <v>2</v>
      </c>
      <c r="S12" s="20">
        <f t="shared" si="6"/>
        <v>2</v>
      </c>
      <c r="T12" s="11">
        <f t="shared" si="6"/>
        <v>3</v>
      </c>
      <c r="U12" s="11">
        <f t="shared" si="6"/>
        <v>3</v>
      </c>
      <c r="V12" s="11">
        <f t="shared" si="6"/>
        <v>1</v>
      </c>
      <c r="W12" s="11">
        <f t="shared" si="6"/>
        <v>0</v>
      </c>
      <c r="X12" s="11">
        <f t="shared" si="6"/>
        <v>2</v>
      </c>
      <c r="Y12" s="20">
        <f t="shared" si="6"/>
        <v>2</v>
      </c>
      <c r="Z12" s="20">
        <f t="shared" si="6"/>
        <v>2</v>
      </c>
      <c r="AA12" s="11">
        <f t="shared" si="6"/>
        <v>3</v>
      </c>
      <c r="AB12" s="11">
        <f t="shared" si="6"/>
        <v>3</v>
      </c>
      <c r="AC12" s="11">
        <f t="shared" si="6"/>
        <v>0</v>
      </c>
      <c r="AD12" s="11">
        <f t="shared" si="6"/>
        <v>0</v>
      </c>
      <c r="AE12" s="11">
        <f t="shared" si="6"/>
        <v>2</v>
      </c>
      <c r="AF12" s="20">
        <f t="shared" si="6"/>
        <v>2</v>
      </c>
      <c r="AG12" s="56">
        <f t="shared" si="2"/>
        <v>54</v>
      </c>
      <c r="AH12" s="29"/>
      <c r="AI12" s="44"/>
      <c r="AJ12" s="1"/>
      <c r="AK12" s="1"/>
      <c r="AL12" s="1"/>
      <c r="AM12" s="1"/>
    </row>
    <row r="13" spans="1:39" ht="15.75" thickTop="1" x14ac:dyDescent="0.25">
      <c r="A13" s="53">
        <v>7</v>
      </c>
      <c r="B13" s="7" t="s">
        <v>18</v>
      </c>
      <c r="C13" s="54">
        <v>8</v>
      </c>
      <c r="D13" s="54">
        <v>8</v>
      </c>
      <c r="E13" s="54">
        <v>8</v>
      </c>
      <c r="F13" s="54">
        <v>8</v>
      </c>
      <c r="G13" s="54">
        <v>8</v>
      </c>
      <c r="H13" s="60"/>
      <c r="I13" s="60"/>
      <c r="J13" s="54">
        <v>8</v>
      </c>
      <c r="K13" s="54">
        <v>8</v>
      </c>
      <c r="L13" s="54">
        <v>8</v>
      </c>
      <c r="M13" s="54">
        <v>8</v>
      </c>
      <c r="N13" s="54">
        <v>8</v>
      </c>
      <c r="O13" s="60"/>
      <c r="P13" s="60"/>
      <c r="Q13" s="54">
        <v>8</v>
      </c>
      <c r="R13" s="54">
        <v>8</v>
      </c>
      <c r="S13" s="54">
        <v>8</v>
      </c>
      <c r="T13" s="54">
        <v>8</v>
      </c>
      <c r="U13" s="54">
        <v>8</v>
      </c>
      <c r="V13" s="60"/>
      <c r="W13" s="60"/>
      <c r="X13" s="54">
        <v>8</v>
      </c>
      <c r="Y13" s="54">
        <v>8</v>
      </c>
      <c r="Z13" s="54">
        <v>8</v>
      </c>
      <c r="AA13" s="54">
        <v>8</v>
      </c>
      <c r="AB13" s="54">
        <v>8</v>
      </c>
      <c r="AC13" s="60"/>
      <c r="AD13" s="60"/>
      <c r="AE13" s="54">
        <v>8</v>
      </c>
      <c r="AF13" s="58">
        <v>7</v>
      </c>
      <c r="AG13" s="10">
        <f t="shared" si="2"/>
        <v>175</v>
      </c>
      <c r="AH13" s="31">
        <f>COUNTIF(C13:AF13,15)</f>
        <v>0</v>
      </c>
      <c r="AI13" s="44">
        <f>COUNTIF(C13:AF13,"отп")</f>
        <v>0</v>
      </c>
      <c r="AJ13" s="1"/>
      <c r="AK13" s="1">
        <f t="shared" si="3"/>
        <v>175</v>
      </c>
      <c r="AL13" s="1">
        <f t="shared" si="1"/>
        <v>0</v>
      </c>
      <c r="AM13" s="1">
        <f t="shared" si="4"/>
        <v>0</v>
      </c>
    </row>
    <row r="14" spans="1:39" x14ac:dyDescent="0.25">
      <c r="A14" s="30">
        <v>8</v>
      </c>
      <c r="B14" s="6" t="s">
        <v>19</v>
      </c>
      <c r="C14" s="5">
        <v>15</v>
      </c>
      <c r="D14" s="5">
        <v>9</v>
      </c>
      <c r="E14" s="5">
        <v>0</v>
      </c>
      <c r="F14" s="5">
        <v>8</v>
      </c>
      <c r="G14" s="5">
        <v>8</v>
      </c>
      <c r="H14" s="19"/>
      <c r="I14" s="19"/>
      <c r="J14" s="5">
        <v>8</v>
      </c>
      <c r="K14" s="5">
        <v>8</v>
      </c>
      <c r="L14" s="5">
        <v>15</v>
      </c>
      <c r="M14" s="5">
        <v>9</v>
      </c>
      <c r="N14" s="5">
        <v>0</v>
      </c>
      <c r="O14" s="19"/>
      <c r="P14" s="19"/>
      <c r="Q14" s="5">
        <v>8</v>
      </c>
      <c r="R14" s="5">
        <v>8</v>
      </c>
      <c r="S14" s="5">
        <v>8</v>
      </c>
      <c r="T14" s="5">
        <v>8</v>
      </c>
      <c r="U14" s="5">
        <v>8</v>
      </c>
      <c r="V14" s="19">
        <v>15</v>
      </c>
      <c r="W14" s="19">
        <v>9</v>
      </c>
      <c r="X14" s="5">
        <v>0</v>
      </c>
      <c r="Y14" s="5">
        <v>0</v>
      </c>
      <c r="Z14" s="5">
        <v>0</v>
      </c>
      <c r="AA14" s="5">
        <v>8</v>
      </c>
      <c r="AB14" s="5">
        <v>8</v>
      </c>
      <c r="AC14" s="19"/>
      <c r="AD14" s="19"/>
      <c r="AE14" s="5">
        <v>8</v>
      </c>
      <c r="AF14" s="49">
        <v>7</v>
      </c>
      <c r="AG14" s="1">
        <f t="shared" si="2"/>
        <v>175</v>
      </c>
      <c r="AH14" s="31">
        <f>COUNTIF(C14:AF14,15)</f>
        <v>3</v>
      </c>
      <c r="AI14" s="44">
        <f>COUNTIF(C14:AF14,"отп")</f>
        <v>0</v>
      </c>
      <c r="AJ14" s="1"/>
      <c r="AK14" s="1">
        <f t="shared" si="3"/>
        <v>175</v>
      </c>
      <c r="AL14" s="1">
        <f t="shared" si="1"/>
        <v>0</v>
      </c>
      <c r="AM14" s="1">
        <f t="shared" si="4"/>
        <v>0</v>
      </c>
    </row>
    <row r="15" spans="1:39" ht="15.75" thickBot="1" x14ac:dyDescent="0.3">
      <c r="A15" s="30">
        <v>9</v>
      </c>
      <c r="B15" s="9" t="s">
        <v>20</v>
      </c>
      <c r="C15" s="55">
        <v>8</v>
      </c>
      <c r="D15" s="55">
        <v>8</v>
      </c>
      <c r="E15" s="55">
        <v>8</v>
      </c>
      <c r="F15" s="55">
        <v>8</v>
      </c>
      <c r="G15" s="55">
        <v>15</v>
      </c>
      <c r="H15" s="59">
        <v>9</v>
      </c>
      <c r="I15" s="59"/>
      <c r="J15" s="55">
        <v>0</v>
      </c>
      <c r="K15" s="55">
        <v>0</v>
      </c>
      <c r="L15" s="55">
        <v>8</v>
      </c>
      <c r="M15" s="55">
        <v>8</v>
      </c>
      <c r="N15" s="55">
        <v>8</v>
      </c>
      <c r="O15" s="59">
        <v>15</v>
      </c>
      <c r="P15" s="59">
        <v>9</v>
      </c>
      <c r="Q15" s="55">
        <v>0</v>
      </c>
      <c r="R15" s="55">
        <v>0</v>
      </c>
      <c r="S15" s="55">
        <v>0</v>
      </c>
      <c r="T15" s="55">
        <v>8</v>
      </c>
      <c r="U15" s="55">
        <v>8</v>
      </c>
      <c r="V15" s="59"/>
      <c r="W15" s="59"/>
      <c r="X15" s="55">
        <v>8</v>
      </c>
      <c r="Y15" s="55">
        <v>8</v>
      </c>
      <c r="Z15" s="55">
        <v>8</v>
      </c>
      <c r="AA15" s="55">
        <v>8</v>
      </c>
      <c r="AB15" s="55">
        <v>15</v>
      </c>
      <c r="AC15" s="59">
        <v>9</v>
      </c>
      <c r="AD15" s="59"/>
      <c r="AE15" s="55">
        <v>0</v>
      </c>
      <c r="AF15" s="57">
        <v>0</v>
      </c>
      <c r="AG15" s="8">
        <f t="shared" si="2"/>
        <v>176</v>
      </c>
      <c r="AH15" s="31">
        <f>COUNTIF(C15:AF15,15)</f>
        <v>3</v>
      </c>
      <c r="AI15" s="44">
        <f>COUNTIF(C15:AF15,"отп")</f>
        <v>0</v>
      </c>
      <c r="AJ15" s="1"/>
      <c r="AK15" s="1">
        <f t="shared" si="3"/>
        <v>176</v>
      </c>
      <c r="AL15" s="1">
        <f t="shared" si="1"/>
        <v>1</v>
      </c>
      <c r="AM15" s="1">
        <f t="shared" si="4"/>
        <v>0</v>
      </c>
    </row>
    <row r="16" spans="1:39" ht="16.5" thickTop="1" thickBot="1" x14ac:dyDescent="0.3">
      <c r="A16" s="33"/>
      <c r="B16" s="13" t="s">
        <v>11</v>
      </c>
      <c r="C16" s="11">
        <f>COUNTIF(C17:C19,8)+COUNTIF(C17:C19,15)+COUNTIF(C17:C19,7)</f>
        <v>1</v>
      </c>
      <c r="D16" s="20">
        <f t="shared" ref="D16:AF16" si="7">COUNTIF(D17:D19,8)+COUNTIF(D17:D19,15)+COUNTIF(D17:D19,7)</f>
        <v>1</v>
      </c>
      <c r="E16" s="20">
        <f t="shared" si="7"/>
        <v>2</v>
      </c>
      <c r="F16" s="11">
        <f t="shared" si="7"/>
        <v>3</v>
      </c>
      <c r="G16" s="11">
        <f t="shared" si="7"/>
        <v>3</v>
      </c>
      <c r="H16" s="11">
        <f t="shared" si="7"/>
        <v>1</v>
      </c>
      <c r="I16" s="50">
        <f t="shared" si="7"/>
        <v>0</v>
      </c>
      <c r="J16" s="47">
        <f t="shared" si="7"/>
        <v>2</v>
      </c>
      <c r="K16" s="20">
        <f t="shared" si="7"/>
        <v>2</v>
      </c>
      <c r="L16" s="20">
        <f t="shared" si="7"/>
        <v>2</v>
      </c>
      <c r="M16" s="11">
        <f t="shared" si="7"/>
        <v>3</v>
      </c>
      <c r="N16" s="11">
        <f t="shared" si="7"/>
        <v>3</v>
      </c>
      <c r="O16" s="11">
        <f t="shared" si="7"/>
        <v>0</v>
      </c>
      <c r="P16" s="11">
        <f t="shared" si="7"/>
        <v>0</v>
      </c>
      <c r="Q16" s="11">
        <f t="shared" si="7"/>
        <v>2</v>
      </c>
      <c r="R16" s="20">
        <f t="shared" si="7"/>
        <v>1</v>
      </c>
      <c r="S16" s="20">
        <f t="shared" si="7"/>
        <v>2</v>
      </c>
      <c r="T16" s="11">
        <f t="shared" si="7"/>
        <v>3</v>
      </c>
      <c r="U16" s="11">
        <f t="shared" si="7"/>
        <v>3</v>
      </c>
      <c r="V16" s="11">
        <f t="shared" si="7"/>
        <v>0</v>
      </c>
      <c r="W16" s="11">
        <f t="shared" si="7"/>
        <v>0</v>
      </c>
      <c r="X16" s="11">
        <f t="shared" si="7"/>
        <v>2</v>
      </c>
      <c r="Y16" s="20">
        <f t="shared" si="7"/>
        <v>2</v>
      </c>
      <c r="Z16" s="20">
        <f t="shared" si="7"/>
        <v>2</v>
      </c>
      <c r="AA16" s="11">
        <f t="shared" si="7"/>
        <v>2</v>
      </c>
      <c r="AB16" s="11">
        <f t="shared" si="7"/>
        <v>3</v>
      </c>
      <c r="AC16" s="11">
        <f t="shared" si="7"/>
        <v>1</v>
      </c>
      <c r="AD16" s="11">
        <f t="shared" si="7"/>
        <v>0</v>
      </c>
      <c r="AE16" s="11">
        <f t="shared" si="7"/>
        <v>2</v>
      </c>
      <c r="AF16" s="20">
        <f t="shared" si="7"/>
        <v>2</v>
      </c>
      <c r="AG16" s="12">
        <f t="shared" si="2"/>
        <v>50</v>
      </c>
      <c r="AH16" s="29"/>
      <c r="AI16" s="44"/>
      <c r="AJ16" s="1"/>
      <c r="AK16" s="1"/>
      <c r="AL16" s="1"/>
      <c r="AM16" s="1"/>
    </row>
    <row r="17" spans="1:39" ht="15.75" thickTop="1" x14ac:dyDescent="0.25">
      <c r="A17" s="34">
        <v>10</v>
      </c>
      <c r="B17" s="10" t="s">
        <v>21</v>
      </c>
      <c r="C17" s="54">
        <v>0</v>
      </c>
      <c r="D17" s="54">
        <v>0</v>
      </c>
      <c r="E17" s="54">
        <v>8</v>
      </c>
      <c r="F17" s="54">
        <v>8</v>
      </c>
      <c r="G17" s="54">
        <v>8</v>
      </c>
      <c r="H17" s="60"/>
      <c r="I17" s="60"/>
      <c r="J17" s="54">
        <v>8</v>
      </c>
      <c r="K17" s="54">
        <v>8</v>
      </c>
      <c r="L17" s="54">
        <v>8</v>
      </c>
      <c r="M17" s="54">
        <v>8</v>
      </c>
      <c r="N17" s="54">
        <v>15</v>
      </c>
      <c r="O17" s="60">
        <v>9</v>
      </c>
      <c r="P17" s="60"/>
      <c r="Q17" s="54">
        <v>0</v>
      </c>
      <c r="R17" s="54">
        <v>0</v>
      </c>
      <c r="S17" s="54">
        <v>8</v>
      </c>
      <c r="T17" s="54">
        <v>8</v>
      </c>
      <c r="U17" s="54">
        <v>8</v>
      </c>
      <c r="V17" s="60"/>
      <c r="W17" s="60"/>
      <c r="X17" s="54">
        <v>8</v>
      </c>
      <c r="Y17" s="54">
        <v>15</v>
      </c>
      <c r="Z17" s="54">
        <v>9</v>
      </c>
      <c r="AA17" s="54">
        <v>0</v>
      </c>
      <c r="AB17" s="54">
        <v>8</v>
      </c>
      <c r="AC17" s="60"/>
      <c r="AD17" s="60"/>
      <c r="AE17" s="54">
        <v>8</v>
      </c>
      <c r="AF17" s="58">
        <v>7</v>
      </c>
      <c r="AG17" s="10">
        <f t="shared" si="2"/>
        <v>159</v>
      </c>
      <c r="AH17" s="31">
        <f>COUNTIF(C17:AF17,15)</f>
        <v>2</v>
      </c>
      <c r="AI17" s="44">
        <f>COUNTIF(C17:AF17,"отп")</f>
        <v>0</v>
      </c>
      <c r="AJ17" s="1"/>
      <c r="AK17" s="1">
        <f t="shared" si="3"/>
        <v>159</v>
      </c>
      <c r="AL17" s="1">
        <f t="shared" si="1"/>
        <v>-16</v>
      </c>
      <c r="AM17" s="1">
        <f t="shared" si="4"/>
        <v>-2</v>
      </c>
    </row>
    <row r="18" spans="1:39" x14ac:dyDescent="0.25">
      <c r="A18" s="34">
        <v>11</v>
      </c>
      <c r="B18" s="1" t="s">
        <v>22</v>
      </c>
      <c r="C18" s="5">
        <v>9</v>
      </c>
      <c r="D18" s="5">
        <v>0</v>
      </c>
      <c r="E18" s="5">
        <v>0</v>
      </c>
      <c r="F18" s="5">
        <v>8</v>
      </c>
      <c r="G18" s="5">
        <v>8</v>
      </c>
      <c r="H18" s="19">
        <v>15</v>
      </c>
      <c r="I18" s="19">
        <v>9</v>
      </c>
      <c r="J18" s="5">
        <v>0</v>
      </c>
      <c r="K18" s="5">
        <v>0</v>
      </c>
      <c r="L18" s="5">
        <v>0</v>
      </c>
      <c r="M18" s="5">
        <v>8</v>
      </c>
      <c r="N18" s="5">
        <v>8</v>
      </c>
      <c r="O18" s="19"/>
      <c r="P18" s="19"/>
      <c r="Q18" s="5">
        <v>15</v>
      </c>
      <c r="R18" s="5">
        <v>9</v>
      </c>
      <c r="S18" s="5">
        <v>0</v>
      </c>
      <c r="T18" s="5">
        <v>8</v>
      </c>
      <c r="U18" s="5">
        <v>8</v>
      </c>
      <c r="V18" s="19"/>
      <c r="W18" s="19"/>
      <c r="X18" s="5">
        <v>8</v>
      </c>
      <c r="Y18" s="5">
        <v>8</v>
      </c>
      <c r="Z18" s="5">
        <v>8</v>
      </c>
      <c r="AA18" s="5">
        <v>8</v>
      </c>
      <c r="AB18" s="5">
        <v>8</v>
      </c>
      <c r="AC18" s="19">
        <v>15</v>
      </c>
      <c r="AD18" s="19">
        <v>9</v>
      </c>
      <c r="AE18" s="5">
        <v>0</v>
      </c>
      <c r="AF18" s="49">
        <v>0</v>
      </c>
      <c r="AG18" s="1">
        <f t="shared" si="2"/>
        <v>169</v>
      </c>
      <c r="AH18" s="31">
        <f>COUNTIF(C18:AF18,15)</f>
        <v>3</v>
      </c>
      <c r="AI18" s="44">
        <f>COUNTIF(C18:AF18,"отп")</f>
        <v>0</v>
      </c>
      <c r="AJ18" s="1"/>
      <c r="AK18" s="1">
        <f t="shared" si="3"/>
        <v>169</v>
      </c>
      <c r="AL18" s="1">
        <f t="shared" si="1"/>
        <v>-6</v>
      </c>
      <c r="AM18" s="1">
        <f t="shared" si="4"/>
        <v>-1</v>
      </c>
    </row>
    <row r="19" spans="1:39" ht="15.75" thickBot="1" x14ac:dyDescent="0.3">
      <c r="A19" s="34">
        <v>12</v>
      </c>
      <c r="B19" s="8" t="s">
        <v>29</v>
      </c>
      <c r="C19" s="55">
        <v>8</v>
      </c>
      <c r="D19" s="55">
        <v>8</v>
      </c>
      <c r="E19" s="55">
        <v>8</v>
      </c>
      <c r="F19" s="55">
        <v>8</v>
      </c>
      <c r="G19" s="55">
        <v>8</v>
      </c>
      <c r="H19" s="59"/>
      <c r="I19" s="59"/>
      <c r="J19" s="55">
        <v>8</v>
      </c>
      <c r="K19" s="55">
        <v>8</v>
      </c>
      <c r="L19" s="55">
        <v>8</v>
      </c>
      <c r="M19" s="55">
        <v>8</v>
      </c>
      <c r="N19" s="55">
        <v>8</v>
      </c>
      <c r="O19" s="59"/>
      <c r="P19" s="59"/>
      <c r="Q19" s="55">
        <v>8</v>
      </c>
      <c r="R19" s="55">
        <v>8</v>
      </c>
      <c r="S19" s="55">
        <v>8</v>
      </c>
      <c r="T19" s="55">
        <v>8</v>
      </c>
      <c r="U19" s="55">
        <v>15</v>
      </c>
      <c r="V19" s="59">
        <v>9</v>
      </c>
      <c r="W19" s="59"/>
      <c r="X19" s="55">
        <v>0</v>
      </c>
      <c r="Y19" s="55">
        <v>0</v>
      </c>
      <c r="Z19" s="55">
        <v>8</v>
      </c>
      <c r="AA19" s="55">
        <v>8</v>
      </c>
      <c r="AB19" s="55">
        <v>8</v>
      </c>
      <c r="AC19" s="59"/>
      <c r="AD19" s="59"/>
      <c r="AE19" s="55">
        <v>8</v>
      </c>
      <c r="AF19" s="57">
        <v>7</v>
      </c>
      <c r="AG19" s="8">
        <f t="shared" si="2"/>
        <v>175</v>
      </c>
      <c r="AH19" s="31">
        <f>COUNTIF(C19:AF19,15)</f>
        <v>1</v>
      </c>
      <c r="AI19" s="44">
        <f>COUNTIF(C19:AF19,"отп")</f>
        <v>0</v>
      </c>
      <c r="AJ19" s="1"/>
      <c r="AK19" s="1">
        <f t="shared" si="3"/>
        <v>175</v>
      </c>
      <c r="AL19" s="1">
        <f t="shared" si="1"/>
        <v>0</v>
      </c>
      <c r="AM19" s="1">
        <f t="shared" si="4"/>
        <v>0</v>
      </c>
    </row>
    <row r="20" spans="1:39" ht="16.5" thickTop="1" thickBot="1" x14ac:dyDescent="0.3">
      <c r="A20" s="35"/>
      <c r="B20" s="13" t="s">
        <v>37</v>
      </c>
      <c r="C20" s="11">
        <f>COUNTIF(C21:C23,8)+COUNTIF(C21:C23,15)+COUNTIF(C21:C23,7)</f>
        <v>2</v>
      </c>
      <c r="D20" s="20">
        <f t="shared" ref="D20:AF20" si="8">COUNTIF(D21:D23,8)+COUNTIF(D21:D23,15)+COUNTIF(D21:D23,7)</f>
        <v>2</v>
      </c>
      <c r="E20" s="20">
        <f t="shared" si="8"/>
        <v>2</v>
      </c>
      <c r="F20" s="11">
        <f t="shared" si="8"/>
        <v>2</v>
      </c>
      <c r="G20" s="11">
        <f t="shared" si="8"/>
        <v>2</v>
      </c>
      <c r="H20" s="11">
        <f t="shared" si="8"/>
        <v>0</v>
      </c>
      <c r="I20" s="50">
        <f t="shared" si="8"/>
        <v>0</v>
      </c>
      <c r="J20" s="47">
        <f t="shared" si="8"/>
        <v>2</v>
      </c>
      <c r="K20" s="20">
        <f t="shared" si="8"/>
        <v>1</v>
      </c>
      <c r="L20" s="20">
        <f t="shared" si="8"/>
        <v>1</v>
      </c>
      <c r="M20" s="11">
        <f t="shared" si="8"/>
        <v>2</v>
      </c>
      <c r="N20" s="11">
        <f t="shared" si="8"/>
        <v>1</v>
      </c>
      <c r="O20" s="11">
        <f t="shared" si="8"/>
        <v>0</v>
      </c>
      <c r="P20" s="11">
        <f t="shared" si="8"/>
        <v>0</v>
      </c>
      <c r="Q20" s="11">
        <f t="shared" si="8"/>
        <v>1</v>
      </c>
      <c r="R20" s="20">
        <f t="shared" si="8"/>
        <v>2</v>
      </c>
      <c r="S20" s="20">
        <f t="shared" si="8"/>
        <v>2</v>
      </c>
      <c r="T20" s="11">
        <f t="shared" si="8"/>
        <v>1</v>
      </c>
      <c r="U20" s="11">
        <f t="shared" si="8"/>
        <v>1</v>
      </c>
      <c r="V20" s="11">
        <f t="shared" si="8"/>
        <v>0</v>
      </c>
      <c r="W20" s="11">
        <f t="shared" si="8"/>
        <v>0</v>
      </c>
      <c r="X20" s="11">
        <f t="shared" si="8"/>
        <v>2</v>
      </c>
      <c r="Y20" s="20">
        <f t="shared" si="8"/>
        <v>1</v>
      </c>
      <c r="Z20" s="20">
        <f t="shared" si="8"/>
        <v>1</v>
      </c>
      <c r="AA20" s="11">
        <f t="shared" si="8"/>
        <v>2</v>
      </c>
      <c r="AB20" s="11">
        <f t="shared" si="8"/>
        <v>1</v>
      </c>
      <c r="AC20" s="11">
        <f t="shared" si="8"/>
        <v>0</v>
      </c>
      <c r="AD20" s="11">
        <f t="shared" si="8"/>
        <v>0</v>
      </c>
      <c r="AE20" s="11">
        <f t="shared" si="8"/>
        <v>2</v>
      </c>
      <c r="AF20" s="20">
        <f t="shared" si="8"/>
        <v>3</v>
      </c>
      <c r="AG20" s="56">
        <f t="shared" si="2"/>
        <v>36</v>
      </c>
      <c r="AH20" s="29"/>
      <c r="AI20" s="44"/>
      <c r="AJ20" s="1"/>
      <c r="AK20" s="1"/>
      <c r="AL20" s="1"/>
      <c r="AM20" s="1"/>
    </row>
    <row r="21" spans="1:39" ht="15.75" thickTop="1" x14ac:dyDescent="0.25">
      <c r="A21" s="53">
        <v>13</v>
      </c>
      <c r="B21" s="10" t="s">
        <v>23</v>
      </c>
      <c r="C21" s="54">
        <v>8</v>
      </c>
      <c r="D21" s="54">
        <v>8</v>
      </c>
      <c r="E21" s="54">
        <v>8</v>
      </c>
      <c r="F21" s="54">
        <v>8</v>
      </c>
      <c r="G21" s="54">
        <v>8</v>
      </c>
      <c r="H21" s="60"/>
      <c r="I21" s="60"/>
      <c r="J21" s="54">
        <v>15</v>
      </c>
      <c r="K21" s="54">
        <v>9</v>
      </c>
      <c r="L21" s="54">
        <v>0</v>
      </c>
      <c r="M21" s="54">
        <v>8</v>
      </c>
      <c r="N21" s="54">
        <v>8</v>
      </c>
      <c r="O21" s="60"/>
      <c r="P21" s="60"/>
      <c r="Q21" s="54">
        <v>8</v>
      </c>
      <c r="R21" s="54">
        <v>8</v>
      </c>
      <c r="S21" s="54">
        <v>15</v>
      </c>
      <c r="T21" s="54">
        <v>9</v>
      </c>
      <c r="U21" s="54">
        <v>0</v>
      </c>
      <c r="V21" s="60"/>
      <c r="W21" s="60"/>
      <c r="X21" s="5" t="s">
        <v>33</v>
      </c>
      <c r="Y21" s="5" t="s">
        <v>33</v>
      </c>
      <c r="Z21" s="5" t="s">
        <v>33</v>
      </c>
      <c r="AA21" s="5" t="s">
        <v>33</v>
      </c>
      <c r="AB21" s="5" t="s">
        <v>33</v>
      </c>
      <c r="AC21" s="19" t="s">
        <v>33</v>
      </c>
      <c r="AD21" s="19" t="s">
        <v>33</v>
      </c>
      <c r="AE21" s="54">
        <v>8</v>
      </c>
      <c r="AF21" s="58">
        <v>7</v>
      </c>
      <c r="AG21" s="10">
        <f t="shared" si="2"/>
        <v>135</v>
      </c>
      <c r="AH21" s="31">
        <f>COUNTIF(C21:AF21,15)</f>
        <v>2</v>
      </c>
      <c r="AI21" s="44">
        <f>COUNTIF(C21:AF21,"отп")</f>
        <v>7</v>
      </c>
      <c r="AJ21" s="1">
        <f>(AI21-2)*8</f>
        <v>40</v>
      </c>
      <c r="AK21" s="1">
        <f t="shared" si="3"/>
        <v>175</v>
      </c>
      <c r="AL21" s="1">
        <f t="shared" si="1"/>
        <v>0</v>
      </c>
      <c r="AM21" s="1">
        <f t="shared" si="4"/>
        <v>0</v>
      </c>
    </row>
    <row r="22" spans="1:39" x14ac:dyDescent="0.25">
      <c r="A22" s="34">
        <v>14</v>
      </c>
      <c r="B22" s="1" t="s">
        <v>24</v>
      </c>
      <c r="C22" s="5">
        <v>8</v>
      </c>
      <c r="D22" s="5">
        <v>8</v>
      </c>
      <c r="E22" s="5">
        <v>15</v>
      </c>
      <c r="F22" s="5">
        <v>9</v>
      </c>
      <c r="G22" s="5">
        <v>0</v>
      </c>
      <c r="H22" s="19"/>
      <c r="I22" s="19"/>
      <c r="J22" s="5" t="s">
        <v>33</v>
      </c>
      <c r="K22" s="5" t="s">
        <v>33</v>
      </c>
      <c r="L22" s="5" t="s">
        <v>33</v>
      </c>
      <c r="M22" s="5" t="s">
        <v>33</v>
      </c>
      <c r="N22" s="5" t="s">
        <v>33</v>
      </c>
      <c r="O22" s="19" t="s">
        <v>33</v>
      </c>
      <c r="P22" s="19" t="s">
        <v>33</v>
      </c>
      <c r="Q22" s="5" t="s">
        <v>33</v>
      </c>
      <c r="R22" s="5" t="s">
        <v>33</v>
      </c>
      <c r="S22" s="5" t="s">
        <v>33</v>
      </c>
      <c r="T22" s="5" t="s">
        <v>33</v>
      </c>
      <c r="U22" s="5" t="s">
        <v>33</v>
      </c>
      <c r="V22" s="19" t="s">
        <v>33</v>
      </c>
      <c r="W22" s="19" t="s">
        <v>33</v>
      </c>
      <c r="X22" s="5">
        <v>15</v>
      </c>
      <c r="Y22" s="5">
        <v>9</v>
      </c>
      <c r="Z22" s="5">
        <v>0</v>
      </c>
      <c r="AA22" s="5">
        <v>8</v>
      </c>
      <c r="AB22" s="5">
        <v>8</v>
      </c>
      <c r="AC22" s="19"/>
      <c r="AD22" s="19"/>
      <c r="AE22" s="5">
        <v>8</v>
      </c>
      <c r="AF22" s="49">
        <v>15</v>
      </c>
      <c r="AG22" s="1">
        <f t="shared" si="2"/>
        <v>103</v>
      </c>
      <c r="AH22" s="31">
        <f>COUNTIF(C22:AF22,15)</f>
        <v>3</v>
      </c>
      <c r="AI22" s="44">
        <f>COUNTIF(C22:AF22,"отп")</f>
        <v>14</v>
      </c>
      <c r="AJ22" s="1">
        <f>(AI22-4)*8</f>
        <v>80</v>
      </c>
      <c r="AK22" s="1">
        <f t="shared" si="3"/>
        <v>183</v>
      </c>
      <c r="AL22" s="1">
        <f t="shared" si="1"/>
        <v>8</v>
      </c>
      <c r="AM22" s="1">
        <f t="shared" si="4"/>
        <v>1</v>
      </c>
    </row>
    <row r="23" spans="1:39" ht="15.75" thickBot="1" x14ac:dyDescent="0.3">
      <c r="A23" s="53">
        <v>15</v>
      </c>
      <c r="B23" s="2" t="s">
        <v>25</v>
      </c>
      <c r="C23" s="5">
        <v>0</v>
      </c>
      <c r="D23" s="5">
        <v>0</v>
      </c>
      <c r="E23" s="5">
        <v>0</v>
      </c>
      <c r="F23" s="5">
        <v>8</v>
      </c>
      <c r="G23" s="5">
        <v>8</v>
      </c>
      <c r="H23" s="19"/>
      <c r="I23" s="19"/>
      <c r="J23" s="5">
        <v>8</v>
      </c>
      <c r="K23" s="5">
        <v>8</v>
      </c>
      <c r="L23" s="5">
        <v>8</v>
      </c>
      <c r="M23" s="5">
        <v>15</v>
      </c>
      <c r="N23" s="5">
        <v>9</v>
      </c>
      <c r="O23" s="19"/>
      <c r="P23" s="19"/>
      <c r="Q23" s="5">
        <v>0</v>
      </c>
      <c r="R23" s="5">
        <v>8</v>
      </c>
      <c r="S23" s="5">
        <v>8</v>
      </c>
      <c r="T23" s="5">
        <v>8</v>
      </c>
      <c r="U23" s="5">
        <v>8</v>
      </c>
      <c r="V23" s="19"/>
      <c r="W23" s="19"/>
      <c r="X23" s="5">
        <v>8</v>
      </c>
      <c r="Y23" s="5">
        <v>8</v>
      </c>
      <c r="Z23" s="5">
        <v>8</v>
      </c>
      <c r="AA23" s="5">
        <v>15</v>
      </c>
      <c r="AB23" s="5">
        <v>9</v>
      </c>
      <c r="AC23" s="19"/>
      <c r="AD23" s="19"/>
      <c r="AE23" s="5">
        <v>0</v>
      </c>
      <c r="AF23" s="49">
        <v>7</v>
      </c>
      <c r="AG23" s="1">
        <f t="shared" si="2"/>
        <v>151</v>
      </c>
      <c r="AH23" s="31">
        <f>COUNTIF(C23:AF23,15)</f>
        <v>2</v>
      </c>
      <c r="AI23" s="44">
        <f>COUNTIF(C23:AF23,"отп")</f>
        <v>0</v>
      </c>
      <c r="AJ23" s="1"/>
      <c r="AK23" s="1">
        <f t="shared" si="3"/>
        <v>151</v>
      </c>
      <c r="AL23" s="1">
        <f>AK23-$W$1</f>
        <v>-24</v>
      </c>
      <c r="AM23" s="1">
        <f t="shared" si="4"/>
        <v>-3</v>
      </c>
    </row>
    <row r="24" spans="1:39" ht="17.25" hidden="1" thickTop="1" thickBot="1" x14ac:dyDescent="0.3">
      <c r="A24" s="35"/>
      <c r="B24" s="15" t="s">
        <v>26</v>
      </c>
      <c r="C24" s="14">
        <f>COUNTIF(C5:C23,15)</f>
        <v>1</v>
      </c>
      <c r="D24" s="14">
        <f t="shared" ref="D24:AF24" si="9">COUNTIF(D5:D23,15)</f>
        <v>1</v>
      </c>
      <c r="E24" s="14">
        <f t="shared" si="9"/>
        <v>1</v>
      </c>
      <c r="F24" s="14">
        <f t="shared" si="9"/>
        <v>1</v>
      </c>
      <c r="G24" s="14">
        <f t="shared" si="9"/>
        <v>1</v>
      </c>
      <c r="H24" s="21">
        <f t="shared" si="9"/>
        <v>1</v>
      </c>
      <c r="I24" s="21">
        <f t="shared" si="9"/>
        <v>1</v>
      </c>
      <c r="J24" s="14">
        <f t="shared" si="9"/>
        <v>1</v>
      </c>
      <c r="K24" s="14">
        <f t="shared" si="9"/>
        <v>1</v>
      </c>
      <c r="L24" s="14">
        <f t="shared" si="9"/>
        <v>1</v>
      </c>
      <c r="M24" s="14">
        <f t="shared" si="9"/>
        <v>1</v>
      </c>
      <c r="N24" s="14">
        <f t="shared" si="9"/>
        <v>1</v>
      </c>
      <c r="O24" s="21">
        <f t="shared" si="9"/>
        <v>1</v>
      </c>
      <c r="P24" s="21">
        <f t="shared" si="9"/>
        <v>1</v>
      </c>
      <c r="Q24" s="14">
        <f t="shared" si="9"/>
        <v>1</v>
      </c>
      <c r="R24" s="14">
        <f t="shared" si="9"/>
        <v>1</v>
      </c>
      <c r="S24" s="14">
        <f t="shared" si="9"/>
        <v>1</v>
      </c>
      <c r="T24" s="14">
        <f t="shared" si="9"/>
        <v>1</v>
      </c>
      <c r="U24" s="14">
        <f t="shared" si="9"/>
        <v>1</v>
      </c>
      <c r="V24" s="21">
        <f t="shared" si="9"/>
        <v>1</v>
      </c>
      <c r="W24" s="21">
        <f t="shared" si="9"/>
        <v>1</v>
      </c>
      <c r="X24" s="14">
        <f t="shared" si="9"/>
        <v>1</v>
      </c>
      <c r="Y24" s="14">
        <f t="shared" si="9"/>
        <v>1</v>
      </c>
      <c r="Z24" s="14">
        <f t="shared" si="9"/>
        <v>1</v>
      </c>
      <c r="AA24" s="14">
        <f t="shared" si="9"/>
        <v>1</v>
      </c>
      <c r="AB24" s="14">
        <f t="shared" si="9"/>
        <v>1</v>
      </c>
      <c r="AC24" s="21">
        <f t="shared" si="9"/>
        <v>1</v>
      </c>
      <c r="AD24" s="21">
        <f t="shared" si="9"/>
        <v>1</v>
      </c>
      <c r="AE24" s="14">
        <f t="shared" si="9"/>
        <v>1</v>
      </c>
      <c r="AF24" s="51">
        <f t="shared" si="9"/>
        <v>1</v>
      </c>
      <c r="AG24" s="12"/>
      <c r="AH24" s="29">
        <f>SUM(AH5:AH23)</f>
        <v>30</v>
      </c>
    </row>
    <row r="25" spans="1:39" ht="17.25" hidden="1" thickTop="1" thickBot="1" x14ac:dyDescent="0.3">
      <c r="A25" s="35"/>
      <c r="B25" s="15" t="s">
        <v>41</v>
      </c>
      <c r="C25" s="14">
        <f t="shared" ref="C25:AE25" si="10">COUNTIF(C5:C23,9)</f>
        <v>1</v>
      </c>
      <c r="D25" s="14">
        <f t="shared" si="10"/>
        <v>1</v>
      </c>
      <c r="E25" s="14">
        <f t="shared" si="10"/>
        <v>1</v>
      </c>
      <c r="F25" s="14">
        <f t="shared" si="10"/>
        <v>1</v>
      </c>
      <c r="G25" s="14">
        <f t="shared" si="10"/>
        <v>1</v>
      </c>
      <c r="H25" s="21">
        <f t="shared" si="10"/>
        <v>1</v>
      </c>
      <c r="I25" s="21">
        <f t="shared" si="10"/>
        <v>1</v>
      </c>
      <c r="J25" s="14">
        <f t="shared" si="10"/>
        <v>1</v>
      </c>
      <c r="K25" s="14">
        <f t="shared" si="10"/>
        <v>1</v>
      </c>
      <c r="L25" s="14">
        <f t="shared" si="10"/>
        <v>1</v>
      </c>
      <c r="M25" s="14">
        <f t="shared" si="10"/>
        <v>1</v>
      </c>
      <c r="N25" s="14">
        <f t="shared" si="10"/>
        <v>1</v>
      </c>
      <c r="O25" s="21">
        <f t="shared" si="10"/>
        <v>1</v>
      </c>
      <c r="P25" s="21">
        <f t="shared" si="10"/>
        <v>1</v>
      </c>
      <c r="Q25" s="14">
        <f t="shared" si="10"/>
        <v>1</v>
      </c>
      <c r="R25" s="14">
        <f t="shared" si="10"/>
        <v>1</v>
      </c>
      <c r="S25" s="14">
        <f t="shared" si="10"/>
        <v>1</v>
      </c>
      <c r="T25" s="14">
        <f t="shared" si="10"/>
        <v>1</v>
      </c>
      <c r="U25" s="14">
        <f t="shared" si="10"/>
        <v>1</v>
      </c>
      <c r="V25" s="21">
        <f t="shared" si="10"/>
        <v>1</v>
      </c>
      <c r="W25" s="21">
        <f t="shared" si="10"/>
        <v>1</v>
      </c>
      <c r="X25" s="14">
        <f t="shared" si="10"/>
        <v>1</v>
      </c>
      <c r="Y25" s="14">
        <f t="shared" si="10"/>
        <v>1</v>
      </c>
      <c r="Z25" s="14">
        <f t="shared" si="10"/>
        <v>1</v>
      </c>
      <c r="AA25" s="14">
        <f t="shared" si="10"/>
        <v>1</v>
      </c>
      <c r="AB25" s="14">
        <f t="shared" si="10"/>
        <v>1</v>
      </c>
      <c r="AC25" s="21">
        <f t="shared" si="10"/>
        <v>1</v>
      </c>
      <c r="AD25" s="21">
        <f t="shared" si="10"/>
        <v>1</v>
      </c>
      <c r="AE25" s="14">
        <f t="shared" si="10"/>
        <v>1</v>
      </c>
      <c r="AF25" s="51">
        <f>COUNTIF(AF5:AF23,9)</f>
        <v>1</v>
      </c>
      <c r="AG25" s="12"/>
      <c r="AH25" s="29"/>
    </row>
    <row r="26" spans="1:39" ht="17.25" hidden="1" thickTop="1" thickBot="1" x14ac:dyDescent="0.3">
      <c r="A26" s="35"/>
      <c r="B26" s="15" t="s">
        <v>42</v>
      </c>
      <c r="C26" s="14">
        <f>COUNTIF(C5:C6,0)+COUNTIF(C8:C11,0)+COUNTIF(C13:C15,0)+COUNTIF(C17:C19,0)+COUNTIF(C21:C23,0)</f>
        <v>3</v>
      </c>
      <c r="D26" s="14">
        <f t="shared" ref="D26:AF26" si="11">COUNTIF(D5:D6,0)+COUNTIF(D8:D11,0)+COUNTIF(D13:D15,0)+COUNTIF(D17:D19,0)+COUNTIF(D21:D23,0)</f>
        <v>3</v>
      </c>
      <c r="E26" s="14">
        <f t="shared" si="11"/>
        <v>3</v>
      </c>
      <c r="F26" s="14">
        <f t="shared" si="11"/>
        <v>1</v>
      </c>
      <c r="G26" s="14">
        <f t="shared" si="11"/>
        <v>1</v>
      </c>
      <c r="H26" s="21">
        <f t="shared" si="11"/>
        <v>0</v>
      </c>
      <c r="I26" s="21">
        <f t="shared" si="11"/>
        <v>0</v>
      </c>
      <c r="J26" s="14">
        <f t="shared" si="11"/>
        <v>3</v>
      </c>
      <c r="K26" s="14">
        <f t="shared" si="11"/>
        <v>3</v>
      </c>
      <c r="L26" s="14">
        <f t="shared" si="11"/>
        <v>3</v>
      </c>
      <c r="M26" s="14">
        <f t="shared" si="11"/>
        <v>1</v>
      </c>
      <c r="N26" s="14">
        <f t="shared" si="11"/>
        <v>1</v>
      </c>
      <c r="O26" s="21">
        <f t="shared" si="11"/>
        <v>0</v>
      </c>
      <c r="P26" s="21">
        <f t="shared" si="11"/>
        <v>0</v>
      </c>
      <c r="Q26" s="14">
        <f t="shared" si="11"/>
        <v>3</v>
      </c>
      <c r="R26" s="14">
        <f t="shared" si="11"/>
        <v>3</v>
      </c>
      <c r="S26" s="14">
        <f t="shared" si="11"/>
        <v>3</v>
      </c>
      <c r="T26" s="14">
        <f t="shared" si="11"/>
        <v>1</v>
      </c>
      <c r="U26" s="14">
        <f t="shared" si="11"/>
        <v>1</v>
      </c>
      <c r="V26" s="21">
        <f t="shared" si="11"/>
        <v>0</v>
      </c>
      <c r="W26" s="21">
        <f t="shared" si="11"/>
        <v>0</v>
      </c>
      <c r="X26" s="14">
        <f t="shared" si="11"/>
        <v>3</v>
      </c>
      <c r="Y26" s="14">
        <f t="shared" si="11"/>
        <v>3</v>
      </c>
      <c r="Z26" s="14">
        <f t="shared" si="11"/>
        <v>3</v>
      </c>
      <c r="AA26" s="14">
        <f t="shared" si="11"/>
        <v>1</v>
      </c>
      <c r="AB26" s="14">
        <f t="shared" si="11"/>
        <v>1</v>
      </c>
      <c r="AC26" s="21">
        <f t="shared" si="11"/>
        <v>0</v>
      </c>
      <c r="AD26" s="21">
        <f t="shared" si="11"/>
        <v>0</v>
      </c>
      <c r="AE26" s="14">
        <f t="shared" si="11"/>
        <v>3</v>
      </c>
      <c r="AF26" s="51">
        <f t="shared" si="11"/>
        <v>3</v>
      </c>
      <c r="AG26" s="12"/>
      <c r="AH26" s="29"/>
    </row>
    <row r="27" spans="1:39" ht="17.25" thickTop="1" thickBot="1" x14ac:dyDescent="0.3">
      <c r="A27" s="35"/>
      <c r="B27" s="15" t="s">
        <v>28</v>
      </c>
      <c r="C27" s="14">
        <f t="shared" ref="C27:Q27" si="12">COUNTIF(C5:C23,9)+COUNTIF(C5:C23,"отп")+COUNTIF(C5:C23,"Б")+COUNTIF(C5:C6,0)+COUNTIF(C8:C11,0)+COUNTIF(C13:C15,0)+COUNTIF(C17:C19,0)+COUNTIF(C21:C23,0)+COUNTIF(C5:C6,"")+COUNTIF(C8:C11,"")+COUNTIF(C13:C15,"")+COUNTIF(C17:C19,"")+COUNTIF(C21:C23,"")</f>
        <v>4</v>
      </c>
      <c r="D27" s="14">
        <f t="shared" si="12"/>
        <v>4</v>
      </c>
      <c r="E27" s="14">
        <f t="shared" si="12"/>
        <v>4</v>
      </c>
      <c r="F27" s="14">
        <f t="shared" si="12"/>
        <v>2</v>
      </c>
      <c r="G27" s="14">
        <f t="shared" si="12"/>
        <v>2</v>
      </c>
      <c r="H27" s="21">
        <f t="shared" si="12"/>
        <v>14</v>
      </c>
      <c r="I27" s="21">
        <f t="shared" si="12"/>
        <v>14</v>
      </c>
      <c r="J27" s="14">
        <f t="shared" si="12"/>
        <v>5</v>
      </c>
      <c r="K27" s="14">
        <f t="shared" si="12"/>
        <v>5</v>
      </c>
      <c r="L27" s="14">
        <f t="shared" si="12"/>
        <v>5</v>
      </c>
      <c r="M27" s="14">
        <f t="shared" si="12"/>
        <v>3</v>
      </c>
      <c r="N27" s="14">
        <f t="shared" si="12"/>
        <v>3</v>
      </c>
      <c r="O27" s="21">
        <f t="shared" si="12"/>
        <v>14</v>
      </c>
      <c r="P27" s="21">
        <f t="shared" si="12"/>
        <v>14</v>
      </c>
      <c r="Q27" s="14">
        <f t="shared" si="12"/>
        <v>6</v>
      </c>
      <c r="R27" s="14">
        <f t="shared" ref="R27:AF27" si="13">COUNTIF(R5:R23,9)+COUNTIF(R5:R23,"отп")+COUNTIF(R5:R23,"Б")+COUNTIF(R5:R6,0)+COUNTIF(R8:R11,0)+COUNTIF(R13:R15,0)+COUNTIF(R17:R19,0)+COUNTIF(R21:R23,0)+COUNTIF(R5:R6,"")+COUNTIF(R8:R11,"")+COUNTIF(R13:R15,"")+COUNTIF(R17:R19,"")+COUNTIF(R21:R23,"")</f>
        <v>6</v>
      </c>
      <c r="S27" s="14">
        <f t="shared" si="13"/>
        <v>6</v>
      </c>
      <c r="T27" s="14">
        <f t="shared" si="13"/>
        <v>4</v>
      </c>
      <c r="U27" s="14">
        <f t="shared" si="13"/>
        <v>4</v>
      </c>
      <c r="V27" s="21">
        <f t="shared" si="13"/>
        <v>14</v>
      </c>
      <c r="W27" s="21">
        <f t="shared" si="13"/>
        <v>14</v>
      </c>
      <c r="X27" s="14">
        <f t="shared" si="13"/>
        <v>6</v>
      </c>
      <c r="Y27" s="14">
        <f t="shared" si="13"/>
        <v>6</v>
      </c>
      <c r="Z27" s="14">
        <f t="shared" si="13"/>
        <v>6</v>
      </c>
      <c r="AA27" s="14">
        <f t="shared" si="13"/>
        <v>4</v>
      </c>
      <c r="AB27" s="14">
        <f t="shared" si="13"/>
        <v>4</v>
      </c>
      <c r="AC27" s="21">
        <f t="shared" si="13"/>
        <v>14</v>
      </c>
      <c r="AD27" s="21">
        <f t="shared" si="13"/>
        <v>14</v>
      </c>
      <c r="AE27" s="14">
        <f t="shared" si="13"/>
        <v>4</v>
      </c>
      <c r="AF27" s="51">
        <f t="shared" si="13"/>
        <v>4</v>
      </c>
      <c r="AG27" s="12"/>
      <c r="AH27" s="29"/>
    </row>
    <row r="28" spans="1:39" ht="16.5" thickTop="1" thickBot="1" x14ac:dyDescent="0.3">
      <c r="A28" s="36"/>
      <c r="B28" s="37" t="s">
        <v>27</v>
      </c>
      <c r="C28" s="39">
        <f t="shared" ref="C28:Q28" si="14">COUNTIF(C5:C23,8)+COUNTIF(C5:C23,15)+COUNTIF(C5:C23,7)</f>
        <v>11</v>
      </c>
      <c r="D28" s="39">
        <f t="shared" si="14"/>
        <v>11</v>
      </c>
      <c r="E28" s="39">
        <f t="shared" si="14"/>
        <v>11</v>
      </c>
      <c r="F28" s="39">
        <f t="shared" si="14"/>
        <v>13</v>
      </c>
      <c r="G28" s="39">
        <f t="shared" si="14"/>
        <v>13</v>
      </c>
      <c r="H28" s="38">
        <f t="shared" si="14"/>
        <v>1</v>
      </c>
      <c r="I28" s="38">
        <f t="shared" si="14"/>
        <v>1</v>
      </c>
      <c r="J28" s="39">
        <f t="shared" si="14"/>
        <v>10</v>
      </c>
      <c r="K28" s="39">
        <f t="shared" si="14"/>
        <v>10</v>
      </c>
      <c r="L28" s="39">
        <f t="shared" si="14"/>
        <v>10</v>
      </c>
      <c r="M28" s="39">
        <f t="shared" si="14"/>
        <v>12</v>
      </c>
      <c r="N28" s="39">
        <f t="shared" si="14"/>
        <v>12</v>
      </c>
      <c r="O28" s="38">
        <f t="shared" si="14"/>
        <v>1</v>
      </c>
      <c r="P28" s="38">
        <f t="shared" si="14"/>
        <v>1</v>
      </c>
      <c r="Q28" s="39">
        <f t="shared" si="14"/>
        <v>9</v>
      </c>
      <c r="R28" s="39">
        <f t="shared" ref="R28:AF28" si="15">COUNTIF(R5:R23,8)+COUNTIF(R5:R23,15)+COUNTIF(R5:R23,7)</f>
        <v>9</v>
      </c>
      <c r="S28" s="39">
        <f t="shared" si="15"/>
        <v>9</v>
      </c>
      <c r="T28" s="39">
        <f t="shared" si="15"/>
        <v>11</v>
      </c>
      <c r="U28" s="39">
        <f t="shared" si="15"/>
        <v>11</v>
      </c>
      <c r="V28" s="38">
        <f t="shared" si="15"/>
        <v>1</v>
      </c>
      <c r="W28" s="38">
        <f t="shared" si="15"/>
        <v>1</v>
      </c>
      <c r="X28" s="39">
        <f t="shared" si="15"/>
        <v>9</v>
      </c>
      <c r="Y28" s="39">
        <f t="shared" si="15"/>
        <v>9</v>
      </c>
      <c r="Z28" s="39">
        <f t="shared" si="15"/>
        <v>9</v>
      </c>
      <c r="AA28" s="39">
        <f t="shared" si="15"/>
        <v>11</v>
      </c>
      <c r="AB28" s="39">
        <f t="shared" si="15"/>
        <v>11</v>
      </c>
      <c r="AC28" s="38">
        <f t="shared" si="15"/>
        <v>1</v>
      </c>
      <c r="AD28" s="38">
        <f t="shared" si="15"/>
        <v>1</v>
      </c>
      <c r="AE28" s="39">
        <f t="shared" si="15"/>
        <v>11</v>
      </c>
      <c r="AF28" s="52">
        <f t="shared" si="15"/>
        <v>11</v>
      </c>
      <c r="AG28" s="40"/>
      <c r="AH28" s="41"/>
    </row>
    <row r="29" spans="1:39" x14ac:dyDescent="0.25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1" spans="1:39" x14ac:dyDescent="0.25">
      <c r="B31" s="18"/>
      <c r="C31" s="23"/>
      <c r="D31" s="22" t="s">
        <v>34</v>
      </c>
      <c r="E31" s="16" t="s">
        <v>31</v>
      </c>
      <c r="G31" s="16"/>
    </row>
    <row r="32" spans="1:39" hidden="1" x14ac:dyDescent="0.25">
      <c r="B32" s="18"/>
    </row>
    <row r="33" spans="2:8" hidden="1" x14ac:dyDescent="0.25">
      <c r="B33" s="18"/>
      <c r="C33" s="46"/>
      <c r="D33" s="22" t="s">
        <v>34</v>
      </c>
      <c r="E33" s="16" t="s">
        <v>32</v>
      </c>
      <c r="G33" s="16"/>
      <c r="H33" s="16"/>
    </row>
    <row r="35" spans="2:8" x14ac:dyDescent="0.25">
      <c r="C35" s="24" t="s">
        <v>33</v>
      </c>
      <c r="D35" s="22" t="s">
        <v>34</v>
      </c>
      <c r="E35" t="s">
        <v>35</v>
      </c>
    </row>
    <row r="37" spans="2:8" hidden="1" x14ac:dyDescent="0.25">
      <c r="C37" s="24" t="s">
        <v>38</v>
      </c>
      <c r="D37" s="22" t="s">
        <v>34</v>
      </c>
      <c r="E37" t="s">
        <v>39</v>
      </c>
    </row>
  </sheetData>
  <mergeCells count="10">
    <mergeCell ref="AK2:AK3"/>
    <mergeCell ref="AL2:AL3"/>
    <mergeCell ref="AM2:AM3"/>
    <mergeCell ref="AG2:AG3"/>
    <mergeCell ref="AH2:AH3"/>
    <mergeCell ref="A2:A3"/>
    <mergeCell ref="B2:B3"/>
    <mergeCell ref="W1:X1"/>
    <mergeCell ref="C1:V1"/>
    <mergeCell ref="AI2:AJ2"/>
  </mergeCells>
  <conditionalFormatting sqref="C4:AF4 C7:AF7 C12:AF12 C16:AF16 C20:AF20">
    <cfRule type="cellIs" dxfId="72" priority="168" operator="lessThan">
      <formula>2</formula>
    </cfRule>
    <cfRule type="cellIs" dxfId="71" priority="172" operator="greaterThan">
      <formula>1</formula>
    </cfRule>
  </conditionalFormatting>
  <conditionalFormatting sqref="C24:AF26">
    <cfRule type="cellIs" dxfId="70" priority="158" operator="notEqual">
      <formula>1</formula>
    </cfRule>
    <cfRule type="cellIs" dxfId="69" priority="159" operator="equal">
      <formula>1</formula>
    </cfRule>
  </conditionalFormatting>
  <conditionalFormatting sqref="C5:AF23">
    <cfRule type="cellIs" dxfId="68" priority="151" operator="equal">
      <formula>15</formula>
    </cfRule>
  </conditionalFormatting>
  <conditionalFormatting sqref="AK5:AK6 AK8:AK11 AK13:AK15 AK17:AK19 AK21:AK23 AG5:AG23">
    <cfRule type="cellIs" dxfId="67" priority="120" operator="lessThan">
      <formula>$W$1-2</formula>
    </cfRule>
    <cfRule type="cellIs" dxfId="66" priority="149" operator="between">
      <formula>$W$1-2</formula>
      <formula>$W$1+2</formula>
    </cfRule>
    <cfRule type="cellIs" dxfId="65" priority="150" operator="greaterThan">
      <formula>$W$1+2</formula>
    </cfRule>
  </conditionalFormatting>
  <conditionalFormatting sqref="C35 C5:AF23">
    <cfRule type="cellIs" dxfId="64" priority="122" operator="equal">
      <formula>"отп"</formula>
    </cfRule>
  </conditionalFormatting>
  <conditionalFormatting sqref="C37 C5:AF23">
    <cfRule type="cellIs" dxfId="63" priority="119" operator="equal">
      <formula>"Б"</formula>
    </cfRule>
  </conditionalFormatting>
  <conditionalFormatting sqref="C4:AF4 C7:AF7 C12:AF12 C16:AF16 C20:AF20">
    <cfRule type="cellIs" dxfId="62" priority="114" operator="lessThan">
      <formula>1</formula>
    </cfRule>
    <cfRule type="cellIs" dxfId="61" priority="115" operator="greaterThanOrEqual">
      <formula>1</formula>
    </cfRule>
  </conditionalFormatting>
  <conditionalFormatting sqref="C26:AF26">
    <cfRule type="cellIs" dxfId="60" priority="91" operator="equal">
      <formula>3</formula>
    </cfRule>
    <cfRule type="cellIs" dxfId="59" priority="92" operator="equal">
      <formula>0</formula>
    </cfRule>
    <cfRule type="cellIs" dxfId="58" priority="93" operator="equal">
      <formula>1</formula>
    </cfRule>
  </conditionalFormatting>
  <conditionalFormatting sqref="C24:AF25">
    <cfRule type="cellIs" dxfId="57" priority="89" operator="notEqual">
      <formula>1</formula>
    </cfRule>
    <cfRule type="cellIs" dxfId="56" priority="90" operator="equal">
      <formula>1</formula>
    </cfRule>
  </conditionalFormatting>
  <conditionalFormatting sqref="C7:AF7">
    <cfRule type="cellIs" dxfId="55" priority="55" operator="lessThan">
      <formula>2</formula>
    </cfRule>
    <cfRule type="cellIs" dxfId="54" priority="56" operator="greaterThan">
      <formula>1</formula>
    </cfRule>
  </conditionalFormatting>
  <conditionalFormatting sqref="C7:AF7">
    <cfRule type="cellIs" dxfId="53" priority="54" operator="equal">
      <formula>15</formula>
    </cfRule>
  </conditionalFormatting>
  <conditionalFormatting sqref="C7:AF7">
    <cfRule type="cellIs" dxfId="52" priority="53" operator="equal">
      <formula>"отп"</formula>
    </cfRule>
  </conditionalFormatting>
  <conditionalFormatting sqref="C7:AF7">
    <cfRule type="cellIs" dxfId="51" priority="52" operator="equal">
      <formula>"Б"</formula>
    </cfRule>
  </conditionalFormatting>
  <conditionalFormatting sqref="C7:AF7">
    <cfRule type="cellIs" dxfId="50" priority="50" operator="lessThan">
      <formula>1</formula>
    </cfRule>
    <cfRule type="cellIs" dxfId="49" priority="51" operator="greaterThanOrEqual">
      <formula>1</formula>
    </cfRule>
  </conditionalFormatting>
  <conditionalFormatting sqref="C7:AF7">
    <cfRule type="cellIs" dxfId="48" priority="48" operator="lessThan">
      <formula>2</formula>
    </cfRule>
    <cfRule type="cellIs" dxfId="47" priority="49" operator="greaterThan">
      <formula>1</formula>
    </cfRule>
  </conditionalFormatting>
  <conditionalFormatting sqref="C7:AF7">
    <cfRule type="cellIs" dxfId="46" priority="47" operator="equal">
      <formula>15</formula>
    </cfRule>
  </conditionalFormatting>
  <conditionalFormatting sqref="C7:AF7">
    <cfRule type="cellIs" dxfId="45" priority="46" operator="equal">
      <formula>"отп"</formula>
    </cfRule>
  </conditionalFormatting>
  <conditionalFormatting sqref="C7:AF7">
    <cfRule type="cellIs" dxfId="44" priority="45" operator="equal">
      <formula>"Б"</formula>
    </cfRule>
  </conditionalFormatting>
  <conditionalFormatting sqref="C7:AF7">
    <cfRule type="cellIs" dxfId="43" priority="43" operator="lessThan">
      <formula>1</formula>
    </cfRule>
    <cfRule type="cellIs" dxfId="42" priority="44" operator="greaterThanOrEqual">
      <formula>1</formula>
    </cfRule>
  </conditionalFormatting>
  <conditionalFormatting sqref="C12:AF12">
    <cfRule type="cellIs" dxfId="41" priority="41" operator="lessThan">
      <formula>2</formula>
    </cfRule>
    <cfRule type="cellIs" dxfId="40" priority="42" operator="greaterThan">
      <formula>1</formula>
    </cfRule>
  </conditionalFormatting>
  <conditionalFormatting sqref="C12:AF12">
    <cfRule type="cellIs" dxfId="39" priority="40" operator="equal">
      <formula>15</formula>
    </cfRule>
  </conditionalFormatting>
  <conditionalFormatting sqref="C12:AF12">
    <cfRule type="cellIs" dxfId="38" priority="39" operator="equal">
      <formula>"отп"</formula>
    </cfRule>
  </conditionalFormatting>
  <conditionalFormatting sqref="C12:AF12">
    <cfRule type="cellIs" dxfId="37" priority="38" operator="equal">
      <formula>"Б"</formula>
    </cfRule>
  </conditionalFormatting>
  <conditionalFormatting sqref="C12:AF12">
    <cfRule type="cellIs" dxfId="36" priority="36" operator="lessThan">
      <formula>1</formula>
    </cfRule>
    <cfRule type="cellIs" dxfId="35" priority="37" operator="greaterThanOrEqual">
      <formula>1</formula>
    </cfRule>
  </conditionalFormatting>
  <conditionalFormatting sqref="C12:AF12">
    <cfRule type="cellIs" dxfId="34" priority="34" operator="lessThan">
      <formula>2</formula>
    </cfRule>
    <cfRule type="cellIs" dxfId="33" priority="35" operator="greaterThan">
      <formula>1</formula>
    </cfRule>
  </conditionalFormatting>
  <conditionalFormatting sqref="C12:AF12">
    <cfRule type="cellIs" dxfId="32" priority="33" operator="equal">
      <formula>15</formula>
    </cfRule>
  </conditionalFormatting>
  <conditionalFormatting sqref="C12:AF12">
    <cfRule type="cellIs" dxfId="31" priority="32" operator="equal">
      <formula>"отп"</formula>
    </cfRule>
  </conditionalFormatting>
  <conditionalFormatting sqref="C12:AF12">
    <cfRule type="cellIs" dxfId="30" priority="31" operator="equal">
      <formula>"Б"</formula>
    </cfRule>
  </conditionalFormatting>
  <conditionalFormatting sqref="C12:AF12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16:AF16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16:AF16">
    <cfRule type="cellIs" dxfId="25" priority="26" operator="equal">
      <formula>15</formula>
    </cfRule>
  </conditionalFormatting>
  <conditionalFormatting sqref="C16:AF16">
    <cfRule type="cellIs" dxfId="24" priority="25" operator="equal">
      <formula>"отп"</formula>
    </cfRule>
  </conditionalFormatting>
  <conditionalFormatting sqref="C16:AF16">
    <cfRule type="cellIs" dxfId="23" priority="24" operator="equal">
      <formula>"Б"</formula>
    </cfRule>
  </conditionalFormatting>
  <conditionalFormatting sqref="C16:AF16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6:AF16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6:AF16">
    <cfRule type="cellIs" dxfId="18" priority="19" operator="equal">
      <formula>15</formula>
    </cfRule>
  </conditionalFormatting>
  <conditionalFormatting sqref="C16:AF16">
    <cfRule type="cellIs" dxfId="17" priority="18" operator="equal">
      <formula>"отп"</formula>
    </cfRule>
  </conditionalFormatting>
  <conditionalFormatting sqref="C16:AF16">
    <cfRule type="cellIs" dxfId="16" priority="17" operator="equal">
      <formula>"Б"</formula>
    </cfRule>
  </conditionalFormatting>
  <conditionalFormatting sqref="C16:AF16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20:AF20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20:AF20">
    <cfRule type="cellIs" dxfId="11" priority="12" operator="equal">
      <formula>15</formula>
    </cfRule>
  </conditionalFormatting>
  <conditionalFormatting sqref="C20:AF20">
    <cfRule type="cellIs" dxfId="10" priority="11" operator="equal">
      <formula>"отп"</formula>
    </cfRule>
  </conditionalFormatting>
  <conditionalFormatting sqref="C20:AF20">
    <cfRule type="cellIs" dxfId="9" priority="10" operator="equal">
      <formula>"Б"</formula>
    </cfRule>
  </conditionalFormatting>
  <conditionalFormatting sqref="C20:AF20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F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F20">
    <cfRule type="cellIs" dxfId="4" priority="5" operator="equal">
      <formula>15</formula>
    </cfRule>
  </conditionalFormatting>
  <conditionalFormatting sqref="C20:AF20">
    <cfRule type="cellIs" dxfId="3" priority="4" operator="equal">
      <formula>"отп"</formula>
    </cfRule>
  </conditionalFormatting>
  <conditionalFormatting sqref="C20:AF20">
    <cfRule type="cellIs" dxfId="2" priority="3" operator="equal">
      <formula>"Б"</formula>
    </cfRule>
  </conditionalFormatting>
  <conditionalFormatting sqref="C20:AF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Mihail</cp:lastModifiedBy>
  <cp:lastPrinted>2019-02-26T09:44:45Z</cp:lastPrinted>
  <dcterms:created xsi:type="dcterms:W3CDTF">2018-01-16T18:38:25Z</dcterms:created>
  <dcterms:modified xsi:type="dcterms:W3CDTF">2020-01-31T08:22:38Z</dcterms:modified>
</cp:coreProperties>
</file>