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826" activeTab="7"/>
  </bookViews>
  <sheets>
    <sheet name="март 8.1.36 ТО" sheetId="5" r:id="rId1"/>
    <sheet name="март 8.1.36 ТР" sheetId="22" r:id="rId2"/>
    <sheet name="Март 10.2.36 ТО" sheetId="26" r:id="rId3"/>
    <sheet name="Март 10.2.36 ТР " sheetId="27" r:id="rId4"/>
    <sheet name="Март 10.3.36 ТО" sheetId="28" r:id="rId5"/>
    <sheet name="Март 10.3.36 ТР" sheetId="29" r:id="rId6"/>
    <sheet name="Март 10.4.36 ТО" sheetId="30" r:id="rId7"/>
    <sheet name="Март 10.4.36 ТР " sheetId="31" r:id="rId8"/>
    <sheet name="Январь 8.1.36 ТР" sheetId="4" state="hidden" r:id="rId9"/>
    <sheet name="Январь 10.2.36 ТР" sheetId="7" state="hidden" r:id="rId10"/>
    <sheet name="Январь 10.4.36 ТР" sheetId="13" state="hidden" r:id="rId11"/>
    <sheet name="Лист1" sheetId="32" r:id="rId12"/>
  </sheets>
  <definedNames>
    <definedName name="_xlnm.Print_Area" localSheetId="2">'Март 10.2.36 ТО'!$A$1:$AK$36</definedName>
    <definedName name="_xlnm.Print_Area" localSheetId="4">'Март 10.3.36 ТО'!$A$1:$AK$33</definedName>
    <definedName name="_xlnm.Print_Area" localSheetId="5">'Март 10.3.36 ТР'!$A$1:$AP$43</definedName>
    <definedName name="_xlnm.Print_Area" localSheetId="6">'Март 10.4.36 ТО'!$A$1:$AK$46</definedName>
  </definedNames>
  <calcPr calcId="125725"/>
</workbook>
</file>

<file path=xl/calcChain.xml><?xml version="1.0" encoding="utf-8"?>
<calcChain xmlns="http://schemas.openxmlformats.org/spreadsheetml/2006/main">
  <c r="AL57" i="31"/>
  <c r="AL54"/>
  <c r="AH57"/>
  <c r="AA57"/>
  <c r="T57"/>
  <c r="AH53"/>
  <c r="AA53"/>
  <c r="T54"/>
  <c r="T53"/>
  <c r="T52"/>
  <c r="AA54"/>
  <c r="AA52"/>
  <c r="AH54"/>
  <c r="AH52"/>
  <c r="AM37" i="29"/>
  <c r="L40"/>
  <c r="L37"/>
  <c r="L36"/>
  <c r="L35"/>
  <c r="AM40" s="1"/>
  <c r="U43" i="27"/>
  <c r="U39"/>
  <c r="U40"/>
  <c r="U36"/>
  <c r="AL34" i="22"/>
  <c r="J34"/>
  <c r="AH33"/>
  <c r="T34"/>
  <c r="G34"/>
  <c r="J33"/>
  <c r="K33"/>
  <c r="L33"/>
  <c r="M33"/>
  <c r="Q33"/>
  <c r="R33"/>
  <c r="S33"/>
  <c r="T33"/>
  <c r="U33"/>
  <c r="X33"/>
  <c r="Y33"/>
  <c r="Z33"/>
  <c r="AA33"/>
  <c r="AB33"/>
  <c r="AE33"/>
  <c r="AF33"/>
  <c r="AG33"/>
  <c r="AI33"/>
  <c r="G33"/>
  <c r="AE24"/>
  <c r="K34"/>
  <c r="L34"/>
  <c r="M34"/>
  <c r="Q34"/>
  <c r="R34"/>
  <c r="S34"/>
  <c r="U34"/>
  <c r="X34"/>
  <c r="Y34"/>
  <c r="Z34"/>
  <c r="AA34"/>
  <c r="AB34"/>
  <c r="AE34"/>
  <c r="AF34"/>
  <c r="AG34"/>
  <c r="AH34"/>
  <c r="AI34"/>
  <c r="AE22"/>
  <c r="AL22" s="1"/>
  <c r="AL24" s="1"/>
  <c r="X24"/>
  <c r="X22"/>
  <c r="J24"/>
  <c r="K24"/>
  <c r="L24"/>
  <c r="M24"/>
  <c r="Q24"/>
  <c r="R24"/>
  <c r="S24"/>
  <c r="T24"/>
  <c r="U24"/>
  <c r="Y24"/>
  <c r="Z24"/>
  <c r="AA24"/>
  <c r="AB24"/>
  <c r="AF24"/>
  <c r="AG24"/>
  <c r="AH24"/>
  <c r="AI24"/>
  <c r="I24" i="5"/>
  <c r="J24"/>
  <c r="K24"/>
  <c r="L24"/>
  <c r="P24"/>
  <c r="Q24"/>
  <c r="R24"/>
  <c r="S24"/>
  <c r="T24"/>
  <c r="W24"/>
  <c r="X24"/>
  <c r="Y24"/>
  <c r="Z24"/>
  <c r="AA24"/>
  <c r="AD24"/>
  <c r="AE24"/>
  <c r="AF24"/>
  <c r="AG24"/>
  <c r="AH24"/>
  <c r="T40" i="31"/>
  <c r="AA40"/>
  <c r="AH40"/>
  <c r="S40" i="30"/>
  <c r="Z40"/>
  <c r="AG40"/>
  <c r="K27" i="28"/>
  <c r="AM40" i="27" l="1"/>
  <c r="AM43"/>
  <c r="AP40" i="31"/>
  <c r="AO40"/>
  <c r="AL39"/>
  <c r="AM39" s="1"/>
  <c r="AH39"/>
  <c r="AH38"/>
  <c r="AL38" s="1"/>
  <c r="AN38" s="1"/>
  <c r="AL37"/>
  <c r="AN37" s="1"/>
  <c r="AH37"/>
  <c r="AH36"/>
  <c r="AL36" s="1"/>
  <c r="AM36" s="1"/>
  <c r="AL35"/>
  <c r="AM35" s="1"/>
  <c r="AH35"/>
  <c r="AH34"/>
  <c r="AL32"/>
  <c r="AM32" s="1"/>
  <c r="AA32"/>
  <c r="AA31"/>
  <c r="AL31" s="1"/>
  <c r="AN31" s="1"/>
  <c r="AL30"/>
  <c r="AN30" s="1"/>
  <c r="AA30"/>
  <c r="AA29"/>
  <c r="AL29" s="1"/>
  <c r="AM29" s="1"/>
  <c r="AL28"/>
  <c r="AN28" s="1"/>
  <c r="AA28"/>
  <c r="T26"/>
  <c r="AL26" s="1"/>
  <c r="AM26" s="1"/>
  <c r="AL25"/>
  <c r="AN25" s="1"/>
  <c r="T25"/>
  <c r="T24"/>
  <c r="AL24" s="1"/>
  <c r="AN24" s="1"/>
  <c r="AL23"/>
  <c r="AM23" s="1"/>
  <c r="T23"/>
  <c r="T22"/>
  <c r="AK51" i="30"/>
  <c r="AK39"/>
  <c r="AK38"/>
  <c r="AK37"/>
  <c r="AK36"/>
  <c r="AK35"/>
  <c r="AK34"/>
  <c r="AK32"/>
  <c r="AK31"/>
  <c r="AK30"/>
  <c r="AK29"/>
  <c r="AK28"/>
  <c r="AK26"/>
  <c r="AK25"/>
  <c r="AK24"/>
  <c r="AK23"/>
  <c r="AK22"/>
  <c r="L26" i="29"/>
  <c r="AL26" s="1"/>
  <c r="AM26" s="1"/>
  <c r="AL25"/>
  <c r="AN25" s="1"/>
  <c r="L25"/>
  <c r="L24"/>
  <c r="AL24" s="1"/>
  <c r="AN24" s="1"/>
  <c r="AL23"/>
  <c r="AM23" s="1"/>
  <c r="L23"/>
  <c r="L22"/>
  <c r="AL22" s="1"/>
  <c r="AM22" s="1"/>
  <c r="AL21"/>
  <c r="L21"/>
  <c r="AK36" i="28"/>
  <c r="AK26"/>
  <c r="AK25"/>
  <c r="AK24"/>
  <c r="AK23"/>
  <c r="AK22"/>
  <c r="AK21"/>
  <c r="AK27" s="1"/>
  <c r="AM26" i="27"/>
  <c r="AN26" s="1"/>
  <c r="U26"/>
  <c r="U25"/>
  <c r="AM25" s="1"/>
  <c r="AO25" s="1"/>
  <c r="AM24"/>
  <c r="AO24" s="1"/>
  <c r="U24"/>
  <c r="U23"/>
  <c r="AM23" s="1"/>
  <c r="AN23" s="1"/>
  <c r="AM22"/>
  <c r="AN22" s="1"/>
  <c r="U22"/>
  <c r="U21"/>
  <c r="AM21" s="1"/>
  <c r="AK41" i="26"/>
  <c r="S28"/>
  <c r="AK27"/>
  <c r="AK26"/>
  <c r="AK25"/>
  <c r="AK24"/>
  <c r="AK23"/>
  <c r="AK28" s="1"/>
  <c r="AK22"/>
  <c r="L27" i="29" l="1"/>
  <c r="AK40" i="30"/>
  <c r="AM40" i="31"/>
  <c r="AM27" i="29"/>
  <c r="AM27" i="27"/>
  <c r="AO21"/>
  <c r="AO27" s="1"/>
  <c r="AN27"/>
  <c r="AL27" i="29"/>
  <c r="U27" i="27"/>
  <c r="AN21" i="29"/>
  <c r="AN27" s="1"/>
  <c r="AL34" i="31"/>
  <c r="AN34" s="1"/>
  <c r="AL22"/>
  <c r="AN22" l="1"/>
  <c r="AN40" s="1"/>
  <c r="AL40"/>
  <c r="AN24" i="22" l="1"/>
  <c r="AM24"/>
  <c r="T23"/>
  <c r="AH21"/>
  <c r="AI22"/>
  <c r="AH22"/>
  <c r="AG22"/>
  <c r="AF22"/>
  <c r="AB22"/>
  <c r="AA22"/>
  <c r="Z22"/>
  <c r="Y22"/>
  <c r="U22"/>
  <c r="T22"/>
  <c r="S22"/>
  <c r="R22"/>
  <c r="Q22"/>
  <c r="M22"/>
  <c r="L22"/>
  <c r="K22"/>
  <c r="J22"/>
  <c r="G22"/>
  <c r="G24" l="1"/>
  <c r="AL23"/>
  <c r="AO23" s="1"/>
  <c r="AP22"/>
  <c r="AP24" s="1"/>
  <c r="AL21"/>
  <c r="AO21" s="1"/>
  <c r="AO24" s="1"/>
  <c r="F24" i="5" l="1"/>
  <c r="AO28" i="13" l="1"/>
  <c r="S27"/>
  <c r="S26"/>
  <c r="V24"/>
  <c r="P22"/>
  <c r="P21"/>
  <c r="V28" l="1"/>
  <c r="S28"/>
  <c r="P28"/>
  <c r="AM27"/>
  <c r="AN27" s="1"/>
  <c r="AM26"/>
  <c r="AN26" s="1"/>
  <c r="AM24"/>
  <c r="AN24" s="1"/>
  <c r="AM22"/>
  <c r="AN22" s="1"/>
  <c r="AM21"/>
  <c r="AN28" l="1"/>
  <c r="AM28"/>
  <c r="AO21"/>
  <c r="AN22" i="7" l="1"/>
  <c r="AN21"/>
  <c r="W21"/>
  <c r="AM21" s="1"/>
  <c r="W22"/>
  <c r="AM22" l="1"/>
  <c r="AK23" i="5" l="1"/>
  <c r="AK22"/>
  <c r="AK21"/>
  <c r="AK24" l="1"/>
  <c r="AM22" i="4"/>
  <c r="AM23"/>
  <c r="AM24"/>
  <c r="AM25"/>
  <c r="AM21"/>
  <c r="P26"/>
  <c r="Q26"/>
  <c r="R26"/>
  <c r="S26"/>
  <c r="V26"/>
  <c r="W26"/>
  <c r="X26"/>
  <c r="Y26"/>
  <c r="Z26"/>
  <c r="AC26"/>
  <c r="AD26"/>
  <c r="AE26"/>
  <c r="AF26"/>
  <c r="AG26"/>
  <c r="AJ26"/>
  <c r="AK26"/>
  <c r="AL26"/>
  <c r="AM26" l="1"/>
  <c r="AP25"/>
  <c r="AO24"/>
  <c r="AQ23"/>
  <c r="AQ26" s="1"/>
  <c r="AP22"/>
  <c r="AO21"/>
  <c r="AO26" s="1"/>
  <c r="AP26" l="1"/>
</calcChain>
</file>

<file path=xl/sharedStrings.xml><?xml version="1.0" encoding="utf-8"?>
<sst xmlns="http://schemas.openxmlformats.org/spreadsheetml/2006/main" count="927" uniqueCount="140">
  <si>
    <t>УТВЕРЖДАЮ:</t>
  </si>
  <si>
    <t>СОГЛАСОВАНО:</t>
  </si>
  <si>
    <t>ООО "Би.Си.Си."</t>
  </si>
  <si>
    <t>ФКП «Дирекция КЗС г. СПб Минстроя России»</t>
  </si>
  <si>
    <t xml:space="preserve">Заместитель начальника управления эксплуатации </t>
  </si>
  <si>
    <t>(должность)</t>
  </si>
  <si>
    <t>Борисенко В.С</t>
  </si>
  <si>
    <t>(подпись)</t>
  </si>
  <si>
    <t>8.1.36</t>
  </si>
  <si>
    <t>Система: АИИСКУЭ. Здание управления комплекса защитных сооружений</t>
  </si>
  <si>
    <t>Наименование оборудования</t>
  </si>
  <si>
    <t>Наименование работ</t>
  </si>
  <si>
    <t>Вид ТО</t>
  </si>
  <si>
    <t>Инженер-электрик 1 категории</t>
  </si>
  <si>
    <t>Техник 1 категории</t>
  </si>
  <si>
    <t>Техник ВЦ(ИВЦ) 1 категории</t>
  </si>
  <si>
    <t>диспетчер</t>
  </si>
  <si>
    <t>1. Здание управления КЗС</t>
  </si>
  <si>
    <t>ИБП АРС Smart UPS 1500 ВА</t>
  </si>
  <si>
    <t>Технологическая карта №6б</t>
  </si>
  <si>
    <t>ТО2</t>
  </si>
  <si>
    <t>АРМ на базе ПК HP Compaq 8200 с операционной системой Windows и прикладным программным обеспечением</t>
  </si>
  <si>
    <t>Технологическая карта №7</t>
  </si>
  <si>
    <t>дистанционный контроль</t>
  </si>
  <si>
    <t>Технологическая карта №9</t>
  </si>
  <si>
    <t>ЕТО</t>
  </si>
  <si>
    <t>СБД на базе HP ProLiant DL320 G5p с операционной системой Windows и прикладным программным обеспечен</t>
  </si>
  <si>
    <t>Технологическая карта №8</t>
  </si>
  <si>
    <t>Итого :</t>
  </si>
  <si>
    <t>Составил (Исполнитель работ):</t>
  </si>
  <si>
    <t>Начальник ПТО</t>
  </si>
  <si>
    <t>Касмицкий А.С.</t>
  </si>
  <si>
    <t>(расшифровка)</t>
  </si>
  <si>
    <t>№ п.п.</t>
  </si>
  <si>
    <t>Основание (№ ТК, смета и т.д.)</t>
  </si>
  <si>
    <t>Норма по тК</t>
  </si>
  <si>
    <t xml:space="preserve">Кол-во оборудования </t>
  </si>
  <si>
    <t>Январь 2018 года</t>
  </si>
  <si>
    <t>Итого</t>
  </si>
  <si>
    <t>Трудозатраты, чел/час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</si>
  <si>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</si>
  <si>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</si>
  <si>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</si>
  <si>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</si>
  <si>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</si>
  <si>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</si>
  <si>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</si>
  <si>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</si>
  <si>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</si>
  <si>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</si>
  <si>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</si>
  <si>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</si>
  <si>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</si>
  <si>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</si>
  <si>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</si>
  <si>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31</t>
  </si>
  <si>
    <t xml:space="preserve">Ежемесячный график выполнения работ с трудозатратами </t>
  </si>
  <si>
    <t>«_____» ________________________________ 20     г.</t>
  </si>
  <si>
    <t>«_____» ___________________________ 20      г.</t>
  </si>
  <si>
    <t>Кол-во ТО</t>
  </si>
  <si>
    <t>Ежемесячный график выполнения работ</t>
  </si>
  <si>
    <t>Местоподожение: Здание управления комплекса защитных сооружений</t>
  </si>
  <si>
    <t>«_____» ____________________ 20     г.</t>
  </si>
  <si>
    <t>Контроллер сетевой СИКОН ТС65</t>
  </si>
  <si>
    <t>Технологическая карта №5</t>
  </si>
  <si>
    <t>Местоподожение: Здание общеподстанционного управления 110 кВ  ПС №360</t>
  </si>
  <si>
    <t>10.2.36</t>
  </si>
  <si>
    <t>Местоподожение:  Здание управления комплекса защитных сооружений</t>
  </si>
  <si>
    <t>ИБП APC Smart UPS 750 (1500) ВА</t>
  </si>
  <si>
    <t>счетчик электрической энергии многофункциональный типа: Альфа A1800 (КИПП-2, КИПП-2М, ПСЧ...)</t>
  </si>
  <si>
    <t>Технологическая карта №1</t>
  </si>
  <si>
    <t>Технологическая карта №6</t>
  </si>
  <si>
    <t>Контроллер сетевой СИКОН С70</t>
  </si>
  <si>
    <t>1. Здание общеподстанционного управления 110 кВ ПС №360</t>
  </si>
  <si>
    <t>1. Бронка</t>
  </si>
  <si>
    <t>2. Котлин</t>
  </si>
  <si>
    <t>3. Судопропускное сооружение С-1</t>
  </si>
  <si>
    <t>10.4.36</t>
  </si>
  <si>
    <t>Местоподожение:  Здание  трансформаторной подстанции 110/10 кВ ПС С1 судопропускного сооружения С-1</t>
  </si>
  <si>
    <t>Количество ТО</t>
  </si>
  <si>
    <t xml:space="preserve">Ежемесячный график выполнения работ </t>
  </si>
  <si>
    <t xml:space="preserve">Система: АИИСКУЭ. </t>
  </si>
  <si>
    <t>Система: АИИСКУЭ.</t>
  </si>
  <si>
    <t>10.3.36</t>
  </si>
  <si>
    <t>Местоподожение: Трансформаторная подстанция ПС С2 110/10 кВ</t>
  </si>
  <si>
    <t>Местоподожение:  Здание трансформаторной подстанции 110/10 кВ ПС С1 судопропускного сооружения С-1</t>
  </si>
  <si>
    <t>Составил:</t>
  </si>
  <si>
    <t>Главный энергетик ООО "Би.Си.Си."</t>
  </si>
  <si>
    <t>Медвецкий Е.А.</t>
  </si>
  <si>
    <t>Проверил:</t>
  </si>
  <si>
    <t>Ведущий инженер группы подготовки технической документации ПЭО УЭ ДУП ООО "Би.Си.Си."</t>
  </si>
  <si>
    <t>Семенов А.А.</t>
  </si>
  <si>
    <t>Норма времени по ТК</t>
  </si>
  <si>
    <t>Диспетчер</t>
  </si>
  <si>
    <t>Ежемесячный график выполнения работ с трудозатратами</t>
  </si>
  <si>
    <t>Итого чел/час</t>
  </si>
  <si>
    <t>итого</t>
  </si>
  <si>
    <t>М17:М18</t>
  </si>
  <si>
    <t>М94:М95</t>
  </si>
  <si>
    <t>М68:М67</t>
  </si>
  <si>
    <t>Местоподожение:Здание общеподстанционного управления 110 кВ  ПС №360</t>
  </si>
  <si>
    <t>коробка испытательная переходная типа ЛИМГ</t>
  </si>
  <si>
    <t>Технологическая карта №2</t>
  </si>
  <si>
    <t>коробка разветвительная типа КРП-3 (ПР-3)</t>
  </si>
  <si>
    <t>Технологическая карта №3</t>
  </si>
  <si>
    <t>Трудозатраты чел/час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</si>
  <si>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</si>
  <si>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</si>
  <si>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</si>
  <si>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</si>
  <si>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</si>
  <si>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</si>
  <si>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</si>
  <si>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</si>
  <si>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</si>
  <si>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</si>
  <si>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3.1</t>
  </si>
  <si>
    <t>3.2</t>
  </si>
  <si>
    <t>3.3</t>
  </si>
  <si>
    <t>3.4</t>
  </si>
  <si>
    <t>3.5</t>
  </si>
  <si>
    <t>3.6</t>
  </si>
  <si>
    <t>М99:М100</t>
  </si>
  <si>
    <t>М13:М14</t>
  </si>
  <si>
    <t>Технологическая карта №4</t>
  </si>
  <si>
    <t>трудозатраты, чел./час</t>
  </si>
  <si>
    <t>Март 2019 года</t>
  </si>
  <si>
    <t>М99;
М100</t>
  </si>
  <si>
    <t>М68;
М67</t>
  </si>
  <si>
    <t>М13;
М14</t>
  </si>
  <si>
    <t>кол-во людей!!!!</t>
  </si>
  <si>
    <t>ОТМ</t>
  </si>
  <si>
    <t>маршрут</t>
  </si>
  <si>
    <t>М68
;М67</t>
  </si>
  <si>
    <t>ПЕРЕМЕЩЕНИЯ</t>
  </si>
  <si>
    <t>М94;М95</t>
  </si>
  <si>
    <t>М17;М18</t>
  </si>
  <si>
    <t>бронка</t>
  </si>
  <si>
    <t>котлин</t>
  </si>
  <si>
    <t>С1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</si>
</sst>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3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2"/>
      <name val="Arial"/>
      <family val="2"/>
    </font>
    <font>
      <sz val="11"/>
      <color indexed="8"/>
      <name val="Calibri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6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  <font>
      <b/>
      <sz val="16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23">
    <xf numFmtId="0" fontId="0" fillId="0" borderId="0"/>
    <xf numFmtId="0" fontId="1" fillId="0" borderId="0"/>
    <xf numFmtId="0" fontId="3" fillId="0" borderId="0"/>
    <xf numFmtId="0" fontId="11" fillId="0" borderId="0"/>
    <xf numFmtId="0" fontId="3" fillId="0" borderId="0"/>
    <xf numFmtId="0" fontId="11" fillId="0" borderId="0"/>
    <xf numFmtId="0" fontId="12" fillId="0" borderId="0"/>
    <xf numFmtId="0" fontId="13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13" fillId="0" borderId="0"/>
    <xf numFmtId="0" fontId="14" fillId="0" borderId="0"/>
    <xf numFmtId="0" fontId="11" fillId="0" borderId="0"/>
    <xf numFmtId="0" fontId="15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/>
    <xf numFmtId="0" fontId="11" fillId="0" borderId="0"/>
    <xf numFmtId="0" fontId="16" fillId="0" borderId="0"/>
    <xf numFmtId="0" fontId="11" fillId="0" borderId="0"/>
    <xf numFmtId="0" fontId="14" fillId="0" borderId="0"/>
    <xf numFmtId="0" fontId="11" fillId="0" borderId="0"/>
    <xf numFmtId="0" fontId="11" fillId="0" borderId="0"/>
    <xf numFmtId="0" fontId="1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4" fillId="0" borderId="0"/>
    <xf numFmtId="0" fontId="11" fillId="0" borderId="0"/>
    <xf numFmtId="0" fontId="16" fillId="0" borderId="0"/>
    <xf numFmtId="0" fontId="16" fillId="0" borderId="0"/>
    <xf numFmtId="0" fontId="1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/>
    <xf numFmtId="0" fontId="11" fillId="0" borderId="0"/>
    <xf numFmtId="0" fontId="17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/>
    <xf numFmtId="0" fontId="11" fillId="0" borderId="0"/>
    <xf numFmtId="0" fontId="1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/>
    <xf numFmtId="0" fontId="17" fillId="0" borderId="0"/>
    <xf numFmtId="0" fontId="15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1" fillId="0" borderId="0"/>
    <xf numFmtId="0" fontId="11" fillId="0" borderId="0"/>
    <xf numFmtId="0" fontId="3" fillId="14" borderId="14" applyNumberFormat="0" applyFont="0" applyAlignment="0" applyProtection="0"/>
    <xf numFmtId="166" fontId="18" fillId="0" borderId="0" applyFont="0" applyFill="0" applyBorder="0" applyAlignment="0" applyProtection="0"/>
    <xf numFmtId="167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11" fillId="0" borderId="0"/>
    <xf numFmtId="0" fontId="1" fillId="0" borderId="0"/>
  </cellStyleXfs>
  <cellXfs count="305">
    <xf numFmtId="0" fontId="0" fillId="0" borderId="0" xfId="0"/>
    <xf numFmtId="0" fontId="1" fillId="0" borderId="0" xfId="1" applyAlignment="1">
      <alignment horizontal="left" wrapText="1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0" xfId="1"/>
    <xf numFmtId="0" fontId="5" fillId="0" borderId="0" xfId="1" applyFont="1" applyAlignment="1">
      <alignment horizontal="left"/>
    </xf>
    <xf numFmtId="0" fontId="5" fillId="0" borderId="0" xfId="1" applyFont="1" applyAlignment="1">
      <alignment horizontal="left" wrapText="1"/>
    </xf>
    <xf numFmtId="0" fontId="5" fillId="0" borderId="0" xfId="1" applyFont="1"/>
    <xf numFmtId="0" fontId="6" fillId="0" borderId="0" xfId="1" applyFont="1" applyBorder="1"/>
    <xf numFmtId="0" fontId="6" fillId="0" borderId="0" xfId="1" applyFont="1"/>
    <xf numFmtId="0" fontId="6" fillId="0" borderId="5" xfId="1" applyFont="1" applyBorder="1" applyAlignment="1">
      <alignment horizontal="center"/>
    </xf>
    <xf numFmtId="0" fontId="5" fillId="0" borderId="5" xfId="1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left" wrapText="1"/>
    </xf>
    <xf numFmtId="0" fontId="5" fillId="0" borderId="5" xfId="1" applyFont="1" applyBorder="1"/>
    <xf numFmtId="0" fontId="5" fillId="0" borderId="5" xfId="1" applyFont="1" applyBorder="1" applyAlignment="1">
      <alignment horizontal="center" vertical="center" wrapText="1"/>
    </xf>
    <xf numFmtId="1" fontId="5" fillId="0" borderId="5" xfId="1" applyNumberFormat="1" applyFont="1" applyBorder="1" applyAlignment="1">
      <alignment horizontal="center" vertical="center" wrapText="1"/>
    </xf>
    <xf numFmtId="0" fontId="5" fillId="0" borderId="5" xfId="1" applyFont="1" applyBorder="1" applyAlignment="1">
      <alignment vertical="center" wrapText="1"/>
    </xf>
    <xf numFmtId="2" fontId="5" fillId="0" borderId="5" xfId="1" applyNumberFormat="1" applyFont="1" applyBorder="1" applyAlignment="1">
      <alignment horizontal="center" vertical="center" wrapText="1"/>
    </xf>
    <xf numFmtId="2" fontId="5" fillId="0" borderId="5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wrapText="1"/>
    </xf>
    <xf numFmtId="0" fontId="5" fillId="0" borderId="0" xfId="1" applyFont="1" applyAlignment="1">
      <alignment horizontal="center"/>
    </xf>
    <xf numFmtId="0" fontId="4" fillId="0" borderId="0" xfId="1" applyFont="1"/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7" fillId="2" borderId="5" xfId="2" applyNumberFormat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5" xfId="1" applyFont="1" applyBorder="1"/>
    <xf numFmtId="0" fontId="5" fillId="0" borderId="0" xfId="1" applyFont="1" applyAlignment="1">
      <alignment wrapText="1"/>
    </xf>
    <xf numFmtId="0" fontId="5" fillId="0" borderId="0" xfId="1" applyFont="1" applyBorder="1" applyAlignment="1">
      <alignment wrapText="1"/>
    </xf>
    <xf numFmtId="0" fontId="7" fillId="0" borderId="5" xfId="2" applyNumberFormat="1" applyFont="1" applyBorder="1" applyAlignment="1">
      <alignment horizontal="center" vertical="center" wrapText="1"/>
    </xf>
    <xf numFmtId="0" fontId="5" fillId="0" borderId="0" xfId="1" applyFont="1" applyAlignment="1">
      <alignment horizontal="left" wrapText="1"/>
    </xf>
    <xf numFmtId="0" fontId="5" fillId="0" borderId="2" xfId="1" applyFont="1" applyBorder="1" applyAlignment="1">
      <alignment horizontal="center" vertical="top" wrapText="1"/>
    </xf>
    <xf numFmtId="0" fontId="5" fillId="0" borderId="0" xfId="1" applyFont="1" applyAlignment="1">
      <alignment horizontal="left" wrapText="1"/>
    </xf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3" borderId="5" xfId="1" applyFont="1" applyFill="1" applyBorder="1" applyAlignment="1">
      <alignment horizontal="center"/>
    </xf>
    <xf numFmtId="49" fontId="5" fillId="3" borderId="5" xfId="2" applyNumberFormat="1" applyFont="1" applyFill="1" applyBorder="1" applyAlignment="1">
      <alignment horizontal="center" vertical="center" wrapText="1"/>
    </xf>
    <xf numFmtId="1" fontId="5" fillId="0" borderId="5" xfId="1" applyNumberFormat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1" xfId="1" applyFont="1" applyBorder="1" applyAlignment="1">
      <alignment wrapText="1"/>
    </xf>
    <xf numFmtId="0" fontId="5" fillId="0" borderId="2" xfId="1" applyFont="1" applyBorder="1" applyAlignment="1">
      <alignment vertical="center" wrapText="1"/>
    </xf>
    <xf numFmtId="0" fontId="5" fillId="0" borderId="2" xfId="1" applyFont="1" applyBorder="1" applyAlignment="1">
      <alignment vertical="top" wrapText="1"/>
    </xf>
    <xf numFmtId="0" fontId="5" fillId="0" borderId="1" xfId="1" applyFont="1" applyBorder="1" applyAlignment="1"/>
    <xf numFmtId="0" fontId="5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center" wrapText="1"/>
    </xf>
    <xf numFmtId="0" fontId="4" fillId="0" borderId="0" xfId="1" applyFont="1" applyAlignment="1">
      <alignment vertic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1" applyNumberFormat="1" applyFont="1" applyBorder="1" applyAlignment="1">
      <alignment horizontal="center" vertical="center" wrapText="1"/>
    </xf>
    <xf numFmtId="0" fontId="5" fillId="0" borderId="7" xfId="1" applyFont="1" applyBorder="1" applyAlignment="1">
      <alignment wrapText="1"/>
    </xf>
    <xf numFmtId="0" fontId="5" fillId="0" borderId="9" xfId="1" applyFont="1" applyBorder="1" applyAlignment="1">
      <alignment wrapText="1"/>
    </xf>
    <xf numFmtId="0" fontId="5" fillId="0" borderId="7" xfId="1" applyFont="1" applyBorder="1" applyAlignment="1">
      <alignment vertical="center" wrapText="1"/>
    </xf>
    <xf numFmtId="0" fontId="5" fillId="0" borderId="9" xfId="1" applyFont="1" applyBorder="1" applyAlignment="1">
      <alignment vertical="center" wrapText="1"/>
    </xf>
    <xf numFmtId="0" fontId="6" fillId="0" borderId="5" xfId="1" applyFont="1" applyFill="1" applyBorder="1" applyAlignment="1">
      <alignment horizontal="center"/>
    </xf>
    <xf numFmtId="49" fontId="8" fillId="0" borderId="10" xfId="1" applyNumberFormat="1" applyFont="1" applyBorder="1" applyAlignment="1">
      <alignment horizontal="center" vertical="center"/>
    </xf>
    <xf numFmtId="0" fontId="5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/>
    </xf>
    <xf numFmtId="0" fontId="6" fillId="0" borderId="0" xfId="0" applyFont="1" applyFill="1" applyBorder="1"/>
    <xf numFmtId="0" fontId="9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/>
    <xf numFmtId="2" fontId="6" fillId="0" borderId="0" xfId="0" applyNumberFormat="1" applyFont="1" applyFill="1" applyBorder="1"/>
    <xf numFmtId="0" fontId="6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5" fillId="0" borderId="0" xfId="1" applyFont="1" applyAlignment="1">
      <alignment horizontal="left" wrapText="1"/>
    </xf>
    <xf numFmtId="0" fontId="10" fillId="0" borderId="0" xfId="0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top" wrapText="1"/>
    </xf>
    <xf numFmtId="165" fontId="5" fillId="0" borderId="5" xfId="1" applyNumberFormat="1" applyFont="1" applyBorder="1" applyAlignment="1">
      <alignment horizontal="center" vertical="center"/>
    </xf>
    <xf numFmtId="165" fontId="4" fillId="0" borderId="5" xfId="1" applyNumberFormat="1" applyFont="1" applyBorder="1" applyAlignment="1">
      <alignment horizontal="center" vertical="center" wrapText="1"/>
    </xf>
    <xf numFmtId="165" fontId="4" fillId="0" borderId="0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/>
    <xf numFmtId="0" fontId="7" fillId="0" borderId="5" xfId="2" applyNumberFormat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5" fillId="0" borderId="0" xfId="1" applyFont="1" applyAlignment="1">
      <alignment horizontal="left" wrapText="1"/>
    </xf>
    <xf numFmtId="0" fontId="10" fillId="0" borderId="0" xfId="0" applyFont="1" applyFill="1" applyBorder="1" applyAlignment="1">
      <alignment horizontal="center" vertical="center" wrapText="1"/>
    </xf>
    <xf numFmtId="49" fontId="5" fillId="0" borderId="5" xfId="2" applyNumberFormat="1" applyFont="1" applyFill="1" applyBorder="1" applyAlignment="1">
      <alignment horizontal="center" vertical="center" wrapText="1"/>
    </xf>
    <xf numFmtId="0" fontId="5" fillId="0" borderId="9" xfId="1" applyFont="1" applyBorder="1" applyAlignment="1">
      <alignment horizontal="center" wrapText="1"/>
    </xf>
    <xf numFmtId="0" fontId="5" fillId="0" borderId="2" xfId="1" applyFont="1" applyBorder="1" applyAlignment="1">
      <alignment horizontal="center" vertical="top" wrapText="1"/>
    </xf>
    <xf numFmtId="0" fontId="6" fillId="0" borderId="5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/>
    </xf>
    <xf numFmtId="2" fontId="6" fillId="0" borderId="5" xfId="3" applyNumberFormat="1" applyFont="1" applyFill="1" applyBorder="1" applyAlignment="1">
      <alignment horizontal="center" vertical="center"/>
    </xf>
    <xf numFmtId="2" fontId="6" fillId="0" borderId="5" xfId="3" applyNumberFormat="1" applyFont="1" applyBorder="1" applyAlignment="1">
      <alignment horizontal="center" vertical="center"/>
    </xf>
    <xf numFmtId="0" fontId="19" fillId="15" borderId="5" xfId="221" applyFont="1" applyFill="1" applyBorder="1" applyAlignment="1">
      <alignment horizontal="center" vertical="center" wrapText="1"/>
    </xf>
    <xf numFmtId="0" fontId="19" fillId="15" borderId="5" xfId="221" applyFont="1" applyFill="1" applyBorder="1" applyAlignment="1">
      <alignment horizontal="center" vertical="center"/>
    </xf>
    <xf numFmtId="2" fontId="19" fillId="15" borderId="5" xfId="221" applyNumberFormat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center" wrapText="1"/>
    </xf>
    <xf numFmtId="1" fontId="5" fillId="0" borderId="5" xfId="0" applyNumberFormat="1" applyFont="1" applyFill="1" applyBorder="1" applyAlignment="1">
      <alignment horizontal="center" vertical="center" wrapText="1"/>
    </xf>
    <xf numFmtId="0" fontId="5" fillId="0" borderId="5" xfId="1" applyFont="1" applyFill="1" applyBorder="1"/>
    <xf numFmtId="0" fontId="5" fillId="0" borderId="15" xfId="0" applyFont="1" applyFill="1" applyBorder="1" applyAlignment="1">
      <alignment horizontal="center" vertical="center" wrapText="1"/>
    </xf>
    <xf numFmtId="165" fontId="5" fillId="0" borderId="5" xfId="1" applyNumberFormat="1" applyFont="1" applyFill="1" applyBorder="1" applyAlignment="1">
      <alignment horizontal="center" vertical="center" wrapText="1"/>
    </xf>
    <xf numFmtId="2" fontId="5" fillId="0" borderId="5" xfId="1" applyNumberFormat="1" applyFont="1" applyFill="1" applyBorder="1" applyAlignment="1">
      <alignment horizontal="center" vertical="center" wrapText="1"/>
    </xf>
    <xf numFmtId="2" fontId="5" fillId="0" borderId="5" xfId="1" applyNumberFormat="1" applyFont="1" applyFill="1" applyBorder="1" applyAlignment="1">
      <alignment horizontal="center" vertical="center"/>
    </xf>
    <xf numFmtId="0" fontId="5" fillId="0" borderId="0" xfId="1" applyFont="1" applyFill="1"/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/>
    </xf>
    <xf numFmtId="1" fontId="5" fillId="0" borderId="5" xfId="1" applyNumberFormat="1" applyFont="1" applyFill="1" applyBorder="1"/>
    <xf numFmtId="0" fontId="4" fillId="0" borderId="5" xfId="1" applyFont="1" applyFill="1" applyBorder="1" applyAlignment="1">
      <alignment horizontal="center" vertical="center" wrapText="1"/>
    </xf>
    <xf numFmtId="1" fontId="4" fillId="0" borderId="5" xfId="1" applyNumberFormat="1" applyFont="1" applyFill="1" applyBorder="1" applyAlignment="1">
      <alignment horizontal="center" vertical="center" wrapText="1"/>
    </xf>
    <xf numFmtId="1" fontId="5" fillId="0" borderId="8" xfId="1" applyNumberFormat="1" applyFont="1" applyFill="1" applyBorder="1" applyAlignment="1">
      <alignment vertical="center" wrapText="1"/>
    </xf>
    <xf numFmtId="0" fontId="19" fillId="0" borderId="5" xfId="5" applyFont="1" applyFill="1" applyBorder="1" applyAlignment="1">
      <alignment horizontal="center" vertical="center" wrapText="1"/>
    </xf>
    <xf numFmtId="0" fontId="19" fillId="0" borderId="5" xfId="5" applyFont="1" applyFill="1" applyBorder="1" applyAlignment="1">
      <alignment horizontal="center" vertical="center"/>
    </xf>
    <xf numFmtId="2" fontId="19" fillId="0" borderId="5" xfId="5" applyNumberFormat="1" applyFont="1" applyFill="1" applyBorder="1" applyAlignment="1">
      <alignment horizontal="center" vertical="center"/>
    </xf>
    <xf numFmtId="2" fontId="19" fillId="0" borderId="5" xfId="5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165" fontId="5" fillId="0" borderId="5" xfId="1" applyNumberFormat="1" applyFont="1" applyFill="1" applyBorder="1" applyAlignment="1">
      <alignment vertical="center" wrapText="1"/>
    </xf>
    <xf numFmtId="165" fontId="5" fillId="0" borderId="5" xfId="1" applyNumberFormat="1" applyFont="1" applyFill="1" applyBorder="1" applyAlignment="1">
      <alignment horizontal="center" vertical="center"/>
    </xf>
    <xf numFmtId="165" fontId="5" fillId="0" borderId="5" xfId="1" applyNumberFormat="1" applyFont="1" applyFill="1" applyBorder="1"/>
    <xf numFmtId="165" fontId="7" fillId="0" borderId="7" xfId="2" applyNumberFormat="1" applyFont="1" applyBorder="1" applyAlignment="1">
      <alignment horizontal="center" vertical="center" wrapText="1"/>
    </xf>
    <xf numFmtId="165" fontId="4" fillId="0" borderId="5" xfId="1" applyNumberFormat="1" applyFont="1" applyFill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165" fontId="5" fillId="0" borderId="0" xfId="1" applyNumberFormat="1" applyFont="1" applyBorder="1" applyAlignment="1">
      <alignment horizontal="center"/>
    </xf>
    <xf numFmtId="0" fontId="1" fillId="0" borderId="0" xfId="1" applyFill="1" applyAlignment="1">
      <alignment horizontal="left"/>
    </xf>
    <xf numFmtId="0" fontId="1" fillId="0" borderId="0" xfId="1" applyFill="1"/>
    <xf numFmtId="0" fontId="5" fillId="0" borderId="0" xfId="1" applyFont="1" applyFill="1" applyAlignment="1">
      <alignment horizontal="left"/>
    </xf>
    <xf numFmtId="0" fontId="5" fillId="0" borderId="5" xfId="1" applyFont="1" applyFill="1" applyBorder="1" applyAlignment="1">
      <alignment horizontal="center" vertical="center"/>
    </xf>
    <xf numFmtId="1" fontId="5" fillId="0" borderId="16" xfId="0" applyNumberFormat="1" applyFont="1" applyFill="1" applyBorder="1" applyAlignment="1">
      <alignment horizontal="center" vertical="center" wrapText="1"/>
    </xf>
    <xf numFmtId="1" fontId="5" fillId="0" borderId="17" xfId="0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left"/>
    </xf>
    <xf numFmtId="0" fontId="5" fillId="0" borderId="5" xfId="1" applyFont="1" applyFill="1" applyBorder="1" applyAlignment="1">
      <alignment horizontal="left" wrapText="1"/>
    </xf>
    <xf numFmtId="0" fontId="5" fillId="0" borderId="7" xfId="1" applyFont="1" applyFill="1" applyBorder="1" applyAlignment="1">
      <alignment horizontal="left" vertical="center" wrapText="1"/>
    </xf>
    <xf numFmtId="0" fontId="5" fillId="0" borderId="9" xfId="1" applyFont="1" applyBorder="1" applyAlignment="1">
      <alignment horizontal="left" vertical="center" wrapText="1"/>
    </xf>
    <xf numFmtId="0" fontId="5" fillId="0" borderId="9" xfId="1" applyFont="1" applyBorder="1" applyAlignment="1">
      <alignment horizontal="center" vertical="center" wrapText="1"/>
    </xf>
    <xf numFmtId="1" fontId="5" fillId="0" borderId="9" xfId="1" applyNumberFormat="1" applyFont="1" applyBorder="1" applyAlignment="1">
      <alignment horizontal="center" vertical="center" wrapText="1"/>
    </xf>
    <xf numFmtId="0" fontId="19" fillId="0" borderId="5" xfId="221" applyFont="1" applyFill="1" applyBorder="1" applyAlignment="1">
      <alignment horizontal="center" vertical="center" wrapText="1"/>
    </xf>
    <xf numFmtId="2" fontId="19" fillId="0" borderId="5" xfId="221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2" fontId="5" fillId="0" borderId="5" xfId="0" applyNumberFormat="1" applyFont="1" applyFill="1" applyBorder="1" applyAlignment="1">
      <alignment horizontal="center" vertical="center"/>
    </xf>
    <xf numFmtId="1" fontId="5" fillId="0" borderId="22" xfId="0" applyNumberFormat="1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1" fontId="5" fillId="0" borderId="24" xfId="0" applyNumberFormat="1" applyFont="1" applyFill="1" applyBorder="1" applyAlignment="1">
      <alignment horizontal="center" vertical="center" wrapText="1"/>
    </xf>
    <xf numFmtId="2" fontId="5" fillId="0" borderId="11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1" fontId="5" fillId="0" borderId="27" xfId="0" applyNumberFormat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left"/>
    </xf>
    <xf numFmtId="0" fontId="5" fillId="0" borderId="5" xfId="1" applyFont="1" applyFill="1" applyBorder="1" applyAlignment="1">
      <alignment wrapText="1"/>
    </xf>
    <xf numFmtId="1" fontId="5" fillId="0" borderId="5" xfId="1" applyNumberFormat="1" applyFont="1" applyFill="1" applyBorder="1" applyAlignment="1">
      <alignment vertical="center" wrapText="1"/>
    </xf>
    <xf numFmtId="49" fontId="5" fillId="0" borderId="5" xfId="1" applyNumberFormat="1" applyFont="1" applyFill="1" applyBorder="1" applyAlignment="1">
      <alignment horizontal="center" vertical="center" wrapText="1"/>
    </xf>
    <xf numFmtId="0" fontId="1" fillId="0" borderId="0" xfId="1" applyFill="1" applyAlignment="1">
      <alignment horizontal="left" wrapText="1"/>
    </xf>
    <xf numFmtId="0" fontId="4" fillId="2" borderId="5" xfId="1" applyFont="1" applyFill="1" applyBorder="1" applyAlignment="1">
      <alignment horizontal="center" vertical="center" wrapText="1"/>
    </xf>
    <xf numFmtId="2" fontId="4" fillId="2" borderId="5" xfId="1" applyNumberFormat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vertical="center" wrapText="1"/>
    </xf>
    <xf numFmtId="0" fontId="5" fillId="0" borderId="11" xfId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 wrapText="1"/>
    </xf>
    <xf numFmtId="165" fontId="5" fillId="0" borderId="5" xfId="1" applyNumberFormat="1" applyFont="1" applyFill="1" applyBorder="1" applyAlignment="1">
      <alignment wrapText="1"/>
    </xf>
    <xf numFmtId="165" fontId="5" fillId="0" borderId="5" xfId="1" applyNumberFormat="1" applyFont="1" applyFill="1" applyBorder="1" applyAlignment="1">
      <alignment horizontal="center" wrapText="1"/>
    </xf>
    <xf numFmtId="165" fontId="5" fillId="0" borderId="7" xfId="1" applyNumberFormat="1" applyFont="1" applyBorder="1" applyAlignment="1">
      <alignment horizontal="center" vertical="center" wrapText="1"/>
    </xf>
    <xf numFmtId="49" fontId="5" fillId="16" borderId="5" xfId="2" applyNumberFormat="1" applyFont="1" applyFill="1" applyBorder="1" applyAlignment="1">
      <alignment horizontal="center" vertical="center" wrapText="1"/>
    </xf>
    <xf numFmtId="0" fontId="6" fillId="16" borderId="5" xfId="1" applyFont="1" applyFill="1" applyBorder="1" applyAlignment="1">
      <alignment horizontal="center"/>
    </xf>
    <xf numFmtId="1" fontId="5" fillId="16" borderId="5" xfId="1" applyNumberFormat="1" applyFont="1" applyFill="1" applyBorder="1" applyAlignment="1">
      <alignment horizontal="center" vertical="center" wrapText="1"/>
    </xf>
    <xf numFmtId="1" fontId="5" fillId="16" borderId="5" xfId="1" applyNumberFormat="1" applyFont="1" applyFill="1" applyBorder="1" applyAlignment="1">
      <alignment vertical="center" wrapText="1"/>
    </xf>
    <xf numFmtId="0" fontId="5" fillId="16" borderId="0" xfId="1" applyFont="1" applyFill="1"/>
    <xf numFmtId="1" fontId="5" fillId="16" borderId="5" xfId="1" applyNumberFormat="1" applyFont="1" applyFill="1" applyBorder="1"/>
    <xf numFmtId="0" fontId="6" fillId="0" borderId="5" xfId="1" applyFont="1" applyFill="1" applyBorder="1"/>
    <xf numFmtId="165" fontId="5" fillId="16" borderId="5" xfId="1" applyNumberFormat="1" applyFont="1" applyFill="1" applyBorder="1" applyAlignment="1">
      <alignment horizontal="center" vertical="center" wrapText="1"/>
    </xf>
    <xf numFmtId="165" fontId="5" fillId="16" borderId="5" xfId="1" applyNumberFormat="1" applyFont="1" applyFill="1" applyBorder="1" applyAlignment="1">
      <alignment vertical="center" wrapText="1"/>
    </xf>
    <xf numFmtId="165" fontId="5" fillId="16" borderId="5" xfId="1" applyNumberFormat="1" applyFont="1" applyFill="1" applyBorder="1"/>
    <xf numFmtId="0" fontId="5" fillId="16" borderId="5" xfId="1" applyFont="1" applyFill="1" applyBorder="1" applyAlignment="1">
      <alignment wrapText="1"/>
    </xf>
    <xf numFmtId="0" fontId="5" fillId="16" borderId="5" xfId="1" applyFont="1" applyFill="1" applyBorder="1"/>
    <xf numFmtId="0" fontId="5" fillId="16" borderId="5" xfId="1" applyFont="1" applyFill="1" applyBorder="1" applyAlignment="1">
      <alignment horizontal="center" vertical="center" wrapText="1"/>
    </xf>
    <xf numFmtId="0" fontId="5" fillId="16" borderId="5" xfId="1" applyFont="1" applyFill="1" applyBorder="1" applyAlignment="1">
      <alignment vertical="center" wrapText="1"/>
    </xf>
    <xf numFmtId="0" fontId="4" fillId="16" borderId="5" xfId="1" applyFont="1" applyFill="1" applyBorder="1" applyAlignment="1">
      <alignment horizontal="center" vertical="center" wrapText="1"/>
    </xf>
    <xf numFmtId="2" fontId="5" fillId="16" borderId="5" xfId="1" applyNumberFormat="1" applyFont="1" applyFill="1" applyBorder="1" applyAlignment="1">
      <alignment horizontal="center" vertical="center" wrapText="1"/>
    </xf>
    <xf numFmtId="0" fontId="4" fillId="16" borderId="5" xfId="1" applyFont="1" applyFill="1" applyBorder="1"/>
    <xf numFmtId="2" fontId="4" fillId="16" borderId="5" xfId="1" applyNumberFormat="1" applyFont="1" applyFill="1" applyBorder="1" applyAlignment="1">
      <alignment horizontal="center" vertical="center" wrapText="1"/>
    </xf>
    <xf numFmtId="0" fontId="6" fillId="16" borderId="5" xfId="1" applyFont="1" applyFill="1" applyBorder="1"/>
    <xf numFmtId="0" fontId="5" fillId="16" borderId="5" xfId="1" applyFont="1" applyFill="1" applyBorder="1" applyAlignment="1">
      <alignment horizontal="left"/>
    </xf>
    <xf numFmtId="0" fontId="5" fillId="16" borderId="5" xfId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left" wrapText="1"/>
    </xf>
    <xf numFmtId="0" fontId="5" fillId="0" borderId="0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wrapText="1"/>
    </xf>
    <xf numFmtId="0" fontId="2" fillId="0" borderId="0" xfId="1" applyFont="1" applyBorder="1" applyAlignment="1">
      <alignment horizontal="left" wrapText="1"/>
    </xf>
    <xf numFmtId="0" fontId="5" fillId="0" borderId="2" xfId="1" applyFont="1" applyBorder="1" applyAlignment="1">
      <alignment horizontal="center" wrapText="1"/>
    </xf>
    <xf numFmtId="49" fontId="5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horizontal="right" vertical="center" wrapText="1"/>
    </xf>
    <xf numFmtId="0" fontId="2" fillId="0" borderId="0" xfId="1" applyFont="1" applyBorder="1" applyAlignment="1">
      <alignment horizontal="right" wrapText="1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left" wrapText="1"/>
    </xf>
    <xf numFmtId="49" fontId="5" fillId="0" borderId="5" xfId="2" applyNumberFormat="1" applyFont="1" applyBorder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 wrapText="1"/>
    </xf>
    <xf numFmtId="0" fontId="4" fillId="0" borderId="5" xfId="1" applyFont="1" applyBorder="1" applyAlignment="1">
      <alignment horizontal="left" vertical="center" wrapText="1"/>
    </xf>
    <xf numFmtId="164" fontId="5" fillId="2" borderId="5" xfId="2" applyNumberFormat="1" applyFont="1" applyFill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49" fontId="5" fillId="0" borderId="11" xfId="2" applyNumberFormat="1" applyFont="1" applyBorder="1" applyAlignment="1">
      <alignment horizontal="center" vertical="center" wrapText="1"/>
    </xf>
    <xf numFmtId="49" fontId="5" fillId="0" borderId="12" xfId="2" applyNumberFormat="1" applyFont="1" applyBorder="1" applyAlignment="1">
      <alignment horizontal="center" vertical="center" wrapText="1"/>
    </xf>
    <xf numFmtId="49" fontId="5" fillId="0" borderId="13" xfId="2" applyNumberFormat="1" applyFont="1" applyBorder="1" applyAlignment="1">
      <alignment horizontal="center" vertical="center" wrapText="1"/>
    </xf>
    <xf numFmtId="49" fontId="8" fillId="0" borderId="3" xfId="1" applyNumberFormat="1" applyFont="1" applyBorder="1" applyAlignment="1">
      <alignment horizontal="center" vertical="center"/>
    </xf>
    <xf numFmtId="49" fontId="8" fillId="0" borderId="4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wrapText="1"/>
    </xf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top" wrapText="1"/>
    </xf>
    <xf numFmtId="0" fontId="4" fillId="0" borderId="7" xfId="1" applyFont="1" applyBorder="1" applyAlignment="1">
      <alignment horizontal="left" vertical="center" wrapText="1"/>
    </xf>
    <xf numFmtId="0" fontId="4" fillId="0" borderId="9" xfId="1" applyFont="1" applyBorder="1" applyAlignment="1">
      <alignment horizontal="left" vertical="center" wrapText="1"/>
    </xf>
    <xf numFmtId="0" fontId="4" fillId="0" borderId="8" xfId="1" applyFont="1" applyBorder="1" applyAlignment="1">
      <alignment horizontal="left" vertical="center" wrapText="1"/>
    </xf>
    <xf numFmtId="0" fontId="5" fillId="0" borderId="9" xfId="1" applyFont="1" applyBorder="1" applyAlignment="1">
      <alignment horizontal="center" wrapText="1"/>
    </xf>
    <xf numFmtId="0" fontId="5" fillId="0" borderId="8" xfId="1" applyFont="1" applyBorder="1" applyAlignment="1">
      <alignment horizontal="center" wrapText="1"/>
    </xf>
    <xf numFmtId="0" fontId="5" fillId="0" borderId="7" xfId="1" applyFont="1" applyBorder="1" applyAlignment="1">
      <alignment horizontal="right" vertical="center" wrapText="1"/>
    </xf>
    <xf numFmtId="0" fontId="5" fillId="0" borderId="9" xfId="1" applyFont="1" applyBorder="1" applyAlignment="1">
      <alignment horizontal="right" vertical="center" wrapText="1"/>
    </xf>
    <xf numFmtId="0" fontId="5" fillId="0" borderId="8" xfId="1" applyFont="1" applyBorder="1" applyAlignment="1">
      <alignment horizontal="right" vertical="center" wrapText="1"/>
    </xf>
    <xf numFmtId="49" fontId="5" fillId="2" borderId="11" xfId="2" applyNumberFormat="1" applyFont="1" applyFill="1" applyBorder="1" applyAlignment="1">
      <alignment horizontal="center" vertical="center" wrapText="1"/>
    </xf>
    <xf numFmtId="49" fontId="5" fillId="2" borderId="12" xfId="2" applyNumberFormat="1" applyFont="1" applyFill="1" applyBorder="1" applyAlignment="1">
      <alignment horizontal="center" vertical="center" wrapText="1"/>
    </xf>
    <xf numFmtId="49" fontId="5" fillId="2" borderId="13" xfId="2" applyNumberFormat="1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7" xfId="1" applyFont="1" applyBorder="1" applyAlignment="1">
      <alignment horizontal="center" wrapText="1"/>
    </xf>
    <xf numFmtId="0" fontId="4" fillId="0" borderId="9" xfId="1" applyFont="1" applyBorder="1" applyAlignment="1">
      <alignment horizontal="center" wrapText="1"/>
    </xf>
    <xf numFmtId="0" fontId="4" fillId="0" borderId="8" xfId="1" applyFont="1" applyBorder="1" applyAlignment="1">
      <alignment horizontal="center" wrapText="1"/>
    </xf>
    <xf numFmtId="0" fontId="5" fillId="0" borderId="7" xfId="1" applyFont="1" applyFill="1" applyBorder="1" applyAlignment="1">
      <alignment horizontal="right" vertical="center" wrapText="1"/>
    </xf>
    <xf numFmtId="0" fontId="5" fillId="0" borderId="9" xfId="1" applyFont="1" applyFill="1" applyBorder="1" applyAlignment="1">
      <alignment horizontal="right" vertical="center" wrapText="1"/>
    </xf>
    <xf numFmtId="0" fontId="5" fillId="0" borderId="8" xfId="1" applyFont="1" applyFill="1" applyBorder="1" applyAlignment="1">
      <alignment horizontal="right" vertical="center" wrapText="1"/>
    </xf>
    <xf numFmtId="49" fontId="5" fillId="0" borderId="13" xfId="2" applyNumberFormat="1" applyFont="1" applyBorder="1" applyAlignment="1">
      <alignment horizontal="center" vertical="center"/>
    </xf>
    <xf numFmtId="164" fontId="5" fillId="2" borderId="13" xfId="2" applyNumberFormat="1" applyFont="1" applyFill="1" applyBorder="1" applyAlignment="1">
      <alignment horizontal="center" vertical="center" wrapText="1"/>
    </xf>
    <xf numFmtId="0" fontId="7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5" fillId="0" borderId="28" xfId="1" applyFont="1" applyFill="1" applyBorder="1" applyAlignment="1">
      <alignment horizontal="right" vertical="center" wrapText="1"/>
    </xf>
    <xf numFmtId="0" fontId="5" fillId="0" borderId="1" xfId="1" applyFont="1" applyFill="1" applyBorder="1" applyAlignment="1">
      <alignment horizontal="right" vertical="center" wrapText="1"/>
    </xf>
    <xf numFmtId="0" fontId="5" fillId="0" borderId="29" xfId="1" applyFont="1" applyFill="1" applyBorder="1" applyAlignment="1">
      <alignment horizontal="right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2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21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19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wrapText="1"/>
    </xf>
    <xf numFmtId="0" fontId="5" fillId="0" borderId="7" xfId="1" applyFont="1" applyBorder="1" applyAlignment="1">
      <alignment horizontal="center" wrapText="1"/>
    </xf>
    <xf numFmtId="0" fontId="5" fillId="0" borderId="0" xfId="1" applyFont="1" applyAlignment="1">
      <alignment horizontal="center" vertical="top" wrapText="1"/>
    </xf>
    <xf numFmtId="0" fontId="5" fillId="0" borderId="9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6" fillId="0" borderId="0" xfId="0" applyFont="1" applyFill="1" applyBorder="1" applyAlignment="1"/>
    <xf numFmtId="0" fontId="5" fillId="17" borderId="5" xfId="222" applyFont="1" applyFill="1" applyBorder="1" applyAlignment="1">
      <alignment horizontal="center" vertical="center" wrapText="1"/>
    </xf>
    <xf numFmtId="0" fontId="5" fillId="0" borderId="5" xfId="222" applyFont="1" applyFill="1" applyBorder="1" applyAlignment="1">
      <alignment horizontal="center" vertical="center" wrapText="1"/>
    </xf>
    <xf numFmtId="0" fontId="5" fillId="0" borderId="5" xfId="222" applyFont="1" applyFill="1" applyBorder="1" applyAlignment="1">
      <alignment horizontal="center" vertical="center"/>
    </xf>
    <xf numFmtId="165" fontId="5" fillId="0" borderId="5" xfId="222" applyNumberFormat="1" applyFont="1" applyFill="1" applyBorder="1" applyAlignment="1">
      <alignment horizontal="center" vertical="center" wrapText="1"/>
    </xf>
    <xf numFmtId="1" fontId="5" fillId="0" borderId="5" xfId="222" applyNumberFormat="1" applyFont="1" applyFill="1" applyBorder="1" applyAlignment="1">
      <alignment horizontal="center" vertical="center" wrapText="1"/>
    </xf>
    <xf numFmtId="1" fontId="5" fillId="0" borderId="7" xfId="222" applyNumberFormat="1" applyFont="1" applyFill="1" applyBorder="1" applyAlignment="1">
      <alignment horizontal="center" vertical="center" wrapText="1"/>
    </xf>
    <xf numFmtId="1" fontId="5" fillId="0" borderId="0" xfId="222" applyNumberFormat="1" applyFont="1" applyFill="1" applyBorder="1" applyAlignment="1">
      <alignment horizontal="center" vertical="center" wrapText="1"/>
    </xf>
    <xf numFmtId="0" fontId="4" fillId="0" borderId="5" xfId="222" applyFont="1" applyFill="1" applyBorder="1" applyAlignment="1">
      <alignment horizontal="center" vertical="center"/>
    </xf>
    <xf numFmtId="0" fontId="5" fillId="0" borderId="5" xfId="222" applyFont="1" applyFill="1" applyBorder="1" applyAlignment="1">
      <alignment horizontal="center" vertical="center"/>
    </xf>
    <xf numFmtId="165" fontId="5" fillId="0" borderId="5" xfId="222" applyNumberFormat="1" applyFont="1" applyFill="1" applyBorder="1" applyAlignment="1">
      <alignment horizontal="center" vertical="center"/>
    </xf>
    <xf numFmtId="0" fontId="5" fillId="0" borderId="7" xfId="222" applyFont="1" applyFill="1" applyBorder="1" applyAlignment="1">
      <alignment horizontal="center" vertical="center"/>
    </xf>
    <xf numFmtId="0" fontId="22" fillId="0" borderId="0" xfId="222" applyFont="1" applyFill="1" applyBorder="1" applyAlignment="1">
      <alignment horizontal="center" vertical="center"/>
    </xf>
    <xf numFmtId="0" fontId="5" fillId="0" borderId="0" xfId="222" applyFont="1" applyFill="1" applyBorder="1" applyAlignment="1">
      <alignment horizontal="center" vertical="center"/>
    </xf>
    <xf numFmtId="0" fontId="4" fillId="0" borderId="0" xfId="222" applyFont="1" applyFill="1" applyBorder="1" applyAlignment="1">
      <alignment horizontal="center" vertical="center"/>
    </xf>
    <xf numFmtId="0" fontId="5" fillId="0" borderId="0" xfId="222" applyFont="1" applyFill="1" applyBorder="1" applyAlignment="1">
      <alignment horizontal="center" vertical="center" wrapText="1"/>
    </xf>
    <xf numFmtId="0" fontId="5" fillId="17" borderId="5" xfId="222" applyFont="1" applyFill="1" applyBorder="1" applyAlignment="1">
      <alignment horizontal="center" vertical="center"/>
    </xf>
    <xf numFmtId="0" fontId="5" fillId="17" borderId="8" xfId="222" applyFont="1" applyFill="1" applyBorder="1" applyAlignment="1">
      <alignment vertical="center"/>
    </xf>
    <xf numFmtId="0" fontId="6" fillId="17" borderId="5" xfId="1" applyFont="1" applyFill="1" applyBorder="1" applyAlignment="1">
      <alignment horizontal="center" vertical="center" wrapText="1"/>
    </xf>
    <xf numFmtId="0" fontId="6" fillId="17" borderId="7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5" fillId="0" borderId="7" xfId="222" applyFont="1" applyFill="1" applyBorder="1" applyAlignment="1">
      <alignment horizontal="center" vertical="center" wrapText="1"/>
    </xf>
    <xf numFmtId="0" fontId="1" fillId="0" borderId="0" xfId="1" applyBorder="1"/>
    <xf numFmtId="0" fontId="5" fillId="0" borderId="7" xfId="222" applyFont="1" applyFill="1" applyBorder="1" applyAlignment="1">
      <alignment horizontal="center" vertical="center"/>
    </xf>
    <xf numFmtId="0" fontId="5" fillId="0" borderId="9" xfId="222" applyFont="1" applyFill="1" applyBorder="1" applyAlignment="1">
      <alignment horizontal="center" vertical="center"/>
    </xf>
    <xf numFmtId="0" fontId="4" fillId="0" borderId="7" xfId="222" applyFont="1" applyFill="1" applyBorder="1" applyAlignment="1">
      <alignment horizontal="center" vertical="center"/>
    </xf>
    <xf numFmtId="0" fontId="4" fillId="0" borderId="9" xfId="222" applyFont="1" applyFill="1" applyBorder="1" applyAlignment="1">
      <alignment horizontal="center" vertical="center"/>
    </xf>
    <xf numFmtId="0" fontId="5" fillId="0" borderId="5" xfId="222" applyFont="1" applyFill="1" applyBorder="1" applyAlignment="1">
      <alignment vertical="center"/>
    </xf>
    <xf numFmtId="0" fontId="4" fillId="0" borderId="5" xfId="222" applyFont="1" applyFill="1" applyBorder="1" applyAlignment="1">
      <alignment vertical="center"/>
    </xf>
    <xf numFmtId="165" fontId="5" fillId="0" borderId="5" xfId="222" applyNumberFormat="1" applyFont="1" applyFill="1" applyBorder="1" applyAlignment="1">
      <alignment vertical="center"/>
    </xf>
    <xf numFmtId="0" fontId="22" fillId="0" borderId="0" xfId="222" applyFont="1" applyFill="1" applyBorder="1" applyAlignment="1">
      <alignment horizontal="center" vertical="center" wrapText="1"/>
    </xf>
    <xf numFmtId="0" fontId="5" fillId="17" borderId="0" xfId="222" applyFont="1" applyFill="1" applyBorder="1" applyAlignment="1">
      <alignment horizontal="center" vertical="center" wrapText="1"/>
    </xf>
    <xf numFmtId="0" fontId="1" fillId="0" borderId="5" xfId="1" applyBorder="1"/>
    <xf numFmtId="0" fontId="5" fillId="17" borderId="5" xfId="222" applyFont="1" applyFill="1" applyBorder="1" applyAlignment="1">
      <alignment vertical="center"/>
    </xf>
    <xf numFmtId="0" fontId="5" fillId="17" borderId="7" xfId="222" applyFont="1" applyFill="1" applyBorder="1" applyAlignment="1">
      <alignment horizontal="center" vertical="center"/>
    </xf>
    <xf numFmtId="0" fontId="5" fillId="0" borderId="8" xfId="222" applyFont="1" applyFill="1" applyBorder="1" applyAlignment="1">
      <alignment horizontal="center" vertical="center" wrapText="1"/>
    </xf>
    <xf numFmtId="165" fontId="5" fillId="0" borderId="8" xfId="222" applyNumberFormat="1" applyFont="1" applyFill="1" applyBorder="1" applyAlignment="1">
      <alignment horizontal="center" vertical="center"/>
    </xf>
    <xf numFmtId="0" fontId="5" fillId="17" borderId="9" xfId="222" applyFont="1" applyFill="1" applyBorder="1" applyAlignment="1">
      <alignment vertical="center"/>
    </xf>
    <xf numFmtId="0" fontId="5" fillId="17" borderId="7" xfId="222" applyFont="1" applyFill="1" applyBorder="1" applyAlignment="1">
      <alignment horizontal="center" vertical="center" wrapText="1"/>
    </xf>
    <xf numFmtId="165" fontId="5" fillId="0" borderId="7" xfId="222" applyNumberFormat="1" applyFont="1" applyFill="1" applyBorder="1" applyAlignment="1">
      <alignment horizontal="center" vertical="center" wrapText="1"/>
    </xf>
    <xf numFmtId="165" fontId="5" fillId="0" borderId="7" xfId="222" applyNumberFormat="1" applyFont="1" applyFill="1" applyBorder="1" applyAlignment="1">
      <alignment horizontal="center" vertical="center"/>
    </xf>
    <xf numFmtId="0" fontId="5" fillId="17" borderId="8" xfId="222" applyFont="1" applyFill="1" applyBorder="1" applyAlignment="1">
      <alignment horizontal="center" vertical="center"/>
    </xf>
    <xf numFmtId="0" fontId="5" fillId="0" borderId="8" xfId="222" applyFont="1" applyFill="1" applyBorder="1" applyAlignment="1">
      <alignment horizontal="center" vertical="center"/>
    </xf>
    <xf numFmtId="1" fontId="5" fillId="0" borderId="8" xfId="222" applyNumberFormat="1" applyFont="1" applyFill="1" applyBorder="1" applyAlignment="1">
      <alignment horizontal="center" vertical="center" wrapText="1"/>
    </xf>
    <xf numFmtId="0" fontId="6" fillId="17" borderId="8" xfId="1" applyFont="1" applyFill="1" applyBorder="1" applyAlignment="1">
      <alignment horizontal="center" vertical="center" wrapText="1"/>
    </xf>
    <xf numFmtId="0" fontId="1" fillId="17" borderId="5" xfId="1" applyFill="1" applyBorder="1"/>
  </cellXfs>
  <cellStyles count="223">
    <cellStyle name="20% - Акцент1 2" xfId="8"/>
    <cellStyle name="20% - Акцент2 2" xfId="9"/>
    <cellStyle name="20% - Акцент3 2" xfId="10"/>
    <cellStyle name="20% - Акцент4 2" xfId="11"/>
    <cellStyle name="20% - Акцент5 2" xfId="12"/>
    <cellStyle name="20% - Акцент6 2" xfId="13"/>
    <cellStyle name="40% - Акцент1 2" xfId="14"/>
    <cellStyle name="40% - Акцент2 2" xfId="15"/>
    <cellStyle name="40% - Акцент3 2" xfId="16"/>
    <cellStyle name="40% - Акцент4 2" xfId="17"/>
    <cellStyle name="40% - Акцент5 2" xfId="18"/>
    <cellStyle name="40% - Акцент6 2" xfId="19"/>
    <cellStyle name="Excel Built-in Normal" xfId="20"/>
    <cellStyle name="TableStyleLight1" xfId="7"/>
    <cellStyle name="TableStyleLight1 2" xfId="21"/>
    <cellStyle name="TableStyleLight1 2 2" xfId="22"/>
    <cellStyle name="Обычный" xfId="0" builtinId="0"/>
    <cellStyle name="Обычный 10" xfId="23"/>
    <cellStyle name="Обычный 10 2" xfId="24"/>
    <cellStyle name="Обычный 10 3" xfId="25"/>
    <cellStyle name="Обычный 10 4" xfId="26"/>
    <cellStyle name="Обычный 10 4 2" xfId="27"/>
    <cellStyle name="Обычный 10 5" xfId="28"/>
    <cellStyle name="Обычный 10 5 2" xfId="29"/>
    <cellStyle name="Обычный 10 6" xfId="30"/>
    <cellStyle name="Обычный 10 7" xfId="31"/>
    <cellStyle name="Обычный 11" xfId="32"/>
    <cellStyle name="Обычный 11 2" xfId="33"/>
    <cellStyle name="Обычный 11 2 2" xfId="34"/>
    <cellStyle name="Обычный 11 2 2 2" xfId="35"/>
    <cellStyle name="Обычный 11 3" xfId="36"/>
    <cellStyle name="Обычный 12" xfId="37"/>
    <cellStyle name="Обычный 13" xfId="38"/>
    <cellStyle name="Обычный 13 2" xfId="39"/>
    <cellStyle name="Обычный 13 2 2" xfId="40"/>
    <cellStyle name="Обычный 13 2 2 2" xfId="41"/>
    <cellStyle name="Обычный 13 2 3" xfId="42"/>
    <cellStyle name="Обычный 13 2 4" xfId="43"/>
    <cellStyle name="Обычный 13 3" xfId="44"/>
    <cellStyle name="Обычный 13 3 2" xfId="45"/>
    <cellStyle name="Обычный 13 3 2 2" xfId="46"/>
    <cellStyle name="Обычный 13 3 3" xfId="47"/>
    <cellStyle name="Обычный 13 3 4" xfId="48"/>
    <cellStyle name="Обычный 13 4" xfId="49"/>
    <cellStyle name="Обычный 14" xfId="50"/>
    <cellStyle name="Обычный 14 2" xfId="51"/>
    <cellStyle name="Обычный 14 2 2" xfId="52"/>
    <cellStyle name="Обычный 15" xfId="53"/>
    <cellStyle name="Обычный 15 2" xfId="54"/>
    <cellStyle name="Обычный 16" xfId="55"/>
    <cellStyle name="Обычный 17" xfId="56"/>
    <cellStyle name="Обычный 18" xfId="57"/>
    <cellStyle name="Обычный 19" xfId="222"/>
    <cellStyle name="Обычный 2" xfId="1"/>
    <cellStyle name="Обычный 2 10" xfId="221"/>
    <cellStyle name="Обычный 2 2" xfId="2"/>
    <cellStyle name="Обычный 2 2 2" xfId="58"/>
    <cellStyle name="Обычный 2 2 2 2" xfId="59"/>
    <cellStyle name="Обычный 2 2 2 2 2" xfId="60"/>
    <cellStyle name="Обычный 2 2 2 2 2 2" xfId="61"/>
    <cellStyle name="Обычный 2 2 2 2 3" xfId="62"/>
    <cellStyle name="Обычный 2 2 2 3" xfId="63"/>
    <cellStyle name="Обычный 2 2 2 4" xfId="64"/>
    <cellStyle name="Обычный 2 2 2 4 2" xfId="65"/>
    <cellStyle name="Обычный 2 2 2 5" xfId="66"/>
    <cellStyle name="Обычный 2 2 3" xfId="67"/>
    <cellStyle name="Обычный 2 2 3 2" xfId="68"/>
    <cellStyle name="Обычный 2 2 4" xfId="69"/>
    <cellStyle name="Обычный 2 3" xfId="5"/>
    <cellStyle name="Обычный 2 3 2" xfId="70"/>
    <cellStyle name="Обычный 2 3 2 2" xfId="71"/>
    <cellStyle name="Обычный 2 3 2 3" xfId="72"/>
    <cellStyle name="Обычный 2 3 3" xfId="73"/>
    <cellStyle name="Обычный 2 3 3 2" xfId="74"/>
    <cellStyle name="Обычный 2 3 3 2 2" xfId="75"/>
    <cellStyle name="Обычный 2 3 4" xfId="76"/>
    <cellStyle name="Обычный 2 3 5" xfId="77"/>
    <cellStyle name="Обычный 2 3 5 2" xfId="78"/>
    <cellStyle name="Обычный 2 3 6" xfId="79"/>
    <cellStyle name="Обычный 2 4" xfId="80"/>
    <cellStyle name="Обычный 2 4 2" xfId="81"/>
    <cellStyle name="Обычный 2 4 2 2" xfId="82"/>
    <cellStyle name="Обычный 2 4 3" xfId="83"/>
    <cellStyle name="Обычный 2 4 3 2" xfId="84"/>
    <cellStyle name="Обычный 2 4 4" xfId="85"/>
    <cellStyle name="Обычный 2 4 5" xfId="86"/>
    <cellStyle name="Обычный 2 5" xfId="87"/>
    <cellStyle name="Обычный 2 5 2" xfId="88"/>
    <cellStyle name="Обычный 2 6" xfId="89"/>
    <cellStyle name="Обычный 2 7" xfId="90"/>
    <cellStyle name="Обычный 2 8" xfId="91"/>
    <cellStyle name="Обычный 2 9" xfId="3"/>
    <cellStyle name="Обычный 3" xfId="4"/>
    <cellStyle name="Обычный 3 2" xfId="92"/>
    <cellStyle name="Обычный 3 2 2" xfId="93"/>
    <cellStyle name="Обычный 3 2 2 2" xfId="94"/>
    <cellStyle name="Обычный 3 2 2 3" xfId="95"/>
    <cellStyle name="Обычный 3 2 3" xfId="96"/>
    <cellStyle name="Обычный 3 2 4" xfId="97"/>
    <cellStyle name="Обычный 3 2 4 2" xfId="98"/>
    <cellStyle name="Обычный 3 2 5" xfId="99"/>
    <cellStyle name="Обычный 3 3" xfId="100"/>
    <cellStyle name="Обычный 3 3 2" xfId="101"/>
    <cellStyle name="Обычный 3 3 2 2" xfId="102"/>
    <cellStyle name="Обычный 3 3 2 2 2" xfId="103"/>
    <cellStyle name="Обычный 3 3 2 3" xfId="104"/>
    <cellStyle name="Обычный 3 3 2 3 2" xfId="105"/>
    <cellStyle name="Обычный 3 3 2 4" xfId="106"/>
    <cellStyle name="Обычный 3 3 3" xfId="107"/>
    <cellStyle name="Обычный 3 3 3 2" xfId="108"/>
    <cellStyle name="Обычный 3 4" xfId="109"/>
    <cellStyle name="Обычный 3 4 2" xfId="110"/>
    <cellStyle name="Обычный 3 5" xfId="111"/>
    <cellStyle name="Обычный 3 5 2" xfId="112"/>
    <cellStyle name="Обычный 3 6" xfId="113"/>
    <cellStyle name="Обычный 3 6 2" xfId="114"/>
    <cellStyle name="Обычный 3 7" xfId="115"/>
    <cellStyle name="Обычный 3 7 2" xfId="116"/>
    <cellStyle name="Обычный 4" xfId="6"/>
    <cellStyle name="Обычный 4 2" xfId="117"/>
    <cellStyle name="Обычный 4 2 2" xfId="118"/>
    <cellStyle name="Обычный 4 2 2 2" xfId="119"/>
    <cellStyle name="Обычный 4 2 2 3" xfId="120"/>
    <cellStyle name="Обычный 4 2 2 3 2" xfId="121"/>
    <cellStyle name="Обычный 4 2 3" xfId="122"/>
    <cellStyle name="Обычный 4 2 4" xfId="123"/>
    <cellStyle name="Обычный 4 2 4 2" xfId="124"/>
    <cellStyle name="Обычный 4 3" xfId="125"/>
    <cellStyle name="Обычный 4 3 2" xfId="126"/>
    <cellStyle name="Обычный 4 4" xfId="127"/>
    <cellStyle name="Обычный 4 4 2" xfId="128"/>
    <cellStyle name="Обычный 5" xfId="129"/>
    <cellStyle name="Обычный 5 2" xfId="130"/>
    <cellStyle name="Обычный 5 2 2" xfId="131"/>
    <cellStyle name="Обычный 5 2 3" xfId="132"/>
    <cellStyle name="Обычный 5 3" xfId="133"/>
    <cellStyle name="Обычный 5 4" xfId="134"/>
    <cellStyle name="Обычный 5 4 2" xfId="135"/>
    <cellStyle name="Обычный 5 5" xfId="136"/>
    <cellStyle name="Обычный 6" xfId="137"/>
    <cellStyle name="Обычный 6 2" xfId="138"/>
    <cellStyle name="Обычный 6 2 2" xfId="139"/>
    <cellStyle name="Обычный 6 3" xfId="140"/>
    <cellStyle name="Обычный 6 3 2" xfId="141"/>
    <cellStyle name="Обычный 6 4" xfId="142"/>
    <cellStyle name="Обычный 6 4 2" xfId="143"/>
    <cellStyle name="Обычный 6 5" xfId="144"/>
    <cellStyle name="Обычный 7" xfId="145"/>
    <cellStyle name="Обычный 7 10" xfId="146"/>
    <cellStyle name="Обычный 7 10 2" xfId="147"/>
    <cellStyle name="Обычный 7 11" xfId="148"/>
    <cellStyle name="Обычный 7 2" xfId="149"/>
    <cellStyle name="Обычный 7 2 2" xfId="150"/>
    <cellStyle name="Обычный 7 2 2 2" xfId="151"/>
    <cellStyle name="Обычный 7 2 3" xfId="152"/>
    <cellStyle name="Обычный 7 2 3 2" xfId="153"/>
    <cellStyle name="Обычный 7 2 4" xfId="154"/>
    <cellStyle name="Обычный 7 3" xfId="155"/>
    <cellStyle name="Обычный 7 3 2" xfId="156"/>
    <cellStyle name="Обычный 7 3 2 2" xfId="157"/>
    <cellStyle name="Обычный 7 3 3" xfId="158"/>
    <cellStyle name="Обычный 7 3 3 2" xfId="159"/>
    <cellStyle name="Обычный 7 3 4" xfId="160"/>
    <cellStyle name="Обычный 7 4" xfId="161"/>
    <cellStyle name="Обычный 7 4 2" xfId="162"/>
    <cellStyle name="Обычный 7 4 2 2" xfId="163"/>
    <cellStyle name="Обычный 7 4 3" xfId="164"/>
    <cellStyle name="Обычный 7 4 3 2" xfId="165"/>
    <cellStyle name="Обычный 7 4 4" xfId="166"/>
    <cellStyle name="Обычный 7 5" xfId="167"/>
    <cellStyle name="Обычный 7 5 2" xfId="168"/>
    <cellStyle name="Обычный 7 5 2 2" xfId="169"/>
    <cellStyle name="Обычный 7 5 3" xfId="170"/>
    <cellStyle name="Обычный 7 5 3 2" xfId="171"/>
    <cellStyle name="Обычный 7 5 4" xfId="172"/>
    <cellStyle name="Обычный 7 6" xfId="173"/>
    <cellStyle name="Обычный 7 6 2" xfId="174"/>
    <cellStyle name="Обычный 7 6 2 2" xfId="175"/>
    <cellStyle name="Обычный 7 6 3" xfId="176"/>
    <cellStyle name="Обычный 7 6 3 2" xfId="177"/>
    <cellStyle name="Обычный 7 6 4" xfId="178"/>
    <cellStyle name="Обычный 7 7" xfId="179"/>
    <cellStyle name="Обычный 7 7 2" xfId="180"/>
    <cellStyle name="Обычный 7 7 2 2" xfId="181"/>
    <cellStyle name="Обычный 7 7 3" xfId="182"/>
    <cellStyle name="Обычный 7 7 3 2" xfId="183"/>
    <cellStyle name="Обычный 7 7 4" xfId="184"/>
    <cellStyle name="Обычный 7 8" xfId="185"/>
    <cellStyle name="Обычный 7 8 2" xfId="186"/>
    <cellStyle name="Обычный 7 9" xfId="187"/>
    <cellStyle name="Обычный 7 9 2" xfId="188"/>
    <cellStyle name="Обычный 8" xfId="189"/>
    <cellStyle name="Обычный 8 2" xfId="190"/>
    <cellStyle name="Обычный 8 2 2" xfId="191"/>
    <cellStyle name="Обычный 8 2 2 2" xfId="192"/>
    <cellStyle name="Обычный 8 2 3" xfId="193"/>
    <cellStyle name="Обычный 8 2 3 2" xfId="194"/>
    <cellStyle name="Обычный 8 2 4" xfId="195"/>
    <cellStyle name="Обычный 8 3" xfId="196"/>
    <cellStyle name="Обычный 8 3 2" xfId="197"/>
    <cellStyle name="Обычный 8 3 2 2" xfId="198"/>
    <cellStyle name="Обычный 8 3 3" xfId="199"/>
    <cellStyle name="Обычный 8 3 3 2" xfId="200"/>
    <cellStyle name="Обычный 8 3 4" xfId="201"/>
    <cellStyle name="Обычный 8 4" xfId="202"/>
    <cellStyle name="Обычный 8 4 2" xfId="203"/>
    <cellStyle name="Обычный 8 5" xfId="204"/>
    <cellStyle name="Обычный 8 6" xfId="205"/>
    <cellStyle name="Обычный 8 7" xfId="206"/>
    <cellStyle name="Обычный 8 8" xfId="207"/>
    <cellStyle name="Обычный 9" xfId="208"/>
    <cellStyle name="Обычный 9 2" xfId="209"/>
    <cellStyle name="Обычный 9 2 2" xfId="210"/>
    <cellStyle name="Обычный 9 3" xfId="211"/>
    <cellStyle name="Обычный 9 4" xfId="212"/>
    <cellStyle name="Обычный 9 4 2" xfId="213"/>
    <cellStyle name="Примечание 2" xfId="214"/>
    <cellStyle name="Финансовый 2" xfId="215"/>
    <cellStyle name="Финансовый 2 2" xfId="216"/>
    <cellStyle name="Финансовый 3" xfId="217"/>
    <cellStyle name="Финансовый 4" xfId="218"/>
    <cellStyle name="Финансовый 5" xfId="219"/>
    <cellStyle name="Финансовый 5 2" xfId="22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L33"/>
  <sheetViews>
    <sheetView view="pageBreakPreview" zoomScale="60" zoomScaleNormal="70" workbookViewId="0">
      <selection activeCell="F16" sqref="F16:AJ16"/>
    </sheetView>
  </sheetViews>
  <sheetFormatPr defaultColWidth="9" defaultRowHeight="11.45" customHeight="1" outlineLevelCol="1"/>
  <cols>
    <col min="1" max="1" width="8.7109375" style="1" customWidth="1"/>
    <col min="2" max="2" width="43.140625" style="1" customWidth="1"/>
    <col min="3" max="3" width="18.85546875" style="1" customWidth="1"/>
    <col min="4" max="4" width="14.7109375" style="1" customWidth="1"/>
    <col min="5" max="5" width="19.42578125" style="1" customWidth="1"/>
    <col min="6" max="11" width="6.7109375" style="1" customWidth="1"/>
    <col min="12" max="23" width="6.7109375" style="2" customWidth="1"/>
    <col min="24" max="33" width="6.7109375" style="4" customWidth="1"/>
    <col min="34" max="34" width="5.85546875" style="4" customWidth="1" outlineLevel="1"/>
    <col min="35" max="35" width="6.140625" style="4" customWidth="1" outlineLevel="1"/>
    <col min="36" max="36" width="5.28515625" style="4" customWidth="1" outlineLevel="1"/>
    <col min="37" max="37" width="12.7109375" style="4" customWidth="1"/>
    <col min="38" max="16384" width="9" style="4"/>
  </cols>
  <sheetData>
    <row r="1" spans="1:64" ht="15.75" customHeight="1" thickBot="1">
      <c r="P1" s="3"/>
      <c r="Q1" s="188"/>
      <c r="R1" s="188"/>
      <c r="S1" s="188"/>
      <c r="T1" s="188"/>
      <c r="U1" s="193"/>
      <c r="V1" s="193"/>
      <c r="W1" s="193"/>
    </row>
    <row r="2" spans="1:64" s="5" customFormat="1" ht="21" customHeight="1" thickBot="1">
      <c r="AJ2" s="7"/>
      <c r="AK2" s="58" t="s">
        <v>8</v>
      </c>
    </row>
    <row r="3" spans="1:64" s="7" customFormat="1" ht="15.75" hidden="1" customHeight="1">
      <c r="A3" s="33"/>
      <c r="B3" s="30" t="s">
        <v>0</v>
      </c>
      <c r="C3" s="30"/>
      <c r="D3" s="30"/>
      <c r="E3" s="30"/>
      <c r="F3" s="30"/>
      <c r="G3" s="33"/>
      <c r="H3" s="33"/>
      <c r="I3" s="33"/>
      <c r="J3" s="33"/>
      <c r="K3" s="33"/>
      <c r="L3" s="5"/>
      <c r="M3" s="5"/>
      <c r="N3" s="5"/>
      <c r="O3" s="5"/>
      <c r="P3" s="5"/>
      <c r="Q3" s="5"/>
      <c r="R3" s="5"/>
      <c r="S3" s="5"/>
      <c r="T3" s="194" t="s">
        <v>1</v>
      </c>
      <c r="U3" s="194"/>
      <c r="V3" s="194"/>
      <c r="W3" s="194"/>
      <c r="X3" s="194"/>
      <c r="Y3" s="194"/>
      <c r="Z3" s="194"/>
      <c r="AA3" s="194"/>
    </row>
    <row r="4" spans="1:64" s="7" customFormat="1" ht="15.75" hidden="1" customHeight="1">
      <c r="A4" s="33"/>
      <c r="B4" s="30" t="s">
        <v>2</v>
      </c>
      <c r="C4" s="30"/>
      <c r="D4" s="30"/>
      <c r="E4" s="30"/>
      <c r="F4" s="30"/>
      <c r="G4" s="33"/>
      <c r="H4" s="33"/>
      <c r="I4" s="33"/>
      <c r="J4" s="33"/>
      <c r="K4" s="33"/>
      <c r="L4" s="5"/>
      <c r="M4" s="5"/>
      <c r="N4" s="5"/>
      <c r="O4" s="5"/>
      <c r="P4" s="5"/>
      <c r="Q4" s="5"/>
      <c r="R4" s="5"/>
      <c r="S4" s="5"/>
      <c r="T4" s="195" t="s">
        <v>3</v>
      </c>
      <c r="U4" s="195"/>
      <c r="V4" s="195"/>
      <c r="W4" s="195"/>
      <c r="X4" s="195"/>
      <c r="Y4" s="195"/>
      <c r="Z4" s="195"/>
      <c r="AA4" s="195"/>
    </row>
    <row r="5" spans="1:64" s="7" customFormat="1" ht="22.5" hidden="1" customHeight="1">
      <c r="A5" s="33"/>
      <c r="B5" s="47" t="s">
        <v>4</v>
      </c>
      <c r="C5" s="44"/>
      <c r="D5" s="31"/>
      <c r="E5" s="31"/>
      <c r="F5" s="33"/>
      <c r="G5" s="33"/>
      <c r="H5" s="33"/>
      <c r="I5" s="33"/>
      <c r="J5" s="33"/>
      <c r="K5" s="33"/>
      <c r="L5" s="5"/>
      <c r="M5" s="5"/>
      <c r="N5" s="5"/>
      <c r="O5" s="5"/>
      <c r="P5" s="5"/>
      <c r="Q5" s="5"/>
      <c r="R5" s="5"/>
      <c r="S5" s="5"/>
      <c r="T5" s="33"/>
      <c r="U5" s="5"/>
      <c r="V5" s="5"/>
      <c r="W5" s="5"/>
      <c r="X5" s="5"/>
    </row>
    <row r="6" spans="1:64" s="7" customFormat="1" ht="33.75" hidden="1" customHeight="1">
      <c r="A6" s="33"/>
      <c r="B6" s="34" t="s">
        <v>5</v>
      </c>
      <c r="C6" s="45"/>
      <c r="D6" s="49"/>
      <c r="E6" s="30"/>
      <c r="F6" s="30"/>
      <c r="G6" s="33"/>
      <c r="H6" s="33"/>
      <c r="I6" s="33"/>
      <c r="J6" s="33"/>
      <c r="K6" s="33"/>
      <c r="L6" s="5"/>
      <c r="M6" s="5"/>
      <c r="N6" s="5"/>
      <c r="O6" s="5"/>
      <c r="P6" s="5"/>
      <c r="Q6" s="5"/>
      <c r="R6" s="5"/>
      <c r="S6" s="5"/>
      <c r="T6" s="189" t="s">
        <v>5</v>
      </c>
      <c r="U6" s="189"/>
      <c r="V6" s="189"/>
      <c r="W6" s="189"/>
      <c r="X6" s="189"/>
      <c r="Y6" s="189"/>
      <c r="Z6" s="189"/>
      <c r="AA6" s="189"/>
    </row>
    <row r="7" spans="1:64" s="7" customFormat="1" ht="15.75" hidden="1" customHeight="1">
      <c r="A7" s="33"/>
      <c r="B7" s="44" t="s">
        <v>6</v>
      </c>
      <c r="C7" s="44"/>
      <c r="D7" s="31"/>
      <c r="E7" s="31"/>
      <c r="F7" s="33"/>
      <c r="G7" s="33"/>
      <c r="H7" s="33"/>
      <c r="I7" s="33"/>
      <c r="J7" s="33"/>
      <c r="K7" s="33"/>
      <c r="L7" s="5"/>
      <c r="M7" s="5"/>
      <c r="N7" s="5"/>
      <c r="O7" s="5"/>
      <c r="P7" s="5"/>
      <c r="Q7" s="5"/>
      <c r="R7" s="5"/>
      <c r="S7" s="5"/>
      <c r="T7" s="33"/>
      <c r="U7" s="5"/>
      <c r="V7" s="5"/>
      <c r="W7" s="5"/>
      <c r="X7" s="5"/>
    </row>
    <row r="8" spans="1:64" s="7" customFormat="1" ht="30" hidden="1" customHeight="1">
      <c r="A8" s="33"/>
      <c r="B8" s="34" t="s">
        <v>7</v>
      </c>
      <c r="C8" s="46"/>
      <c r="D8" s="48"/>
      <c r="E8" s="30"/>
      <c r="F8" s="30"/>
      <c r="G8" s="33"/>
      <c r="H8" s="33"/>
      <c r="I8" s="33"/>
      <c r="J8" s="33"/>
      <c r="K8" s="33"/>
      <c r="L8" s="5"/>
      <c r="M8" s="5"/>
      <c r="N8" s="5"/>
      <c r="O8" s="5"/>
      <c r="P8" s="5"/>
      <c r="Q8" s="5"/>
      <c r="R8" s="5"/>
      <c r="S8" s="5"/>
      <c r="T8" s="189" t="s">
        <v>7</v>
      </c>
      <c r="U8" s="189"/>
      <c r="V8" s="189"/>
      <c r="W8" s="189"/>
      <c r="X8" s="189"/>
      <c r="Y8" s="189"/>
      <c r="Z8" s="189"/>
      <c r="AA8" s="189"/>
    </row>
    <row r="9" spans="1:64" s="7" customFormat="1" ht="15.75" hidden="1" customHeight="1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5"/>
      <c r="M9" s="5"/>
      <c r="N9" s="5"/>
      <c r="O9" s="5"/>
      <c r="P9" s="5"/>
      <c r="Q9" s="5"/>
      <c r="R9" s="5"/>
      <c r="S9" s="5"/>
      <c r="T9" s="33"/>
      <c r="U9" s="5"/>
      <c r="V9" s="5"/>
      <c r="W9" s="5"/>
      <c r="X9" s="5"/>
    </row>
    <row r="10" spans="1:64" s="7" customFormat="1" ht="15.75" hidden="1" customHeight="1">
      <c r="A10" s="33"/>
      <c r="B10" s="30" t="s">
        <v>62</v>
      </c>
      <c r="C10" s="30"/>
      <c r="D10" s="30"/>
      <c r="E10" s="30"/>
      <c r="F10" s="30"/>
      <c r="G10" s="33"/>
      <c r="H10" s="33"/>
      <c r="I10" s="33"/>
      <c r="J10" s="33"/>
      <c r="K10" s="33"/>
      <c r="L10" s="5"/>
      <c r="M10" s="5"/>
      <c r="N10" s="5"/>
      <c r="O10" s="5"/>
      <c r="P10" s="5"/>
      <c r="Q10" s="5"/>
      <c r="R10" s="5"/>
      <c r="S10" s="5"/>
      <c r="T10" s="194" t="s">
        <v>58</v>
      </c>
      <c r="U10" s="194"/>
      <c r="V10" s="194"/>
      <c r="W10" s="194"/>
      <c r="X10" s="194"/>
      <c r="Y10" s="194"/>
      <c r="Z10" s="194"/>
      <c r="AA10" s="194"/>
    </row>
    <row r="11" spans="1:64" s="7" customFormat="1" ht="28.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187"/>
      <c r="Z11" s="187"/>
      <c r="AA11" s="187"/>
    </row>
    <row r="12" spans="1:64" s="7" customFormat="1" ht="12.7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4" customFormat="1" ht="23.25" customHeight="1">
      <c r="A13" s="198" t="s">
        <v>60</v>
      </c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</row>
    <row r="14" spans="1:64" s="24" customFormat="1" ht="23.25" customHeight="1">
      <c r="A14" s="198" t="s">
        <v>82</v>
      </c>
      <c r="B14" s="198"/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8"/>
      <c r="AI14" s="198"/>
      <c r="AJ14" s="198"/>
      <c r="AK14" s="198"/>
    </row>
    <row r="15" spans="1:64" s="24" customFormat="1" ht="23.25" customHeight="1">
      <c r="A15" s="198" t="s">
        <v>61</v>
      </c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198"/>
      <c r="AK15" s="198"/>
    </row>
    <row r="16" spans="1:64" s="9" customFormat="1" ht="15" customHeight="1">
      <c r="A16" s="190" t="s">
        <v>33</v>
      </c>
      <c r="B16" s="196" t="s">
        <v>10</v>
      </c>
      <c r="C16" s="190" t="s">
        <v>34</v>
      </c>
      <c r="D16" s="197" t="s">
        <v>12</v>
      </c>
      <c r="E16" s="199" t="s">
        <v>36</v>
      </c>
      <c r="F16" s="200" t="s">
        <v>126</v>
      </c>
      <c r="G16" s="200"/>
      <c r="H16" s="200"/>
      <c r="I16" s="200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/>
      <c r="AG16" s="200"/>
      <c r="AH16" s="200"/>
      <c r="AI16" s="200"/>
      <c r="AJ16" s="200"/>
      <c r="AK16" s="201" t="s">
        <v>38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>
      <c r="A17" s="190"/>
      <c r="B17" s="196"/>
      <c r="C17" s="190"/>
      <c r="D17" s="197"/>
      <c r="E17" s="199"/>
      <c r="F17" s="57">
        <v>1</v>
      </c>
      <c r="G17" s="160" t="s">
        <v>40</v>
      </c>
      <c r="H17" s="161">
        <v>3</v>
      </c>
      <c r="I17" s="85" t="s">
        <v>41</v>
      </c>
      <c r="J17" s="57">
        <v>5</v>
      </c>
      <c r="K17" s="85" t="s">
        <v>42</v>
      </c>
      <c r="L17" s="57">
        <v>7</v>
      </c>
      <c r="M17" s="160" t="s">
        <v>43</v>
      </c>
      <c r="N17" s="161">
        <v>9</v>
      </c>
      <c r="O17" s="160" t="s">
        <v>44</v>
      </c>
      <c r="P17" s="57">
        <v>11</v>
      </c>
      <c r="Q17" s="85" t="s">
        <v>45</v>
      </c>
      <c r="R17" s="57">
        <v>13</v>
      </c>
      <c r="S17" s="85" t="s">
        <v>46</v>
      </c>
      <c r="T17" s="57">
        <v>15</v>
      </c>
      <c r="U17" s="160" t="s">
        <v>47</v>
      </c>
      <c r="V17" s="161">
        <v>17</v>
      </c>
      <c r="W17" s="85" t="s">
        <v>48</v>
      </c>
      <c r="X17" s="57">
        <v>19</v>
      </c>
      <c r="Y17" s="85" t="s">
        <v>49</v>
      </c>
      <c r="Z17" s="57">
        <v>21</v>
      </c>
      <c r="AA17" s="85" t="s">
        <v>50</v>
      </c>
      <c r="AB17" s="161">
        <v>23</v>
      </c>
      <c r="AC17" s="160" t="s">
        <v>51</v>
      </c>
      <c r="AD17" s="57">
        <v>25</v>
      </c>
      <c r="AE17" s="85" t="s">
        <v>52</v>
      </c>
      <c r="AF17" s="57">
        <v>27</v>
      </c>
      <c r="AG17" s="85" t="s">
        <v>53</v>
      </c>
      <c r="AH17" s="57">
        <v>29</v>
      </c>
      <c r="AI17" s="160" t="s">
        <v>54</v>
      </c>
      <c r="AJ17" s="160" t="s">
        <v>55</v>
      </c>
      <c r="AK17" s="202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>
      <c r="A18" s="190"/>
      <c r="B18" s="196"/>
      <c r="C18" s="190"/>
      <c r="D18" s="197"/>
      <c r="E18" s="199"/>
      <c r="F18" s="190" t="s">
        <v>59</v>
      </c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  <c r="AJ18" s="190"/>
      <c r="AK18" s="201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>
      <c r="A19" s="190"/>
      <c r="B19" s="196"/>
      <c r="C19" s="190"/>
      <c r="D19" s="197"/>
      <c r="E19" s="199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201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>
      <c r="A20" s="32">
        <v>1</v>
      </c>
      <c r="B20" s="32">
        <v>2</v>
      </c>
      <c r="C20" s="27">
        <v>3</v>
      </c>
      <c r="D20" s="27">
        <v>4</v>
      </c>
      <c r="E20" s="32">
        <v>5</v>
      </c>
      <c r="F20" s="191">
        <v>6</v>
      </c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32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54.75" customHeight="1">
      <c r="A21" s="16">
        <v>1</v>
      </c>
      <c r="B21" s="43" t="s">
        <v>21</v>
      </c>
      <c r="C21" s="43" t="s">
        <v>22</v>
      </c>
      <c r="D21" s="16" t="s">
        <v>20</v>
      </c>
      <c r="E21" s="17">
        <v>1</v>
      </c>
      <c r="F21" s="148"/>
      <c r="G21" s="162"/>
      <c r="H21" s="163"/>
      <c r="I21" s="148"/>
      <c r="J21" s="103"/>
      <c r="K21" s="103"/>
      <c r="L21" s="103"/>
      <c r="M21" s="162"/>
      <c r="N21" s="162"/>
      <c r="O21" s="162"/>
      <c r="P21" s="103"/>
      <c r="Q21" s="103"/>
      <c r="R21" s="103"/>
      <c r="S21" s="103"/>
      <c r="T21" s="103"/>
      <c r="U21" s="162"/>
      <c r="V21" s="162"/>
      <c r="W21" s="104"/>
      <c r="X21" s="104"/>
      <c r="Y21" s="104"/>
      <c r="Z21" s="104"/>
      <c r="AA21" s="104"/>
      <c r="AB21" s="165"/>
      <c r="AC21" s="165"/>
      <c r="AD21" s="105"/>
      <c r="AE21" s="105"/>
      <c r="AF21" s="105"/>
      <c r="AG21" s="104">
        <v>1</v>
      </c>
      <c r="AH21" s="105"/>
      <c r="AI21" s="165"/>
      <c r="AJ21" s="165"/>
      <c r="AK21" s="21">
        <f t="shared" ref="AK21:AK23" si="0">SUM(F21:AJ21)</f>
        <v>1</v>
      </c>
    </row>
    <row r="22" spans="1:64" s="7" customFormat="1" ht="30" customHeight="1">
      <c r="A22" s="16">
        <v>2</v>
      </c>
      <c r="B22" s="43" t="s">
        <v>23</v>
      </c>
      <c r="C22" s="43" t="s">
        <v>24</v>
      </c>
      <c r="D22" s="16" t="s">
        <v>25</v>
      </c>
      <c r="E22" s="17">
        <v>1</v>
      </c>
      <c r="F22" s="103">
        <v>1</v>
      </c>
      <c r="G22" s="164"/>
      <c r="H22" s="162"/>
      <c r="I22" s="103">
        <v>1</v>
      </c>
      <c r="J22" s="103">
        <v>1</v>
      </c>
      <c r="K22" s="103">
        <v>1</v>
      </c>
      <c r="L22" s="103">
        <v>1</v>
      </c>
      <c r="M22" s="162"/>
      <c r="N22" s="164"/>
      <c r="O22" s="162"/>
      <c r="P22" s="103">
        <v>1</v>
      </c>
      <c r="Q22" s="103">
        <v>1</v>
      </c>
      <c r="R22" s="103">
        <v>1</v>
      </c>
      <c r="S22" s="103">
        <v>1</v>
      </c>
      <c r="T22" s="103">
        <v>1</v>
      </c>
      <c r="U22" s="164"/>
      <c r="V22" s="162"/>
      <c r="W22" s="103">
        <v>1</v>
      </c>
      <c r="X22" s="103">
        <v>1</v>
      </c>
      <c r="Y22" s="103">
        <v>1</v>
      </c>
      <c r="Z22" s="103">
        <v>1</v>
      </c>
      <c r="AA22" s="103">
        <v>1</v>
      </c>
      <c r="AB22" s="164"/>
      <c r="AC22" s="162"/>
      <c r="AD22" s="103">
        <v>1</v>
      </c>
      <c r="AE22" s="103">
        <v>1</v>
      </c>
      <c r="AF22" s="103">
        <v>1</v>
      </c>
      <c r="AG22" s="104">
        <v>1</v>
      </c>
      <c r="AH22" s="103">
        <v>1</v>
      </c>
      <c r="AI22" s="162"/>
      <c r="AJ22" s="162"/>
      <c r="AK22" s="21">
        <f t="shared" si="0"/>
        <v>20</v>
      </c>
    </row>
    <row r="23" spans="1:64" s="7" customFormat="1" ht="52.5" customHeight="1">
      <c r="A23" s="16">
        <v>3</v>
      </c>
      <c r="B23" s="43" t="s">
        <v>26</v>
      </c>
      <c r="C23" s="43" t="s">
        <v>27</v>
      </c>
      <c r="D23" s="16" t="s">
        <v>20</v>
      </c>
      <c r="E23" s="17">
        <v>1</v>
      </c>
      <c r="F23" s="148"/>
      <c r="G23" s="162"/>
      <c r="H23" s="163"/>
      <c r="I23" s="148"/>
      <c r="J23" s="103"/>
      <c r="K23" s="103"/>
      <c r="L23" s="103"/>
      <c r="M23" s="162"/>
      <c r="N23" s="162"/>
      <c r="O23" s="162"/>
      <c r="P23" s="103"/>
      <c r="Q23" s="103"/>
      <c r="R23" s="103"/>
      <c r="S23" s="103">
        <v>1</v>
      </c>
      <c r="T23" s="103"/>
      <c r="U23" s="162"/>
      <c r="V23" s="162"/>
      <c r="W23" s="104"/>
      <c r="X23" s="104"/>
      <c r="Y23" s="104"/>
      <c r="Z23" s="104"/>
      <c r="AA23" s="104"/>
      <c r="AB23" s="165"/>
      <c r="AC23" s="165"/>
      <c r="AD23" s="105"/>
      <c r="AE23" s="105"/>
      <c r="AF23" s="105"/>
      <c r="AG23" s="105"/>
      <c r="AH23" s="105"/>
      <c r="AI23" s="165"/>
      <c r="AJ23" s="165"/>
      <c r="AK23" s="21">
        <f t="shared" si="0"/>
        <v>1</v>
      </c>
    </row>
    <row r="24" spans="1:64" s="7" customFormat="1" ht="21" customHeight="1">
      <c r="A24" s="14"/>
      <c r="B24" s="192" t="s">
        <v>28</v>
      </c>
      <c r="C24" s="192"/>
      <c r="D24" s="192"/>
      <c r="E24" s="192"/>
      <c r="F24" s="17">
        <f>SUM(F21:F23)</f>
        <v>1</v>
      </c>
      <c r="G24" s="162"/>
      <c r="H24" s="162"/>
      <c r="I24" s="17">
        <f t="shared" ref="I24:AH24" si="1">SUM(I21:I23)</f>
        <v>1</v>
      </c>
      <c r="J24" s="17">
        <f t="shared" si="1"/>
        <v>1</v>
      </c>
      <c r="K24" s="17">
        <f t="shared" si="1"/>
        <v>1</v>
      </c>
      <c r="L24" s="17">
        <f t="shared" si="1"/>
        <v>1</v>
      </c>
      <c r="M24" s="162"/>
      <c r="N24" s="162"/>
      <c r="O24" s="162"/>
      <c r="P24" s="17">
        <f t="shared" si="1"/>
        <v>1</v>
      </c>
      <c r="Q24" s="17">
        <f t="shared" si="1"/>
        <v>1</v>
      </c>
      <c r="R24" s="17">
        <f t="shared" si="1"/>
        <v>1</v>
      </c>
      <c r="S24" s="17">
        <f t="shared" si="1"/>
        <v>2</v>
      </c>
      <c r="T24" s="17">
        <f t="shared" si="1"/>
        <v>1</v>
      </c>
      <c r="U24" s="162"/>
      <c r="V24" s="162"/>
      <c r="W24" s="17">
        <f t="shared" si="1"/>
        <v>1</v>
      </c>
      <c r="X24" s="17">
        <f t="shared" si="1"/>
        <v>1</v>
      </c>
      <c r="Y24" s="17">
        <f t="shared" si="1"/>
        <v>1</v>
      </c>
      <c r="Z24" s="17">
        <f t="shared" si="1"/>
        <v>1</v>
      </c>
      <c r="AA24" s="17">
        <f t="shared" si="1"/>
        <v>1</v>
      </c>
      <c r="AB24" s="162"/>
      <c r="AC24" s="162"/>
      <c r="AD24" s="17">
        <f t="shared" si="1"/>
        <v>1</v>
      </c>
      <c r="AE24" s="17">
        <f t="shared" si="1"/>
        <v>1</v>
      </c>
      <c r="AF24" s="17">
        <f t="shared" si="1"/>
        <v>1</v>
      </c>
      <c r="AG24" s="17">
        <f t="shared" si="1"/>
        <v>2</v>
      </c>
      <c r="AH24" s="17">
        <f t="shared" si="1"/>
        <v>1</v>
      </c>
      <c r="AI24" s="162"/>
      <c r="AJ24" s="162"/>
      <c r="AK24" s="16">
        <f>SUM(AK21:AK23)</f>
        <v>22</v>
      </c>
    </row>
    <row r="25" spans="1:64" s="5" customFormat="1" ht="11.1" customHeight="1"/>
    <row r="26" spans="1:64" s="59" customFormat="1" ht="39.75" customHeight="1">
      <c r="B26" s="185"/>
      <c r="C26" s="185"/>
      <c r="D26" s="185"/>
      <c r="E26" s="185"/>
      <c r="H26" s="186"/>
      <c r="I26" s="186"/>
      <c r="J26" s="186"/>
      <c r="K26" s="60"/>
      <c r="L26" s="187"/>
      <c r="M26" s="187"/>
      <c r="N26" s="187"/>
      <c r="O26" s="60"/>
      <c r="P26" s="186"/>
      <c r="Q26" s="186"/>
      <c r="R26" s="186"/>
    </row>
    <row r="27" spans="1:64" s="65" customFormat="1" ht="51.75" customHeight="1">
      <c r="A27" s="61"/>
      <c r="B27" s="62" t="s">
        <v>86</v>
      </c>
      <c r="C27" s="183" t="s">
        <v>87</v>
      </c>
      <c r="D27" s="183"/>
      <c r="E27" s="183"/>
      <c r="F27" s="67"/>
      <c r="G27" s="67"/>
      <c r="H27" s="184"/>
      <c r="I27" s="184"/>
      <c r="J27" s="184"/>
      <c r="K27" s="67"/>
      <c r="L27" s="67"/>
      <c r="M27" s="67"/>
      <c r="N27" s="184"/>
      <c r="O27" s="184"/>
      <c r="P27" s="184"/>
      <c r="Q27" s="67"/>
      <c r="R27" s="61"/>
      <c r="S27" s="67"/>
      <c r="T27" s="61"/>
      <c r="U27" s="61"/>
      <c r="V27" s="61"/>
      <c r="W27" s="61"/>
      <c r="X27" s="183" t="s">
        <v>88</v>
      </c>
      <c r="Y27" s="183"/>
      <c r="Z27" s="183"/>
      <c r="AA27" s="183"/>
      <c r="AB27" s="183"/>
      <c r="AC27" s="183"/>
      <c r="AD27" s="184"/>
      <c r="AE27" s="184"/>
      <c r="AF27" s="184"/>
      <c r="AG27" s="184"/>
      <c r="AH27" s="184"/>
      <c r="AI27" s="61"/>
      <c r="AJ27" s="61"/>
    </row>
    <row r="28" spans="1:64" s="65" customFormat="1" ht="17.25" customHeight="1">
      <c r="A28" s="61"/>
      <c r="B28" s="62"/>
      <c r="C28" s="181" t="s">
        <v>5</v>
      </c>
      <c r="D28" s="181"/>
      <c r="E28" s="181"/>
      <c r="F28" s="63"/>
      <c r="G28" s="63"/>
      <c r="H28" s="181" t="s">
        <v>7</v>
      </c>
      <c r="I28" s="181"/>
      <c r="J28" s="181"/>
      <c r="K28" s="181"/>
      <c r="L28" s="181"/>
      <c r="M28" s="181"/>
      <c r="N28" s="181"/>
      <c r="O28" s="181"/>
      <c r="P28" s="181"/>
      <c r="Q28" s="63"/>
      <c r="R28" s="61"/>
      <c r="S28" s="63"/>
      <c r="T28" s="61"/>
      <c r="U28" s="61"/>
      <c r="V28" s="63"/>
      <c r="W28" s="63"/>
      <c r="X28" s="181" t="s">
        <v>32</v>
      </c>
      <c r="Y28" s="181"/>
      <c r="Z28" s="181"/>
      <c r="AA28" s="181"/>
      <c r="AB28" s="181"/>
      <c r="AC28" s="181"/>
      <c r="AD28" s="182"/>
      <c r="AE28" s="182"/>
      <c r="AF28" s="182"/>
      <c r="AG28" s="182"/>
      <c r="AH28" s="182"/>
      <c r="AI28" s="61"/>
      <c r="AJ28" s="61"/>
    </row>
    <row r="29" spans="1:64" s="65" customFormat="1" ht="36" customHeight="1">
      <c r="A29" s="61"/>
      <c r="B29" s="62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</row>
    <row r="30" spans="1:64" s="65" customFormat="1" ht="54" customHeight="1">
      <c r="A30" s="61"/>
      <c r="B30" s="62" t="s">
        <v>89</v>
      </c>
      <c r="C30" s="183" t="s">
        <v>90</v>
      </c>
      <c r="D30" s="183"/>
      <c r="E30" s="183"/>
      <c r="F30" s="67"/>
      <c r="G30" s="67"/>
      <c r="H30" s="184"/>
      <c r="I30" s="184"/>
      <c r="J30" s="184"/>
      <c r="K30" s="67"/>
      <c r="L30" s="67"/>
      <c r="M30" s="67"/>
      <c r="N30" s="184"/>
      <c r="O30" s="184"/>
      <c r="P30" s="184"/>
      <c r="Q30" s="67"/>
      <c r="R30" s="61"/>
      <c r="S30" s="67"/>
      <c r="T30" s="61"/>
      <c r="U30" s="61"/>
      <c r="V30" s="61"/>
      <c r="W30" s="61"/>
      <c r="X30" s="183" t="s">
        <v>91</v>
      </c>
      <c r="Y30" s="183"/>
      <c r="Z30" s="183"/>
      <c r="AA30" s="183"/>
      <c r="AB30" s="183"/>
      <c r="AC30" s="183"/>
      <c r="AD30" s="184"/>
      <c r="AE30" s="184"/>
      <c r="AF30" s="184"/>
      <c r="AG30" s="184"/>
      <c r="AH30" s="184"/>
      <c r="AI30" s="61"/>
      <c r="AJ30" s="61"/>
    </row>
    <row r="31" spans="1:64" s="65" customFormat="1" ht="17.25" customHeight="1">
      <c r="A31" s="61"/>
      <c r="B31" s="62"/>
      <c r="C31" s="181" t="s">
        <v>5</v>
      </c>
      <c r="D31" s="181"/>
      <c r="E31" s="181"/>
      <c r="F31" s="63"/>
      <c r="G31" s="63"/>
      <c r="H31" s="181" t="s">
        <v>7</v>
      </c>
      <c r="I31" s="181"/>
      <c r="J31" s="181"/>
      <c r="K31" s="181"/>
      <c r="L31" s="181"/>
      <c r="M31" s="181"/>
      <c r="N31" s="181"/>
      <c r="O31" s="181"/>
      <c r="P31" s="181"/>
      <c r="Q31" s="63"/>
      <c r="R31" s="61"/>
      <c r="S31" s="63"/>
      <c r="T31" s="61"/>
      <c r="U31" s="61"/>
      <c r="V31" s="63"/>
      <c r="W31" s="63"/>
      <c r="X31" s="181" t="s">
        <v>32</v>
      </c>
      <c r="Y31" s="181"/>
      <c r="Z31" s="181"/>
      <c r="AA31" s="181"/>
      <c r="AB31" s="181"/>
      <c r="AC31" s="181"/>
      <c r="AD31" s="182"/>
      <c r="AE31" s="182"/>
      <c r="AF31" s="182"/>
      <c r="AG31" s="182"/>
      <c r="AH31" s="182"/>
      <c r="AI31" s="61"/>
      <c r="AJ31" s="61"/>
    </row>
    <row r="32" spans="1:64" s="65" customFormat="1" ht="18.75" customHeight="1">
      <c r="A32" s="61"/>
      <c r="B32" s="62"/>
      <c r="C32" s="182"/>
      <c r="D32" s="182"/>
      <c r="E32" s="182"/>
      <c r="F32" s="182"/>
      <c r="G32" s="182"/>
      <c r="H32" s="182"/>
      <c r="I32" s="63"/>
      <c r="J32" s="63"/>
      <c r="K32" s="63"/>
      <c r="L32" s="63"/>
      <c r="M32" s="63"/>
      <c r="N32" s="182"/>
      <c r="O32" s="182"/>
      <c r="P32" s="182"/>
      <c r="Q32" s="182"/>
      <c r="R32" s="63"/>
      <c r="S32" s="182"/>
      <c r="T32" s="182"/>
      <c r="U32" s="182"/>
      <c r="V32" s="64"/>
      <c r="W32" s="64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</row>
    <row r="33" spans="1:8" s="65" customFormat="1" ht="9" customHeight="1">
      <c r="A33" s="61"/>
      <c r="B33" s="61"/>
      <c r="C33" s="61"/>
      <c r="D33" s="61"/>
      <c r="E33" s="66"/>
      <c r="F33" s="61"/>
      <c r="G33" s="61"/>
      <c r="H33" s="61"/>
    </row>
  </sheetData>
  <mergeCells count="46">
    <mergeCell ref="A16:A19"/>
    <mergeCell ref="B16:B19"/>
    <mergeCell ref="C16:C19"/>
    <mergeCell ref="D16:D19"/>
    <mergeCell ref="T10:AA10"/>
    <mergeCell ref="Y11:AA11"/>
    <mergeCell ref="A13:AK13"/>
    <mergeCell ref="A14:AK14"/>
    <mergeCell ref="A15:AK15"/>
    <mergeCell ref="E16:E19"/>
    <mergeCell ref="F16:AJ16"/>
    <mergeCell ref="AK16:AK19"/>
    <mergeCell ref="B26:E26"/>
    <mergeCell ref="H26:J26"/>
    <mergeCell ref="L26:N26"/>
    <mergeCell ref="P26:R26"/>
    <mergeCell ref="Q1:T1"/>
    <mergeCell ref="T6:AA6"/>
    <mergeCell ref="T8:AA8"/>
    <mergeCell ref="F18:AJ19"/>
    <mergeCell ref="F20:AJ20"/>
    <mergeCell ref="B24:E24"/>
    <mergeCell ref="U1:W1"/>
    <mergeCell ref="T3:AA3"/>
    <mergeCell ref="T4:AA4"/>
    <mergeCell ref="C27:E27"/>
    <mergeCell ref="N27:P27"/>
    <mergeCell ref="X27:AC27"/>
    <mergeCell ref="AD27:AH27"/>
    <mergeCell ref="C28:E28"/>
    <mergeCell ref="H28:P28"/>
    <mergeCell ref="X28:AC28"/>
    <mergeCell ref="AD28:AH28"/>
    <mergeCell ref="H27:J27"/>
    <mergeCell ref="C30:E30"/>
    <mergeCell ref="H30:J30"/>
    <mergeCell ref="N30:P30"/>
    <mergeCell ref="X30:AC30"/>
    <mergeCell ref="AD30:AH30"/>
    <mergeCell ref="C31:E31"/>
    <mergeCell ref="H31:P31"/>
    <mergeCell ref="X31:AC31"/>
    <mergeCell ref="AD31:AH31"/>
    <mergeCell ref="C32:H32"/>
    <mergeCell ref="N32:Q32"/>
    <mergeCell ref="S32:U32"/>
  </mergeCells>
  <pageMargins left="0.74803149606299213" right="0.78740157480314965" top="0.74803149606299213" bottom="0.98425196850393704" header="0.51181102362204722" footer="0.51181102362204722"/>
  <pageSetup paperSize="8" scale="59" fitToHeight="10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25"/>
  <sheetViews>
    <sheetView view="pageBreakPreview" zoomScale="60" zoomScaleNormal="70" workbookViewId="0">
      <selection activeCell="O7" sqref="O7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35"/>
      <c r="B2" s="35"/>
      <c r="C2" s="195" t="s">
        <v>0</v>
      </c>
      <c r="D2" s="195"/>
      <c r="E2" s="195"/>
      <c r="F2" s="195"/>
      <c r="G2" s="195"/>
      <c r="H2" s="195"/>
      <c r="I2" s="35"/>
      <c r="J2" s="35"/>
      <c r="K2" s="35"/>
      <c r="L2" s="35"/>
      <c r="M2" s="35"/>
      <c r="N2" s="5"/>
      <c r="O2" s="5"/>
      <c r="P2" s="5"/>
      <c r="Q2" s="5"/>
      <c r="R2" s="5"/>
      <c r="S2" s="5"/>
      <c r="T2" s="5"/>
      <c r="U2" s="5"/>
      <c r="V2" s="194" t="s">
        <v>1</v>
      </c>
      <c r="W2" s="194"/>
      <c r="X2" s="194"/>
      <c r="Y2" s="194"/>
      <c r="Z2" s="194"/>
      <c r="AA2" s="194"/>
      <c r="AB2" s="194"/>
      <c r="AC2" s="194"/>
      <c r="AP2" s="207" t="s">
        <v>66</v>
      </c>
      <c r="AQ2" s="208"/>
    </row>
    <row r="3" spans="1:70" s="7" customFormat="1" ht="15.75" customHeight="1">
      <c r="A3" s="35"/>
      <c r="B3" s="35"/>
      <c r="C3" s="195" t="s">
        <v>2</v>
      </c>
      <c r="D3" s="195"/>
      <c r="E3" s="195"/>
      <c r="F3" s="195"/>
      <c r="G3" s="30"/>
      <c r="H3" s="30"/>
      <c r="I3" s="35"/>
      <c r="J3" s="35"/>
      <c r="K3" s="35"/>
      <c r="L3" s="35"/>
      <c r="M3" s="35"/>
      <c r="N3" s="5"/>
      <c r="O3" s="5"/>
      <c r="P3" s="5"/>
      <c r="Q3" s="5"/>
      <c r="R3" s="5"/>
      <c r="S3" s="5"/>
      <c r="T3" s="5"/>
      <c r="U3" s="5"/>
      <c r="V3" s="195" t="s">
        <v>3</v>
      </c>
      <c r="W3" s="195"/>
      <c r="X3" s="195"/>
      <c r="Y3" s="195"/>
      <c r="Z3" s="195"/>
      <c r="AA3" s="195"/>
      <c r="AB3" s="195"/>
      <c r="AC3" s="195"/>
    </row>
    <row r="4" spans="1:70" s="7" customFormat="1" ht="22.5" customHeight="1">
      <c r="A4" s="35"/>
      <c r="B4" s="35"/>
      <c r="C4" s="212" t="s">
        <v>4</v>
      </c>
      <c r="D4" s="212"/>
      <c r="E4" s="212"/>
      <c r="F4" s="212"/>
      <c r="G4" s="31"/>
      <c r="H4" s="35"/>
      <c r="I4" s="35"/>
      <c r="J4" s="35"/>
      <c r="K4" s="35"/>
      <c r="L4" s="35"/>
      <c r="M4" s="35"/>
      <c r="N4" s="5"/>
      <c r="O4" s="5"/>
      <c r="P4" s="5"/>
      <c r="Q4" s="5"/>
      <c r="R4" s="5"/>
      <c r="S4" s="5"/>
      <c r="T4" s="5"/>
      <c r="U4" s="5"/>
      <c r="V4" s="35"/>
      <c r="W4" s="5"/>
      <c r="X4" s="5"/>
      <c r="Y4" s="5"/>
      <c r="Z4" s="5"/>
    </row>
    <row r="5" spans="1:70" s="7" customFormat="1" ht="33.75" customHeight="1">
      <c r="A5" s="35"/>
      <c r="B5" s="35"/>
      <c r="C5" s="213" t="s">
        <v>5</v>
      </c>
      <c r="D5" s="213"/>
      <c r="E5" s="213"/>
      <c r="F5" s="213"/>
      <c r="G5" s="30"/>
      <c r="H5" s="30"/>
      <c r="I5" s="35"/>
      <c r="J5" s="35"/>
      <c r="K5" s="35"/>
      <c r="L5" s="35"/>
      <c r="M5" s="35"/>
      <c r="N5" s="5"/>
      <c r="O5" s="5"/>
      <c r="P5" s="5"/>
      <c r="Q5" s="5"/>
      <c r="R5" s="5"/>
      <c r="S5" s="5"/>
      <c r="T5" s="5"/>
      <c r="U5" s="5"/>
      <c r="V5" s="189" t="s">
        <v>5</v>
      </c>
      <c r="W5" s="189"/>
      <c r="X5" s="189"/>
      <c r="Y5" s="189"/>
      <c r="Z5" s="189"/>
      <c r="AA5" s="189"/>
      <c r="AB5" s="189"/>
      <c r="AC5" s="189"/>
    </row>
    <row r="6" spans="1:70" s="7" customFormat="1" ht="15.75" customHeight="1">
      <c r="A6" s="35"/>
      <c r="B6" s="35"/>
      <c r="C6" s="212" t="s">
        <v>6</v>
      </c>
      <c r="D6" s="212"/>
      <c r="E6" s="212"/>
      <c r="F6" s="212"/>
      <c r="G6" s="31"/>
      <c r="H6" s="35"/>
      <c r="I6" s="35"/>
      <c r="J6" s="35"/>
      <c r="K6" s="35"/>
      <c r="L6" s="35"/>
      <c r="M6" s="35"/>
      <c r="N6" s="5"/>
      <c r="O6" s="5"/>
      <c r="P6" s="5"/>
      <c r="Q6" s="5"/>
      <c r="R6" s="5"/>
      <c r="S6" s="5"/>
      <c r="T6" s="5"/>
      <c r="U6" s="5"/>
      <c r="V6" s="35"/>
      <c r="W6" s="5"/>
      <c r="X6" s="5"/>
      <c r="Y6" s="5"/>
      <c r="Z6" s="5"/>
    </row>
    <row r="7" spans="1:70" s="7" customFormat="1" ht="30" customHeight="1">
      <c r="A7" s="35"/>
      <c r="B7" s="35"/>
      <c r="C7" s="214" t="s">
        <v>7</v>
      </c>
      <c r="D7" s="214"/>
      <c r="E7" s="214"/>
      <c r="F7" s="214"/>
      <c r="G7" s="30"/>
      <c r="H7" s="30"/>
      <c r="I7" s="35"/>
      <c r="J7" s="35"/>
      <c r="K7" s="35"/>
      <c r="L7" s="35"/>
      <c r="M7" s="35"/>
      <c r="N7" s="5"/>
      <c r="O7" s="5"/>
      <c r="P7" s="5"/>
      <c r="Q7" s="5"/>
      <c r="R7" s="5"/>
      <c r="S7" s="5"/>
      <c r="T7" s="5"/>
      <c r="U7" s="5"/>
      <c r="V7" s="189" t="s">
        <v>7</v>
      </c>
      <c r="W7" s="189"/>
      <c r="X7" s="189"/>
      <c r="Y7" s="189"/>
      <c r="Z7" s="189"/>
      <c r="AA7" s="189"/>
      <c r="AB7" s="189"/>
      <c r="AC7" s="189"/>
    </row>
    <row r="8" spans="1:70" s="7" customFormat="1" ht="15.75" customHeight="1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5"/>
      <c r="O8" s="5"/>
      <c r="P8" s="5"/>
      <c r="Q8" s="5"/>
      <c r="R8" s="5"/>
      <c r="S8" s="5"/>
      <c r="T8" s="5"/>
      <c r="U8" s="5"/>
      <c r="V8" s="35"/>
      <c r="W8" s="5"/>
      <c r="X8" s="5"/>
      <c r="Y8" s="5"/>
      <c r="Z8" s="5"/>
    </row>
    <row r="9" spans="1:70" s="7" customFormat="1" ht="15.75" customHeight="1">
      <c r="A9" s="35"/>
      <c r="B9" s="35"/>
      <c r="C9" s="195" t="s">
        <v>57</v>
      </c>
      <c r="D9" s="195"/>
      <c r="E9" s="195"/>
      <c r="F9" s="195"/>
      <c r="G9" s="195"/>
      <c r="H9" s="195"/>
      <c r="I9" s="35"/>
      <c r="J9" s="35"/>
      <c r="K9" s="35"/>
      <c r="L9" s="35"/>
      <c r="M9" s="35"/>
      <c r="N9" s="5"/>
      <c r="O9" s="5"/>
      <c r="P9" s="5"/>
      <c r="Q9" s="5"/>
      <c r="R9" s="5"/>
      <c r="S9" s="5"/>
      <c r="T9" s="5"/>
      <c r="U9" s="5"/>
      <c r="V9" s="194" t="s">
        <v>58</v>
      </c>
      <c r="W9" s="194"/>
      <c r="X9" s="194"/>
      <c r="Y9" s="194"/>
      <c r="Z9" s="194"/>
      <c r="AA9" s="194"/>
      <c r="AB9" s="194"/>
      <c r="AC9" s="194"/>
    </row>
    <row r="10" spans="1:70" s="7" customFormat="1" ht="56.25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187"/>
      <c r="AB10" s="187"/>
      <c r="AC10" s="187"/>
    </row>
    <row r="11" spans="1:70" s="7" customFormat="1" ht="12.75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50" customFormat="1" ht="22.5" customHeight="1">
      <c r="A12" s="215" t="s">
        <v>56</v>
      </c>
      <c r="B12" s="216"/>
      <c r="C12" s="216"/>
      <c r="D12" s="216"/>
      <c r="E12" s="216"/>
      <c r="F12" s="216"/>
      <c r="G12" s="216"/>
      <c r="H12" s="216"/>
      <c r="I12" s="216"/>
      <c r="J12" s="216"/>
      <c r="K12" s="216"/>
      <c r="L12" s="216"/>
      <c r="M12" s="216"/>
      <c r="N12" s="216"/>
      <c r="O12" s="216"/>
      <c r="P12" s="216"/>
      <c r="Q12" s="216"/>
      <c r="R12" s="216"/>
      <c r="S12" s="216"/>
      <c r="T12" s="216"/>
      <c r="U12" s="216"/>
      <c r="V12" s="216"/>
      <c r="W12" s="216"/>
      <c r="X12" s="216"/>
      <c r="Y12" s="216"/>
      <c r="Z12" s="216"/>
      <c r="AA12" s="216"/>
      <c r="AB12" s="216"/>
      <c r="AC12" s="216"/>
      <c r="AD12" s="216"/>
      <c r="AE12" s="216"/>
      <c r="AF12" s="216"/>
      <c r="AG12" s="216"/>
      <c r="AH12" s="216"/>
      <c r="AI12" s="216"/>
      <c r="AJ12" s="216"/>
      <c r="AK12" s="216"/>
      <c r="AL12" s="216"/>
      <c r="AM12" s="216"/>
      <c r="AN12" s="216"/>
      <c r="AO12" s="216"/>
      <c r="AP12" s="216"/>
      <c r="AQ12" s="217"/>
    </row>
    <row r="13" spans="1:70" s="50" customFormat="1" ht="22.5" customHeight="1">
      <c r="A13" s="215" t="s">
        <v>9</v>
      </c>
      <c r="B13" s="216"/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6"/>
      <c r="AJ13" s="216"/>
      <c r="AK13" s="216"/>
      <c r="AL13" s="216"/>
      <c r="AM13" s="216"/>
      <c r="AN13" s="216"/>
      <c r="AO13" s="216"/>
      <c r="AP13" s="216"/>
      <c r="AQ13" s="217"/>
    </row>
    <row r="14" spans="1:70" s="50" customFormat="1" ht="22.5" customHeight="1">
      <c r="A14" s="215" t="s">
        <v>65</v>
      </c>
      <c r="B14" s="216"/>
      <c r="C14" s="216"/>
      <c r="D14" s="216"/>
      <c r="E14" s="216"/>
      <c r="F14" s="216"/>
      <c r="G14" s="216"/>
      <c r="H14" s="216"/>
      <c r="I14" s="216"/>
      <c r="J14" s="216"/>
      <c r="K14" s="216"/>
      <c r="L14" s="216"/>
      <c r="M14" s="216"/>
      <c r="N14" s="216"/>
      <c r="O14" s="216"/>
      <c r="P14" s="216"/>
      <c r="Q14" s="216"/>
      <c r="R14" s="216"/>
      <c r="S14" s="216"/>
      <c r="T14" s="216"/>
      <c r="U14" s="216"/>
      <c r="V14" s="216"/>
      <c r="W14" s="216"/>
      <c r="X14" s="216"/>
      <c r="Y14" s="216"/>
      <c r="Z14" s="216"/>
      <c r="AA14" s="216"/>
      <c r="AB14" s="216"/>
      <c r="AC14" s="216"/>
      <c r="AD14" s="216"/>
      <c r="AE14" s="216"/>
      <c r="AF14" s="216"/>
      <c r="AG14" s="216"/>
      <c r="AH14" s="216"/>
      <c r="AI14" s="216"/>
      <c r="AJ14" s="216"/>
      <c r="AK14" s="216"/>
      <c r="AL14" s="216"/>
      <c r="AM14" s="216"/>
      <c r="AN14" s="216"/>
      <c r="AO14" s="216"/>
      <c r="AP14" s="216"/>
      <c r="AQ14" s="217"/>
    </row>
    <row r="15" spans="1:70" s="9" customFormat="1" ht="15" customHeight="1">
      <c r="A15" s="190" t="s">
        <v>33</v>
      </c>
      <c r="B15" s="196" t="s">
        <v>10</v>
      </c>
      <c r="C15" s="190" t="s">
        <v>34</v>
      </c>
      <c r="D15" s="197" t="s">
        <v>35</v>
      </c>
      <c r="E15" s="197" t="s">
        <v>12</v>
      </c>
      <c r="F15" s="197" t="s">
        <v>11</v>
      </c>
      <c r="G15" s="199" t="s">
        <v>36</v>
      </c>
      <c r="H15" s="200" t="s">
        <v>37</v>
      </c>
      <c r="I15" s="200"/>
      <c r="J15" s="200"/>
      <c r="K15" s="200"/>
      <c r="L15" s="200"/>
      <c r="M15" s="200"/>
      <c r="N15" s="200"/>
      <c r="O15" s="200"/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  <c r="AC15" s="200"/>
      <c r="AD15" s="200"/>
      <c r="AE15" s="200"/>
      <c r="AF15" s="200"/>
      <c r="AG15" s="200"/>
      <c r="AH15" s="200"/>
      <c r="AI15" s="200"/>
      <c r="AJ15" s="200"/>
      <c r="AK15" s="200"/>
      <c r="AL15" s="200"/>
      <c r="AM15" s="201" t="s">
        <v>38</v>
      </c>
      <c r="AN15" s="203" t="s">
        <v>39</v>
      </c>
      <c r="AO15" s="203"/>
      <c r="AP15" s="203"/>
      <c r="AQ15" s="203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190"/>
      <c r="B16" s="196"/>
      <c r="C16" s="190"/>
      <c r="D16" s="197"/>
      <c r="E16" s="197"/>
      <c r="F16" s="197"/>
      <c r="G16" s="199"/>
      <c r="H16" s="39">
        <v>1</v>
      </c>
      <c r="I16" s="40" t="s">
        <v>40</v>
      </c>
      <c r="J16" s="39">
        <v>3</v>
      </c>
      <c r="K16" s="40" t="s">
        <v>41</v>
      </c>
      <c r="L16" s="39">
        <v>5</v>
      </c>
      <c r="M16" s="40" t="s">
        <v>42</v>
      </c>
      <c r="N16" s="39">
        <v>7</v>
      </c>
      <c r="O16" s="40" t="s">
        <v>43</v>
      </c>
      <c r="P16" s="10">
        <v>9</v>
      </c>
      <c r="Q16" s="36" t="s">
        <v>44</v>
      </c>
      <c r="R16" s="10">
        <v>11</v>
      </c>
      <c r="S16" s="36" t="s">
        <v>45</v>
      </c>
      <c r="T16" s="39">
        <v>13</v>
      </c>
      <c r="U16" s="40" t="s">
        <v>46</v>
      </c>
      <c r="V16" s="10">
        <v>15</v>
      </c>
      <c r="W16" s="36" t="s">
        <v>47</v>
      </c>
      <c r="X16" s="10">
        <v>17</v>
      </c>
      <c r="Y16" s="36" t="s">
        <v>48</v>
      </c>
      <c r="Z16" s="10">
        <v>19</v>
      </c>
      <c r="AA16" s="40" t="s">
        <v>49</v>
      </c>
      <c r="AB16" s="39">
        <v>21</v>
      </c>
      <c r="AC16" s="36" t="s">
        <v>50</v>
      </c>
      <c r="AD16" s="10">
        <v>23</v>
      </c>
      <c r="AE16" s="36" t="s">
        <v>51</v>
      </c>
      <c r="AF16" s="10">
        <v>25</v>
      </c>
      <c r="AG16" s="36" t="s">
        <v>52</v>
      </c>
      <c r="AH16" s="39">
        <v>27</v>
      </c>
      <c r="AI16" s="40" t="s">
        <v>53</v>
      </c>
      <c r="AJ16" s="10">
        <v>29</v>
      </c>
      <c r="AK16" s="36" t="s">
        <v>54</v>
      </c>
      <c r="AL16" s="36" t="s">
        <v>55</v>
      </c>
      <c r="AM16" s="201"/>
      <c r="AN16" s="203"/>
      <c r="AO16" s="203"/>
      <c r="AP16" s="203"/>
      <c r="AQ16" s="203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190"/>
      <c r="B17" s="196"/>
      <c r="C17" s="190"/>
      <c r="D17" s="197"/>
      <c r="E17" s="197"/>
      <c r="F17" s="197"/>
      <c r="G17" s="199"/>
      <c r="H17" s="190" t="s">
        <v>39</v>
      </c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201"/>
      <c r="AN17" s="203"/>
      <c r="AO17" s="203"/>
      <c r="AP17" s="203"/>
      <c r="AQ17" s="203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190"/>
      <c r="B18" s="196"/>
      <c r="C18" s="190"/>
      <c r="D18" s="197"/>
      <c r="E18" s="197"/>
      <c r="F18" s="197"/>
      <c r="G18" s="199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  <c r="AJ18" s="190"/>
      <c r="AK18" s="190"/>
      <c r="AL18" s="190"/>
      <c r="AM18" s="201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37">
        <v>1</v>
      </c>
      <c r="B19" s="37">
        <v>2</v>
      </c>
      <c r="C19" s="27">
        <v>3</v>
      </c>
      <c r="D19" s="37">
        <v>4</v>
      </c>
      <c r="E19" s="27">
        <v>5</v>
      </c>
      <c r="F19" s="37">
        <v>6</v>
      </c>
      <c r="G19" s="37">
        <v>7</v>
      </c>
      <c r="H19" s="191">
        <v>7</v>
      </c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37">
        <v>8</v>
      </c>
      <c r="AN19" s="38">
        <v>9</v>
      </c>
      <c r="AO19" s="29"/>
      <c r="AP19" s="29"/>
      <c r="AQ19" s="29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53"/>
      <c r="C20" s="54"/>
      <c r="D20" s="54"/>
      <c r="E20" s="54"/>
      <c r="F20" s="54"/>
      <c r="G20" s="54"/>
      <c r="H20" s="218" t="s">
        <v>73</v>
      </c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8"/>
      <c r="AA20" s="218"/>
      <c r="AB20" s="218"/>
      <c r="AC20" s="218"/>
      <c r="AD20" s="218"/>
      <c r="AE20" s="218"/>
      <c r="AF20" s="218"/>
      <c r="AG20" s="218"/>
      <c r="AH20" s="218"/>
      <c r="AI20" s="218"/>
      <c r="AJ20" s="218"/>
      <c r="AK20" s="218"/>
      <c r="AL20" s="219"/>
      <c r="AM20" s="15"/>
      <c r="AN20" s="15"/>
      <c r="AO20" s="15"/>
      <c r="AP20" s="15"/>
      <c r="AQ20" s="15"/>
    </row>
    <row r="21" spans="1:70" s="7" customFormat="1" ht="48.75" customHeight="1">
      <c r="A21" s="16">
        <v>1</v>
      </c>
      <c r="B21" s="43" t="s">
        <v>63</v>
      </c>
      <c r="C21" s="43" t="s">
        <v>64</v>
      </c>
      <c r="D21" s="16">
        <v>3.36</v>
      </c>
      <c r="E21" s="16" t="s">
        <v>20</v>
      </c>
      <c r="F21" s="16" t="s">
        <v>20</v>
      </c>
      <c r="G21" s="17">
        <v>2</v>
      </c>
      <c r="H21" s="18"/>
      <c r="I21" s="16"/>
      <c r="J21" s="18"/>
      <c r="K21" s="18"/>
      <c r="L21" s="17"/>
      <c r="M21" s="19"/>
      <c r="N21" s="19"/>
      <c r="O21" s="19"/>
      <c r="P21" s="19"/>
      <c r="Q21" s="19"/>
      <c r="R21" s="16"/>
      <c r="S21" s="19"/>
      <c r="T21" s="19"/>
      <c r="U21" s="19"/>
      <c r="V21" s="19"/>
      <c r="W21" s="19">
        <f>G21*D21</f>
        <v>6.72</v>
      </c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6.72</v>
      </c>
      <c r="AN21" s="20">
        <f>AM21</f>
        <v>6.72</v>
      </c>
      <c r="AO21" s="51"/>
      <c r="AP21" s="51"/>
      <c r="AQ21" s="20"/>
    </row>
    <row r="22" spans="1:70" s="7" customFormat="1" ht="24.75" customHeight="1">
      <c r="A22" s="14"/>
      <c r="B22" s="220" t="s">
        <v>28</v>
      </c>
      <c r="C22" s="221"/>
      <c r="D22" s="221"/>
      <c r="E22" s="221"/>
      <c r="F22" s="221"/>
      <c r="G22" s="222"/>
      <c r="H22" s="16"/>
      <c r="I22" s="16"/>
      <c r="J22" s="16"/>
      <c r="K22" s="16"/>
      <c r="L22" s="16"/>
      <c r="M22" s="16"/>
      <c r="N22" s="16"/>
      <c r="O22" s="16"/>
      <c r="P22" s="42"/>
      <c r="Q22" s="42"/>
      <c r="R22" s="42"/>
      <c r="S22" s="42"/>
      <c r="T22" s="42"/>
      <c r="U22" s="42"/>
      <c r="V22" s="42"/>
      <c r="W22" s="42">
        <f>SUM(W21:W21)</f>
        <v>6.72</v>
      </c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>
        <f>SUM(AM21:AM21)</f>
        <v>6.72</v>
      </c>
      <c r="AN22" s="52">
        <f>SUM(AN21)</f>
        <v>6.72</v>
      </c>
      <c r="AO22" s="42"/>
      <c r="AP22" s="42"/>
      <c r="AQ22" s="42"/>
    </row>
    <row r="23" spans="1:70" s="5" customFormat="1" ht="11.1" customHeight="1"/>
    <row r="24" spans="1:70" s="5" customFormat="1" ht="39.75" customHeight="1">
      <c r="B24" s="195" t="s">
        <v>29</v>
      </c>
      <c r="C24" s="195"/>
      <c r="D24" s="195"/>
      <c r="E24" s="195"/>
      <c r="F24" s="195"/>
      <c r="G24" s="195"/>
      <c r="J24" s="254" t="s">
        <v>30</v>
      </c>
      <c r="K24" s="254"/>
      <c r="L24" s="254"/>
      <c r="M24" s="23"/>
      <c r="N24" s="254"/>
      <c r="O24" s="254"/>
      <c r="P24" s="254"/>
      <c r="Q24" s="23"/>
      <c r="R24" s="254" t="s">
        <v>31</v>
      </c>
      <c r="S24" s="254"/>
      <c r="T24" s="254"/>
    </row>
    <row r="25" spans="1:70" s="5" customFormat="1" ht="32.25" customHeight="1">
      <c r="J25" s="256" t="s">
        <v>5</v>
      </c>
      <c r="K25" s="256"/>
      <c r="L25" s="256"/>
      <c r="N25" s="256" t="s">
        <v>7</v>
      </c>
      <c r="O25" s="256"/>
      <c r="P25" s="256"/>
      <c r="R25" s="256" t="s">
        <v>32</v>
      </c>
      <c r="S25" s="256"/>
      <c r="T25" s="256"/>
    </row>
  </sheetData>
  <mergeCells count="38">
    <mergeCell ref="B22:G22"/>
    <mergeCell ref="B24:G24"/>
    <mergeCell ref="J24:L24"/>
    <mergeCell ref="N24:P24"/>
    <mergeCell ref="R24:T24"/>
    <mergeCell ref="J25:L25"/>
    <mergeCell ref="N25:P25"/>
    <mergeCell ref="R25:T25"/>
    <mergeCell ref="H20:AL20"/>
    <mergeCell ref="H19:AL19"/>
    <mergeCell ref="AP2:AQ2"/>
    <mergeCell ref="C3:F3"/>
    <mergeCell ref="V3:AC3"/>
    <mergeCell ref="C4:F4"/>
    <mergeCell ref="C5:F5"/>
    <mergeCell ref="V5:AC5"/>
    <mergeCell ref="C9:H9"/>
    <mergeCell ref="V9:AC9"/>
    <mergeCell ref="C2:H2"/>
    <mergeCell ref="V2:AC2"/>
    <mergeCell ref="C6:F6"/>
    <mergeCell ref="C7:F7"/>
    <mergeCell ref="V7:AC7"/>
    <mergeCell ref="AA10:AC10"/>
    <mergeCell ref="A12:AQ12"/>
    <mergeCell ref="A13:AQ13"/>
    <mergeCell ref="A14:AQ14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N15:AQ17"/>
    <mergeCell ref="H17:AL18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31"/>
  <sheetViews>
    <sheetView view="pageBreakPreview" zoomScale="60" zoomScaleNormal="70" workbookViewId="0">
      <selection activeCell="B7" sqref="B7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35"/>
      <c r="B2" s="35"/>
      <c r="C2" s="195" t="s">
        <v>0</v>
      </c>
      <c r="D2" s="195"/>
      <c r="E2" s="195"/>
      <c r="F2" s="195"/>
      <c r="G2" s="195"/>
      <c r="H2" s="195"/>
      <c r="I2" s="35"/>
      <c r="J2" s="35"/>
      <c r="K2" s="35"/>
      <c r="L2" s="35"/>
      <c r="M2" s="35"/>
      <c r="N2" s="5"/>
      <c r="O2" s="5"/>
      <c r="P2" s="5"/>
      <c r="Q2" s="5"/>
      <c r="R2" s="5"/>
      <c r="S2" s="5"/>
      <c r="T2" s="5"/>
      <c r="U2" s="5"/>
      <c r="V2" s="194" t="s">
        <v>1</v>
      </c>
      <c r="W2" s="194"/>
      <c r="X2" s="194"/>
      <c r="Y2" s="194"/>
      <c r="Z2" s="194"/>
      <c r="AA2" s="194"/>
      <c r="AB2" s="194"/>
      <c r="AC2" s="194"/>
      <c r="AP2" s="207" t="s">
        <v>77</v>
      </c>
      <c r="AQ2" s="208"/>
    </row>
    <row r="3" spans="1:70" s="7" customFormat="1" ht="15.75" customHeight="1">
      <c r="A3" s="35"/>
      <c r="B3" s="35"/>
      <c r="C3" s="195" t="s">
        <v>2</v>
      </c>
      <c r="D3" s="195"/>
      <c r="E3" s="195"/>
      <c r="F3" s="195"/>
      <c r="G3" s="30"/>
      <c r="H3" s="30"/>
      <c r="I3" s="35"/>
      <c r="J3" s="35"/>
      <c r="K3" s="35"/>
      <c r="L3" s="35"/>
      <c r="M3" s="35"/>
      <c r="N3" s="5"/>
      <c r="O3" s="5"/>
      <c r="P3" s="5"/>
      <c r="Q3" s="5"/>
      <c r="R3" s="5"/>
      <c r="S3" s="5"/>
      <c r="T3" s="5"/>
      <c r="U3" s="5"/>
      <c r="V3" s="195" t="s">
        <v>3</v>
      </c>
      <c r="W3" s="195"/>
      <c r="X3" s="195"/>
      <c r="Y3" s="195"/>
      <c r="Z3" s="195"/>
      <c r="AA3" s="195"/>
      <c r="AB3" s="195"/>
      <c r="AC3" s="195"/>
    </row>
    <row r="4" spans="1:70" s="7" customFormat="1" ht="22.5" customHeight="1">
      <c r="A4" s="35"/>
      <c r="B4" s="35"/>
      <c r="C4" s="212" t="s">
        <v>4</v>
      </c>
      <c r="D4" s="212"/>
      <c r="E4" s="212"/>
      <c r="F4" s="212"/>
      <c r="G4" s="31"/>
      <c r="H4" s="35"/>
      <c r="I4" s="35"/>
      <c r="J4" s="35"/>
      <c r="K4" s="35"/>
      <c r="L4" s="35"/>
      <c r="M4" s="35"/>
      <c r="N4" s="5"/>
      <c r="O4" s="5"/>
      <c r="P4" s="5"/>
      <c r="Q4" s="5"/>
      <c r="R4" s="5"/>
      <c r="S4" s="5"/>
      <c r="T4" s="5"/>
      <c r="U4" s="5"/>
      <c r="V4" s="35"/>
      <c r="W4" s="5"/>
      <c r="X4" s="5"/>
      <c r="Y4" s="5"/>
      <c r="Z4" s="5"/>
    </row>
    <row r="5" spans="1:70" s="7" customFormat="1" ht="33.75" customHeight="1">
      <c r="A5" s="35"/>
      <c r="B5" s="35"/>
      <c r="C5" s="213" t="s">
        <v>5</v>
      </c>
      <c r="D5" s="213"/>
      <c r="E5" s="213"/>
      <c r="F5" s="213"/>
      <c r="G5" s="30"/>
      <c r="H5" s="30"/>
      <c r="I5" s="35"/>
      <c r="J5" s="35"/>
      <c r="K5" s="35"/>
      <c r="L5" s="35"/>
      <c r="M5" s="35"/>
      <c r="N5" s="5"/>
      <c r="O5" s="5"/>
      <c r="P5" s="5"/>
      <c r="Q5" s="5"/>
      <c r="R5" s="5"/>
      <c r="S5" s="5"/>
      <c r="T5" s="5"/>
      <c r="U5" s="5"/>
      <c r="V5" s="189" t="s">
        <v>5</v>
      </c>
      <c r="W5" s="189"/>
      <c r="X5" s="189"/>
      <c r="Y5" s="189"/>
      <c r="Z5" s="189"/>
      <c r="AA5" s="189"/>
      <c r="AB5" s="189"/>
      <c r="AC5" s="189"/>
    </row>
    <row r="6" spans="1:70" s="7" customFormat="1" ht="15.75" customHeight="1">
      <c r="A6" s="35"/>
      <c r="B6" s="35"/>
      <c r="C6" s="212" t="s">
        <v>6</v>
      </c>
      <c r="D6" s="212"/>
      <c r="E6" s="212"/>
      <c r="F6" s="212"/>
      <c r="G6" s="31"/>
      <c r="H6" s="35"/>
      <c r="I6" s="35"/>
      <c r="J6" s="35"/>
      <c r="K6" s="35"/>
      <c r="L6" s="35"/>
      <c r="M6" s="35"/>
      <c r="N6" s="5"/>
      <c r="O6" s="5"/>
      <c r="P6" s="5"/>
      <c r="Q6" s="5"/>
      <c r="R6" s="5"/>
      <c r="S6" s="5"/>
      <c r="T6" s="5"/>
      <c r="U6" s="5"/>
      <c r="V6" s="35"/>
      <c r="W6" s="5"/>
      <c r="X6" s="5"/>
      <c r="Y6" s="5"/>
      <c r="Z6" s="5"/>
    </row>
    <row r="7" spans="1:70" s="7" customFormat="1" ht="30" customHeight="1">
      <c r="A7" s="35"/>
      <c r="B7" s="35"/>
      <c r="C7" s="214" t="s">
        <v>7</v>
      </c>
      <c r="D7" s="214"/>
      <c r="E7" s="214"/>
      <c r="F7" s="214"/>
      <c r="G7" s="30"/>
      <c r="H7" s="30"/>
      <c r="I7" s="35"/>
      <c r="J7" s="35"/>
      <c r="K7" s="35"/>
      <c r="L7" s="35"/>
      <c r="M7" s="35"/>
      <c r="N7" s="5"/>
      <c r="O7" s="5"/>
      <c r="P7" s="5"/>
      <c r="Q7" s="5"/>
      <c r="R7" s="5"/>
      <c r="S7" s="5"/>
      <c r="T7" s="5"/>
      <c r="U7" s="5"/>
      <c r="V7" s="189" t="s">
        <v>7</v>
      </c>
      <c r="W7" s="189"/>
      <c r="X7" s="189"/>
      <c r="Y7" s="189"/>
      <c r="Z7" s="189"/>
      <c r="AA7" s="189"/>
      <c r="AB7" s="189"/>
      <c r="AC7" s="189"/>
    </row>
    <row r="8" spans="1:70" s="7" customFormat="1" ht="15.75" customHeight="1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5"/>
      <c r="O8" s="5"/>
      <c r="P8" s="5"/>
      <c r="Q8" s="5"/>
      <c r="R8" s="5"/>
      <c r="S8" s="5"/>
      <c r="T8" s="5"/>
      <c r="U8" s="5"/>
      <c r="V8" s="35"/>
      <c r="W8" s="5"/>
      <c r="X8" s="5"/>
      <c r="Y8" s="5"/>
      <c r="Z8" s="5"/>
    </row>
    <row r="9" spans="1:70" s="7" customFormat="1" ht="15.75" customHeight="1">
      <c r="A9" s="35"/>
      <c r="B9" s="35"/>
      <c r="C9" s="195" t="s">
        <v>57</v>
      </c>
      <c r="D9" s="195"/>
      <c r="E9" s="195"/>
      <c r="F9" s="195"/>
      <c r="G9" s="195"/>
      <c r="H9" s="195"/>
      <c r="I9" s="35"/>
      <c r="J9" s="35"/>
      <c r="K9" s="35"/>
      <c r="L9" s="35"/>
      <c r="M9" s="35"/>
      <c r="N9" s="5"/>
      <c r="O9" s="5"/>
      <c r="P9" s="5"/>
      <c r="Q9" s="5"/>
      <c r="R9" s="5"/>
      <c r="S9" s="5"/>
      <c r="T9" s="5"/>
      <c r="U9" s="5"/>
      <c r="V9" s="194" t="s">
        <v>58</v>
      </c>
      <c r="W9" s="194"/>
      <c r="X9" s="194"/>
      <c r="Y9" s="194"/>
      <c r="Z9" s="194"/>
      <c r="AA9" s="194"/>
      <c r="AB9" s="194"/>
      <c r="AC9" s="194"/>
    </row>
    <row r="10" spans="1:70" s="7" customFormat="1" ht="56.25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187"/>
      <c r="AB10" s="187"/>
      <c r="AC10" s="187"/>
    </row>
    <row r="11" spans="1:70" s="7" customFormat="1" ht="12.75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50" customFormat="1" ht="22.5" customHeight="1">
      <c r="A12" s="215" t="s">
        <v>56</v>
      </c>
      <c r="B12" s="216"/>
      <c r="C12" s="216"/>
      <c r="D12" s="216"/>
      <c r="E12" s="216"/>
      <c r="F12" s="216"/>
      <c r="G12" s="216"/>
      <c r="H12" s="216"/>
      <c r="I12" s="216"/>
      <c r="J12" s="216"/>
      <c r="K12" s="216"/>
      <c r="L12" s="216"/>
      <c r="M12" s="216"/>
      <c r="N12" s="216"/>
      <c r="O12" s="216"/>
      <c r="P12" s="216"/>
      <c r="Q12" s="216"/>
      <c r="R12" s="216"/>
      <c r="S12" s="216"/>
      <c r="T12" s="216"/>
      <c r="U12" s="216"/>
      <c r="V12" s="216"/>
      <c r="W12" s="216"/>
      <c r="X12" s="216"/>
      <c r="Y12" s="216"/>
      <c r="Z12" s="216"/>
      <c r="AA12" s="216"/>
      <c r="AB12" s="216"/>
      <c r="AC12" s="216"/>
      <c r="AD12" s="216"/>
      <c r="AE12" s="216"/>
      <c r="AF12" s="216"/>
      <c r="AG12" s="216"/>
      <c r="AH12" s="216"/>
      <c r="AI12" s="216"/>
      <c r="AJ12" s="216"/>
      <c r="AK12" s="216"/>
      <c r="AL12" s="216"/>
      <c r="AM12" s="216"/>
      <c r="AN12" s="216"/>
      <c r="AO12" s="216"/>
      <c r="AP12" s="216"/>
      <c r="AQ12" s="217"/>
    </row>
    <row r="13" spans="1:70" s="50" customFormat="1" ht="22.5" customHeight="1">
      <c r="A13" s="215" t="s">
        <v>9</v>
      </c>
      <c r="B13" s="216"/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6"/>
      <c r="AJ13" s="216"/>
      <c r="AK13" s="216"/>
      <c r="AL13" s="216"/>
      <c r="AM13" s="216"/>
      <c r="AN13" s="216"/>
      <c r="AO13" s="216"/>
      <c r="AP13" s="216"/>
      <c r="AQ13" s="217"/>
    </row>
    <row r="14" spans="1:70" s="50" customFormat="1" ht="22.5" customHeight="1">
      <c r="A14" s="215" t="s">
        <v>78</v>
      </c>
      <c r="B14" s="216"/>
      <c r="C14" s="216"/>
      <c r="D14" s="216"/>
      <c r="E14" s="216"/>
      <c r="F14" s="216"/>
      <c r="G14" s="216"/>
      <c r="H14" s="216"/>
      <c r="I14" s="216"/>
      <c r="J14" s="216"/>
      <c r="K14" s="216"/>
      <c r="L14" s="216"/>
      <c r="M14" s="216"/>
      <c r="N14" s="216"/>
      <c r="O14" s="216"/>
      <c r="P14" s="216"/>
      <c r="Q14" s="216"/>
      <c r="R14" s="216"/>
      <c r="S14" s="216"/>
      <c r="T14" s="216"/>
      <c r="U14" s="216"/>
      <c r="V14" s="216"/>
      <c r="W14" s="216"/>
      <c r="X14" s="216"/>
      <c r="Y14" s="216"/>
      <c r="Z14" s="216"/>
      <c r="AA14" s="216"/>
      <c r="AB14" s="216"/>
      <c r="AC14" s="216"/>
      <c r="AD14" s="216"/>
      <c r="AE14" s="216"/>
      <c r="AF14" s="216"/>
      <c r="AG14" s="216"/>
      <c r="AH14" s="216"/>
      <c r="AI14" s="216"/>
      <c r="AJ14" s="216"/>
      <c r="AK14" s="216"/>
      <c r="AL14" s="216"/>
      <c r="AM14" s="216"/>
      <c r="AN14" s="216"/>
      <c r="AO14" s="216"/>
      <c r="AP14" s="216"/>
      <c r="AQ14" s="217"/>
    </row>
    <row r="15" spans="1:70" s="9" customFormat="1" ht="15" customHeight="1">
      <c r="A15" s="190" t="s">
        <v>33</v>
      </c>
      <c r="B15" s="196" t="s">
        <v>10</v>
      </c>
      <c r="C15" s="190" t="s">
        <v>34</v>
      </c>
      <c r="D15" s="197" t="s">
        <v>35</v>
      </c>
      <c r="E15" s="197" t="s">
        <v>12</v>
      </c>
      <c r="F15" s="197" t="s">
        <v>11</v>
      </c>
      <c r="G15" s="199" t="s">
        <v>36</v>
      </c>
      <c r="H15" s="200" t="s">
        <v>37</v>
      </c>
      <c r="I15" s="200"/>
      <c r="J15" s="200"/>
      <c r="K15" s="200"/>
      <c r="L15" s="200"/>
      <c r="M15" s="200"/>
      <c r="N15" s="200"/>
      <c r="O15" s="200"/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  <c r="AC15" s="200"/>
      <c r="AD15" s="200"/>
      <c r="AE15" s="200"/>
      <c r="AF15" s="200"/>
      <c r="AG15" s="200"/>
      <c r="AH15" s="200"/>
      <c r="AI15" s="200"/>
      <c r="AJ15" s="200"/>
      <c r="AK15" s="200"/>
      <c r="AL15" s="200"/>
      <c r="AM15" s="201" t="s">
        <v>38</v>
      </c>
      <c r="AN15" s="203" t="s">
        <v>39</v>
      </c>
      <c r="AO15" s="203"/>
      <c r="AP15" s="203"/>
      <c r="AQ15" s="203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190"/>
      <c r="B16" s="196"/>
      <c r="C16" s="190"/>
      <c r="D16" s="197"/>
      <c r="E16" s="197"/>
      <c r="F16" s="197"/>
      <c r="G16" s="199"/>
      <c r="H16" s="39">
        <v>1</v>
      </c>
      <c r="I16" s="40" t="s">
        <v>40</v>
      </c>
      <c r="J16" s="39">
        <v>3</v>
      </c>
      <c r="K16" s="40" t="s">
        <v>41</v>
      </c>
      <c r="L16" s="39">
        <v>5</v>
      </c>
      <c r="M16" s="40" t="s">
        <v>42</v>
      </c>
      <c r="N16" s="39">
        <v>7</v>
      </c>
      <c r="O16" s="40" t="s">
        <v>43</v>
      </c>
      <c r="P16" s="10">
        <v>9</v>
      </c>
      <c r="Q16" s="36" t="s">
        <v>44</v>
      </c>
      <c r="R16" s="10">
        <v>11</v>
      </c>
      <c r="S16" s="36" t="s">
        <v>45</v>
      </c>
      <c r="T16" s="39">
        <v>13</v>
      </c>
      <c r="U16" s="40" t="s">
        <v>46</v>
      </c>
      <c r="V16" s="10">
        <v>15</v>
      </c>
      <c r="W16" s="36" t="s">
        <v>47</v>
      </c>
      <c r="X16" s="10">
        <v>17</v>
      </c>
      <c r="Y16" s="36" t="s">
        <v>48</v>
      </c>
      <c r="Z16" s="10">
        <v>19</v>
      </c>
      <c r="AA16" s="40" t="s">
        <v>49</v>
      </c>
      <c r="AB16" s="39">
        <v>21</v>
      </c>
      <c r="AC16" s="36" t="s">
        <v>50</v>
      </c>
      <c r="AD16" s="10">
        <v>23</v>
      </c>
      <c r="AE16" s="36" t="s">
        <v>51</v>
      </c>
      <c r="AF16" s="10">
        <v>25</v>
      </c>
      <c r="AG16" s="36" t="s">
        <v>52</v>
      </c>
      <c r="AH16" s="39">
        <v>27</v>
      </c>
      <c r="AI16" s="40" t="s">
        <v>53</v>
      </c>
      <c r="AJ16" s="10">
        <v>29</v>
      </c>
      <c r="AK16" s="36" t="s">
        <v>54</v>
      </c>
      <c r="AL16" s="36" t="s">
        <v>55</v>
      </c>
      <c r="AM16" s="201"/>
      <c r="AN16" s="203"/>
      <c r="AO16" s="203"/>
      <c r="AP16" s="203"/>
      <c r="AQ16" s="203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190"/>
      <c r="B17" s="196"/>
      <c r="C17" s="190"/>
      <c r="D17" s="197"/>
      <c r="E17" s="197"/>
      <c r="F17" s="197"/>
      <c r="G17" s="199"/>
      <c r="H17" s="190" t="s">
        <v>39</v>
      </c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201"/>
      <c r="AN17" s="203"/>
      <c r="AO17" s="203"/>
      <c r="AP17" s="203"/>
      <c r="AQ17" s="203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190"/>
      <c r="B18" s="196"/>
      <c r="C18" s="190"/>
      <c r="D18" s="197"/>
      <c r="E18" s="197"/>
      <c r="F18" s="197"/>
      <c r="G18" s="199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  <c r="AJ18" s="190"/>
      <c r="AK18" s="190"/>
      <c r="AL18" s="190"/>
      <c r="AM18" s="201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37">
        <v>1</v>
      </c>
      <c r="B19" s="37">
        <v>2</v>
      </c>
      <c r="C19" s="27">
        <v>3</v>
      </c>
      <c r="D19" s="37">
        <v>4</v>
      </c>
      <c r="E19" s="27">
        <v>5</v>
      </c>
      <c r="F19" s="37">
        <v>6</v>
      </c>
      <c r="G19" s="37">
        <v>7</v>
      </c>
      <c r="H19" s="191">
        <v>7</v>
      </c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37">
        <v>8</v>
      </c>
      <c r="AN19" s="38">
        <v>9</v>
      </c>
      <c r="AO19" s="29"/>
      <c r="AP19" s="29"/>
      <c r="AQ19" s="29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53"/>
      <c r="C20" s="54"/>
      <c r="D20" s="54"/>
      <c r="E20" s="54"/>
      <c r="F20" s="54"/>
      <c r="G20" s="54"/>
      <c r="H20" s="218" t="s">
        <v>74</v>
      </c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8"/>
      <c r="AA20" s="218"/>
      <c r="AB20" s="218"/>
      <c r="AC20" s="218"/>
      <c r="AD20" s="218"/>
      <c r="AE20" s="218"/>
      <c r="AF20" s="218"/>
      <c r="AG20" s="218"/>
      <c r="AH20" s="218"/>
      <c r="AI20" s="218"/>
      <c r="AJ20" s="218"/>
      <c r="AK20" s="218"/>
      <c r="AL20" s="219"/>
      <c r="AM20" s="15"/>
      <c r="AN20" s="15"/>
      <c r="AO20" s="15"/>
      <c r="AP20" s="15"/>
      <c r="AQ20" s="15"/>
    </row>
    <row r="21" spans="1:70" s="7" customFormat="1" ht="30" customHeight="1">
      <c r="A21" s="16">
        <v>1</v>
      </c>
      <c r="B21" s="43" t="s">
        <v>68</v>
      </c>
      <c r="C21" s="43" t="s">
        <v>71</v>
      </c>
      <c r="D21" s="16">
        <v>0.88</v>
      </c>
      <c r="E21" s="16" t="s">
        <v>20</v>
      </c>
      <c r="F21" s="16" t="s">
        <v>20</v>
      </c>
      <c r="G21" s="17">
        <v>1</v>
      </c>
      <c r="H21" s="18"/>
      <c r="I21" s="16"/>
      <c r="J21" s="18"/>
      <c r="K21" s="18"/>
      <c r="L21" s="17"/>
      <c r="M21" s="19"/>
      <c r="N21" s="19"/>
      <c r="O21" s="19"/>
      <c r="P21" s="19">
        <f>G21</f>
        <v>1</v>
      </c>
      <c r="Q21" s="19"/>
      <c r="R21" s="16"/>
      <c r="S21" s="19"/>
      <c r="T21" s="19"/>
      <c r="U21" s="19"/>
      <c r="V21" s="19"/>
      <c r="W21" s="19"/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1</v>
      </c>
      <c r="AN21" s="51"/>
      <c r="AO21" s="51">
        <f>AM21</f>
        <v>1</v>
      </c>
      <c r="AP21" s="51"/>
      <c r="AQ21" s="51"/>
    </row>
    <row r="22" spans="1:70" s="7" customFormat="1" ht="36.75" customHeight="1">
      <c r="A22" s="16">
        <v>2</v>
      </c>
      <c r="B22" s="43" t="s">
        <v>63</v>
      </c>
      <c r="C22" s="43" t="s">
        <v>64</v>
      </c>
      <c r="D22" s="16">
        <v>3.36</v>
      </c>
      <c r="E22" s="16" t="s">
        <v>20</v>
      </c>
      <c r="F22" s="16" t="s">
        <v>20</v>
      </c>
      <c r="G22" s="17">
        <v>2</v>
      </c>
      <c r="H22" s="18"/>
      <c r="I22" s="16"/>
      <c r="J22" s="18"/>
      <c r="K22" s="18"/>
      <c r="L22" s="17"/>
      <c r="M22" s="19"/>
      <c r="N22" s="19"/>
      <c r="O22" s="19"/>
      <c r="P22" s="19">
        <f>G22*D22</f>
        <v>6.72</v>
      </c>
      <c r="Q22" s="19"/>
      <c r="R22" s="16"/>
      <c r="S22" s="19"/>
      <c r="T22" s="19"/>
      <c r="U22" s="19"/>
      <c r="V22" s="19"/>
      <c r="W22" s="19"/>
      <c r="X22" s="19"/>
      <c r="Y22" s="20"/>
      <c r="Z22" s="20"/>
      <c r="AA22" s="20"/>
      <c r="AB22" s="20"/>
      <c r="AC22" s="20"/>
      <c r="AD22" s="15"/>
      <c r="AE22" s="15"/>
      <c r="AF22" s="15"/>
      <c r="AG22" s="15"/>
      <c r="AH22" s="15"/>
      <c r="AI22" s="15"/>
      <c r="AJ22" s="15"/>
      <c r="AK22" s="15"/>
      <c r="AL22" s="15"/>
      <c r="AM22" s="21">
        <f t="shared" ref="AM22:AM27" si="0">SUM(H22:AL22)</f>
        <v>6.72</v>
      </c>
      <c r="AN22" s="51">
        <f>AM22</f>
        <v>6.72</v>
      </c>
      <c r="AO22" s="51"/>
      <c r="AP22" s="51"/>
      <c r="AQ22" s="51"/>
    </row>
    <row r="23" spans="1:70" s="7" customFormat="1" ht="15.75">
      <c r="A23" s="16"/>
      <c r="B23" s="55"/>
      <c r="C23" s="56"/>
      <c r="D23" s="56"/>
      <c r="E23" s="56"/>
      <c r="F23" s="56"/>
      <c r="G23" s="56"/>
      <c r="H23" s="257" t="s">
        <v>75</v>
      </c>
      <c r="I23" s="257"/>
      <c r="J23" s="257"/>
      <c r="K23" s="257"/>
      <c r="L23" s="257"/>
      <c r="M23" s="257"/>
      <c r="N23" s="257"/>
      <c r="O23" s="257"/>
      <c r="P23" s="257"/>
      <c r="Q23" s="257"/>
      <c r="R23" s="257"/>
      <c r="S23" s="257"/>
      <c r="T23" s="257"/>
      <c r="U23" s="257"/>
      <c r="V23" s="257"/>
      <c r="W23" s="257"/>
      <c r="X23" s="257"/>
      <c r="Y23" s="257"/>
      <c r="Z23" s="257"/>
      <c r="AA23" s="257"/>
      <c r="AB23" s="257"/>
      <c r="AC23" s="257"/>
      <c r="AD23" s="257"/>
      <c r="AE23" s="257"/>
      <c r="AF23" s="257"/>
      <c r="AG23" s="257"/>
      <c r="AH23" s="257"/>
      <c r="AI23" s="257"/>
      <c r="AJ23" s="257"/>
      <c r="AK23" s="257"/>
      <c r="AL23" s="258"/>
      <c r="AM23" s="21"/>
      <c r="AN23" s="51"/>
      <c r="AO23" s="51"/>
      <c r="AP23" s="51"/>
      <c r="AQ23" s="51"/>
    </row>
    <row r="24" spans="1:70" s="7" customFormat="1" ht="31.5">
      <c r="A24" s="16">
        <v>3</v>
      </c>
      <c r="B24" s="43" t="s">
        <v>69</v>
      </c>
      <c r="C24" s="43" t="s">
        <v>70</v>
      </c>
      <c r="D24" s="16">
        <v>3.36</v>
      </c>
      <c r="E24" s="16" t="s">
        <v>20</v>
      </c>
      <c r="F24" s="16" t="s">
        <v>20</v>
      </c>
      <c r="G24" s="17">
        <v>2</v>
      </c>
      <c r="H24" s="18"/>
      <c r="I24" s="16"/>
      <c r="J24" s="18"/>
      <c r="K24" s="18"/>
      <c r="L24" s="17"/>
      <c r="M24" s="19"/>
      <c r="N24" s="19"/>
      <c r="O24" s="19"/>
      <c r="P24" s="16"/>
      <c r="Q24" s="16"/>
      <c r="R24" s="16"/>
      <c r="S24" s="16"/>
      <c r="T24" s="19"/>
      <c r="U24" s="19"/>
      <c r="V24" s="16">
        <f>G24*D24</f>
        <v>6.72</v>
      </c>
      <c r="W24" s="16"/>
      <c r="X24" s="16"/>
      <c r="Y24" s="16"/>
      <c r="Z24" s="16"/>
      <c r="AA24" s="20"/>
      <c r="AB24" s="20"/>
      <c r="AC24" s="16"/>
      <c r="AD24" s="16"/>
      <c r="AE24" s="16"/>
      <c r="AF24" s="16"/>
      <c r="AG24" s="16"/>
      <c r="AH24" s="15"/>
      <c r="AI24" s="15"/>
      <c r="AJ24" s="16"/>
      <c r="AK24" s="16"/>
      <c r="AL24" s="16"/>
      <c r="AM24" s="21">
        <f t="shared" si="0"/>
        <v>6.72</v>
      </c>
      <c r="AN24" s="51">
        <f>AM24</f>
        <v>6.72</v>
      </c>
      <c r="AO24" s="51"/>
      <c r="AP24" s="51"/>
      <c r="AQ24" s="51"/>
    </row>
    <row r="25" spans="1:70" s="7" customFormat="1" ht="15.75">
      <c r="A25" s="16"/>
      <c r="B25" s="55"/>
      <c r="C25" s="56"/>
      <c r="D25" s="56"/>
      <c r="E25" s="56"/>
      <c r="F25" s="56"/>
      <c r="G25" s="56"/>
      <c r="H25" s="257" t="s">
        <v>76</v>
      </c>
      <c r="I25" s="257"/>
      <c r="J25" s="257"/>
      <c r="K25" s="257"/>
      <c r="L25" s="257"/>
      <c r="M25" s="257"/>
      <c r="N25" s="257"/>
      <c r="O25" s="257"/>
      <c r="P25" s="257"/>
      <c r="Q25" s="257"/>
      <c r="R25" s="257"/>
      <c r="S25" s="257"/>
      <c r="T25" s="257"/>
      <c r="U25" s="257"/>
      <c r="V25" s="257"/>
      <c r="W25" s="257"/>
      <c r="X25" s="257"/>
      <c r="Y25" s="257"/>
      <c r="Z25" s="257"/>
      <c r="AA25" s="257"/>
      <c r="AB25" s="257"/>
      <c r="AC25" s="257"/>
      <c r="AD25" s="257"/>
      <c r="AE25" s="257"/>
      <c r="AF25" s="257"/>
      <c r="AG25" s="257"/>
      <c r="AH25" s="257"/>
      <c r="AI25" s="257"/>
      <c r="AJ25" s="257"/>
      <c r="AK25" s="257"/>
      <c r="AL25" s="258"/>
      <c r="AM25" s="21"/>
      <c r="AN25" s="51"/>
      <c r="AO25" s="51"/>
      <c r="AP25" s="51"/>
      <c r="AQ25" s="51"/>
    </row>
    <row r="26" spans="1:70" s="7" customFormat="1" ht="30" customHeight="1">
      <c r="A26" s="16">
        <v>4</v>
      </c>
      <c r="B26" s="43" t="s">
        <v>72</v>
      </c>
      <c r="C26" s="43" t="s">
        <v>64</v>
      </c>
      <c r="D26" s="16">
        <v>3.36</v>
      </c>
      <c r="E26" s="16" t="s">
        <v>20</v>
      </c>
      <c r="F26" s="16" t="s">
        <v>20</v>
      </c>
      <c r="G26" s="17">
        <v>1</v>
      </c>
      <c r="H26" s="18"/>
      <c r="I26" s="16"/>
      <c r="J26" s="18"/>
      <c r="K26" s="18"/>
      <c r="L26" s="17"/>
      <c r="M26" s="19"/>
      <c r="N26" s="19"/>
      <c r="O26" s="19"/>
      <c r="P26" s="19"/>
      <c r="Q26" s="19"/>
      <c r="R26" s="19"/>
      <c r="S26" s="19">
        <f>G26</f>
        <v>1</v>
      </c>
      <c r="T26" s="19"/>
      <c r="U26" s="19"/>
      <c r="V26" s="19"/>
      <c r="W26" s="16"/>
      <c r="X26" s="16"/>
      <c r="Y26" s="20"/>
      <c r="Z26" s="20"/>
      <c r="AA26" s="20"/>
      <c r="AB26" s="20"/>
      <c r="AC26" s="20"/>
      <c r="AD26" s="15"/>
      <c r="AE26" s="15"/>
      <c r="AF26" s="15"/>
      <c r="AG26" s="15"/>
      <c r="AH26" s="15"/>
      <c r="AI26" s="15"/>
      <c r="AJ26" s="15"/>
      <c r="AK26" s="15"/>
      <c r="AL26" s="15"/>
      <c r="AM26" s="21">
        <f t="shared" si="0"/>
        <v>1</v>
      </c>
      <c r="AN26" s="51">
        <f>AM26</f>
        <v>1</v>
      </c>
      <c r="AO26" s="51"/>
      <c r="AP26" s="51"/>
      <c r="AQ26" s="51"/>
    </row>
    <row r="27" spans="1:70" s="7" customFormat="1" ht="38.25" customHeight="1">
      <c r="A27" s="16">
        <v>5</v>
      </c>
      <c r="B27" s="43" t="s">
        <v>69</v>
      </c>
      <c r="C27" s="43" t="s">
        <v>70</v>
      </c>
      <c r="D27" s="16">
        <v>3.36</v>
      </c>
      <c r="E27" s="16" t="s">
        <v>20</v>
      </c>
      <c r="F27" s="16" t="s">
        <v>20</v>
      </c>
      <c r="G27" s="17">
        <v>2</v>
      </c>
      <c r="H27" s="18"/>
      <c r="I27" s="16"/>
      <c r="J27" s="18"/>
      <c r="K27" s="18"/>
      <c r="L27" s="17"/>
      <c r="M27" s="19"/>
      <c r="N27" s="19"/>
      <c r="O27" s="19"/>
      <c r="P27" s="19"/>
      <c r="Q27" s="19"/>
      <c r="R27" s="19"/>
      <c r="S27" s="19">
        <f>G27*D27</f>
        <v>6.72</v>
      </c>
      <c r="T27" s="19"/>
      <c r="U27" s="19"/>
      <c r="V27" s="19"/>
      <c r="W27" s="19"/>
      <c r="X27" s="16"/>
      <c r="Y27" s="20"/>
      <c r="Z27" s="20"/>
      <c r="AA27" s="20"/>
      <c r="AB27" s="20"/>
      <c r="AC27" s="20"/>
      <c r="AD27" s="15"/>
      <c r="AE27" s="15"/>
      <c r="AF27" s="15"/>
      <c r="AG27" s="15"/>
      <c r="AH27" s="15"/>
      <c r="AI27" s="15"/>
      <c r="AJ27" s="15"/>
      <c r="AK27" s="15"/>
      <c r="AL27" s="15"/>
      <c r="AM27" s="21">
        <f t="shared" si="0"/>
        <v>6.72</v>
      </c>
      <c r="AN27" s="51">
        <f>AM27</f>
        <v>6.72</v>
      </c>
      <c r="AO27" s="51"/>
      <c r="AP27" s="51"/>
      <c r="AQ27" s="51"/>
    </row>
    <row r="28" spans="1:70" s="7" customFormat="1" ht="24.75" customHeight="1">
      <c r="A28" s="14"/>
      <c r="B28" s="220" t="s">
        <v>28</v>
      </c>
      <c r="C28" s="221"/>
      <c r="D28" s="221"/>
      <c r="E28" s="221"/>
      <c r="F28" s="221"/>
      <c r="G28" s="222"/>
      <c r="H28" s="16"/>
      <c r="I28" s="16"/>
      <c r="J28" s="16"/>
      <c r="K28" s="16"/>
      <c r="L28" s="16"/>
      <c r="M28" s="16"/>
      <c r="N28" s="16"/>
      <c r="O28" s="16"/>
      <c r="P28" s="42">
        <f t="shared" ref="P28:AM28" si="1">SUM(P21:P27)</f>
        <v>7.72</v>
      </c>
      <c r="Q28" s="42"/>
      <c r="R28" s="42"/>
      <c r="S28" s="42">
        <f t="shared" si="1"/>
        <v>7.72</v>
      </c>
      <c r="T28" s="42"/>
      <c r="U28" s="42"/>
      <c r="V28" s="42">
        <f t="shared" si="1"/>
        <v>6.72</v>
      </c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>
        <f t="shared" si="1"/>
        <v>22.16</v>
      </c>
      <c r="AN28" s="52">
        <f>SUM(AN26:AN27,AN21:AN22,AN24)</f>
        <v>21.16</v>
      </c>
      <c r="AO28" s="52">
        <f t="shared" ref="AO28" si="2">SUM(AO26:AO27,AO21:AO22,AO24)</f>
        <v>1</v>
      </c>
      <c r="AP28" s="52"/>
      <c r="AQ28" s="52"/>
    </row>
    <row r="29" spans="1:70" s="5" customFormat="1" ht="11.1" customHeight="1"/>
    <row r="30" spans="1:70" s="5" customFormat="1" ht="39.75" customHeight="1">
      <c r="B30" s="195" t="s">
        <v>29</v>
      </c>
      <c r="C30" s="195"/>
      <c r="D30" s="195"/>
      <c r="E30" s="195"/>
      <c r="F30" s="195"/>
      <c r="G30" s="195"/>
      <c r="J30" s="254" t="s">
        <v>30</v>
      </c>
      <c r="K30" s="254"/>
      <c r="L30" s="254"/>
      <c r="M30" s="23"/>
      <c r="N30" s="254"/>
      <c r="O30" s="254"/>
      <c r="P30" s="254"/>
      <c r="Q30" s="23"/>
      <c r="R30" s="254" t="s">
        <v>31</v>
      </c>
      <c r="S30" s="254"/>
      <c r="T30" s="254"/>
    </row>
    <row r="31" spans="1:70" s="5" customFormat="1" ht="32.25" customHeight="1">
      <c r="J31" s="256" t="s">
        <v>5</v>
      </c>
      <c r="K31" s="256"/>
      <c r="L31" s="256"/>
      <c r="N31" s="256" t="s">
        <v>7</v>
      </c>
      <c r="O31" s="256"/>
      <c r="P31" s="256"/>
      <c r="R31" s="256" t="s">
        <v>32</v>
      </c>
      <c r="S31" s="256"/>
      <c r="T31" s="256"/>
    </row>
  </sheetData>
  <mergeCells count="40">
    <mergeCell ref="J31:L31"/>
    <mergeCell ref="N31:P31"/>
    <mergeCell ref="R31:T31"/>
    <mergeCell ref="B28:G28"/>
    <mergeCell ref="B30:G30"/>
    <mergeCell ref="J30:L30"/>
    <mergeCell ref="N30:P30"/>
    <mergeCell ref="R30:T30"/>
    <mergeCell ref="G15:G18"/>
    <mergeCell ref="H15:AL15"/>
    <mergeCell ref="AM15:AM18"/>
    <mergeCell ref="AN15:AQ17"/>
    <mergeCell ref="H17:AL18"/>
    <mergeCell ref="C4:F4"/>
    <mergeCell ref="C5:F5"/>
    <mergeCell ref="V5:AC5"/>
    <mergeCell ref="C6:F6"/>
    <mergeCell ref="C7:F7"/>
    <mergeCell ref="V7:AC7"/>
    <mergeCell ref="C2:H2"/>
    <mergeCell ref="V2:AC2"/>
    <mergeCell ref="AP2:AQ2"/>
    <mergeCell ref="C3:F3"/>
    <mergeCell ref="V3:AC3"/>
    <mergeCell ref="H20:AL20"/>
    <mergeCell ref="H23:AL23"/>
    <mergeCell ref="H25:AL25"/>
    <mergeCell ref="C9:H9"/>
    <mergeCell ref="V9:AC9"/>
    <mergeCell ref="H19:AL19"/>
    <mergeCell ref="AA10:AC10"/>
    <mergeCell ref="A12:AQ12"/>
    <mergeCell ref="A13:AQ13"/>
    <mergeCell ref="A14:AQ14"/>
    <mergeCell ref="A15:A18"/>
    <mergeCell ref="B15:B18"/>
    <mergeCell ref="C15:C18"/>
    <mergeCell ref="D15:D18"/>
    <mergeCell ref="E15:E18"/>
    <mergeCell ref="F15:F18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28" sqref="N28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M34"/>
  <sheetViews>
    <sheetView view="pageBreakPreview" topLeftCell="A11" zoomScale="60" zoomScaleNormal="70" workbookViewId="0">
      <selection activeCell="AN32" sqref="AN32"/>
    </sheetView>
  </sheetViews>
  <sheetFormatPr defaultColWidth="9" defaultRowHeight="11.45" customHeight="1" outlineLevelCol="1"/>
  <cols>
    <col min="1" max="1" width="8.7109375" style="1" customWidth="1"/>
    <col min="2" max="2" width="43.140625" style="1" customWidth="1"/>
    <col min="3" max="3" width="18.85546875" style="1" customWidth="1"/>
    <col min="4" max="4" width="12.140625" style="1" customWidth="1"/>
    <col min="5" max="5" width="9.42578125" style="1" customWidth="1"/>
    <col min="6" max="6" width="10.7109375" style="1" customWidth="1"/>
    <col min="7" max="12" width="6.7109375" style="1" customWidth="1"/>
    <col min="13" max="24" width="6.7109375" style="2" customWidth="1"/>
    <col min="25" max="34" width="6.7109375" style="4" customWidth="1"/>
    <col min="35" max="37" width="6.85546875" style="4" customWidth="1" outlineLevel="1"/>
    <col min="38" max="38" width="12.7109375" style="4" customWidth="1"/>
    <col min="39" max="42" width="11.5703125" style="4" customWidth="1"/>
    <col min="43" max="16384" width="9" style="4"/>
  </cols>
  <sheetData>
    <row r="1" spans="1:65" ht="15.75" customHeight="1">
      <c r="Q1" s="3"/>
      <c r="R1" s="188"/>
      <c r="S1" s="188"/>
      <c r="T1" s="188"/>
      <c r="U1" s="188"/>
      <c r="V1" s="193"/>
      <c r="W1" s="193"/>
      <c r="X1" s="193"/>
    </row>
    <row r="2" spans="1:65" s="5" customFormat="1" ht="21" customHeight="1" thickBot="1">
      <c r="AK2" s="7"/>
    </row>
    <row r="3" spans="1:65" s="7" customFormat="1" ht="15.75" hidden="1" customHeight="1">
      <c r="A3" s="72"/>
      <c r="B3" s="30" t="s">
        <v>0</v>
      </c>
      <c r="C3" s="30"/>
      <c r="D3" s="30"/>
      <c r="E3" s="30"/>
      <c r="F3" s="30"/>
      <c r="G3" s="30"/>
      <c r="H3" s="72"/>
      <c r="I3" s="72"/>
      <c r="J3" s="72"/>
      <c r="K3" s="72"/>
      <c r="L3" s="72"/>
      <c r="M3" s="5"/>
      <c r="N3" s="5"/>
      <c r="O3" s="5"/>
      <c r="P3" s="5"/>
      <c r="Q3" s="5"/>
      <c r="R3" s="5"/>
      <c r="S3" s="5"/>
      <c r="T3" s="5"/>
      <c r="U3" s="194" t="s">
        <v>1</v>
      </c>
      <c r="V3" s="194"/>
      <c r="W3" s="194"/>
      <c r="X3" s="194"/>
      <c r="Y3" s="194"/>
      <c r="Z3" s="194"/>
      <c r="AA3" s="194"/>
      <c r="AB3" s="194"/>
    </row>
    <row r="4" spans="1:65" s="7" customFormat="1" ht="15.75" hidden="1" customHeight="1">
      <c r="A4" s="72"/>
      <c r="B4" s="30" t="s">
        <v>2</v>
      </c>
      <c r="C4" s="30"/>
      <c r="D4" s="30"/>
      <c r="E4" s="30"/>
      <c r="F4" s="30"/>
      <c r="G4" s="30"/>
      <c r="H4" s="72"/>
      <c r="I4" s="72"/>
      <c r="J4" s="72"/>
      <c r="K4" s="72"/>
      <c r="L4" s="72"/>
      <c r="M4" s="5"/>
      <c r="N4" s="5"/>
      <c r="O4" s="5"/>
      <c r="P4" s="5"/>
      <c r="Q4" s="5"/>
      <c r="R4" s="5"/>
      <c r="S4" s="5"/>
      <c r="T4" s="5"/>
      <c r="U4" s="195" t="s">
        <v>3</v>
      </c>
      <c r="V4" s="195"/>
      <c r="W4" s="195"/>
      <c r="X4" s="195"/>
      <c r="Y4" s="195"/>
      <c r="Z4" s="195"/>
      <c r="AA4" s="195"/>
      <c r="AB4" s="195"/>
    </row>
    <row r="5" spans="1:65" s="7" customFormat="1" ht="22.5" hidden="1" customHeight="1">
      <c r="A5" s="72"/>
      <c r="B5" s="47" t="s">
        <v>4</v>
      </c>
      <c r="C5" s="44"/>
      <c r="D5" s="31"/>
      <c r="E5" s="31"/>
      <c r="F5" s="31"/>
      <c r="G5" s="72"/>
      <c r="H5" s="72"/>
      <c r="I5" s="72"/>
      <c r="J5" s="72"/>
      <c r="K5" s="72"/>
      <c r="L5" s="72"/>
      <c r="M5" s="5"/>
      <c r="N5" s="5"/>
      <c r="O5" s="5"/>
      <c r="P5" s="5"/>
      <c r="Q5" s="5"/>
      <c r="R5" s="5"/>
      <c r="S5" s="5"/>
      <c r="T5" s="5"/>
      <c r="U5" s="72"/>
      <c r="V5" s="5"/>
      <c r="W5" s="5"/>
      <c r="X5" s="5"/>
      <c r="Y5" s="5"/>
    </row>
    <row r="6" spans="1:65" s="7" customFormat="1" ht="33.75" hidden="1" customHeight="1">
      <c r="A6" s="72"/>
      <c r="B6" s="74" t="s">
        <v>5</v>
      </c>
      <c r="C6" s="45"/>
      <c r="D6" s="49"/>
      <c r="E6" s="49"/>
      <c r="F6" s="30"/>
      <c r="G6" s="30"/>
      <c r="H6" s="72"/>
      <c r="I6" s="72"/>
      <c r="J6" s="72"/>
      <c r="K6" s="72"/>
      <c r="L6" s="72"/>
      <c r="M6" s="5"/>
      <c r="N6" s="5"/>
      <c r="O6" s="5"/>
      <c r="P6" s="5"/>
      <c r="Q6" s="5"/>
      <c r="R6" s="5"/>
      <c r="S6" s="5"/>
      <c r="T6" s="5"/>
      <c r="U6" s="189" t="s">
        <v>5</v>
      </c>
      <c r="V6" s="189"/>
      <c r="W6" s="189"/>
      <c r="X6" s="189"/>
      <c r="Y6" s="189"/>
      <c r="Z6" s="189"/>
      <c r="AA6" s="189"/>
      <c r="AB6" s="189"/>
    </row>
    <row r="7" spans="1:65" s="7" customFormat="1" ht="15.75" hidden="1" customHeight="1">
      <c r="A7" s="72"/>
      <c r="B7" s="44" t="s">
        <v>6</v>
      </c>
      <c r="C7" s="44"/>
      <c r="D7" s="31"/>
      <c r="E7" s="31"/>
      <c r="F7" s="31"/>
      <c r="G7" s="72"/>
      <c r="H7" s="72"/>
      <c r="I7" s="72"/>
      <c r="J7" s="72"/>
      <c r="K7" s="72"/>
      <c r="L7" s="72"/>
      <c r="M7" s="5"/>
      <c r="N7" s="5"/>
      <c r="O7" s="5"/>
      <c r="P7" s="5"/>
      <c r="Q7" s="5"/>
      <c r="R7" s="5"/>
      <c r="S7" s="5"/>
      <c r="T7" s="5"/>
      <c r="U7" s="72"/>
      <c r="V7" s="5"/>
      <c r="W7" s="5"/>
      <c r="X7" s="5"/>
      <c r="Y7" s="5"/>
    </row>
    <row r="8" spans="1:65" s="7" customFormat="1" ht="30" hidden="1" customHeight="1">
      <c r="A8" s="72"/>
      <c r="B8" s="74" t="s">
        <v>7</v>
      </c>
      <c r="C8" s="46"/>
      <c r="D8" s="48"/>
      <c r="E8" s="48"/>
      <c r="F8" s="30"/>
      <c r="G8" s="30"/>
      <c r="H8" s="72"/>
      <c r="I8" s="72"/>
      <c r="J8" s="72"/>
      <c r="K8" s="72"/>
      <c r="L8" s="72"/>
      <c r="M8" s="5"/>
      <c r="N8" s="5"/>
      <c r="O8" s="5"/>
      <c r="P8" s="5"/>
      <c r="Q8" s="5"/>
      <c r="R8" s="5"/>
      <c r="S8" s="5"/>
      <c r="T8" s="5"/>
      <c r="U8" s="189" t="s">
        <v>7</v>
      </c>
      <c r="V8" s="189"/>
      <c r="W8" s="189"/>
      <c r="X8" s="189"/>
      <c r="Y8" s="189"/>
      <c r="Z8" s="189"/>
      <c r="AA8" s="189"/>
      <c r="AB8" s="189"/>
    </row>
    <row r="9" spans="1:65" s="7" customFormat="1" ht="15.75" hidden="1" customHeight="1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5"/>
      <c r="N9" s="5"/>
      <c r="O9" s="5"/>
      <c r="P9" s="5"/>
      <c r="Q9" s="5"/>
      <c r="R9" s="5"/>
      <c r="S9" s="5"/>
      <c r="T9" s="5"/>
      <c r="U9" s="72"/>
      <c r="V9" s="5"/>
      <c r="W9" s="5"/>
      <c r="X9" s="5"/>
      <c r="Y9" s="5"/>
    </row>
    <row r="10" spans="1:65" s="7" customFormat="1" ht="15.75" hidden="1" customHeight="1">
      <c r="A10" s="72"/>
      <c r="B10" s="30" t="s">
        <v>62</v>
      </c>
      <c r="C10" s="30"/>
      <c r="D10" s="30"/>
      <c r="E10" s="30"/>
      <c r="F10" s="30"/>
      <c r="G10" s="30"/>
      <c r="H10" s="72"/>
      <c r="I10" s="72"/>
      <c r="J10" s="72"/>
      <c r="K10" s="72"/>
      <c r="L10" s="72"/>
      <c r="M10" s="5"/>
      <c r="N10" s="5"/>
      <c r="O10" s="5"/>
      <c r="P10" s="5"/>
      <c r="Q10" s="5"/>
      <c r="R10" s="5"/>
      <c r="S10" s="5"/>
      <c r="T10" s="5"/>
      <c r="U10" s="194" t="s">
        <v>58</v>
      </c>
      <c r="V10" s="194"/>
      <c r="W10" s="194"/>
      <c r="X10" s="194"/>
      <c r="Y10" s="194"/>
      <c r="Z10" s="194"/>
      <c r="AA10" s="194"/>
      <c r="AB10" s="194"/>
    </row>
    <row r="11" spans="1:65" s="7" customFormat="1" ht="28.5" customHeight="1" thickBot="1">
      <c r="A11" s="72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Z11" s="187"/>
      <c r="AA11" s="187"/>
      <c r="AB11" s="187"/>
      <c r="AP11" s="58" t="s">
        <v>8</v>
      </c>
    </row>
    <row r="12" spans="1:65" s="7" customFormat="1" ht="12.75" customHeight="1">
      <c r="A12" s="72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65" s="24" customFormat="1" ht="23.25" customHeight="1">
      <c r="A13" s="198" t="s">
        <v>94</v>
      </c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</row>
    <row r="14" spans="1:65" s="24" customFormat="1" ht="23.25" customHeight="1">
      <c r="A14" s="198" t="s">
        <v>82</v>
      </c>
      <c r="B14" s="198"/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8"/>
      <c r="AI14" s="198"/>
      <c r="AJ14" s="198"/>
      <c r="AK14" s="198"/>
      <c r="AL14" s="198"/>
      <c r="AM14" s="198"/>
      <c r="AN14" s="198"/>
      <c r="AO14" s="198"/>
      <c r="AP14" s="198"/>
    </row>
    <row r="15" spans="1:65" s="24" customFormat="1" ht="23.25" customHeight="1">
      <c r="A15" s="198" t="s">
        <v>61</v>
      </c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198"/>
      <c r="AK15" s="198"/>
      <c r="AL15" s="198"/>
      <c r="AM15" s="198"/>
      <c r="AN15" s="198"/>
      <c r="AO15" s="198"/>
      <c r="AP15" s="198"/>
    </row>
    <row r="16" spans="1:65" s="9" customFormat="1" ht="15" customHeight="1">
      <c r="A16" s="190" t="s">
        <v>33</v>
      </c>
      <c r="B16" s="196" t="s">
        <v>10</v>
      </c>
      <c r="C16" s="190" t="s">
        <v>34</v>
      </c>
      <c r="D16" s="204" t="s">
        <v>92</v>
      </c>
      <c r="E16" s="197" t="s">
        <v>12</v>
      </c>
      <c r="F16" s="199" t="s">
        <v>36</v>
      </c>
      <c r="G16" s="200" t="s">
        <v>126</v>
      </c>
      <c r="H16" s="200"/>
      <c r="I16" s="200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/>
      <c r="AG16" s="200"/>
      <c r="AH16" s="200"/>
      <c r="AI16" s="200"/>
      <c r="AJ16" s="200"/>
      <c r="AK16" s="200"/>
      <c r="AL16" s="201" t="s">
        <v>95</v>
      </c>
      <c r="AM16" s="203" t="s">
        <v>39</v>
      </c>
      <c r="AN16" s="203"/>
      <c r="AO16" s="203"/>
      <c r="AP16" s="203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</row>
    <row r="17" spans="1:65" s="9" customFormat="1" ht="15" customHeight="1">
      <c r="A17" s="190"/>
      <c r="B17" s="196"/>
      <c r="C17" s="190"/>
      <c r="D17" s="205"/>
      <c r="E17" s="197"/>
      <c r="F17" s="199"/>
      <c r="G17" s="57">
        <v>1</v>
      </c>
      <c r="H17" s="160" t="s">
        <v>40</v>
      </c>
      <c r="I17" s="161">
        <v>3</v>
      </c>
      <c r="J17" s="85" t="s">
        <v>41</v>
      </c>
      <c r="K17" s="57">
        <v>5</v>
      </c>
      <c r="L17" s="85" t="s">
        <v>42</v>
      </c>
      <c r="M17" s="57">
        <v>7</v>
      </c>
      <c r="N17" s="160" t="s">
        <v>43</v>
      </c>
      <c r="O17" s="161">
        <v>9</v>
      </c>
      <c r="P17" s="160" t="s">
        <v>44</v>
      </c>
      <c r="Q17" s="57">
        <v>11</v>
      </c>
      <c r="R17" s="85" t="s">
        <v>45</v>
      </c>
      <c r="S17" s="57">
        <v>13</v>
      </c>
      <c r="T17" s="85" t="s">
        <v>46</v>
      </c>
      <c r="U17" s="57">
        <v>15</v>
      </c>
      <c r="V17" s="160" t="s">
        <v>47</v>
      </c>
      <c r="W17" s="161">
        <v>17</v>
      </c>
      <c r="X17" s="85" t="s">
        <v>48</v>
      </c>
      <c r="Y17" s="57">
        <v>19</v>
      </c>
      <c r="Z17" s="85" t="s">
        <v>49</v>
      </c>
      <c r="AA17" s="57">
        <v>21</v>
      </c>
      <c r="AB17" s="85" t="s">
        <v>50</v>
      </c>
      <c r="AC17" s="161">
        <v>23</v>
      </c>
      <c r="AD17" s="160" t="s">
        <v>51</v>
      </c>
      <c r="AE17" s="57">
        <v>25</v>
      </c>
      <c r="AF17" s="85" t="s">
        <v>52</v>
      </c>
      <c r="AG17" s="57">
        <v>27</v>
      </c>
      <c r="AH17" s="85" t="s">
        <v>53</v>
      </c>
      <c r="AI17" s="57">
        <v>29</v>
      </c>
      <c r="AJ17" s="160" t="s">
        <v>54</v>
      </c>
      <c r="AK17" s="160" t="s">
        <v>55</v>
      </c>
      <c r="AL17" s="201"/>
      <c r="AM17" s="203"/>
      <c r="AN17" s="203"/>
      <c r="AO17" s="203"/>
      <c r="AP17" s="203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</row>
    <row r="18" spans="1:65" s="9" customFormat="1" ht="6" customHeight="1">
      <c r="A18" s="190"/>
      <c r="B18" s="196"/>
      <c r="C18" s="190"/>
      <c r="D18" s="205"/>
      <c r="E18" s="197"/>
      <c r="F18" s="199"/>
      <c r="G18" s="190" t="s">
        <v>39</v>
      </c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  <c r="AJ18" s="190"/>
      <c r="AK18" s="190"/>
      <c r="AL18" s="201"/>
      <c r="AM18" s="203"/>
      <c r="AN18" s="203"/>
      <c r="AO18" s="203"/>
      <c r="AP18" s="203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</row>
    <row r="19" spans="1:65" s="9" customFormat="1" ht="83.25" customHeight="1">
      <c r="A19" s="190"/>
      <c r="B19" s="196"/>
      <c r="C19" s="190"/>
      <c r="D19" s="206"/>
      <c r="E19" s="197"/>
      <c r="F19" s="199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201"/>
      <c r="AM19" s="11" t="s">
        <v>13</v>
      </c>
      <c r="AN19" s="12" t="s">
        <v>14</v>
      </c>
      <c r="AO19" s="13" t="s">
        <v>15</v>
      </c>
      <c r="AP19" s="13" t="s">
        <v>93</v>
      </c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</row>
    <row r="20" spans="1:65" s="9" customFormat="1" ht="15.75">
      <c r="A20" s="71">
        <v>1</v>
      </c>
      <c r="B20" s="71">
        <v>2</v>
      </c>
      <c r="C20" s="27">
        <v>3</v>
      </c>
      <c r="D20" s="27">
        <v>4</v>
      </c>
      <c r="E20" s="27">
        <v>5</v>
      </c>
      <c r="F20" s="71">
        <v>6</v>
      </c>
      <c r="G20" s="191">
        <v>7</v>
      </c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71">
        <v>8</v>
      </c>
      <c r="AM20" s="155">
        <v>9</v>
      </c>
      <c r="AN20" s="155">
        <v>10</v>
      </c>
      <c r="AO20" s="155">
        <v>11</v>
      </c>
      <c r="AP20" s="155">
        <v>12</v>
      </c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</row>
    <row r="21" spans="1:65" s="7" customFormat="1" ht="54.75" customHeight="1">
      <c r="A21" s="16">
        <v>1</v>
      </c>
      <c r="B21" s="43" t="s">
        <v>21</v>
      </c>
      <c r="C21" s="43" t="s">
        <v>22</v>
      </c>
      <c r="D21" s="78">
        <v>5.13</v>
      </c>
      <c r="E21" s="16" t="s">
        <v>20</v>
      </c>
      <c r="F21" s="17">
        <v>1</v>
      </c>
      <c r="G21" s="114"/>
      <c r="H21" s="167"/>
      <c r="I21" s="168"/>
      <c r="J21" s="114"/>
      <c r="K21" s="99"/>
      <c r="L21" s="99"/>
      <c r="M21" s="99"/>
      <c r="N21" s="167"/>
      <c r="O21" s="167"/>
      <c r="P21" s="167"/>
      <c r="Q21" s="99"/>
      <c r="R21" s="99"/>
      <c r="S21" s="99"/>
      <c r="T21" s="99"/>
      <c r="U21" s="99"/>
      <c r="V21" s="167"/>
      <c r="W21" s="167"/>
      <c r="X21" s="115"/>
      <c r="Y21" s="115"/>
      <c r="Z21" s="115"/>
      <c r="AA21" s="115"/>
      <c r="AB21" s="115"/>
      <c r="AC21" s="169"/>
      <c r="AD21" s="169"/>
      <c r="AE21" s="116"/>
      <c r="AF21" s="116"/>
      <c r="AG21" s="116"/>
      <c r="AH21" s="115">
        <f>D21</f>
        <v>5.13</v>
      </c>
      <c r="AI21" s="116"/>
      <c r="AJ21" s="169"/>
      <c r="AK21" s="169"/>
      <c r="AL21" s="75">
        <f t="shared" ref="AL21:AL23" si="0">SUM(G21:AK21)</f>
        <v>5.13</v>
      </c>
      <c r="AM21" s="15"/>
      <c r="AN21" s="15"/>
      <c r="AO21" s="75">
        <f>AL21</f>
        <v>5.13</v>
      </c>
      <c r="AP21" s="15"/>
    </row>
    <row r="22" spans="1:65" s="7" customFormat="1" ht="30" customHeight="1">
      <c r="A22" s="16">
        <v>2</v>
      </c>
      <c r="B22" s="43" t="s">
        <v>23</v>
      </c>
      <c r="C22" s="43" t="s">
        <v>24</v>
      </c>
      <c r="D22" s="78">
        <v>2.85</v>
      </c>
      <c r="E22" s="16" t="s">
        <v>25</v>
      </c>
      <c r="F22" s="17">
        <v>1</v>
      </c>
      <c r="G22" s="99">
        <f>D22</f>
        <v>2.85</v>
      </c>
      <c r="H22" s="164"/>
      <c r="I22" s="167"/>
      <c r="J22" s="99">
        <f>D22</f>
        <v>2.85</v>
      </c>
      <c r="K22" s="99">
        <f>D22</f>
        <v>2.85</v>
      </c>
      <c r="L22" s="99">
        <f>D22</f>
        <v>2.85</v>
      </c>
      <c r="M22" s="99">
        <f>D22</f>
        <v>2.85</v>
      </c>
      <c r="N22" s="167"/>
      <c r="O22" s="164"/>
      <c r="P22" s="167"/>
      <c r="Q22" s="99">
        <f>D22</f>
        <v>2.85</v>
      </c>
      <c r="R22" s="99">
        <f>D22</f>
        <v>2.85</v>
      </c>
      <c r="S22" s="99">
        <f>D22</f>
        <v>2.85</v>
      </c>
      <c r="T22" s="99">
        <f>D22</f>
        <v>2.85</v>
      </c>
      <c r="U22" s="99">
        <f>D22</f>
        <v>2.85</v>
      </c>
      <c r="V22" s="167"/>
      <c r="W22" s="167"/>
      <c r="X22" s="99">
        <f>Y22</f>
        <v>2.85</v>
      </c>
      <c r="Y22" s="99">
        <f>D22</f>
        <v>2.85</v>
      </c>
      <c r="Z22" s="99">
        <f>D22</f>
        <v>2.85</v>
      </c>
      <c r="AA22" s="99">
        <f>D22</f>
        <v>2.85</v>
      </c>
      <c r="AB22" s="99">
        <f>D22</f>
        <v>2.85</v>
      </c>
      <c r="AC22" s="167"/>
      <c r="AD22" s="167"/>
      <c r="AE22" s="99">
        <f>D22</f>
        <v>2.85</v>
      </c>
      <c r="AF22" s="99">
        <f>D22</f>
        <v>2.85</v>
      </c>
      <c r="AG22" s="99">
        <f>D22</f>
        <v>2.85</v>
      </c>
      <c r="AH22" s="115">
        <f>D22</f>
        <v>2.85</v>
      </c>
      <c r="AI22" s="99">
        <f>D22</f>
        <v>2.85</v>
      </c>
      <c r="AJ22" s="167"/>
      <c r="AK22" s="167"/>
      <c r="AL22" s="75">
        <f>SUM(G22:AK22)</f>
        <v>57.000000000000021</v>
      </c>
      <c r="AM22" s="75"/>
      <c r="AN22" s="75"/>
      <c r="AO22" s="75"/>
      <c r="AP22" s="75">
        <f>AL22</f>
        <v>57.000000000000021</v>
      </c>
    </row>
    <row r="23" spans="1:65" s="7" customFormat="1" ht="52.5" customHeight="1">
      <c r="A23" s="16">
        <v>3</v>
      </c>
      <c r="B23" s="43" t="s">
        <v>26</v>
      </c>
      <c r="C23" s="43" t="s">
        <v>27</v>
      </c>
      <c r="D23" s="78">
        <v>6.95</v>
      </c>
      <c r="E23" s="16" t="s">
        <v>20</v>
      </c>
      <c r="F23" s="17">
        <v>1</v>
      </c>
      <c r="G23" s="114"/>
      <c r="H23" s="167"/>
      <c r="I23" s="168"/>
      <c r="J23" s="114"/>
      <c r="K23" s="99"/>
      <c r="L23" s="99"/>
      <c r="M23" s="99"/>
      <c r="N23" s="167"/>
      <c r="O23" s="167"/>
      <c r="P23" s="167"/>
      <c r="Q23" s="99"/>
      <c r="R23" s="99"/>
      <c r="S23" s="99"/>
      <c r="T23" s="99">
        <f>D23</f>
        <v>6.95</v>
      </c>
      <c r="U23" s="99"/>
      <c r="V23" s="167"/>
      <c r="W23" s="167"/>
      <c r="X23" s="115"/>
      <c r="Y23" s="115"/>
      <c r="Z23" s="115"/>
      <c r="AA23" s="115"/>
      <c r="AB23" s="115"/>
      <c r="AC23" s="169"/>
      <c r="AD23" s="169"/>
      <c r="AE23" s="116"/>
      <c r="AF23" s="116"/>
      <c r="AG23" s="116"/>
      <c r="AH23" s="116"/>
      <c r="AI23" s="116"/>
      <c r="AJ23" s="169"/>
      <c r="AK23" s="169"/>
      <c r="AL23" s="75">
        <f t="shared" si="0"/>
        <v>6.95</v>
      </c>
      <c r="AM23" s="75"/>
      <c r="AN23" s="75"/>
      <c r="AO23" s="75">
        <f>AL23</f>
        <v>6.95</v>
      </c>
      <c r="AP23" s="75"/>
    </row>
    <row r="24" spans="1:65" s="7" customFormat="1" ht="21" customHeight="1">
      <c r="A24" s="14"/>
      <c r="B24" s="192" t="s">
        <v>28</v>
      </c>
      <c r="C24" s="192"/>
      <c r="D24" s="192"/>
      <c r="E24" s="192"/>
      <c r="F24" s="192"/>
      <c r="G24" s="78">
        <f>SUM(G21:G23)</f>
        <v>2.85</v>
      </c>
      <c r="H24" s="167"/>
      <c r="I24" s="167"/>
      <c r="J24" s="78">
        <f t="shared" ref="J24:AI24" si="1">SUM(J21:J23)</f>
        <v>2.85</v>
      </c>
      <c r="K24" s="78">
        <f t="shared" si="1"/>
        <v>2.85</v>
      </c>
      <c r="L24" s="78">
        <f t="shared" si="1"/>
        <v>2.85</v>
      </c>
      <c r="M24" s="78">
        <f t="shared" si="1"/>
        <v>2.85</v>
      </c>
      <c r="N24" s="167"/>
      <c r="O24" s="167"/>
      <c r="P24" s="167"/>
      <c r="Q24" s="78">
        <f t="shared" si="1"/>
        <v>2.85</v>
      </c>
      <c r="R24" s="78">
        <f t="shared" si="1"/>
        <v>2.85</v>
      </c>
      <c r="S24" s="78">
        <f t="shared" si="1"/>
        <v>2.85</v>
      </c>
      <c r="T24" s="78">
        <f t="shared" si="1"/>
        <v>9.8000000000000007</v>
      </c>
      <c r="U24" s="78">
        <f t="shared" si="1"/>
        <v>2.85</v>
      </c>
      <c r="V24" s="167"/>
      <c r="W24" s="167"/>
      <c r="X24" s="78">
        <f t="shared" si="1"/>
        <v>2.85</v>
      </c>
      <c r="Y24" s="78">
        <f t="shared" si="1"/>
        <v>2.85</v>
      </c>
      <c r="Z24" s="78">
        <f t="shared" si="1"/>
        <v>2.85</v>
      </c>
      <c r="AA24" s="78">
        <f t="shared" si="1"/>
        <v>2.85</v>
      </c>
      <c r="AB24" s="78">
        <f t="shared" si="1"/>
        <v>2.85</v>
      </c>
      <c r="AC24" s="167"/>
      <c r="AD24" s="167"/>
      <c r="AE24" s="99">
        <f>SUM(AE22:AE23)</f>
        <v>2.85</v>
      </c>
      <c r="AF24" s="78">
        <f t="shared" si="1"/>
        <v>2.85</v>
      </c>
      <c r="AG24" s="78">
        <f t="shared" si="1"/>
        <v>2.85</v>
      </c>
      <c r="AH24" s="78">
        <f t="shared" si="1"/>
        <v>7.98</v>
      </c>
      <c r="AI24" s="78">
        <f t="shared" si="1"/>
        <v>2.85</v>
      </c>
      <c r="AJ24" s="167"/>
      <c r="AK24" s="167"/>
      <c r="AL24" s="78">
        <f>SUM(AL21:AL23)</f>
        <v>69.080000000000027</v>
      </c>
      <c r="AM24" s="75">
        <f>SUM(AM21:AM23)</f>
        <v>0</v>
      </c>
      <c r="AN24" s="75">
        <f t="shared" ref="AN24:AP24" si="2">SUM(AN21:AN23)</f>
        <v>0</v>
      </c>
      <c r="AO24" s="75">
        <f t="shared" si="2"/>
        <v>12.08</v>
      </c>
      <c r="AP24" s="75">
        <f t="shared" si="2"/>
        <v>57.000000000000021</v>
      </c>
    </row>
    <row r="25" spans="1:65" s="5" customFormat="1" ht="11.1" customHeight="1">
      <c r="AM25" s="77"/>
      <c r="AN25" s="77"/>
      <c r="AO25" s="77"/>
      <c r="AP25" s="77"/>
    </row>
    <row r="26" spans="1:65" s="59" customFormat="1" ht="39.75" customHeight="1">
      <c r="B26" s="185"/>
      <c r="C26" s="185"/>
      <c r="D26" s="185"/>
      <c r="E26" s="185"/>
      <c r="F26" s="185"/>
      <c r="I26" s="186"/>
      <c r="J26" s="186"/>
      <c r="K26" s="186"/>
      <c r="L26" s="60"/>
      <c r="M26" s="187"/>
      <c r="N26" s="187"/>
      <c r="O26" s="187"/>
      <c r="P26" s="60"/>
      <c r="Q26" s="186"/>
      <c r="R26" s="186"/>
      <c r="S26" s="186"/>
    </row>
    <row r="27" spans="1:65" s="65" customFormat="1" ht="51.75" customHeight="1">
      <c r="A27" s="61"/>
      <c r="B27" s="62" t="s">
        <v>86</v>
      </c>
      <c r="C27" s="183" t="s">
        <v>87</v>
      </c>
      <c r="D27" s="183"/>
      <c r="E27" s="183"/>
      <c r="F27" s="183"/>
      <c r="G27" s="67"/>
      <c r="H27" s="67"/>
      <c r="I27" s="184"/>
      <c r="J27" s="184"/>
      <c r="K27" s="184"/>
      <c r="L27" s="67"/>
      <c r="M27" s="67"/>
      <c r="N27" s="67"/>
      <c r="O27" s="184"/>
      <c r="P27" s="184"/>
      <c r="Q27" s="184"/>
      <c r="R27" s="67"/>
      <c r="S27" s="61"/>
      <c r="T27" s="67"/>
      <c r="U27" s="61"/>
      <c r="V27" s="61"/>
      <c r="W27" s="61"/>
      <c r="X27" s="61"/>
      <c r="Y27" s="183" t="s">
        <v>88</v>
      </c>
      <c r="Z27" s="183"/>
      <c r="AA27" s="183"/>
      <c r="AB27" s="183"/>
      <c r="AC27" s="183"/>
      <c r="AD27" s="183"/>
      <c r="AE27" s="184"/>
      <c r="AF27" s="184"/>
      <c r="AG27" s="184"/>
      <c r="AH27" s="184"/>
      <c r="AI27" s="184"/>
      <c r="AJ27" s="61"/>
      <c r="AK27" s="61"/>
    </row>
    <row r="28" spans="1:65" s="65" customFormat="1" ht="17.25" customHeight="1">
      <c r="A28" s="61"/>
      <c r="B28" s="62"/>
      <c r="C28" s="181" t="s">
        <v>5</v>
      </c>
      <c r="D28" s="181"/>
      <c r="E28" s="181"/>
      <c r="F28" s="181"/>
      <c r="G28" s="63"/>
      <c r="H28" s="63"/>
      <c r="I28" s="181" t="s">
        <v>7</v>
      </c>
      <c r="J28" s="181"/>
      <c r="K28" s="181"/>
      <c r="L28" s="181"/>
      <c r="M28" s="181"/>
      <c r="N28" s="181"/>
      <c r="O28" s="181"/>
      <c r="P28" s="181"/>
      <c r="Q28" s="181"/>
      <c r="R28" s="63"/>
      <c r="S28" s="61"/>
      <c r="T28" s="63"/>
      <c r="U28" s="61"/>
      <c r="V28" s="61"/>
      <c r="W28" s="63"/>
      <c r="X28" s="63"/>
      <c r="Y28" s="181" t="s">
        <v>32</v>
      </c>
      <c r="Z28" s="181"/>
      <c r="AA28" s="181"/>
      <c r="AB28" s="181"/>
      <c r="AC28" s="181"/>
      <c r="AD28" s="181"/>
      <c r="AE28" s="182"/>
      <c r="AF28" s="182"/>
      <c r="AG28" s="182"/>
      <c r="AH28" s="182"/>
      <c r="AI28" s="182"/>
      <c r="AJ28" s="61"/>
      <c r="AK28" s="61"/>
    </row>
    <row r="29" spans="1:65" s="65" customFormat="1" ht="36" customHeight="1">
      <c r="A29" s="61"/>
      <c r="B29" s="62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</row>
    <row r="30" spans="1:65" s="65" customFormat="1" ht="54" customHeight="1">
      <c r="A30" s="61"/>
      <c r="B30" s="62" t="s">
        <v>89</v>
      </c>
      <c r="C30" s="184" t="s">
        <v>90</v>
      </c>
      <c r="D30" s="184"/>
      <c r="E30" s="184"/>
      <c r="F30" s="184"/>
      <c r="G30" s="67"/>
      <c r="H30" s="67"/>
      <c r="I30" s="184"/>
      <c r="J30" s="184"/>
      <c r="K30" s="184"/>
      <c r="L30" s="67"/>
      <c r="M30" s="67"/>
      <c r="N30" s="67"/>
      <c r="O30" s="184"/>
      <c r="P30" s="184"/>
      <c r="Q30" s="184"/>
      <c r="R30" s="67"/>
      <c r="S30" s="61"/>
      <c r="T30" s="67"/>
      <c r="U30" s="61"/>
      <c r="V30" s="61"/>
      <c r="W30" s="61"/>
      <c r="X30" s="61"/>
      <c r="Y30" s="183" t="s">
        <v>91</v>
      </c>
      <c r="Z30" s="183"/>
      <c r="AA30" s="183"/>
      <c r="AB30" s="183"/>
      <c r="AC30" s="183"/>
      <c r="AD30" s="183"/>
      <c r="AE30" s="184"/>
      <c r="AF30" s="184"/>
      <c r="AG30" s="184"/>
      <c r="AH30" s="184"/>
      <c r="AI30" s="184"/>
      <c r="AJ30" s="61"/>
      <c r="AK30" s="61"/>
    </row>
    <row r="31" spans="1:65" s="65" customFormat="1" ht="17.25" customHeight="1">
      <c r="A31" s="61"/>
      <c r="B31" s="62"/>
      <c r="C31" s="181" t="s">
        <v>5</v>
      </c>
      <c r="D31" s="181"/>
      <c r="E31" s="181"/>
      <c r="F31" s="181"/>
      <c r="G31" s="63"/>
      <c r="H31" s="63"/>
      <c r="I31" s="181" t="s">
        <v>7</v>
      </c>
      <c r="J31" s="181"/>
      <c r="K31" s="181"/>
      <c r="L31" s="181"/>
      <c r="M31" s="181"/>
      <c r="N31" s="181"/>
      <c r="O31" s="181"/>
      <c r="P31" s="181"/>
      <c r="Q31" s="181"/>
      <c r="R31" s="63"/>
      <c r="S31" s="61"/>
      <c r="T31" s="63"/>
      <c r="U31" s="61"/>
      <c r="V31" s="61"/>
      <c r="W31" s="63"/>
      <c r="X31" s="63"/>
      <c r="Y31" s="181" t="s">
        <v>32</v>
      </c>
      <c r="Z31" s="181"/>
      <c r="AA31" s="181"/>
      <c r="AB31" s="181"/>
      <c r="AC31" s="181"/>
      <c r="AD31" s="181"/>
      <c r="AE31" s="182"/>
      <c r="AF31" s="182"/>
      <c r="AG31" s="182"/>
      <c r="AH31" s="182"/>
      <c r="AI31" s="182"/>
      <c r="AJ31" s="61"/>
      <c r="AK31" s="61"/>
    </row>
    <row r="32" spans="1:65" s="65" customFormat="1" ht="18.75" customHeight="1">
      <c r="A32" s="61"/>
      <c r="B32" s="62"/>
      <c r="C32" s="182"/>
      <c r="D32" s="182"/>
      <c r="E32" s="182"/>
      <c r="F32" s="182"/>
      <c r="G32" s="182"/>
      <c r="H32" s="182"/>
      <c r="I32" s="182"/>
      <c r="J32" s="63"/>
      <c r="K32" s="63"/>
      <c r="L32" s="63"/>
      <c r="M32" s="63"/>
      <c r="N32" s="63"/>
      <c r="O32" s="182"/>
      <c r="P32" s="182"/>
      <c r="Q32" s="182"/>
      <c r="R32" s="182"/>
      <c r="S32" s="63"/>
      <c r="T32" s="182"/>
      <c r="U32" s="182"/>
      <c r="V32" s="182"/>
      <c r="W32" s="64"/>
      <c r="X32" s="64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</row>
    <row r="33" spans="5:39" ht="42.75" customHeight="1">
      <c r="E33" s="282" t="s">
        <v>130</v>
      </c>
      <c r="F33" s="283"/>
      <c r="G33" s="286">
        <f>G24/8</f>
        <v>0.35625000000000001</v>
      </c>
      <c r="H33" s="286"/>
      <c r="I33" s="286"/>
      <c r="J33" s="286">
        <f t="shared" ref="H33:AK33" si="3">J24/8</f>
        <v>0.35625000000000001</v>
      </c>
      <c r="K33" s="286">
        <f t="shared" si="3"/>
        <v>0.35625000000000001</v>
      </c>
      <c r="L33" s="286">
        <f t="shared" si="3"/>
        <v>0.35625000000000001</v>
      </c>
      <c r="M33" s="286">
        <f t="shared" si="3"/>
        <v>0.35625000000000001</v>
      </c>
      <c r="N33" s="286"/>
      <c r="O33" s="286"/>
      <c r="P33" s="286"/>
      <c r="Q33" s="286">
        <f t="shared" si="3"/>
        <v>0.35625000000000001</v>
      </c>
      <c r="R33" s="286">
        <f t="shared" si="3"/>
        <v>0.35625000000000001</v>
      </c>
      <c r="S33" s="286">
        <f t="shared" si="3"/>
        <v>0.35625000000000001</v>
      </c>
      <c r="T33" s="286">
        <f t="shared" si="3"/>
        <v>1.2250000000000001</v>
      </c>
      <c r="U33" s="286">
        <f t="shared" si="3"/>
        <v>0.35625000000000001</v>
      </c>
      <c r="V33" s="286"/>
      <c r="W33" s="286"/>
      <c r="X33" s="286">
        <f t="shared" si="3"/>
        <v>0.35625000000000001</v>
      </c>
      <c r="Y33" s="286">
        <f t="shared" si="3"/>
        <v>0.35625000000000001</v>
      </c>
      <c r="Z33" s="286">
        <f t="shared" si="3"/>
        <v>0.35625000000000001</v>
      </c>
      <c r="AA33" s="286">
        <f t="shared" si="3"/>
        <v>0.35625000000000001</v>
      </c>
      <c r="AB33" s="286">
        <f t="shared" si="3"/>
        <v>0.35625000000000001</v>
      </c>
      <c r="AC33" s="286"/>
      <c r="AD33" s="286"/>
      <c r="AE33" s="286">
        <f t="shared" si="3"/>
        <v>0.35625000000000001</v>
      </c>
      <c r="AF33" s="286">
        <f t="shared" si="3"/>
        <v>0.35625000000000001</v>
      </c>
      <c r="AG33" s="286">
        <f t="shared" si="3"/>
        <v>0.35625000000000001</v>
      </c>
      <c r="AH33" s="288">
        <f>AH24/8</f>
        <v>0.99750000000000005</v>
      </c>
      <c r="AI33" s="286">
        <f t="shared" si="3"/>
        <v>0.35625000000000001</v>
      </c>
      <c r="AJ33" s="286"/>
      <c r="AK33" s="286"/>
      <c r="AL33" s="274"/>
      <c r="AM33" s="274"/>
    </row>
    <row r="34" spans="5:39" ht="42.75" customHeight="1">
      <c r="E34" s="284" t="s">
        <v>131</v>
      </c>
      <c r="F34" s="285"/>
      <c r="G34" s="261">
        <f>0.75*1+0.17</f>
        <v>0.92</v>
      </c>
      <c r="H34" s="261"/>
      <c r="I34" s="261"/>
      <c r="J34" s="261">
        <f>0.75*1+0.17</f>
        <v>0.92</v>
      </c>
      <c r="K34" s="261">
        <f t="shared" ref="I34:AK34" si="4">0.75*1+0.17</f>
        <v>0.92</v>
      </c>
      <c r="L34" s="261">
        <f t="shared" si="4"/>
        <v>0.92</v>
      </c>
      <c r="M34" s="261">
        <f t="shared" si="4"/>
        <v>0.92</v>
      </c>
      <c r="N34" s="261"/>
      <c r="O34" s="261"/>
      <c r="P34" s="261"/>
      <c r="Q34" s="261">
        <f t="shared" si="4"/>
        <v>0.92</v>
      </c>
      <c r="R34" s="261">
        <f t="shared" si="4"/>
        <v>0.92</v>
      </c>
      <c r="S34" s="261">
        <f t="shared" si="4"/>
        <v>0.92</v>
      </c>
      <c r="T34" s="261">
        <f>0.75*2+0.17</f>
        <v>1.67</v>
      </c>
      <c r="U34" s="261">
        <f t="shared" si="4"/>
        <v>0.92</v>
      </c>
      <c r="V34" s="261"/>
      <c r="W34" s="261"/>
      <c r="X34" s="261">
        <f t="shared" si="4"/>
        <v>0.92</v>
      </c>
      <c r="Y34" s="261">
        <f t="shared" si="4"/>
        <v>0.92</v>
      </c>
      <c r="Z34" s="261">
        <f t="shared" si="4"/>
        <v>0.92</v>
      </c>
      <c r="AA34" s="261">
        <f t="shared" si="4"/>
        <v>0.92</v>
      </c>
      <c r="AB34" s="261">
        <f t="shared" si="4"/>
        <v>0.92</v>
      </c>
      <c r="AC34" s="261"/>
      <c r="AD34" s="261"/>
      <c r="AE34" s="261">
        <f t="shared" si="4"/>
        <v>0.92</v>
      </c>
      <c r="AF34" s="261">
        <f t="shared" si="4"/>
        <v>0.92</v>
      </c>
      <c r="AG34" s="261">
        <f t="shared" si="4"/>
        <v>0.92</v>
      </c>
      <c r="AH34" s="261">
        <f t="shared" si="4"/>
        <v>0.92</v>
      </c>
      <c r="AI34" s="261">
        <f t="shared" si="4"/>
        <v>0.92</v>
      </c>
      <c r="AJ34" s="261"/>
      <c r="AK34" s="261"/>
      <c r="AL34" s="289">
        <f>SUM(G34:AK34)</f>
        <v>19.150000000000006</v>
      </c>
      <c r="AM34" s="281"/>
    </row>
  </sheetData>
  <mergeCells count="50">
    <mergeCell ref="E33:F33"/>
    <mergeCell ref="E34:F34"/>
    <mergeCell ref="AE31:AI31"/>
    <mergeCell ref="AE28:AI28"/>
    <mergeCell ref="G16:AK16"/>
    <mergeCell ref="AL16:AL19"/>
    <mergeCell ref="G18:AK19"/>
    <mergeCell ref="G20:AK20"/>
    <mergeCell ref="AE30:AI30"/>
    <mergeCell ref="I26:K26"/>
    <mergeCell ref="M26:O26"/>
    <mergeCell ref="Q26:S26"/>
    <mergeCell ref="C28:F28"/>
    <mergeCell ref="I28:Q28"/>
    <mergeCell ref="Y28:AD28"/>
    <mergeCell ref="C32:I32"/>
    <mergeCell ref="O32:R32"/>
    <mergeCell ref="T32:V32"/>
    <mergeCell ref="C31:F31"/>
    <mergeCell ref="I31:Q31"/>
    <mergeCell ref="Y31:AD31"/>
    <mergeCell ref="C30:F30"/>
    <mergeCell ref="I30:K30"/>
    <mergeCell ref="O30:Q30"/>
    <mergeCell ref="Y30:AD30"/>
    <mergeCell ref="C27:F27"/>
    <mergeCell ref="I27:K27"/>
    <mergeCell ref="O27:Q27"/>
    <mergeCell ref="Y27:AD27"/>
    <mergeCell ref="AE27:AI27"/>
    <mergeCell ref="U10:AB10"/>
    <mergeCell ref="Z11:AB11"/>
    <mergeCell ref="A13:AP13"/>
    <mergeCell ref="A14:AP14"/>
    <mergeCell ref="A15:AP15"/>
    <mergeCell ref="AM16:AP18"/>
    <mergeCell ref="D16:D19"/>
    <mergeCell ref="B24:F24"/>
    <mergeCell ref="B26:F26"/>
    <mergeCell ref="A16:A19"/>
    <mergeCell ref="B16:B19"/>
    <mergeCell ref="C16:C19"/>
    <mergeCell ref="E16:E19"/>
    <mergeCell ref="F16:F19"/>
    <mergeCell ref="U8:AB8"/>
    <mergeCell ref="R1:U1"/>
    <mergeCell ref="V1:X1"/>
    <mergeCell ref="U3:AB3"/>
    <mergeCell ref="U4:AB4"/>
    <mergeCell ref="U6:AB6"/>
  </mergeCells>
  <pageMargins left="0.74803149606299213" right="0.78740157480314965" top="0.74803149606299213" bottom="0.98425196850393704" header="0.51181102362204722" footer="0.51181102362204722"/>
  <pageSetup paperSize="8" scale="51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L42"/>
  <sheetViews>
    <sheetView view="pageBreakPreview" zoomScale="60" zoomScaleNormal="55" workbookViewId="0">
      <selection activeCell="F16" sqref="F16:AJ16"/>
    </sheetView>
  </sheetViews>
  <sheetFormatPr defaultRowHeight="11.45" customHeight="1"/>
  <cols>
    <col min="1" max="1" width="8.7109375" style="1" customWidth="1"/>
    <col min="2" max="2" width="43.140625" style="1" customWidth="1"/>
    <col min="3" max="3" width="18.85546875" style="1" customWidth="1"/>
    <col min="4" max="4" width="14.7109375" style="1" customWidth="1"/>
    <col min="5" max="5" width="19.42578125" style="1" customWidth="1"/>
    <col min="6" max="11" width="6.7109375" style="1" customWidth="1"/>
    <col min="12" max="23" width="6.7109375" style="2" customWidth="1"/>
    <col min="24" max="36" width="6.7109375" style="4" customWidth="1"/>
    <col min="37" max="16384" width="9.140625" style="4"/>
  </cols>
  <sheetData>
    <row r="1" spans="1:64" ht="15.75" customHeight="1" thickBot="1">
      <c r="P1" s="3"/>
      <c r="Q1" s="188"/>
      <c r="R1" s="188"/>
      <c r="S1" s="188"/>
      <c r="T1" s="188"/>
      <c r="U1" s="193"/>
      <c r="V1" s="193"/>
      <c r="W1" s="193"/>
    </row>
    <row r="2" spans="1:64" s="5" customFormat="1" ht="21" hidden="1" customHeight="1" thickBot="1">
      <c r="AJ2" s="207" t="s">
        <v>66</v>
      </c>
      <c r="AK2" s="208"/>
    </row>
    <row r="3" spans="1:64" s="7" customFormat="1" ht="15.75" hidden="1" customHeight="1">
      <c r="A3" s="83"/>
      <c r="B3" s="30" t="s">
        <v>0</v>
      </c>
      <c r="C3" s="30"/>
      <c r="D3" s="30"/>
      <c r="E3" s="30"/>
      <c r="F3" s="30"/>
      <c r="G3" s="83"/>
      <c r="H3" s="83"/>
      <c r="I3" s="83"/>
      <c r="J3" s="83"/>
      <c r="K3" s="83"/>
      <c r="L3" s="5"/>
      <c r="M3" s="5"/>
      <c r="N3" s="5"/>
      <c r="O3" s="5"/>
      <c r="P3" s="5"/>
      <c r="Q3" s="5"/>
      <c r="R3" s="5"/>
      <c r="S3" s="5"/>
      <c r="T3" s="194" t="s">
        <v>1</v>
      </c>
      <c r="U3" s="194"/>
      <c r="V3" s="194"/>
      <c r="W3" s="194"/>
      <c r="X3" s="194"/>
      <c r="Y3" s="194"/>
      <c r="Z3" s="194"/>
      <c r="AA3" s="194"/>
    </row>
    <row r="4" spans="1:64" s="7" customFormat="1" ht="15.75" hidden="1" customHeight="1">
      <c r="A4" s="83"/>
      <c r="B4" s="30" t="s">
        <v>2</v>
      </c>
      <c r="C4" s="30"/>
      <c r="D4" s="30"/>
      <c r="E4" s="30"/>
      <c r="F4" s="30"/>
      <c r="G4" s="83"/>
      <c r="H4" s="83"/>
      <c r="I4" s="83"/>
      <c r="J4" s="83"/>
      <c r="K4" s="83"/>
      <c r="L4" s="5"/>
      <c r="M4" s="5"/>
      <c r="N4" s="5"/>
      <c r="O4" s="5"/>
      <c r="P4" s="5"/>
      <c r="Q4" s="5"/>
      <c r="R4" s="5"/>
      <c r="S4" s="5"/>
      <c r="T4" s="195" t="s">
        <v>3</v>
      </c>
      <c r="U4" s="195"/>
      <c r="V4" s="195"/>
      <c r="W4" s="195"/>
      <c r="X4" s="195"/>
      <c r="Y4" s="195"/>
      <c r="Z4" s="195"/>
      <c r="AA4" s="195"/>
    </row>
    <row r="5" spans="1:64" s="7" customFormat="1" ht="22.5" hidden="1" customHeight="1">
      <c r="A5" s="83"/>
      <c r="B5" s="47" t="s">
        <v>4</v>
      </c>
      <c r="C5" s="44"/>
      <c r="D5" s="31"/>
      <c r="E5" s="31"/>
      <c r="F5" s="83"/>
      <c r="G5" s="83"/>
      <c r="H5" s="83"/>
      <c r="I5" s="83"/>
      <c r="J5" s="83"/>
      <c r="K5" s="83"/>
      <c r="L5" s="5"/>
      <c r="M5" s="5"/>
      <c r="N5" s="5"/>
      <c r="O5" s="5"/>
      <c r="P5" s="5"/>
      <c r="Q5" s="5"/>
      <c r="R5" s="5"/>
      <c r="S5" s="5"/>
      <c r="T5" s="83"/>
      <c r="U5" s="5"/>
      <c r="V5" s="5"/>
      <c r="W5" s="5"/>
      <c r="X5" s="5"/>
    </row>
    <row r="6" spans="1:64" s="7" customFormat="1" ht="33.75" hidden="1" customHeight="1">
      <c r="A6" s="83"/>
      <c r="B6" s="87" t="s">
        <v>5</v>
      </c>
      <c r="C6" s="45"/>
      <c r="D6" s="49"/>
      <c r="E6" s="30"/>
      <c r="F6" s="30"/>
      <c r="G6" s="83"/>
      <c r="H6" s="83"/>
      <c r="I6" s="83"/>
      <c r="J6" s="83"/>
      <c r="K6" s="83"/>
      <c r="L6" s="5"/>
      <c r="M6" s="5"/>
      <c r="N6" s="5"/>
      <c r="O6" s="5"/>
      <c r="P6" s="5"/>
      <c r="Q6" s="5"/>
      <c r="R6" s="5"/>
      <c r="S6" s="5"/>
      <c r="T6" s="189" t="s">
        <v>5</v>
      </c>
      <c r="U6" s="189"/>
      <c r="V6" s="189"/>
      <c r="W6" s="189"/>
      <c r="X6" s="189"/>
      <c r="Y6" s="189"/>
      <c r="Z6" s="189"/>
      <c r="AA6" s="189"/>
    </row>
    <row r="7" spans="1:64" s="7" customFormat="1" ht="15.75" hidden="1" customHeight="1">
      <c r="A7" s="83"/>
      <c r="B7" s="44" t="s">
        <v>6</v>
      </c>
      <c r="C7" s="44"/>
      <c r="D7" s="31"/>
      <c r="E7" s="31"/>
      <c r="F7" s="83"/>
      <c r="G7" s="83"/>
      <c r="H7" s="83"/>
      <c r="I7" s="83"/>
      <c r="J7" s="83"/>
      <c r="K7" s="83"/>
      <c r="L7" s="5"/>
      <c r="M7" s="5"/>
      <c r="N7" s="5"/>
      <c r="O7" s="5"/>
      <c r="P7" s="5"/>
      <c r="Q7" s="5"/>
      <c r="R7" s="5"/>
      <c r="S7" s="5"/>
      <c r="T7" s="83"/>
      <c r="U7" s="5"/>
      <c r="V7" s="5"/>
      <c r="W7" s="5"/>
      <c r="X7" s="5"/>
    </row>
    <row r="8" spans="1:64" s="7" customFormat="1" ht="30" hidden="1" customHeight="1">
      <c r="A8" s="83"/>
      <c r="B8" s="87" t="s">
        <v>7</v>
      </c>
      <c r="C8" s="46"/>
      <c r="D8" s="48"/>
      <c r="E8" s="30"/>
      <c r="F8" s="30"/>
      <c r="G8" s="83"/>
      <c r="H8" s="83"/>
      <c r="I8" s="83"/>
      <c r="J8" s="83"/>
      <c r="K8" s="83"/>
      <c r="L8" s="5"/>
      <c r="M8" s="5"/>
      <c r="N8" s="5"/>
      <c r="O8" s="5"/>
      <c r="P8" s="5"/>
      <c r="Q8" s="5"/>
      <c r="R8" s="5"/>
      <c r="S8" s="5"/>
      <c r="T8" s="189" t="s">
        <v>7</v>
      </c>
      <c r="U8" s="189"/>
      <c r="V8" s="189"/>
      <c r="W8" s="189"/>
      <c r="X8" s="189"/>
      <c r="Y8" s="189"/>
      <c r="Z8" s="189"/>
      <c r="AA8" s="189"/>
    </row>
    <row r="9" spans="1:64" s="7" customFormat="1" ht="15.75" hidden="1" customHeight="1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5"/>
      <c r="M9" s="5"/>
      <c r="N9" s="5"/>
      <c r="O9" s="5"/>
      <c r="P9" s="5"/>
      <c r="Q9" s="5"/>
      <c r="R9" s="5"/>
      <c r="S9" s="5"/>
      <c r="T9" s="83"/>
      <c r="U9" s="5"/>
      <c r="V9" s="5"/>
      <c r="W9" s="5"/>
      <c r="X9" s="5"/>
    </row>
    <row r="10" spans="1:64" s="7" customFormat="1" ht="15.75" hidden="1" customHeight="1">
      <c r="A10" s="83"/>
      <c r="B10" s="30" t="s">
        <v>62</v>
      </c>
      <c r="C10" s="30"/>
      <c r="D10" s="30"/>
      <c r="E10" s="30"/>
      <c r="F10" s="30"/>
      <c r="G10" s="83"/>
      <c r="H10" s="83"/>
      <c r="I10" s="83"/>
      <c r="J10" s="83"/>
      <c r="K10" s="83"/>
      <c r="L10" s="5"/>
      <c r="M10" s="5"/>
      <c r="N10" s="5"/>
      <c r="O10" s="5"/>
      <c r="P10" s="5"/>
      <c r="Q10" s="5"/>
      <c r="R10" s="5"/>
      <c r="S10" s="5"/>
      <c r="T10" s="194" t="s">
        <v>58</v>
      </c>
      <c r="U10" s="194"/>
      <c r="V10" s="194"/>
      <c r="W10" s="194"/>
      <c r="X10" s="194"/>
      <c r="Y10" s="194"/>
      <c r="Z10" s="194"/>
      <c r="AA10" s="194"/>
    </row>
    <row r="11" spans="1:64" s="7" customFormat="1" ht="35.25" customHeight="1" thickBot="1">
      <c r="A11" s="83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187"/>
      <c r="Z11" s="187"/>
      <c r="AA11" s="187"/>
      <c r="AI11" s="207" t="s">
        <v>66</v>
      </c>
      <c r="AJ11" s="208"/>
    </row>
    <row r="12" spans="1:64" s="7" customFormat="1" ht="27.75" customHeight="1">
      <c r="A12" s="83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4" customFormat="1" ht="23.25" customHeight="1">
      <c r="A13" s="198" t="s">
        <v>60</v>
      </c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</row>
    <row r="14" spans="1:64" s="24" customFormat="1" ht="23.25" customHeight="1">
      <c r="A14" s="198" t="s">
        <v>81</v>
      </c>
      <c r="B14" s="198"/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8"/>
      <c r="AI14" s="198"/>
      <c r="AJ14" s="198"/>
      <c r="AK14" s="198"/>
    </row>
    <row r="15" spans="1:64" s="24" customFormat="1" ht="23.25" customHeight="1">
      <c r="A15" s="198" t="s">
        <v>100</v>
      </c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198"/>
      <c r="AK15" s="198"/>
    </row>
    <row r="16" spans="1:64" s="9" customFormat="1" ht="15" customHeight="1">
      <c r="A16" s="190" t="s">
        <v>33</v>
      </c>
      <c r="B16" s="196" t="s">
        <v>10</v>
      </c>
      <c r="C16" s="190" t="s">
        <v>34</v>
      </c>
      <c r="D16" s="197" t="s">
        <v>12</v>
      </c>
      <c r="E16" s="199" t="s">
        <v>36</v>
      </c>
      <c r="F16" s="200" t="s">
        <v>126</v>
      </c>
      <c r="G16" s="200"/>
      <c r="H16" s="200"/>
      <c r="I16" s="200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/>
      <c r="AG16" s="200"/>
      <c r="AH16" s="200"/>
      <c r="AI16" s="200"/>
      <c r="AJ16" s="200"/>
      <c r="AK16" s="201" t="s">
        <v>38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>
      <c r="A17" s="190"/>
      <c r="B17" s="196"/>
      <c r="C17" s="190"/>
      <c r="D17" s="197"/>
      <c r="E17" s="199"/>
      <c r="F17" s="57">
        <v>1</v>
      </c>
      <c r="G17" s="160" t="s">
        <v>40</v>
      </c>
      <c r="H17" s="161">
        <v>3</v>
      </c>
      <c r="I17" s="85" t="s">
        <v>41</v>
      </c>
      <c r="J17" s="57">
        <v>5</v>
      </c>
      <c r="K17" s="85" t="s">
        <v>42</v>
      </c>
      <c r="L17" s="57">
        <v>7</v>
      </c>
      <c r="M17" s="160" t="s">
        <v>43</v>
      </c>
      <c r="N17" s="161">
        <v>9</v>
      </c>
      <c r="O17" s="160" t="s">
        <v>44</v>
      </c>
      <c r="P17" s="57">
        <v>11</v>
      </c>
      <c r="Q17" s="85" t="s">
        <v>45</v>
      </c>
      <c r="R17" s="57">
        <v>13</v>
      </c>
      <c r="S17" s="85" t="s">
        <v>46</v>
      </c>
      <c r="T17" s="57">
        <v>15</v>
      </c>
      <c r="U17" s="160" t="s">
        <v>47</v>
      </c>
      <c r="V17" s="161">
        <v>17</v>
      </c>
      <c r="W17" s="85" t="s">
        <v>48</v>
      </c>
      <c r="X17" s="57">
        <v>19</v>
      </c>
      <c r="Y17" s="85" t="s">
        <v>49</v>
      </c>
      <c r="Z17" s="57">
        <v>21</v>
      </c>
      <c r="AA17" s="85" t="s">
        <v>50</v>
      </c>
      <c r="AB17" s="161">
        <v>23</v>
      </c>
      <c r="AC17" s="160" t="s">
        <v>51</v>
      </c>
      <c r="AD17" s="57">
        <v>25</v>
      </c>
      <c r="AE17" s="85" t="s">
        <v>52</v>
      </c>
      <c r="AF17" s="57">
        <v>27</v>
      </c>
      <c r="AG17" s="85" t="s">
        <v>53</v>
      </c>
      <c r="AH17" s="57">
        <v>29</v>
      </c>
      <c r="AI17" s="160" t="s">
        <v>54</v>
      </c>
      <c r="AJ17" s="160" t="s">
        <v>55</v>
      </c>
      <c r="AK17" s="201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>
      <c r="A18" s="190"/>
      <c r="B18" s="196"/>
      <c r="C18" s="190"/>
      <c r="D18" s="197"/>
      <c r="E18" s="199"/>
      <c r="F18" s="190" t="s">
        <v>59</v>
      </c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  <c r="AJ18" s="190"/>
      <c r="AK18" s="201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>
      <c r="A19" s="190"/>
      <c r="B19" s="196"/>
      <c r="C19" s="190"/>
      <c r="D19" s="197"/>
      <c r="E19" s="199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201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>
      <c r="A20" s="80">
        <v>1</v>
      </c>
      <c r="B20" s="80">
        <v>2</v>
      </c>
      <c r="C20" s="27">
        <v>3</v>
      </c>
      <c r="D20" s="27">
        <v>4</v>
      </c>
      <c r="E20" s="80">
        <v>5</v>
      </c>
      <c r="F20" s="191">
        <v>6</v>
      </c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80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15" customHeight="1">
      <c r="A21" s="14"/>
      <c r="B21" s="22"/>
      <c r="C21" s="22"/>
      <c r="D21" s="22"/>
      <c r="E21" s="22"/>
      <c r="F21" s="209" t="s">
        <v>73</v>
      </c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209"/>
      <c r="AB21" s="209"/>
      <c r="AC21" s="209"/>
      <c r="AD21" s="209"/>
      <c r="AE21" s="209"/>
      <c r="AF21" s="209"/>
      <c r="AG21" s="209"/>
      <c r="AH21" s="209"/>
      <c r="AI21" s="209"/>
      <c r="AJ21" s="209"/>
      <c r="AK21" s="15"/>
    </row>
    <row r="22" spans="1:64" s="7" customFormat="1" ht="31.5">
      <c r="A22" s="95">
        <v>1</v>
      </c>
      <c r="B22" s="70" t="s">
        <v>68</v>
      </c>
      <c r="C22" s="70" t="s">
        <v>71</v>
      </c>
      <c r="D22" s="16" t="s">
        <v>20</v>
      </c>
      <c r="E22" s="96">
        <v>1</v>
      </c>
      <c r="F22" s="147"/>
      <c r="G22" s="170"/>
      <c r="H22" s="170"/>
      <c r="I22" s="147"/>
      <c r="J22" s="147"/>
      <c r="K22" s="147"/>
      <c r="L22" s="147"/>
      <c r="M22" s="170"/>
      <c r="N22" s="171"/>
      <c r="O22" s="171"/>
      <c r="P22" s="156"/>
      <c r="Q22" s="13"/>
      <c r="R22" s="13"/>
      <c r="S22" s="13">
        <v>1</v>
      </c>
      <c r="T22" s="13"/>
      <c r="U22" s="172"/>
      <c r="V22" s="172"/>
      <c r="W22" s="13"/>
      <c r="X22" s="13"/>
      <c r="Y22" s="13"/>
      <c r="Z22" s="13"/>
      <c r="AA22" s="13"/>
      <c r="AB22" s="172"/>
      <c r="AC22" s="172"/>
      <c r="AD22" s="13"/>
      <c r="AE22" s="13"/>
      <c r="AF22" s="13"/>
      <c r="AG22" s="13"/>
      <c r="AH22" s="13"/>
      <c r="AI22" s="172"/>
      <c r="AJ22" s="172"/>
      <c r="AK22" s="16">
        <f>SUM(F22:AJ22)</f>
        <v>1</v>
      </c>
    </row>
    <row r="23" spans="1:64" s="7" customFormat="1" ht="31.5">
      <c r="A23" s="95">
        <v>2</v>
      </c>
      <c r="B23" s="70" t="s">
        <v>72</v>
      </c>
      <c r="C23" s="70" t="s">
        <v>124</v>
      </c>
      <c r="D23" s="16" t="s">
        <v>20</v>
      </c>
      <c r="E23" s="96">
        <v>1</v>
      </c>
      <c r="F23" s="147"/>
      <c r="G23" s="170"/>
      <c r="H23" s="170"/>
      <c r="I23" s="147"/>
      <c r="J23" s="147"/>
      <c r="K23" s="147"/>
      <c r="L23" s="147"/>
      <c r="M23" s="170"/>
      <c r="N23" s="171"/>
      <c r="O23" s="171"/>
      <c r="P23" s="156"/>
      <c r="Q23" s="13"/>
      <c r="R23" s="13"/>
      <c r="S23" s="13">
        <v>1</v>
      </c>
      <c r="T23" s="13"/>
      <c r="U23" s="172"/>
      <c r="V23" s="172"/>
      <c r="W23" s="13"/>
      <c r="X23" s="13"/>
      <c r="Y23" s="13"/>
      <c r="Z23" s="13"/>
      <c r="AA23" s="13"/>
      <c r="AB23" s="172"/>
      <c r="AC23" s="172"/>
      <c r="AD23" s="13"/>
      <c r="AE23" s="13"/>
      <c r="AF23" s="13"/>
      <c r="AG23" s="13"/>
      <c r="AH23" s="13"/>
      <c r="AI23" s="172"/>
      <c r="AJ23" s="172"/>
      <c r="AK23" s="16">
        <f t="shared" ref="AK23:AK27" si="0">SUM(F23:AJ23)</f>
        <v>1</v>
      </c>
    </row>
    <row r="24" spans="1:64" s="7" customFormat="1" ht="31.5">
      <c r="A24" s="95">
        <v>3</v>
      </c>
      <c r="B24" s="70" t="s">
        <v>63</v>
      </c>
      <c r="C24" s="70" t="s">
        <v>64</v>
      </c>
      <c r="D24" s="16" t="s">
        <v>20</v>
      </c>
      <c r="E24" s="96">
        <v>2</v>
      </c>
      <c r="F24" s="147"/>
      <c r="G24" s="170"/>
      <c r="H24" s="170"/>
      <c r="I24" s="147"/>
      <c r="J24" s="147"/>
      <c r="K24" s="147"/>
      <c r="L24" s="147"/>
      <c r="M24" s="170"/>
      <c r="N24" s="171"/>
      <c r="O24" s="171"/>
      <c r="P24" s="156"/>
      <c r="Q24" s="13"/>
      <c r="R24" s="13"/>
      <c r="S24" s="13">
        <v>2</v>
      </c>
      <c r="T24" s="13"/>
      <c r="U24" s="172"/>
      <c r="V24" s="172"/>
      <c r="W24" s="13"/>
      <c r="X24" s="13"/>
      <c r="Y24" s="13"/>
      <c r="Z24" s="13"/>
      <c r="AA24" s="13"/>
      <c r="AB24" s="172"/>
      <c r="AC24" s="172"/>
      <c r="AD24" s="13"/>
      <c r="AE24" s="13"/>
      <c r="AF24" s="13"/>
      <c r="AG24" s="13"/>
      <c r="AH24" s="13"/>
      <c r="AI24" s="172"/>
      <c r="AJ24" s="172"/>
      <c r="AK24" s="16">
        <f t="shared" si="0"/>
        <v>2</v>
      </c>
    </row>
    <row r="25" spans="1:64" s="7" customFormat="1" ht="31.5">
      <c r="A25" s="95">
        <v>4</v>
      </c>
      <c r="B25" s="70" t="s">
        <v>101</v>
      </c>
      <c r="C25" s="70" t="s">
        <v>102</v>
      </c>
      <c r="D25" s="16" t="s">
        <v>20</v>
      </c>
      <c r="E25" s="96">
        <v>9</v>
      </c>
      <c r="F25" s="147"/>
      <c r="G25" s="170"/>
      <c r="H25" s="170"/>
      <c r="I25" s="147"/>
      <c r="J25" s="147"/>
      <c r="K25" s="147"/>
      <c r="L25" s="147"/>
      <c r="M25" s="170"/>
      <c r="N25" s="171"/>
      <c r="O25" s="171"/>
      <c r="P25" s="156"/>
      <c r="Q25" s="13"/>
      <c r="R25" s="13"/>
      <c r="S25" s="13">
        <v>9</v>
      </c>
      <c r="T25" s="13"/>
      <c r="U25" s="172"/>
      <c r="V25" s="172"/>
      <c r="W25" s="13"/>
      <c r="X25" s="13"/>
      <c r="Y25" s="13"/>
      <c r="Z25" s="13"/>
      <c r="AA25" s="13"/>
      <c r="AB25" s="172"/>
      <c r="AC25" s="172"/>
      <c r="AD25" s="13"/>
      <c r="AE25" s="13"/>
      <c r="AF25" s="13"/>
      <c r="AG25" s="13"/>
      <c r="AH25" s="13"/>
      <c r="AI25" s="172"/>
      <c r="AJ25" s="172"/>
      <c r="AK25" s="16">
        <f t="shared" si="0"/>
        <v>9</v>
      </c>
    </row>
    <row r="26" spans="1:64" s="7" customFormat="1" ht="33.75" customHeight="1">
      <c r="A26" s="95">
        <v>5</v>
      </c>
      <c r="B26" s="70" t="s">
        <v>103</v>
      </c>
      <c r="C26" s="70" t="s">
        <v>104</v>
      </c>
      <c r="D26" s="16" t="s">
        <v>20</v>
      </c>
      <c r="E26" s="96">
        <v>9</v>
      </c>
      <c r="F26" s="147"/>
      <c r="G26" s="170"/>
      <c r="H26" s="170"/>
      <c r="I26" s="147"/>
      <c r="J26" s="147"/>
      <c r="K26" s="147"/>
      <c r="L26" s="147"/>
      <c r="M26" s="170"/>
      <c r="N26" s="171"/>
      <c r="O26" s="171"/>
      <c r="P26" s="97"/>
      <c r="Q26" s="13"/>
      <c r="R26" s="13"/>
      <c r="S26" s="13">
        <v>9</v>
      </c>
      <c r="T26" s="13"/>
      <c r="U26" s="172"/>
      <c r="V26" s="172"/>
      <c r="W26" s="13"/>
      <c r="X26" s="13"/>
      <c r="Y26" s="13"/>
      <c r="Z26" s="13"/>
      <c r="AA26" s="13"/>
      <c r="AB26" s="172"/>
      <c r="AC26" s="172"/>
      <c r="AD26" s="13"/>
      <c r="AE26" s="13"/>
      <c r="AF26" s="13"/>
      <c r="AG26" s="13"/>
      <c r="AH26" s="13"/>
      <c r="AI26" s="172"/>
      <c r="AJ26" s="172"/>
      <c r="AK26" s="16">
        <f t="shared" si="0"/>
        <v>9</v>
      </c>
    </row>
    <row r="27" spans="1:64" s="7" customFormat="1" ht="53.25" customHeight="1">
      <c r="A27" s="95">
        <v>6</v>
      </c>
      <c r="B27" s="70" t="s">
        <v>69</v>
      </c>
      <c r="C27" s="70" t="s">
        <v>70</v>
      </c>
      <c r="D27" s="16" t="s">
        <v>20</v>
      </c>
      <c r="E27" s="96">
        <v>9</v>
      </c>
      <c r="F27" s="147"/>
      <c r="G27" s="170"/>
      <c r="H27" s="170"/>
      <c r="I27" s="147"/>
      <c r="J27" s="147"/>
      <c r="K27" s="147"/>
      <c r="L27" s="147"/>
      <c r="M27" s="170"/>
      <c r="N27" s="171"/>
      <c r="O27" s="171"/>
      <c r="P27" s="97"/>
      <c r="Q27" s="13"/>
      <c r="R27" s="13"/>
      <c r="S27" s="13">
        <v>9</v>
      </c>
      <c r="T27" s="13"/>
      <c r="U27" s="172"/>
      <c r="V27" s="172"/>
      <c r="W27" s="13"/>
      <c r="X27" s="13"/>
      <c r="Y27" s="13"/>
      <c r="Z27" s="13"/>
      <c r="AA27" s="13"/>
      <c r="AB27" s="172"/>
      <c r="AC27" s="172"/>
      <c r="AD27" s="13"/>
      <c r="AE27" s="13"/>
      <c r="AF27" s="13"/>
      <c r="AG27" s="13"/>
      <c r="AH27" s="13"/>
      <c r="AI27" s="172"/>
      <c r="AJ27" s="172"/>
      <c r="AK27" s="16">
        <f t="shared" si="0"/>
        <v>9</v>
      </c>
    </row>
    <row r="28" spans="1:64" s="7" customFormat="1" ht="21" customHeight="1">
      <c r="A28" s="14"/>
      <c r="B28" s="192" t="s">
        <v>28</v>
      </c>
      <c r="C28" s="192"/>
      <c r="D28" s="192"/>
      <c r="E28" s="192"/>
      <c r="F28" s="147"/>
      <c r="G28" s="170"/>
      <c r="H28" s="170"/>
      <c r="I28" s="147"/>
      <c r="J28" s="147"/>
      <c r="K28" s="147"/>
      <c r="L28" s="147"/>
      <c r="M28" s="170"/>
      <c r="N28" s="171"/>
      <c r="O28" s="171"/>
      <c r="P28" s="156"/>
      <c r="Q28" s="13"/>
      <c r="R28" s="13"/>
      <c r="S28" s="13">
        <f>SUM(S22:S27)</f>
        <v>31</v>
      </c>
      <c r="T28" s="13"/>
      <c r="U28" s="172"/>
      <c r="V28" s="172"/>
      <c r="W28" s="13"/>
      <c r="X28" s="13"/>
      <c r="Y28" s="13"/>
      <c r="Z28" s="13"/>
      <c r="AA28" s="13"/>
      <c r="AB28" s="172"/>
      <c r="AC28" s="172"/>
      <c r="AD28" s="13"/>
      <c r="AE28" s="13"/>
      <c r="AF28" s="13"/>
      <c r="AG28" s="13"/>
      <c r="AH28" s="13"/>
      <c r="AI28" s="172"/>
      <c r="AJ28" s="172"/>
      <c r="AK28" s="16">
        <f>SUM(AK22:AK27)</f>
        <v>31</v>
      </c>
    </row>
    <row r="29" spans="1:64" s="65" customFormat="1" ht="51.75" customHeight="1">
      <c r="A29" s="61"/>
      <c r="B29" s="62" t="s">
        <v>86</v>
      </c>
      <c r="C29" s="184" t="s">
        <v>87</v>
      </c>
      <c r="D29" s="184"/>
      <c r="E29" s="184"/>
      <c r="F29" s="67"/>
      <c r="G29" s="67"/>
      <c r="H29" s="184"/>
      <c r="I29" s="184"/>
      <c r="J29" s="184"/>
      <c r="K29" s="67"/>
      <c r="L29" s="67"/>
      <c r="M29" s="67"/>
      <c r="N29" s="184"/>
      <c r="O29" s="184"/>
      <c r="P29" s="184"/>
      <c r="Q29" s="67"/>
      <c r="R29" s="61"/>
      <c r="S29" s="67"/>
      <c r="T29" s="61"/>
      <c r="U29" s="61"/>
      <c r="V29" s="61"/>
      <c r="W29" s="61"/>
      <c r="X29" s="210" t="s">
        <v>88</v>
      </c>
      <c r="Y29" s="210"/>
      <c r="Z29" s="210"/>
      <c r="AA29" s="210"/>
      <c r="AB29" s="210"/>
      <c r="AC29" s="210"/>
      <c r="AD29" s="184"/>
      <c r="AE29" s="184"/>
      <c r="AF29" s="184"/>
      <c r="AG29" s="184"/>
      <c r="AH29" s="184"/>
      <c r="AI29" s="61"/>
      <c r="AJ29" s="61"/>
    </row>
    <row r="30" spans="1:64" s="65" customFormat="1" ht="17.25" customHeight="1">
      <c r="A30" s="61"/>
      <c r="B30" s="62"/>
      <c r="C30" s="181" t="s">
        <v>5</v>
      </c>
      <c r="D30" s="181"/>
      <c r="E30" s="181"/>
      <c r="F30" s="63"/>
      <c r="G30" s="63"/>
      <c r="H30" s="181" t="s">
        <v>7</v>
      </c>
      <c r="I30" s="181"/>
      <c r="J30" s="181"/>
      <c r="K30" s="181"/>
      <c r="L30" s="181"/>
      <c r="M30" s="181"/>
      <c r="N30" s="181"/>
      <c r="O30" s="181"/>
      <c r="P30" s="181"/>
      <c r="Q30" s="63"/>
      <c r="R30" s="61"/>
      <c r="S30" s="63"/>
      <c r="T30" s="61"/>
      <c r="U30" s="61"/>
      <c r="V30" s="63"/>
      <c r="W30" s="63"/>
      <c r="X30" s="181" t="s">
        <v>32</v>
      </c>
      <c r="Y30" s="181"/>
      <c r="Z30" s="181"/>
      <c r="AA30" s="181"/>
      <c r="AB30" s="181"/>
      <c r="AC30" s="181"/>
      <c r="AD30" s="182"/>
      <c r="AE30" s="182"/>
      <c r="AF30" s="182"/>
      <c r="AG30" s="182"/>
      <c r="AH30" s="182"/>
      <c r="AI30" s="61"/>
      <c r="AJ30" s="61"/>
    </row>
    <row r="31" spans="1:64" s="65" customFormat="1" ht="36" customHeight="1">
      <c r="A31" s="61"/>
      <c r="B31" s="62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</row>
    <row r="32" spans="1:64" s="65" customFormat="1" ht="54" customHeight="1">
      <c r="A32" s="61"/>
      <c r="B32" s="62" t="s">
        <v>89</v>
      </c>
      <c r="C32" s="184" t="s">
        <v>90</v>
      </c>
      <c r="D32" s="184"/>
      <c r="E32" s="184"/>
      <c r="F32" s="67"/>
      <c r="G32" s="67"/>
      <c r="H32" s="184"/>
      <c r="I32" s="184"/>
      <c r="J32" s="184"/>
      <c r="K32" s="67"/>
      <c r="L32" s="67"/>
      <c r="M32" s="67"/>
      <c r="N32" s="184"/>
      <c r="O32" s="184"/>
      <c r="P32" s="184"/>
      <c r="Q32" s="67"/>
      <c r="R32" s="61"/>
      <c r="S32" s="67"/>
      <c r="T32" s="61"/>
      <c r="U32" s="61"/>
      <c r="V32" s="61"/>
      <c r="W32" s="61"/>
      <c r="X32" s="210" t="s">
        <v>91</v>
      </c>
      <c r="Y32" s="210"/>
      <c r="Z32" s="210"/>
      <c r="AA32" s="210"/>
      <c r="AB32" s="210"/>
      <c r="AC32" s="210"/>
      <c r="AD32" s="184"/>
      <c r="AE32" s="184"/>
      <c r="AF32" s="184"/>
      <c r="AG32" s="184"/>
      <c r="AH32" s="184"/>
      <c r="AI32" s="61"/>
      <c r="AJ32" s="61"/>
    </row>
    <row r="33" spans="1:37" s="65" customFormat="1" ht="17.25" customHeight="1">
      <c r="A33" s="61"/>
      <c r="B33" s="62"/>
      <c r="C33" s="181" t="s">
        <v>5</v>
      </c>
      <c r="D33" s="181"/>
      <c r="E33" s="181"/>
      <c r="F33" s="63"/>
      <c r="G33" s="63"/>
      <c r="H33" s="181" t="s">
        <v>7</v>
      </c>
      <c r="I33" s="181"/>
      <c r="J33" s="181"/>
      <c r="K33" s="181"/>
      <c r="L33" s="181"/>
      <c r="M33" s="181"/>
      <c r="N33" s="181"/>
      <c r="O33" s="181"/>
      <c r="P33" s="181"/>
      <c r="Q33" s="63"/>
      <c r="R33" s="61"/>
      <c r="S33" s="63"/>
      <c r="T33" s="61"/>
      <c r="U33" s="61"/>
      <c r="V33" s="63"/>
      <c r="W33" s="63"/>
      <c r="X33" s="181" t="s">
        <v>32</v>
      </c>
      <c r="Y33" s="181"/>
      <c r="Z33" s="181"/>
      <c r="AA33" s="181"/>
      <c r="AB33" s="181"/>
      <c r="AC33" s="181"/>
      <c r="AD33" s="182"/>
      <c r="AE33" s="182"/>
      <c r="AF33" s="182"/>
      <c r="AG33" s="182"/>
      <c r="AH33" s="182"/>
      <c r="AI33" s="61"/>
      <c r="AJ33" s="61"/>
    </row>
    <row r="35" spans="1:37" s="65" customFormat="1" ht="18.75" customHeight="1">
      <c r="A35" s="61"/>
      <c r="B35" s="62"/>
      <c r="C35" s="182"/>
      <c r="D35" s="182"/>
      <c r="E35" s="182"/>
      <c r="F35" s="182"/>
      <c r="G35" s="182"/>
      <c r="H35" s="182"/>
      <c r="I35" s="63"/>
      <c r="J35" s="63"/>
      <c r="K35" s="63"/>
      <c r="L35" s="63"/>
      <c r="M35" s="63"/>
      <c r="N35" s="211"/>
      <c r="O35" s="211"/>
      <c r="P35" s="211"/>
      <c r="Q35" s="211"/>
      <c r="R35" s="63"/>
      <c r="S35" s="211"/>
      <c r="T35" s="211"/>
      <c r="U35" s="211"/>
      <c r="V35" s="64"/>
      <c r="W35" s="64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</row>
    <row r="38" spans="1:37" ht="11.45" hidden="1" customHeight="1"/>
    <row r="39" spans="1:37" ht="11.45" hidden="1" customHeight="1"/>
    <row r="40" spans="1:37" ht="78" hidden="1" customHeight="1">
      <c r="F40" s="88"/>
      <c r="G40" s="88"/>
      <c r="H40" s="88"/>
      <c r="I40" s="88"/>
      <c r="J40" s="88"/>
      <c r="K40" s="88"/>
      <c r="L40" s="88"/>
      <c r="M40" s="88"/>
      <c r="N40" s="88"/>
      <c r="O40" s="88" t="s">
        <v>98</v>
      </c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9" t="s">
        <v>96</v>
      </c>
    </row>
    <row r="41" spans="1:37" ht="20.25" hidden="1" customHeight="1">
      <c r="F41" s="90"/>
      <c r="G41" s="90"/>
      <c r="H41" s="90"/>
      <c r="I41" s="90"/>
      <c r="J41" s="90"/>
      <c r="K41" s="90"/>
      <c r="L41" s="90"/>
      <c r="M41" s="90"/>
      <c r="N41" s="90"/>
      <c r="O41" s="90">
        <v>0.64</v>
      </c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1">
        <f>SUM(F41:AJ41)</f>
        <v>0.64</v>
      </c>
    </row>
    <row r="42" spans="1:37" ht="11.45" hidden="1" customHeight="1"/>
  </sheetData>
  <mergeCells count="45">
    <mergeCell ref="C33:E33"/>
    <mergeCell ref="H33:P33"/>
    <mergeCell ref="X33:AC33"/>
    <mergeCell ref="AD33:AH33"/>
    <mergeCell ref="C35:H35"/>
    <mergeCell ref="N35:Q35"/>
    <mergeCell ref="S35:U35"/>
    <mergeCell ref="C30:E30"/>
    <mergeCell ref="H30:P30"/>
    <mergeCell ref="X30:AC30"/>
    <mergeCell ref="AD30:AH30"/>
    <mergeCell ref="C32:E32"/>
    <mergeCell ref="H32:J32"/>
    <mergeCell ref="N32:P32"/>
    <mergeCell ref="X32:AC32"/>
    <mergeCell ref="AD32:AH32"/>
    <mergeCell ref="F20:AJ20"/>
    <mergeCell ref="F21:AJ21"/>
    <mergeCell ref="B28:E28"/>
    <mergeCell ref="C29:E29"/>
    <mergeCell ref="H29:J29"/>
    <mergeCell ref="N29:P29"/>
    <mergeCell ref="X29:AC29"/>
    <mergeCell ref="AD29:AH29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A14:AK14"/>
    <mergeCell ref="Q1:T1"/>
    <mergeCell ref="U1:W1"/>
    <mergeCell ref="AJ2:AK2"/>
    <mergeCell ref="T3:AA3"/>
    <mergeCell ref="T4:AA4"/>
    <mergeCell ref="T6:AA6"/>
    <mergeCell ref="T8:AA8"/>
    <mergeCell ref="T10:AA10"/>
    <mergeCell ref="Y11:AA11"/>
    <mergeCell ref="AI11:AJ11"/>
    <mergeCell ref="A13:AK13"/>
  </mergeCells>
  <pageMargins left="0.74803149606299213" right="0.78740157480314965" top="0.74803149606299213" bottom="0.98425196850393704" header="0.51181102362204722" footer="0.51181102362204722"/>
  <pageSetup paperSize="8" scale="59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43"/>
  <sheetViews>
    <sheetView view="pageBreakPreview" topLeftCell="A25" zoomScale="60" zoomScaleNormal="70" workbookViewId="0">
      <selection activeCell="U44" sqref="U44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hidden="1" customWidth="1"/>
    <col min="7" max="7" width="19.42578125" style="1" customWidth="1"/>
    <col min="8" max="13" width="8.140625" style="1" customWidth="1"/>
    <col min="14" max="25" width="8.140625" style="2" customWidth="1"/>
    <col min="26" max="38" width="8.14062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hidden="1" customHeight="1" thickBot="1">
      <c r="A2" s="83"/>
      <c r="B2" s="83"/>
      <c r="C2" s="195" t="s">
        <v>0</v>
      </c>
      <c r="D2" s="195"/>
      <c r="E2" s="195"/>
      <c r="F2" s="195"/>
      <c r="G2" s="195"/>
      <c r="H2" s="195"/>
      <c r="I2" s="83"/>
      <c r="J2" s="83"/>
      <c r="K2" s="83"/>
      <c r="L2" s="83"/>
      <c r="M2" s="83"/>
      <c r="N2" s="5"/>
      <c r="O2" s="5"/>
      <c r="P2" s="5"/>
      <c r="Q2" s="5"/>
      <c r="R2" s="5"/>
      <c r="S2" s="5"/>
      <c r="T2" s="5"/>
      <c r="U2" s="5"/>
      <c r="V2" s="194" t="s">
        <v>1</v>
      </c>
      <c r="W2" s="194"/>
      <c r="X2" s="194"/>
      <c r="Y2" s="194"/>
      <c r="Z2" s="194"/>
      <c r="AA2" s="194"/>
      <c r="AB2" s="194"/>
      <c r="AC2" s="194"/>
      <c r="AP2" s="207" t="s">
        <v>66</v>
      </c>
      <c r="AQ2" s="208"/>
    </row>
    <row r="3" spans="1:70" s="7" customFormat="1" ht="15.75" hidden="1" customHeight="1">
      <c r="A3" s="83"/>
      <c r="B3" s="83"/>
      <c r="C3" s="195" t="s">
        <v>2</v>
      </c>
      <c r="D3" s="195"/>
      <c r="E3" s="195"/>
      <c r="F3" s="195"/>
      <c r="G3" s="30"/>
      <c r="H3" s="30"/>
      <c r="I3" s="83"/>
      <c r="J3" s="83"/>
      <c r="K3" s="83"/>
      <c r="L3" s="83"/>
      <c r="M3" s="83"/>
      <c r="N3" s="5"/>
      <c r="O3" s="5"/>
      <c r="P3" s="5"/>
      <c r="Q3" s="5"/>
      <c r="R3" s="5"/>
      <c r="S3" s="5"/>
      <c r="T3" s="5"/>
      <c r="U3" s="5"/>
      <c r="V3" s="195" t="s">
        <v>3</v>
      </c>
      <c r="W3" s="195"/>
      <c r="X3" s="195"/>
      <c r="Y3" s="195"/>
      <c r="Z3" s="195"/>
      <c r="AA3" s="195"/>
      <c r="AB3" s="195"/>
      <c r="AC3" s="195"/>
    </row>
    <row r="4" spans="1:70" s="7" customFormat="1" ht="22.5" hidden="1" customHeight="1">
      <c r="A4" s="83"/>
      <c r="B4" s="83"/>
      <c r="C4" s="212" t="s">
        <v>4</v>
      </c>
      <c r="D4" s="212"/>
      <c r="E4" s="212"/>
      <c r="F4" s="212"/>
      <c r="G4" s="31"/>
      <c r="H4" s="83"/>
      <c r="I4" s="83"/>
      <c r="J4" s="83"/>
      <c r="K4" s="83"/>
      <c r="L4" s="83"/>
      <c r="M4" s="83"/>
      <c r="N4" s="5"/>
      <c r="O4" s="5"/>
      <c r="P4" s="5"/>
      <c r="Q4" s="5"/>
      <c r="R4" s="5"/>
      <c r="S4" s="5"/>
      <c r="T4" s="5"/>
      <c r="U4" s="5"/>
      <c r="V4" s="83"/>
      <c r="W4" s="5"/>
      <c r="X4" s="5"/>
      <c r="Y4" s="5"/>
      <c r="Z4" s="5"/>
    </row>
    <row r="5" spans="1:70" s="7" customFormat="1" ht="33.75" hidden="1" customHeight="1">
      <c r="A5" s="83"/>
      <c r="B5" s="83"/>
      <c r="C5" s="213" t="s">
        <v>5</v>
      </c>
      <c r="D5" s="213"/>
      <c r="E5" s="213"/>
      <c r="F5" s="213"/>
      <c r="G5" s="30"/>
      <c r="H5" s="30"/>
      <c r="I5" s="83"/>
      <c r="J5" s="83"/>
      <c r="K5" s="83"/>
      <c r="L5" s="83"/>
      <c r="M5" s="83"/>
      <c r="N5" s="5"/>
      <c r="O5" s="5"/>
      <c r="P5" s="5"/>
      <c r="Q5" s="5"/>
      <c r="R5" s="5"/>
      <c r="S5" s="5"/>
      <c r="T5" s="5"/>
      <c r="U5" s="5"/>
      <c r="V5" s="189" t="s">
        <v>5</v>
      </c>
      <c r="W5" s="189"/>
      <c r="X5" s="189"/>
      <c r="Y5" s="189"/>
      <c r="Z5" s="189"/>
      <c r="AA5" s="189"/>
      <c r="AB5" s="189"/>
      <c r="AC5" s="189"/>
    </row>
    <row r="6" spans="1:70" s="7" customFormat="1" ht="15.75" hidden="1" customHeight="1">
      <c r="A6" s="83"/>
      <c r="B6" s="83"/>
      <c r="C6" s="212" t="s">
        <v>6</v>
      </c>
      <c r="D6" s="212"/>
      <c r="E6" s="212"/>
      <c r="F6" s="212"/>
      <c r="G6" s="31"/>
      <c r="H6" s="83"/>
      <c r="I6" s="83"/>
      <c r="J6" s="83"/>
      <c r="K6" s="83"/>
      <c r="L6" s="83"/>
      <c r="M6" s="83"/>
      <c r="N6" s="5"/>
      <c r="O6" s="5"/>
      <c r="P6" s="5"/>
      <c r="Q6" s="5"/>
      <c r="R6" s="5"/>
      <c r="S6" s="5"/>
      <c r="T6" s="5"/>
      <c r="U6" s="5"/>
      <c r="V6" s="83"/>
      <c r="W6" s="5"/>
      <c r="X6" s="5"/>
      <c r="Y6" s="5"/>
      <c r="Z6" s="5"/>
    </row>
    <row r="7" spans="1:70" s="7" customFormat="1" ht="30" hidden="1" customHeight="1">
      <c r="A7" s="83"/>
      <c r="B7" s="83"/>
      <c r="C7" s="214" t="s">
        <v>7</v>
      </c>
      <c r="D7" s="214"/>
      <c r="E7" s="214"/>
      <c r="F7" s="214"/>
      <c r="G7" s="30"/>
      <c r="H7" s="30"/>
      <c r="I7" s="83"/>
      <c r="J7" s="83"/>
      <c r="K7" s="83"/>
      <c r="L7" s="83"/>
      <c r="M7" s="83"/>
      <c r="N7" s="5"/>
      <c r="O7" s="5"/>
      <c r="P7" s="5"/>
      <c r="Q7" s="5"/>
      <c r="R7" s="5"/>
      <c r="S7" s="5"/>
      <c r="T7" s="5"/>
      <c r="U7" s="5"/>
      <c r="V7" s="189" t="s">
        <v>7</v>
      </c>
      <c r="W7" s="189"/>
      <c r="X7" s="189"/>
      <c r="Y7" s="189"/>
      <c r="Z7" s="189"/>
      <c r="AA7" s="189"/>
      <c r="AB7" s="189"/>
      <c r="AC7" s="189"/>
    </row>
    <row r="8" spans="1:70" s="7" customFormat="1" ht="15.75" hidden="1" customHeight="1">
      <c r="A8" s="83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5"/>
      <c r="O8" s="5"/>
      <c r="P8" s="5"/>
      <c r="Q8" s="5"/>
      <c r="R8" s="5"/>
      <c r="S8" s="5"/>
      <c r="T8" s="5"/>
      <c r="U8" s="5"/>
      <c r="V8" s="83"/>
      <c r="W8" s="5"/>
      <c r="X8" s="5"/>
      <c r="Y8" s="5"/>
      <c r="Z8" s="5"/>
    </row>
    <row r="9" spans="1:70" s="7" customFormat="1" ht="15.75" hidden="1" customHeight="1">
      <c r="A9" s="83"/>
      <c r="B9" s="83"/>
      <c r="C9" s="195" t="s">
        <v>57</v>
      </c>
      <c r="D9" s="195"/>
      <c r="E9" s="195"/>
      <c r="F9" s="195"/>
      <c r="G9" s="195"/>
      <c r="H9" s="195"/>
      <c r="I9" s="83"/>
      <c r="J9" s="83"/>
      <c r="K9" s="83"/>
      <c r="L9" s="83"/>
      <c r="M9" s="83"/>
      <c r="N9" s="5"/>
      <c r="O9" s="5"/>
      <c r="P9" s="5"/>
      <c r="Q9" s="5"/>
      <c r="R9" s="5"/>
      <c r="S9" s="5"/>
      <c r="T9" s="5"/>
      <c r="U9" s="5"/>
      <c r="V9" s="194" t="s">
        <v>58</v>
      </c>
      <c r="W9" s="194"/>
      <c r="X9" s="194"/>
      <c r="Y9" s="194"/>
      <c r="Z9" s="194"/>
      <c r="AA9" s="194"/>
      <c r="AB9" s="194"/>
      <c r="AC9" s="194"/>
    </row>
    <row r="10" spans="1:70" s="7" customFormat="1" ht="33.75" customHeight="1" thickBot="1">
      <c r="A10" s="83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187"/>
      <c r="AB10" s="187"/>
      <c r="AC10" s="187"/>
      <c r="AO10" s="207" t="s">
        <v>66</v>
      </c>
      <c r="AP10" s="208"/>
    </row>
    <row r="11" spans="1:70" s="7" customFormat="1" ht="48" customHeight="1">
      <c r="A11" s="83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50" customFormat="1" ht="22.5" customHeight="1">
      <c r="A12" s="215" t="s">
        <v>56</v>
      </c>
      <c r="B12" s="216"/>
      <c r="C12" s="216"/>
      <c r="D12" s="216"/>
      <c r="E12" s="216"/>
      <c r="F12" s="216"/>
      <c r="G12" s="216"/>
      <c r="H12" s="216"/>
      <c r="I12" s="216"/>
      <c r="J12" s="216"/>
      <c r="K12" s="216"/>
      <c r="L12" s="216"/>
      <c r="M12" s="216"/>
      <c r="N12" s="216"/>
      <c r="O12" s="216"/>
      <c r="P12" s="216"/>
      <c r="Q12" s="216"/>
      <c r="R12" s="216"/>
      <c r="S12" s="216"/>
      <c r="T12" s="216"/>
      <c r="U12" s="216"/>
      <c r="V12" s="216"/>
      <c r="W12" s="216"/>
      <c r="X12" s="216"/>
      <c r="Y12" s="216"/>
      <c r="Z12" s="216"/>
      <c r="AA12" s="216"/>
      <c r="AB12" s="216"/>
      <c r="AC12" s="216"/>
      <c r="AD12" s="216"/>
      <c r="AE12" s="216"/>
      <c r="AF12" s="216"/>
      <c r="AG12" s="216"/>
      <c r="AH12" s="216"/>
      <c r="AI12" s="216"/>
      <c r="AJ12" s="216"/>
      <c r="AK12" s="216"/>
      <c r="AL12" s="216"/>
      <c r="AM12" s="216"/>
      <c r="AN12" s="216"/>
      <c r="AO12" s="216"/>
      <c r="AP12" s="216"/>
      <c r="AQ12" s="217"/>
    </row>
    <row r="13" spans="1:70" s="50" customFormat="1" ht="22.5" customHeight="1">
      <c r="A13" s="215" t="s">
        <v>82</v>
      </c>
      <c r="B13" s="216"/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6"/>
      <c r="AJ13" s="216"/>
      <c r="AK13" s="216"/>
      <c r="AL13" s="216"/>
      <c r="AM13" s="216"/>
      <c r="AN13" s="216"/>
      <c r="AO13" s="216"/>
      <c r="AP13" s="216"/>
      <c r="AQ13" s="217"/>
    </row>
    <row r="14" spans="1:70" s="50" customFormat="1" ht="22.5" customHeight="1">
      <c r="A14" s="215" t="s">
        <v>65</v>
      </c>
      <c r="B14" s="216"/>
      <c r="C14" s="216"/>
      <c r="D14" s="216"/>
      <c r="E14" s="216"/>
      <c r="F14" s="216"/>
      <c r="G14" s="216"/>
      <c r="H14" s="216"/>
      <c r="I14" s="216"/>
      <c r="J14" s="216"/>
      <c r="K14" s="216"/>
      <c r="L14" s="216"/>
      <c r="M14" s="216"/>
      <c r="N14" s="216"/>
      <c r="O14" s="216"/>
      <c r="P14" s="216"/>
      <c r="Q14" s="216"/>
      <c r="R14" s="216"/>
      <c r="S14" s="216"/>
      <c r="T14" s="216"/>
      <c r="U14" s="216"/>
      <c r="V14" s="216"/>
      <c r="W14" s="216"/>
      <c r="X14" s="216"/>
      <c r="Y14" s="216"/>
      <c r="Z14" s="216"/>
      <c r="AA14" s="216"/>
      <c r="AB14" s="216"/>
      <c r="AC14" s="216"/>
      <c r="AD14" s="216"/>
      <c r="AE14" s="216"/>
      <c r="AF14" s="216"/>
      <c r="AG14" s="216"/>
      <c r="AH14" s="216"/>
      <c r="AI14" s="216"/>
      <c r="AJ14" s="216"/>
      <c r="AK14" s="216"/>
      <c r="AL14" s="216"/>
      <c r="AM14" s="216"/>
      <c r="AN14" s="216"/>
      <c r="AO14" s="216"/>
      <c r="AP14" s="216"/>
      <c r="AQ14" s="217"/>
    </row>
    <row r="15" spans="1:70" s="9" customFormat="1" ht="15" customHeight="1">
      <c r="A15" s="190" t="s">
        <v>33</v>
      </c>
      <c r="B15" s="196" t="s">
        <v>10</v>
      </c>
      <c r="C15" s="190" t="s">
        <v>34</v>
      </c>
      <c r="D15" s="197" t="s">
        <v>35</v>
      </c>
      <c r="E15" s="197" t="s">
        <v>12</v>
      </c>
      <c r="F15" s="197" t="s">
        <v>11</v>
      </c>
      <c r="G15" s="199" t="s">
        <v>36</v>
      </c>
      <c r="H15" s="200" t="s">
        <v>126</v>
      </c>
      <c r="I15" s="200"/>
      <c r="J15" s="200"/>
      <c r="K15" s="200"/>
      <c r="L15" s="200"/>
      <c r="M15" s="200"/>
      <c r="N15" s="200"/>
      <c r="O15" s="200"/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  <c r="AC15" s="200"/>
      <c r="AD15" s="200"/>
      <c r="AE15" s="200"/>
      <c r="AF15" s="200"/>
      <c r="AG15" s="200"/>
      <c r="AH15" s="200"/>
      <c r="AI15" s="200"/>
      <c r="AJ15" s="200"/>
      <c r="AK15" s="200"/>
      <c r="AL15" s="200"/>
      <c r="AM15" s="201" t="s">
        <v>38</v>
      </c>
      <c r="AN15" s="203" t="s">
        <v>39</v>
      </c>
      <c r="AO15" s="203"/>
      <c r="AP15" s="203"/>
      <c r="AQ15" s="203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190"/>
      <c r="B16" s="196"/>
      <c r="C16" s="190"/>
      <c r="D16" s="197"/>
      <c r="E16" s="197"/>
      <c r="F16" s="197"/>
      <c r="G16" s="199"/>
      <c r="H16" s="57">
        <v>1</v>
      </c>
      <c r="I16" s="160" t="s">
        <v>40</v>
      </c>
      <c r="J16" s="161">
        <v>3</v>
      </c>
      <c r="K16" s="85" t="s">
        <v>41</v>
      </c>
      <c r="L16" s="57">
        <v>5</v>
      </c>
      <c r="M16" s="85" t="s">
        <v>42</v>
      </c>
      <c r="N16" s="57">
        <v>7</v>
      </c>
      <c r="O16" s="160" t="s">
        <v>43</v>
      </c>
      <c r="P16" s="161">
        <v>9</v>
      </c>
      <c r="Q16" s="160" t="s">
        <v>44</v>
      </c>
      <c r="R16" s="57">
        <v>11</v>
      </c>
      <c r="S16" s="85" t="s">
        <v>45</v>
      </c>
      <c r="T16" s="57">
        <v>13</v>
      </c>
      <c r="U16" s="85" t="s">
        <v>46</v>
      </c>
      <c r="V16" s="57">
        <v>15</v>
      </c>
      <c r="W16" s="160" t="s">
        <v>47</v>
      </c>
      <c r="X16" s="161">
        <v>17</v>
      </c>
      <c r="Y16" s="85" t="s">
        <v>48</v>
      </c>
      <c r="Z16" s="57">
        <v>19</v>
      </c>
      <c r="AA16" s="85" t="s">
        <v>49</v>
      </c>
      <c r="AB16" s="57">
        <v>21</v>
      </c>
      <c r="AC16" s="85" t="s">
        <v>50</v>
      </c>
      <c r="AD16" s="161">
        <v>23</v>
      </c>
      <c r="AE16" s="160" t="s">
        <v>51</v>
      </c>
      <c r="AF16" s="57">
        <v>25</v>
      </c>
      <c r="AG16" s="85" t="s">
        <v>52</v>
      </c>
      <c r="AH16" s="57">
        <v>27</v>
      </c>
      <c r="AI16" s="85" t="s">
        <v>53</v>
      </c>
      <c r="AJ16" s="57">
        <v>29</v>
      </c>
      <c r="AK16" s="160" t="s">
        <v>54</v>
      </c>
      <c r="AL16" s="160" t="s">
        <v>55</v>
      </c>
      <c r="AM16" s="201"/>
      <c r="AN16" s="203"/>
      <c r="AO16" s="203"/>
      <c r="AP16" s="203"/>
      <c r="AQ16" s="203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190"/>
      <c r="B17" s="196"/>
      <c r="C17" s="190"/>
      <c r="D17" s="197"/>
      <c r="E17" s="197"/>
      <c r="F17" s="197"/>
      <c r="G17" s="199"/>
      <c r="H17" s="190" t="s">
        <v>39</v>
      </c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201"/>
      <c r="AN17" s="203"/>
      <c r="AO17" s="203"/>
      <c r="AP17" s="203"/>
      <c r="AQ17" s="203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190"/>
      <c r="B18" s="196"/>
      <c r="C18" s="190"/>
      <c r="D18" s="197"/>
      <c r="E18" s="197"/>
      <c r="F18" s="197"/>
      <c r="G18" s="199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  <c r="AJ18" s="190"/>
      <c r="AK18" s="190"/>
      <c r="AL18" s="190"/>
      <c r="AM18" s="201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80">
        <v>1</v>
      </c>
      <c r="B19" s="80">
        <v>2</v>
      </c>
      <c r="C19" s="27">
        <v>3</v>
      </c>
      <c r="D19" s="80">
        <v>4</v>
      </c>
      <c r="E19" s="27">
        <v>5</v>
      </c>
      <c r="F19" s="80">
        <v>6</v>
      </c>
      <c r="G19" s="80">
        <v>6</v>
      </c>
      <c r="H19" s="191">
        <v>7</v>
      </c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80">
        <v>8</v>
      </c>
      <c r="AN19" s="82">
        <v>9</v>
      </c>
      <c r="AO19" s="155">
        <v>10</v>
      </c>
      <c r="AP19" s="155">
        <v>11</v>
      </c>
      <c r="AQ19" s="155">
        <v>12</v>
      </c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53"/>
      <c r="C20" s="54"/>
      <c r="D20" s="54"/>
      <c r="E20" s="54"/>
      <c r="F20" s="54"/>
      <c r="G20" s="54"/>
      <c r="H20" s="218" t="s">
        <v>73</v>
      </c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8"/>
      <c r="AA20" s="218"/>
      <c r="AB20" s="218"/>
      <c r="AC20" s="218"/>
      <c r="AD20" s="218"/>
      <c r="AE20" s="218"/>
      <c r="AF20" s="218"/>
      <c r="AG20" s="218"/>
      <c r="AH20" s="218"/>
      <c r="AI20" s="218"/>
      <c r="AJ20" s="218"/>
      <c r="AK20" s="218"/>
      <c r="AL20" s="219"/>
      <c r="AM20" s="15"/>
      <c r="AN20" s="15"/>
      <c r="AO20" s="15"/>
      <c r="AP20" s="15"/>
      <c r="AQ20" s="15"/>
    </row>
    <row r="21" spans="1:70" s="7" customFormat="1" ht="48.75" customHeight="1">
      <c r="A21" s="16">
        <v>1</v>
      </c>
      <c r="B21" s="70" t="s">
        <v>68</v>
      </c>
      <c r="C21" s="70" t="s">
        <v>71</v>
      </c>
      <c r="D21" s="98">
        <v>0.88</v>
      </c>
      <c r="E21" s="16" t="s">
        <v>20</v>
      </c>
      <c r="F21" s="16" t="s">
        <v>20</v>
      </c>
      <c r="G21" s="96">
        <v>1</v>
      </c>
      <c r="H21" s="12"/>
      <c r="I21" s="172"/>
      <c r="J21" s="173"/>
      <c r="K21" s="12"/>
      <c r="L21" s="103"/>
      <c r="M21" s="100"/>
      <c r="N21" s="100"/>
      <c r="O21" s="175"/>
      <c r="P21" s="171"/>
      <c r="Q21" s="171"/>
      <c r="R21" s="13"/>
      <c r="S21" s="100"/>
      <c r="T21" s="100"/>
      <c r="U21" s="99">
        <f t="shared" ref="U21:U26" si="0">G21*D21</f>
        <v>0.88</v>
      </c>
      <c r="V21" s="100"/>
      <c r="W21" s="175"/>
      <c r="X21" s="175"/>
      <c r="Y21" s="101"/>
      <c r="Z21" s="101"/>
      <c r="AA21" s="101"/>
      <c r="AB21" s="101"/>
      <c r="AC21" s="101"/>
      <c r="AD21" s="171"/>
      <c r="AE21" s="171"/>
      <c r="AF21" s="97"/>
      <c r="AG21" s="97"/>
      <c r="AH21" s="97"/>
      <c r="AI21" s="97"/>
      <c r="AJ21" s="97"/>
      <c r="AK21" s="171"/>
      <c r="AL21" s="171"/>
      <c r="AM21" s="75">
        <f>SUM(H21:AL21)</f>
        <v>0.88</v>
      </c>
      <c r="AN21" s="75"/>
      <c r="AO21" s="75">
        <f>AM21</f>
        <v>0.88</v>
      </c>
      <c r="AP21" s="75"/>
      <c r="AQ21" s="75"/>
    </row>
    <row r="22" spans="1:70" s="7" customFormat="1" ht="48.75" customHeight="1">
      <c r="A22" s="16">
        <v>2</v>
      </c>
      <c r="B22" s="70" t="s">
        <v>72</v>
      </c>
      <c r="C22" s="70" t="s">
        <v>124</v>
      </c>
      <c r="D22" s="98">
        <v>3.36</v>
      </c>
      <c r="E22" s="16" t="s">
        <v>20</v>
      </c>
      <c r="F22" s="16" t="s">
        <v>20</v>
      </c>
      <c r="G22" s="96">
        <v>1</v>
      </c>
      <c r="H22" s="12"/>
      <c r="I22" s="172"/>
      <c r="J22" s="173"/>
      <c r="K22" s="12"/>
      <c r="L22" s="103"/>
      <c r="M22" s="100"/>
      <c r="N22" s="100"/>
      <c r="O22" s="175"/>
      <c r="P22" s="171"/>
      <c r="Q22" s="171"/>
      <c r="R22" s="97"/>
      <c r="S22" s="100"/>
      <c r="T22" s="100"/>
      <c r="U22" s="99">
        <f t="shared" si="0"/>
        <v>3.36</v>
      </c>
      <c r="V22" s="100"/>
      <c r="W22" s="175"/>
      <c r="X22" s="175"/>
      <c r="Y22" s="101"/>
      <c r="Z22" s="101"/>
      <c r="AA22" s="101"/>
      <c r="AB22" s="101"/>
      <c r="AC22" s="101"/>
      <c r="AD22" s="171"/>
      <c r="AE22" s="171"/>
      <c r="AF22" s="97"/>
      <c r="AG22" s="97"/>
      <c r="AH22" s="97"/>
      <c r="AI22" s="97"/>
      <c r="AJ22" s="97"/>
      <c r="AK22" s="171"/>
      <c r="AL22" s="171"/>
      <c r="AM22" s="75">
        <f t="shared" ref="AM22:AM26" si="1">SUM(H22:AL22)</f>
        <v>3.36</v>
      </c>
      <c r="AN22" s="75">
        <f>AM22</f>
        <v>3.36</v>
      </c>
      <c r="AO22" s="75"/>
      <c r="AP22" s="75"/>
      <c r="AQ22" s="75"/>
    </row>
    <row r="23" spans="1:70" s="7" customFormat="1" ht="48.75" customHeight="1">
      <c r="A23" s="16">
        <v>3</v>
      </c>
      <c r="B23" s="70" t="s">
        <v>63</v>
      </c>
      <c r="C23" s="70" t="s">
        <v>64</v>
      </c>
      <c r="D23" s="98">
        <v>3.36</v>
      </c>
      <c r="E23" s="16" t="s">
        <v>20</v>
      </c>
      <c r="F23" s="16" t="s">
        <v>20</v>
      </c>
      <c r="G23" s="96">
        <v>2</v>
      </c>
      <c r="H23" s="12"/>
      <c r="I23" s="172"/>
      <c r="J23" s="173"/>
      <c r="K23" s="12"/>
      <c r="L23" s="103"/>
      <c r="M23" s="100"/>
      <c r="N23" s="100"/>
      <c r="O23" s="175"/>
      <c r="P23" s="171"/>
      <c r="Q23" s="171"/>
      <c r="R23" s="13"/>
      <c r="S23" s="100"/>
      <c r="T23" s="100"/>
      <c r="U23" s="99">
        <f t="shared" si="0"/>
        <v>6.72</v>
      </c>
      <c r="V23" s="100"/>
      <c r="W23" s="175"/>
      <c r="X23" s="175"/>
      <c r="Y23" s="101"/>
      <c r="Z23" s="101"/>
      <c r="AA23" s="101"/>
      <c r="AB23" s="101"/>
      <c r="AC23" s="101"/>
      <c r="AD23" s="171"/>
      <c r="AE23" s="171"/>
      <c r="AF23" s="97"/>
      <c r="AG23" s="97"/>
      <c r="AH23" s="97"/>
      <c r="AI23" s="97"/>
      <c r="AJ23" s="97"/>
      <c r="AK23" s="171"/>
      <c r="AL23" s="171"/>
      <c r="AM23" s="75">
        <f t="shared" si="1"/>
        <v>6.72</v>
      </c>
      <c r="AN23" s="75">
        <f>AM23</f>
        <v>6.72</v>
      </c>
      <c r="AO23" s="75"/>
      <c r="AP23" s="75"/>
      <c r="AQ23" s="75"/>
    </row>
    <row r="24" spans="1:70" s="7" customFormat="1" ht="48.75" customHeight="1">
      <c r="A24" s="16">
        <v>4</v>
      </c>
      <c r="B24" s="70" t="s">
        <v>101</v>
      </c>
      <c r="C24" s="70" t="s">
        <v>102</v>
      </c>
      <c r="D24" s="98">
        <v>0.57999999999999996</v>
      </c>
      <c r="E24" s="16" t="s">
        <v>20</v>
      </c>
      <c r="F24" s="16" t="s">
        <v>20</v>
      </c>
      <c r="G24" s="96">
        <v>9</v>
      </c>
      <c r="H24" s="12"/>
      <c r="I24" s="172"/>
      <c r="J24" s="173"/>
      <c r="K24" s="12"/>
      <c r="L24" s="103"/>
      <c r="M24" s="100"/>
      <c r="N24" s="100"/>
      <c r="O24" s="175"/>
      <c r="P24" s="171"/>
      <c r="Q24" s="171"/>
      <c r="R24" s="13"/>
      <c r="S24" s="100"/>
      <c r="T24" s="100"/>
      <c r="U24" s="99">
        <f t="shared" si="0"/>
        <v>5.22</v>
      </c>
      <c r="V24" s="102"/>
      <c r="W24" s="175"/>
      <c r="X24" s="175"/>
      <c r="Y24" s="101"/>
      <c r="Z24" s="101"/>
      <c r="AA24" s="101"/>
      <c r="AB24" s="101"/>
      <c r="AC24" s="101"/>
      <c r="AD24" s="171"/>
      <c r="AE24" s="171"/>
      <c r="AF24" s="97"/>
      <c r="AG24" s="97"/>
      <c r="AH24" s="97"/>
      <c r="AI24" s="97"/>
      <c r="AJ24" s="97"/>
      <c r="AK24" s="171"/>
      <c r="AL24" s="171"/>
      <c r="AM24" s="75">
        <f t="shared" si="1"/>
        <v>5.22</v>
      </c>
      <c r="AN24" s="75"/>
      <c r="AO24" s="75">
        <f>AM24</f>
        <v>5.22</v>
      </c>
      <c r="AP24" s="75"/>
      <c r="AQ24" s="75"/>
    </row>
    <row r="25" spans="1:70" s="7" customFormat="1" ht="48.75" customHeight="1">
      <c r="A25" s="16">
        <v>5</v>
      </c>
      <c r="B25" s="70" t="s">
        <v>103</v>
      </c>
      <c r="C25" s="70" t="s">
        <v>104</v>
      </c>
      <c r="D25" s="98">
        <v>0.66</v>
      </c>
      <c r="E25" s="16" t="s">
        <v>20</v>
      </c>
      <c r="F25" s="16" t="s">
        <v>20</v>
      </c>
      <c r="G25" s="96">
        <v>9</v>
      </c>
      <c r="H25" s="12"/>
      <c r="I25" s="172"/>
      <c r="J25" s="173"/>
      <c r="K25" s="12"/>
      <c r="L25" s="103"/>
      <c r="M25" s="100"/>
      <c r="N25" s="100"/>
      <c r="O25" s="175"/>
      <c r="P25" s="171"/>
      <c r="Q25" s="171"/>
      <c r="R25" s="97"/>
      <c r="S25" s="100"/>
      <c r="T25" s="100"/>
      <c r="U25" s="99">
        <f t="shared" si="0"/>
        <v>5.94</v>
      </c>
      <c r="V25" s="100"/>
      <c r="W25" s="164"/>
      <c r="X25" s="175"/>
      <c r="Y25" s="101"/>
      <c r="Z25" s="101"/>
      <c r="AA25" s="101"/>
      <c r="AB25" s="101"/>
      <c r="AC25" s="101"/>
      <c r="AD25" s="171"/>
      <c r="AE25" s="171"/>
      <c r="AF25" s="97"/>
      <c r="AG25" s="97"/>
      <c r="AH25" s="97"/>
      <c r="AI25" s="97"/>
      <c r="AJ25" s="97"/>
      <c r="AK25" s="171"/>
      <c r="AL25" s="171"/>
      <c r="AM25" s="75">
        <f t="shared" si="1"/>
        <v>5.94</v>
      </c>
      <c r="AN25" s="75"/>
      <c r="AO25" s="75">
        <f>AM25</f>
        <v>5.94</v>
      </c>
      <c r="AP25" s="75"/>
      <c r="AQ25" s="75"/>
    </row>
    <row r="26" spans="1:70" s="7" customFormat="1" ht="48.75" customHeight="1">
      <c r="A26" s="16">
        <v>6</v>
      </c>
      <c r="B26" s="70" t="s">
        <v>69</v>
      </c>
      <c r="C26" s="70" t="s">
        <v>70</v>
      </c>
      <c r="D26" s="98">
        <v>3.36</v>
      </c>
      <c r="E26" s="16" t="s">
        <v>20</v>
      </c>
      <c r="F26" s="16" t="s">
        <v>20</v>
      </c>
      <c r="G26" s="96">
        <v>9</v>
      </c>
      <c r="H26" s="12"/>
      <c r="I26" s="172"/>
      <c r="J26" s="173"/>
      <c r="K26" s="12"/>
      <c r="L26" s="103"/>
      <c r="M26" s="100"/>
      <c r="N26" s="100"/>
      <c r="O26" s="175"/>
      <c r="P26" s="171"/>
      <c r="Q26" s="171"/>
      <c r="R26" s="97"/>
      <c r="S26" s="100"/>
      <c r="T26" s="100"/>
      <c r="U26" s="99">
        <f t="shared" si="0"/>
        <v>30.24</v>
      </c>
      <c r="V26" s="100"/>
      <c r="W26" s="175"/>
      <c r="X26" s="164"/>
      <c r="Y26" s="101"/>
      <c r="Z26" s="101"/>
      <c r="AA26" s="101"/>
      <c r="AB26" s="101"/>
      <c r="AC26" s="101"/>
      <c r="AD26" s="171"/>
      <c r="AE26" s="171"/>
      <c r="AF26" s="97"/>
      <c r="AG26" s="97"/>
      <c r="AH26" s="97"/>
      <c r="AI26" s="97"/>
      <c r="AJ26" s="97"/>
      <c r="AK26" s="171"/>
      <c r="AL26" s="171"/>
      <c r="AM26" s="75">
        <f t="shared" si="1"/>
        <v>30.24</v>
      </c>
      <c r="AN26" s="75">
        <f>AM26</f>
        <v>30.24</v>
      </c>
      <c r="AO26" s="75"/>
      <c r="AP26" s="75"/>
      <c r="AQ26" s="75"/>
    </row>
    <row r="27" spans="1:70" s="7" customFormat="1" ht="24.75" customHeight="1">
      <c r="A27" s="14"/>
      <c r="B27" s="220" t="s">
        <v>28</v>
      </c>
      <c r="C27" s="221"/>
      <c r="D27" s="221"/>
      <c r="E27" s="221"/>
      <c r="F27" s="221"/>
      <c r="G27" s="222"/>
      <c r="H27" s="151"/>
      <c r="I27" s="174"/>
      <c r="J27" s="174"/>
      <c r="K27" s="151"/>
      <c r="L27" s="151"/>
      <c r="M27" s="151"/>
      <c r="N27" s="151"/>
      <c r="O27" s="174"/>
      <c r="P27" s="176"/>
      <c r="Q27" s="176"/>
      <c r="R27" s="152"/>
      <c r="S27" s="151"/>
      <c r="T27" s="151"/>
      <c r="U27" s="118">
        <f>SUM(U21:U26)</f>
        <v>52.36</v>
      </c>
      <c r="V27" s="152"/>
      <c r="W27" s="177"/>
      <c r="X27" s="177"/>
      <c r="Y27" s="151"/>
      <c r="Z27" s="151"/>
      <c r="AA27" s="151"/>
      <c r="AB27" s="151"/>
      <c r="AC27" s="151"/>
      <c r="AD27" s="174"/>
      <c r="AE27" s="174"/>
      <c r="AF27" s="151"/>
      <c r="AG27" s="151"/>
      <c r="AH27" s="151"/>
      <c r="AI27" s="151"/>
      <c r="AJ27" s="151"/>
      <c r="AK27" s="174"/>
      <c r="AL27" s="174"/>
      <c r="AM27" s="76">
        <f>SUM(AM21:AM26)</f>
        <v>52.36</v>
      </c>
      <c r="AN27" s="76">
        <f t="shared" ref="AN27:AO27" si="2">SUM(AN21:AN26)</f>
        <v>40.32</v>
      </c>
      <c r="AO27" s="76">
        <f t="shared" si="2"/>
        <v>12.04</v>
      </c>
      <c r="AP27" s="76"/>
      <c r="AQ27" s="76"/>
    </row>
    <row r="28" spans="1:70" s="65" customFormat="1" ht="51.75" customHeight="1">
      <c r="A28" s="61"/>
      <c r="B28" s="62" t="s">
        <v>86</v>
      </c>
      <c r="C28" s="184" t="s">
        <v>87</v>
      </c>
      <c r="D28" s="184"/>
      <c r="E28" s="184"/>
      <c r="F28" s="67"/>
      <c r="G28" s="67"/>
      <c r="H28" s="184"/>
      <c r="I28" s="184"/>
      <c r="J28" s="184"/>
      <c r="K28" s="67"/>
      <c r="L28" s="67"/>
      <c r="M28" s="67"/>
      <c r="N28" s="184"/>
      <c r="O28" s="184"/>
      <c r="P28" s="184"/>
      <c r="Q28" s="67"/>
      <c r="R28" s="61"/>
      <c r="S28" s="67"/>
      <c r="T28" s="61"/>
      <c r="U28" s="61"/>
      <c r="V28" s="61"/>
      <c r="W28" s="61"/>
      <c r="X28" s="210" t="s">
        <v>88</v>
      </c>
      <c r="Y28" s="210"/>
      <c r="Z28" s="210"/>
      <c r="AA28" s="210"/>
      <c r="AB28" s="210"/>
      <c r="AC28" s="210"/>
      <c r="AD28" s="184"/>
      <c r="AE28" s="184"/>
      <c r="AF28" s="184"/>
      <c r="AG28" s="184"/>
      <c r="AH28" s="184"/>
      <c r="AI28" s="61"/>
      <c r="AJ28" s="61"/>
    </row>
    <row r="29" spans="1:70" s="65" customFormat="1" ht="17.25" customHeight="1">
      <c r="A29" s="61"/>
      <c r="B29" s="62"/>
      <c r="C29" s="181" t="s">
        <v>5</v>
      </c>
      <c r="D29" s="181"/>
      <c r="E29" s="181"/>
      <c r="F29" s="63"/>
      <c r="G29" s="63"/>
      <c r="H29" s="181" t="s">
        <v>7</v>
      </c>
      <c r="I29" s="181"/>
      <c r="J29" s="181"/>
      <c r="K29" s="181"/>
      <c r="L29" s="181"/>
      <c r="M29" s="181"/>
      <c r="N29" s="181"/>
      <c r="O29" s="181"/>
      <c r="P29" s="181"/>
      <c r="Q29" s="63"/>
      <c r="R29" s="61"/>
      <c r="S29" s="63"/>
      <c r="T29" s="61"/>
      <c r="U29" s="61"/>
      <c r="V29" s="63"/>
      <c r="W29" s="63"/>
      <c r="X29" s="181" t="s">
        <v>32</v>
      </c>
      <c r="Y29" s="181"/>
      <c r="Z29" s="181"/>
      <c r="AA29" s="181"/>
      <c r="AB29" s="181"/>
      <c r="AC29" s="181"/>
      <c r="AD29" s="182"/>
      <c r="AE29" s="182"/>
      <c r="AF29" s="182"/>
      <c r="AG29" s="182"/>
      <c r="AH29" s="182"/>
      <c r="AI29" s="61"/>
      <c r="AJ29" s="61"/>
    </row>
    <row r="30" spans="1:70" s="65" customFormat="1" ht="36" customHeight="1">
      <c r="A30" s="61"/>
      <c r="B30" s="62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</row>
    <row r="31" spans="1:70" s="65" customFormat="1" ht="54" customHeight="1">
      <c r="A31" s="61"/>
      <c r="B31" s="62" t="s">
        <v>89</v>
      </c>
      <c r="C31" s="184" t="s">
        <v>90</v>
      </c>
      <c r="D31" s="184"/>
      <c r="E31" s="184"/>
      <c r="F31" s="67"/>
      <c r="G31" s="67"/>
      <c r="H31" s="184"/>
      <c r="I31" s="184"/>
      <c r="J31" s="184"/>
      <c r="K31" s="67"/>
      <c r="L31" s="67"/>
      <c r="M31" s="67"/>
      <c r="N31" s="184"/>
      <c r="O31" s="184"/>
      <c r="P31" s="184"/>
      <c r="Q31" s="67"/>
      <c r="R31" s="61"/>
      <c r="S31" s="67"/>
      <c r="T31" s="61"/>
      <c r="U31" s="61"/>
      <c r="V31" s="61"/>
      <c r="W31" s="61"/>
      <c r="X31" s="210" t="s">
        <v>91</v>
      </c>
      <c r="Y31" s="210"/>
      <c r="Z31" s="210"/>
      <c r="AA31" s="210"/>
      <c r="AB31" s="210"/>
      <c r="AC31" s="210"/>
      <c r="AD31" s="184"/>
      <c r="AE31" s="184"/>
      <c r="AF31" s="184"/>
      <c r="AG31" s="184"/>
      <c r="AH31" s="184"/>
      <c r="AI31" s="61"/>
      <c r="AJ31" s="61"/>
    </row>
    <row r="32" spans="1:70" s="65" customFormat="1" ht="17.25" customHeight="1">
      <c r="A32" s="61"/>
      <c r="B32" s="62"/>
      <c r="C32" s="181" t="s">
        <v>5</v>
      </c>
      <c r="D32" s="181"/>
      <c r="E32" s="181"/>
      <c r="F32" s="63"/>
      <c r="G32" s="63"/>
      <c r="H32" s="181" t="s">
        <v>7</v>
      </c>
      <c r="I32" s="181"/>
      <c r="J32" s="181"/>
      <c r="K32" s="181"/>
      <c r="L32" s="181"/>
      <c r="M32" s="181"/>
      <c r="N32" s="181"/>
      <c r="O32" s="181"/>
      <c r="P32" s="181"/>
      <c r="Q32" s="63"/>
      <c r="R32" s="61"/>
      <c r="S32" s="63"/>
      <c r="T32" s="61"/>
      <c r="U32" s="61"/>
      <c r="V32" s="63"/>
      <c r="W32" s="63"/>
      <c r="X32" s="181" t="s">
        <v>32</v>
      </c>
      <c r="Y32" s="181"/>
      <c r="Z32" s="181"/>
      <c r="AA32" s="181"/>
      <c r="AB32" s="181"/>
      <c r="AC32" s="181"/>
      <c r="AD32" s="182"/>
      <c r="AE32" s="182"/>
      <c r="AF32" s="182"/>
      <c r="AG32" s="182"/>
      <c r="AH32" s="182"/>
      <c r="AI32" s="61"/>
      <c r="AJ32" s="61"/>
    </row>
    <row r="33" spans="1:41" ht="11.45" customHeight="1">
      <c r="L33" s="2"/>
      <c r="M33" s="2"/>
      <c r="X33" s="4"/>
      <c r="Y33" s="4"/>
    </row>
    <row r="34" spans="1:41" s="65" customFormat="1" ht="18.75" customHeight="1">
      <c r="A34" s="61"/>
      <c r="B34" s="62"/>
      <c r="C34" s="182"/>
      <c r="D34" s="182"/>
      <c r="E34" s="182"/>
      <c r="F34" s="182"/>
      <c r="G34" s="182"/>
      <c r="H34" s="182"/>
      <c r="I34" s="63"/>
      <c r="J34" s="63"/>
      <c r="K34" s="63"/>
      <c r="L34" s="63"/>
      <c r="M34" s="63"/>
      <c r="N34" s="211"/>
      <c r="O34" s="211"/>
      <c r="P34" s="211"/>
      <c r="Q34" s="211"/>
      <c r="R34" s="63"/>
      <c r="S34" s="211"/>
      <c r="T34" s="211"/>
      <c r="U34" s="211"/>
      <c r="V34" s="64"/>
      <c r="W34" s="64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</row>
    <row r="35" spans="1:41" ht="61.5" customHeight="1">
      <c r="L35" s="2"/>
      <c r="M35" s="2"/>
      <c r="N35" s="3"/>
      <c r="O35" s="3"/>
      <c r="P35" s="290"/>
      <c r="Q35" s="3"/>
      <c r="U35" s="260" t="s">
        <v>135</v>
      </c>
      <c r="X35" s="4"/>
      <c r="Y35" s="4"/>
    </row>
    <row r="36" spans="1:41" s="65" customFormat="1" ht="61.5" customHeight="1">
      <c r="A36" s="259"/>
      <c r="B36" s="259"/>
      <c r="C36" s="259"/>
      <c r="D36" s="259"/>
      <c r="E36" s="259"/>
      <c r="F36" s="259"/>
      <c r="G36" s="259"/>
      <c r="H36" s="259"/>
      <c r="I36" s="259"/>
      <c r="J36" s="259"/>
      <c r="K36" s="259"/>
      <c r="L36" s="259"/>
      <c r="M36" s="259"/>
      <c r="N36" s="259"/>
      <c r="O36" s="259"/>
      <c r="P36" s="274"/>
      <c r="Q36" s="259"/>
      <c r="R36" s="259"/>
      <c r="S36" s="259"/>
      <c r="T36" s="259"/>
      <c r="U36" s="261">
        <f>(0.3+0.34)</f>
        <v>0.64</v>
      </c>
      <c r="V36" s="259"/>
      <c r="W36" s="259"/>
      <c r="X36" s="259"/>
      <c r="Y36" s="259"/>
      <c r="Z36" s="259"/>
      <c r="AA36" s="259"/>
      <c r="AB36" s="259"/>
      <c r="AC36" s="259"/>
      <c r="AD36" s="259"/>
      <c r="AE36" s="259"/>
      <c r="AF36" s="259"/>
      <c r="AG36" s="259"/>
      <c r="AH36" s="259"/>
      <c r="AI36" s="259"/>
      <c r="AJ36" s="259"/>
      <c r="AK36" s="259"/>
    </row>
    <row r="37" spans="1:41" ht="11.45" customHeight="1">
      <c r="A37" s="259"/>
      <c r="B37" s="259"/>
      <c r="C37" s="259"/>
      <c r="D37" s="259"/>
      <c r="E37" s="259"/>
      <c r="F37" s="259"/>
      <c r="G37" s="259"/>
      <c r="H37" s="259"/>
      <c r="I37" s="259"/>
      <c r="J37" s="259"/>
      <c r="K37" s="259"/>
      <c r="L37" s="259"/>
      <c r="M37" s="259"/>
      <c r="N37" s="259"/>
      <c r="O37" s="259"/>
      <c r="P37" s="259"/>
      <c r="Q37" s="259"/>
      <c r="R37" s="259"/>
      <c r="S37" s="259"/>
      <c r="T37" s="259"/>
      <c r="U37" s="259"/>
      <c r="V37" s="259"/>
      <c r="W37" s="259"/>
      <c r="X37" s="259"/>
      <c r="Y37" s="259"/>
      <c r="Z37" s="259"/>
      <c r="AA37" s="259"/>
      <c r="AB37" s="259"/>
      <c r="AC37" s="259"/>
      <c r="AD37" s="259"/>
      <c r="AE37" s="259"/>
      <c r="AF37" s="259"/>
      <c r="AG37" s="259"/>
      <c r="AH37" s="259"/>
      <c r="AI37" s="259"/>
      <c r="AJ37" s="259"/>
      <c r="AK37" s="259"/>
    </row>
    <row r="38" spans="1:41" ht="11.45" customHeight="1">
      <c r="A38" s="259"/>
      <c r="B38" s="259"/>
      <c r="C38" s="259"/>
      <c r="D38" s="259"/>
      <c r="E38" s="259"/>
      <c r="F38" s="259"/>
      <c r="G38" s="259"/>
      <c r="H38" s="259"/>
      <c r="I38" s="259"/>
      <c r="J38" s="259"/>
      <c r="K38" s="259"/>
      <c r="L38" s="259"/>
      <c r="M38" s="259"/>
      <c r="N38" s="259"/>
      <c r="O38" s="259"/>
      <c r="P38" s="259"/>
      <c r="Q38" s="259"/>
      <c r="R38" s="259"/>
      <c r="S38" s="259"/>
      <c r="T38" s="259"/>
      <c r="U38" s="259"/>
      <c r="V38" s="259"/>
      <c r="W38" s="259"/>
      <c r="X38" s="259"/>
      <c r="Y38" s="259"/>
      <c r="Z38" s="259"/>
      <c r="AA38" s="259"/>
      <c r="AB38" s="259"/>
      <c r="AC38" s="259"/>
      <c r="AD38" s="259"/>
      <c r="AE38" s="259"/>
      <c r="AF38" s="259"/>
      <c r="AG38" s="259"/>
      <c r="AH38" s="259"/>
      <c r="AI38" s="259"/>
      <c r="AJ38" s="259"/>
      <c r="AK38" s="259"/>
    </row>
    <row r="39" spans="1:41" ht="51" customHeight="1">
      <c r="E39" s="262" t="s">
        <v>130</v>
      </c>
      <c r="F39" s="262"/>
      <c r="G39" s="262"/>
      <c r="H39" s="261"/>
      <c r="I39" s="261"/>
      <c r="J39" s="261"/>
      <c r="K39" s="261"/>
      <c r="L39" s="261"/>
      <c r="M39" s="261"/>
      <c r="N39" s="261"/>
      <c r="O39" s="261"/>
      <c r="P39" s="261"/>
      <c r="Q39" s="261"/>
      <c r="R39" s="261"/>
      <c r="S39" s="261"/>
      <c r="T39" s="261"/>
      <c r="U39" s="261">
        <f>U27/8</f>
        <v>6.5449999999999999</v>
      </c>
      <c r="V39" s="261"/>
      <c r="W39" s="264"/>
      <c r="X39" s="264"/>
      <c r="Y39" s="264"/>
      <c r="Z39" s="264"/>
      <c r="AA39" s="264"/>
      <c r="AB39" s="264"/>
      <c r="AC39" s="264"/>
      <c r="AD39" s="264"/>
      <c r="AE39" s="264"/>
      <c r="AF39" s="264"/>
      <c r="AG39" s="264"/>
      <c r="AH39" s="264"/>
      <c r="AI39" s="264"/>
      <c r="AJ39" s="265"/>
      <c r="AK39" s="264"/>
      <c r="AL39" s="264"/>
      <c r="AM39" s="266"/>
      <c r="AN39" s="266"/>
      <c r="AO39" s="123"/>
    </row>
    <row r="40" spans="1:41" ht="51" customHeight="1">
      <c r="E40" s="267" t="s">
        <v>131</v>
      </c>
      <c r="F40" s="267"/>
      <c r="G40" s="267"/>
      <c r="H40" s="261"/>
      <c r="I40" s="261"/>
      <c r="J40" s="261"/>
      <c r="K40" s="268"/>
      <c r="L40" s="268"/>
      <c r="M40" s="268"/>
      <c r="N40" s="268"/>
      <c r="O40" s="268"/>
      <c r="P40" s="268"/>
      <c r="Q40" s="268"/>
      <c r="R40" s="268"/>
      <c r="S40" s="268"/>
      <c r="T40" s="268"/>
      <c r="U40" s="268">
        <f>0.75*7+0.17</f>
        <v>5.42</v>
      </c>
      <c r="V40" s="268"/>
      <c r="W40" s="268"/>
      <c r="X40" s="268"/>
      <c r="Y40" s="268"/>
      <c r="Z40" s="268"/>
      <c r="AA40" s="268"/>
      <c r="AB40" s="268"/>
      <c r="AC40" s="268"/>
      <c r="AD40" s="268"/>
      <c r="AE40" s="268"/>
      <c r="AF40" s="268"/>
      <c r="AG40" s="268"/>
      <c r="AH40" s="268"/>
      <c r="AI40" s="268"/>
      <c r="AJ40" s="270"/>
      <c r="AK40" s="268"/>
      <c r="AL40" s="268"/>
      <c r="AM40" s="271">
        <f>SUM(P40:AL40)</f>
        <v>5.42</v>
      </c>
      <c r="AN40" s="272"/>
      <c r="AO40" s="123"/>
    </row>
    <row r="41" spans="1:41" ht="51" customHeight="1">
      <c r="E41" s="273"/>
      <c r="F41" s="273"/>
      <c r="G41" s="273"/>
      <c r="H41" s="274"/>
      <c r="I41" s="274"/>
      <c r="J41" s="274"/>
      <c r="K41" s="272"/>
      <c r="L41" s="272"/>
      <c r="M41" s="272"/>
      <c r="N41" s="272"/>
      <c r="O41" s="272"/>
      <c r="P41" s="272"/>
      <c r="Q41" s="272"/>
      <c r="R41" s="272"/>
      <c r="S41" s="272"/>
      <c r="T41" s="272"/>
      <c r="U41" s="272"/>
      <c r="V41" s="272"/>
      <c r="W41" s="272"/>
      <c r="X41" s="272"/>
      <c r="Y41" s="272"/>
      <c r="Z41" s="272"/>
      <c r="AA41" s="272"/>
      <c r="AB41" s="272"/>
      <c r="AC41" s="272"/>
      <c r="AD41" s="272"/>
      <c r="AE41" s="272"/>
      <c r="AF41" s="272"/>
      <c r="AG41" s="272"/>
      <c r="AH41" s="272"/>
      <c r="AI41" s="272"/>
      <c r="AJ41" s="272"/>
      <c r="AK41" s="268"/>
      <c r="AL41" s="268"/>
      <c r="AM41" s="272"/>
      <c r="AN41" s="272"/>
      <c r="AO41" s="123"/>
    </row>
    <row r="42" spans="1:41" ht="51" customHeight="1">
      <c r="E42" s="262" t="s">
        <v>132</v>
      </c>
      <c r="F42" s="262"/>
      <c r="G42" s="262"/>
      <c r="H42" s="260"/>
      <c r="I42" s="260"/>
      <c r="J42" s="260"/>
      <c r="K42" s="275"/>
      <c r="L42" s="275"/>
      <c r="M42" s="275"/>
      <c r="N42" s="275"/>
      <c r="O42" s="275"/>
      <c r="P42" s="260"/>
      <c r="Q42" s="275"/>
      <c r="R42" s="275"/>
      <c r="S42" s="275"/>
      <c r="T42" s="275"/>
      <c r="U42" s="260" t="s">
        <v>135</v>
      </c>
      <c r="V42" s="275"/>
      <c r="W42" s="277"/>
      <c r="X42" s="277"/>
      <c r="Y42" s="277"/>
      <c r="Z42" s="277"/>
      <c r="AA42" s="277"/>
      <c r="AB42" s="277"/>
      <c r="AC42" s="277"/>
      <c r="AD42" s="277"/>
      <c r="AE42" s="277"/>
      <c r="AF42" s="277"/>
      <c r="AG42" s="277"/>
      <c r="AH42" s="277"/>
      <c r="AI42" s="277"/>
      <c r="AJ42" s="278"/>
      <c r="AK42" s="277"/>
      <c r="AL42" s="277"/>
      <c r="AM42" s="279"/>
      <c r="AN42" s="279"/>
      <c r="AO42" s="123"/>
    </row>
    <row r="43" spans="1:41" ht="51" customHeight="1">
      <c r="E43" s="267" t="s">
        <v>134</v>
      </c>
      <c r="F43" s="267"/>
      <c r="G43" s="267"/>
      <c r="H43" s="261"/>
      <c r="I43" s="261"/>
      <c r="J43" s="261"/>
      <c r="K43" s="268"/>
      <c r="L43" s="268"/>
      <c r="M43" s="268"/>
      <c r="N43" s="268"/>
      <c r="O43" s="268"/>
      <c r="P43" s="261"/>
      <c r="Q43" s="268"/>
      <c r="R43" s="268"/>
      <c r="S43" s="268"/>
      <c r="T43" s="268"/>
      <c r="U43" s="261">
        <f>U36*7+0.6</f>
        <v>5.08</v>
      </c>
      <c r="V43" s="268"/>
      <c r="W43" s="268"/>
      <c r="X43" s="268"/>
      <c r="Y43" s="268"/>
      <c r="Z43" s="268"/>
      <c r="AA43" s="268"/>
      <c r="AB43" s="268"/>
      <c r="AC43" s="268"/>
      <c r="AD43" s="268"/>
      <c r="AE43" s="268"/>
      <c r="AF43" s="268"/>
      <c r="AG43" s="268"/>
      <c r="AH43" s="268"/>
      <c r="AI43" s="268"/>
      <c r="AJ43" s="270"/>
      <c r="AK43" s="268"/>
      <c r="AL43" s="268"/>
      <c r="AM43" s="271">
        <f>SUM(H43:AL43)</f>
        <v>5.08</v>
      </c>
      <c r="AN43" s="272"/>
      <c r="AO43" s="123"/>
    </row>
  </sheetData>
  <mergeCells count="57">
    <mergeCell ref="E39:G39"/>
    <mergeCell ref="E40:G40"/>
    <mergeCell ref="E42:G42"/>
    <mergeCell ref="E43:G43"/>
    <mergeCell ref="C32:E32"/>
    <mergeCell ref="H32:P32"/>
    <mergeCell ref="X32:AC32"/>
    <mergeCell ref="AD32:AH32"/>
    <mergeCell ref="C34:H34"/>
    <mergeCell ref="N34:Q34"/>
    <mergeCell ref="S34:U34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  <mergeCell ref="H19:AL19"/>
    <mergeCell ref="H20:AL20"/>
    <mergeCell ref="B27:G27"/>
    <mergeCell ref="C28:E28"/>
    <mergeCell ref="H28:J28"/>
    <mergeCell ref="N28:P28"/>
    <mergeCell ref="X28:AC28"/>
    <mergeCell ref="AD28:AH28"/>
    <mergeCell ref="F15:F18"/>
    <mergeCell ref="G15:G18"/>
    <mergeCell ref="H15:AL15"/>
    <mergeCell ref="AM15:AM18"/>
    <mergeCell ref="AN15:AQ17"/>
    <mergeCell ref="H17:AL18"/>
    <mergeCell ref="AA10:AC10"/>
    <mergeCell ref="AO10:AP10"/>
    <mergeCell ref="A12:AQ12"/>
    <mergeCell ref="A13:AQ13"/>
    <mergeCell ref="A14:AQ14"/>
    <mergeCell ref="A15:A18"/>
    <mergeCell ref="B15:B18"/>
    <mergeCell ref="C15:C18"/>
    <mergeCell ref="D15:D18"/>
    <mergeCell ref="E15:E18"/>
    <mergeCell ref="C9:H9"/>
    <mergeCell ref="V9:AC9"/>
    <mergeCell ref="C2:H2"/>
    <mergeCell ref="V2:AC2"/>
    <mergeCell ref="AP2:AQ2"/>
    <mergeCell ref="C3:F3"/>
    <mergeCell ref="V3:AC3"/>
    <mergeCell ref="C4:F4"/>
    <mergeCell ref="C5:F5"/>
    <mergeCell ref="V5:AC5"/>
    <mergeCell ref="C6:F6"/>
    <mergeCell ref="C7:F7"/>
    <mergeCell ref="V7:AC7"/>
  </mergeCells>
  <pageMargins left="0.74803149606299213" right="0.78740157480314965" top="0.74803149606299213" bottom="0.98425196850393704" header="0.51181102362204722" footer="0.51181102362204722"/>
  <pageSetup paperSize="8" scale="41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L37"/>
  <sheetViews>
    <sheetView view="pageBreakPreview" zoomScale="70" zoomScaleNormal="55" zoomScaleSheetLayoutView="70" workbookViewId="0">
      <selection activeCell="F16" sqref="F16:AJ16"/>
    </sheetView>
  </sheetViews>
  <sheetFormatPr defaultRowHeight="11.45" customHeight="1" outlineLevelCol="1"/>
  <cols>
    <col min="1" max="1" width="8.7109375" style="1" customWidth="1"/>
    <col min="2" max="2" width="43.140625" style="1" customWidth="1"/>
    <col min="3" max="3" width="18.85546875" style="1" customWidth="1"/>
    <col min="4" max="4" width="14.7109375" style="1" customWidth="1"/>
    <col min="5" max="5" width="19.42578125" style="1" customWidth="1"/>
    <col min="6" max="11" width="6.7109375" style="1" customWidth="1"/>
    <col min="12" max="20" width="6.7109375" style="2" customWidth="1"/>
    <col min="21" max="21" width="7.42578125" style="2" bestFit="1" customWidth="1"/>
    <col min="22" max="23" width="6.7109375" style="2" customWidth="1"/>
    <col min="24" max="32" width="6.7109375" style="4" customWidth="1"/>
    <col min="33" max="33" width="6.5703125" style="4" customWidth="1"/>
    <col min="34" max="36" width="6.7109375" style="4" customWidth="1" outlineLevel="1"/>
    <col min="37" max="37" width="11.85546875" style="4" customWidth="1"/>
    <col min="38" max="16384" width="9.140625" style="4"/>
  </cols>
  <sheetData>
    <row r="1" spans="1:64" ht="15.75" customHeight="1" thickBot="1">
      <c r="P1" s="3"/>
      <c r="Q1" s="188"/>
      <c r="R1" s="188"/>
      <c r="S1" s="188"/>
      <c r="T1" s="188"/>
      <c r="U1" s="193"/>
      <c r="V1" s="193"/>
      <c r="W1" s="193"/>
    </row>
    <row r="2" spans="1:64" s="5" customFormat="1" ht="25.5" customHeight="1" thickBot="1">
      <c r="AI2" s="207" t="s">
        <v>83</v>
      </c>
      <c r="AJ2" s="208"/>
    </row>
    <row r="3" spans="1:64" s="7" customFormat="1" ht="15.75" hidden="1" customHeight="1">
      <c r="A3" s="83"/>
      <c r="B3" s="30" t="s">
        <v>0</v>
      </c>
      <c r="C3" s="30"/>
      <c r="D3" s="30"/>
      <c r="E3" s="30"/>
      <c r="F3" s="30"/>
      <c r="G3" s="83"/>
      <c r="H3" s="83"/>
      <c r="I3" s="83"/>
      <c r="J3" s="83"/>
      <c r="K3" s="83"/>
      <c r="L3" s="5"/>
      <c r="M3" s="5"/>
      <c r="N3" s="5"/>
      <c r="O3" s="5"/>
      <c r="P3" s="5"/>
      <c r="Q3" s="5"/>
      <c r="R3" s="5"/>
      <c r="S3" s="5"/>
      <c r="T3" s="194" t="s">
        <v>1</v>
      </c>
      <c r="U3" s="194"/>
      <c r="V3" s="194"/>
      <c r="W3" s="194"/>
      <c r="X3" s="194"/>
      <c r="Y3" s="194"/>
      <c r="Z3" s="194"/>
      <c r="AA3" s="194"/>
    </row>
    <row r="4" spans="1:64" s="7" customFormat="1" ht="15.75" hidden="1" customHeight="1">
      <c r="A4" s="83"/>
      <c r="B4" s="30" t="s">
        <v>2</v>
      </c>
      <c r="C4" s="30"/>
      <c r="D4" s="30"/>
      <c r="E4" s="30"/>
      <c r="F4" s="30"/>
      <c r="G4" s="83"/>
      <c r="H4" s="83"/>
      <c r="I4" s="83"/>
      <c r="J4" s="83"/>
      <c r="K4" s="83"/>
      <c r="L4" s="5"/>
      <c r="M4" s="5"/>
      <c r="N4" s="5"/>
      <c r="O4" s="5"/>
      <c r="P4" s="5"/>
      <c r="Q4" s="5"/>
      <c r="R4" s="5"/>
      <c r="S4" s="5"/>
      <c r="T4" s="195" t="s">
        <v>3</v>
      </c>
      <c r="U4" s="195"/>
      <c r="V4" s="195"/>
      <c r="W4" s="195"/>
      <c r="X4" s="195"/>
      <c r="Y4" s="195"/>
      <c r="Z4" s="195"/>
      <c r="AA4" s="195"/>
    </row>
    <row r="5" spans="1:64" s="7" customFormat="1" ht="22.5" hidden="1" customHeight="1">
      <c r="A5" s="83"/>
      <c r="B5" s="47" t="s">
        <v>4</v>
      </c>
      <c r="C5" s="44"/>
      <c r="D5" s="31"/>
      <c r="E5" s="31"/>
      <c r="F5" s="83"/>
      <c r="G5" s="83"/>
      <c r="H5" s="83"/>
      <c r="I5" s="83"/>
      <c r="J5" s="83"/>
      <c r="K5" s="83"/>
      <c r="L5" s="5"/>
      <c r="M5" s="5"/>
      <c r="N5" s="5"/>
      <c r="O5" s="5"/>
      <c r="P5" s="5"/>
      <c r="Q5" s="5"/>
      <c r="R5" s="5"/>
      <c r="S5" s="5"/>
      <c r="T5" s="83"/>
      <c r="U5" s="5"/>
      <c r="V5" s="5"/>
      <c r="W5" s="5"/>
      <c r="X5" s="5"/>
    </row>
    <row r="6" spans="1:64" s="7" customFormat="1" ht="33.75" hidden="1" customHeight="1">
      <c r="A6" s="83"/>
      <c r="B6" s="87" t="s">
        <v>5</v>
      </c>
      <c r="C6" s="45"/>
      <c r="D6" s="49"/>
      <c r="E6" s="30"/>
      <c r="F6" s="30"/>
      <c r="G6" s="83"/>
      <c r="H6" s="83"/>
      <c r="I6" s="83"/>
      <c r="J6" s="83"/>
      <c r="K6" s="83"/>
      <c r="L6" s="5"/>
      <c r="M6" s="5"/>
      <c r="N6" s="5"/>
      <c r="O6" s="5"/>
      <c r="P6" s="5"/>
      <c r="Q6" s="5"/>
      <c r="R6" s="5"/>
      <c r="S6" s="5"/>
      <c r="T6" s="189" t="s">
        <v>5</v>
      </c>
      <c r="U6" s="189"/>
      <c r="V6" s="189"/>
      <c r="W6" s="189"/>
      <c r="X6" s="189"/>
      <c r="Y6" s="189"/>
      <c r="Z6" s="189"/>
      <c r="AA6" s="189"/>
    </row>
    <row r="7" spans="1:64" s="7" customFormat="1" ht="15.75" hidden="1" customHeight="1">
      <c r="A7" s="83"/>
      <c r="B7" s="44" t="s">
        <v>6</v>
      </c>
      <c r="C7" s="44"/>
      <c r="D7" s="31"/>
      <c r="E7" s="31"/>
      <c r="F7" s="83"/>
      <c r="G7" s="83"/>
      <c r="H7" s="83"/>
      <c r="I7" s="83"/>
      <c r="J7" s="83"/>
      <c r="K7" s="83"/>
      <c r="L7" s="5"/>
      <c r="M7" s="5"/>
      <c r="N7" s="5"/>
      <c r="O7" s="5"/>
      <c r="P7" s="5"/>
      <c r="Q7" s="5"/>
      <c r="R7" s="5"/>
      <c r="S7" s="5"/>
      <c r="T7" s="83"/>
      <c r="U7" s="5"/>
      <c r="V7" s="5"/>
      <c r="W7" s="5"/>
      <c r="X7" s="5"/>
    </row>
    <row r="8" spans="1:64" s="7" customFormat="1" ht="30" hidden="1" customHeight="1">
      <c r="A8" s="83"/>
      <c r="B8" s="87" t="s">
        <v>7</v>
      </c>
      <c r="C8" s="46"/>
      <c r="D8" s="48"/>
      <c r="E8" s="30"/>
      <c r="F8" s="30"/>
      <c r="G8" s="83"/>
      <c r="H8" s="83"/>
      <c r="I8" s="83"/>
      <c r="J8" s="83"/>
      <c r="K8" s="83"/>
      <c r="L8" s="5"/>
      <c r="M8" s="5"/>
      <c r="N8" s="5"/>
      <c r="O8" s="5"/>
      <c r="P8" s="5"/>
      <c r="Q8" s="5"/>
      <c r="R8" s="5"/>
      <c r="S8" s="5"/>
      <c r="T8" s="189" t="s">
        <v>7</v>
      </c>
      <c r="U8" s="189"/>
      <c r="V8" s="189"/>
      <c r="W8" s="189"/>
      <c r="X8" s="189"/>
      <c r="Y8" s="189"/>
      <c r="Z8" s="189"/>
      <c r="AA8" s="189"/>
    </row>
    <row r="9" spans="1:64" s="7" customFormat="1" ht="15.75" hidden="1" customHeight="1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5"/>
      <c r="M9" s="5"/>
      <c r="N9" s="5"/>
      <c r="O9" s="5"/>
      <c r="P9" s="5"/>
      <c r="Q9" s="5"/>
      <c r="R9" s="5"/>
      <c r="S9" s="5"/>
      <c r="T9" s="83"/>
      <c r="U9" s="5"/>
      <c r="V9" s="5"/>
      <c r="W9" s="5"/>
      <c r="X9" s="5"/>
    </row>
    <row r="10" spans="1:64" s="7" customFormat="1" ht="15.75" hidden="1" customHeight="1">
      <c r="A10" s="83"/>
      <c r="B10" s="30" t="s">
        <v>62</v>
      </c>
      <c r="C10" s="30"/>
      <c r="D10" s="30"/>
      <c r="E10" s="30"/>
      <c r="F10" s="30"/>
      <c r="G10" s="83"/>
      <c r="H10" s="83"/>
      <c r="I10" s="83"/>
      <c r="J10" s="83"/>
      <c r="K10" s="83"/>
      <c r="L10" s="5"/>
      <c r="M10" s="5"/>
      <c r="N10" s="5"/>
      <c r="O10" s="5"/>
      <c r="P10" s="5"/>
      <c r="Q10" s="5"/>
      <c r="R10" s="5"/>
      <c r="S10" s="5"/>
      <c r="T10" s="194" t="s">
        <v>58</v>
      </c>
      <c r="U10" s="194"/>
      <c r="V10" s="194"/>
      <c r="W10" s="194"/>
      <c r="X10" s="194"/>
      <c r="Y10" s="194"/>
      <c r="Z10" s="194"/>
      <c r="AA10" s="194"/>
    </row>
    <row r="11" spans="1:64" s="7" customFormat="1" ht="56.25" customHeight="1">
      <c r="A11" s="83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187"/>
      <c r="Z11" s="187"/>
      <c r="AA11" s="187"/>
    </row>
    <row r="12" spans="1:64" s="7" customFormat="1" ht="12.75" customHeight="1">
      <c r="A12" s="83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4" customFormat="1" ht="23.25" customHeight="1">
      <c r="A13" s="198" t="s">
        <v>60</v>
      </c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</row>
    <row r="14" spans="1:64" s="24" customFormat="1" ht="23.25" customHeight="1">
      <c r="A14" s="198" t="s">
        <v>81</v>
      </c>
      <c r="B14" s="198"/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8"/>
      <c r="AI14" s="198"/>
      <c r="AJ14" s="198"/>
      <c r="AK14" s="198"/>
    </row>
    <row r="15" spans="1:64" s="24" customFormat="1" ht="23.25" customHeight="1">
      <c r="A15" s="198" t="s">
        <v>84</v>
      </c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198"/>
      <c r="AK15" s="198"/>
    </row>
    <row r="16" spans="1:64" s="9" customFormat="1" ht="15" customHeight="1">
      <c r="A16" s="190" t="s">
        <v>33</v>
      </c>
      <c r="B16" s="196" t="s">
        <v>10</v>
      </c>
      <c r="C16" s="190" t="s">
        <v>34</v>
      </c>
      <c r="D16" s="197" t="s">
        <v>12</v>
      </c>
      <c r="E16" s="199" t="s">
        <v>36</v>
      </c>
      <c r="F16" s="200" t="s">
        <v>126</v>
      </c>
      <c r="G16" s="200"/>
      <c r="H16" s="200"/>
      <c r="I16" s="200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/>
      <c r="AG16" s="200"/>
      <c r="AH16" s="200"/>
      <c r="AI16" s="200"/>
      <c r="AJ16" s="200"/>
      <c r="AK16" s="201" t="s">
        <v>38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>
      <c r="A17" s="190"/>
      <c r="B17" s="196"/>
      <c r="C17" s="190"/>
      <c r="D17" s="197"/>
      <c r="E17" s="199"/>
      <c r="F17" s="57">
        <v>1</v>
      </c>
      <c r="G17" s="160" t="s">
        <v>40</v>
      </c>
      <c r="H17" s="161">
        <v>3</v>
      </c>
      <c r="I17" s="85" t="s">
        <v>41</v>
      </c>
      <c r="J17" s="57">
        <v>5</v>
      </c>
      <c r="K17" s="85" t="s">
        <v>42</v>
      </c>
      <c r="L17" s="57">
        <v>7</v>
      </c>
      <c r="M17" s="160" t="s">
        <v>43</v>
      </c>
      <c r="N17" s="161">
        <v>9</v>
      </c>
      <c r="O17" s="160" t="s">
        <v>44</v>
      </c>
      <c r="P17" s="57">
        <v>11</v>
      </c>
      <c r="Q17" s="85" t="s">
        <v>45</v>
      </c>
      <c r="R17" s="57">
        <v>13</v>
      </c>
      <c r="S17" s="85" t="s">
        <v>46</v>
      </c>
      <c r="T17" s="57">
        <v>15</v>
      </c>
      <c r="U17" s="160" t="s">
        <v>47</v>
      </c>
      <c r="V17" s="161">
        <v>17</v>
      </c>
      <c r="W17" s="85" t="s">
        <v>48</v>
      </c>
      <c r="X17" s="57">
        <v>19</v>
      </c>
      <c r="Y17" s="85" t="s">
        <v>49</v>
      </c>
      <c r="Z17" s="57">
        <v>21</v>
      </c>
      <c r="AA17" s="85" t="s">
        <v>50</v>
      </c>
      <c r="AB17" s="161">
        <v>23</v>
      </c>
      <c r="AC17" s="160" t="s">
        <v>51</v>
      </c>
      <c r="AD17" s="57">
        <v>25</v>
      </c>
      <c r="AE17" s="85" t="s">
        <v>52</v>
      </c>
      <c r="AF17" s="57">
        <v>27</v>
      </c>
      <c r="AG17" s="85" t="s">
        <v>53</v>
      </c>
      <c r="AH17" s="57">
        <v>29</v>
      </c>
      <c r="AI17" s="160" t="s">
        <v>54</v>
      </c>
      <c r="AJ17" s="160" t="s">
        <v>55</v>
      </c>
      <c r="AK17" s="201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>
      <c r="A18" s="190"/>
      <c r="B18" s="196"/>
      <c r="C18" s="190"/>
      <c r="D18" s="197"/>
      <c r="E18" s="199"/>
      <c r="F18" s="190" t="s">
        <v>59</v>
      </c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  <c r="AJ18" s="190"/>
      <c r="AK18" s="201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>
      <c r="A19" s="190"/>
      <c r="B19" s="196"/>
      <c r="C19" s="190"/>
      <c r="D19" s="197"/>
      <c r="E19" s="199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201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>
      <c r="A20" s="80">
        <v>1</v>
      </c>
      <c r="B20" s="80">
        <v>2</v>
      </c>
      <c r="C20" s="27">
        <v>3</v>
      </c>
      <c r="D20" s="27">
        <v>4</v>
      </c>
      <c r="E20" s="80">
        <v>5</v>
      </c>
      <c r="F20" s="191">
        <v>6</v>
      </c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80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31.5">
      <c r="A21" s="16">
        <v>1</v>
      </c>
      <c r="B21" s="69" t="s">
        <v>68</v>
      </c>
      <c r="C21" s="69" t="s">
        <v>71</v>
      </c>
      <c r="D21" s="69" t="s">
        <v>20</v>
      </c>
      <c r="E21" s="96">
        <v>1</v>
      </c>
      <c r="F21" s="148"/>
      <c r="G21" s="162"/>
      <c r="H21" s="171"/>
      <c r="I21" s="148"/>
      <c r="J21" s="103"/>
      <c r="K21" s="103">
        <v>1</v>
      </c>
      <c r="L21" s="103"/>
      <c r="M21" s="162"/>
      <c r="N21" s="162"/>
      <c r="O21" s="162"/>
      <c r="P21" s="103"/>
      <c r="Q21" s="103"/>
      <c r="R21" s="103"/>
      <c r="S21" s="103"/>
      <c r="T21" s="103"/>
      <c r="U21" s="162"/>
      <c r="V21" s="162"/>
      <c r="W21" s="104"/>
      <c r="X21" s="104"/>
      <c r="Y21" s="104"/>
      <c r="Z21" s="104"/>
      <c r="AA21" s="104"/>
      <c r="AB21" s="165"/>
      <c r="AC21" s="165"/>
      <c r="AD21" s="105"/>
      <c r="AE21" s="105"/>
      <c r="AF21" s="105"/>
      <c r="AG21" s="105"/>
      <c r="AH21" s="105"/>
      <c r="AI21" s="165"/>
      <c r="AJ21" s="165"/>
      <c r="AK21" s="41">
        <f>SUM(F21:AJ21)</f>
        <v>1</v>
      </c>
    </row>
    <row r="22" spans="1:64" s="7" customFormat="1" ht="31.5">
      <c r="A22" s="95">
        <v>2</v>
      </c>
      <c r="B22" s="69" t="s">
        <v>72</v>
      </c>
      <c r="C22" s="136" t="s">
        <v>124</v>
      </c>
      <c r="D22" s="69" t="s">
        <v>20</v>
      </c>
      <c r="E22" s="96">
        <v>1</v>
      </c>
      <c r="F22" s="148"/>
      <c r="G22" s="162"/>
      <c r="H22" s="171"/>
      <c r="I22" s="148"/>
      <c r="J22" s="103"/>
      <c r="K22" s="103">
        <v>1</v>
      </c>
      <c r="L22" s="103"/>
      <c r="M22" s="162"/>
      <c r="N22" s="162"/>
      <c r="O22" s="162"/>
      <c r="P22" s="103"/>
      <c r="Q22" s="103"/>
      <c r="R22" s="103"/>
      <c r="S22" s="103"/>
      <c r="T22" s="103"/>
      <c r="U22" s="162"/>
      <c r="V22" s="162"/>
      <c r="W22" s="104"/>
      <c r="X22" s="104"/>
      <c r="Y22" s="104"/>
      <c r="Z22" s="104"/>
      <c r="AA22" s="104"/>
      <c r="AB22" s="165"/>
      <c r="AC22" s="165"/>
      <c r="AD22" s="105"/>
      <c r="AE22" s="105"/>
      <c r="AF22" s="105"/>
      <c r="AG22" s="105"/>
      <c r="AH22" s="106"/>
      <c r="AI22" s="174"/>
      <c r="AJ22" s="174"/>
      <c r="AK22" s="41">
        <f t="shared" ref="AK22:AK26" si="0">SUM(F22:AJ22)</f>
        <v>1</v>
      </c>
    </row>
    <row r="23" spans="1:64" s="7" customFormat="1" ht="31.5">
      <c r="A23" s="95">
        <v>3</v>
      </c>
      <c r="B23" s="69" t="s">
        <v>63</v>
      </c>
      <c r="C23" s="69" t="s">
        <v>64</v>
      </c>
      <c r="D23" s="69" t="s">
        <v>20</v>
      </c>
      <c r="E23" s="96">
        <v>2</v>
      </c>
      <c r="F23" s="148"/>
      <c r="G23" s="162"/>
      <c r="H23" s="171"/>
      <c r="I23" s="148"/>
      <c r="J23" s="103"/>
      <c r="K23" s="103">
        <v>2</v>
      </c>
      <c r="L23" s="103"/>
      <c r="M23" s="162"/>
      <c r="N23" s="162"/>
      <c r="O23" s="162"/>
      <c r="P23" s="103"/>
      <c r="Q23" s="103"/>
      <c r="R23" s="103"/>
      <c r="S23" s="103"/>
      <c r="T23" s="103"/>
      <c r="U23" s="162"/>
      <c r="V23" s="162"/>
      <c r="W23" s="104"/>
      <c r="X23" s="104"/>
      <c r="Y23" s="104"/>
      <c r="Z23" s="104"/>
      <c r="AA23" s="104"/>
      <c r="AB23" s="165"/>
      <c r="AC23" s="165"/>
      <c r="AD23" s="105"/>
      <c r="AE23" s="105"/>
      <c r="AF23" s="105"/>
      <c r="AG23" s="105"/>
      <c r="AH23" s="106"/>
      <c r="AI23" s="174"/>
      <c r="AJ23" s="174"/>
      <c r="AK23" s="41">
        <f t="shared" si="0"/>
        <v>2</v>
      </c>
    </row>
    <row r="24" spans="1:64" s="7" customFormat="1" ht="31.5">
      <c r="A24" s="95">
        <v>4</v>
      </c>
      <c r="B24" s="69" t="s">
        <v>101</v>
      </c>
      <c r="C24" s="69" t="s">
        <v>102</v>
      </c>
      <c r="D24" s="69" t="s">
        <v>20</v>
      </c>
      <c r="E24" s="96">
        <v>1</v>
      </c>
      <c r="F24" s="148"/>
      <c r="G24" s="162"/>
      <c r="H24" s="171"/>
      <c r="I24" s="148"/>
      <c r="J24" s="103"/>
      <c r="K24" s="103">
        <v>1</v>
      </c>
      <c r="L24" s="103"/>
      <c r="M24" s="162"/>
      <c r="N24" s="162"/>
      <c r="O24" s="162"/>
      <c r="P24" s="103"/>
      <c r="Q24" s="103"/>
      <c r="R24" s="103"/>
      <c r="S24" s="103"/>
      <c r="T24" s="103"/>
      <c r="U24" s="162"/>
      <c r="V24" s="162"/>
      <c r="W24" s="104"/>
      <c r="X24" s="104"/>
      <c r="Y24" s="104"/>
      <c r="Z24" s="104"/>
      <c r="AA24" s="104"/>
      <c r="AB24" s="165"/>
      <c r="AC24" s="165"/>
      <c r="AD24" s="105"/>
      <c r="AE24" s="105"/>
      <c r="AF24" s="105"/>
      <c r="AG24" s="105"/>
      <c r="AH24" s="106"/>
      <c r="AI24" s="174"/>
      <c r="AJ24" s="174"/>
      <c r="AK24" s="41">
        <f t="shared" si="0"/>
        <v>1</v>
      </c>
    </row>
    <row r="25" spans="1:64" s="7" customFormat="1" ht="31.5">
      <c r="A25" s="95">
        <v>5</v>
      </c>
      <c r="B25" s="69" t="s">
        <v>103</v>
      </c>
      <c r="C25" s="69" t="s">
        <v>104</v>
      </c>
      <c r="D25" s="69" t="s">
        <v>20</v>
      </c>
      <c r="E25" s="96">
        <v>1</v>
      </c>
      <c r="F25" s="148"/>
      <c r="G25" s="162"/>
      <c r="H25" s="171"/>
      <c r="I25" s="148"/>
      <c r="J25" s="103"/>
      <c r="K25" s="103">
        <v>1</v>
      </c>
      <c r="L25" s="103"/>
      <c r="M25" s="162"/>
      <c r="N25" s="162"/>
      <c r="O25" s="162"/>
      <c r="P25" s="103"/>
      <c r="Q25" s="103"/>
      <c r="R25" s="103"/>
      <c r="S25" s="103"/>
      <c r="T25" s="103"/>
      <c r="U25" s="162"/>
      <c r="V25" s="162"/>
      <c r="W25" s="104"/>
      <c r="X25" s="104"/>
      <c r="Y25" s="104"/>
      <c r="Z25" s="104"/>
      <c r="AA25" s="104"/>
      <c r="AB25" s="165"/>
      <c r="AC25" s="165"/>
      <c r="AD25" s="105"/>
      <c r="AE25" s="105"/>
      <c r="AF25" s="105"/>
      <c r="AG25" s="105"/>
      <c r="AH25" s="106"/>
      <c r="AI25" s="174"/>
      <c r="AJ25" s="174"/>
      <c r="AK25" s="41">
        <f t="shared" si="0"/>
        <v>1</v>
      </c>
    </row>
    <row r="26" spans="1:64" s="7" customFormat="1" ht="47.25">
      <c r="A26" s="95">
        <v>6</v>
      </c>
      <c r="B26" s="69" t="s">
        <v>69</v>
      </c>
      <c r="C26" s="69" t="s">
        <v>70</v>
      </c>
      <c r="D26" s="69" t="s">
        <v>20</v>
      </c>
      <c r="E26" s="96">
        <v>1</v>
      </c>
      <c r="F26" s="148"/>
      <c r="G26" s="162"/>
      <c r="H26" s="171"/>
      <c r="I26" s="148"/>
      <c r="J26" s="103"/>
      <c r="K26" s="103">
        <v>1</v>
      </c>
      <c r="L26" s="103"/>
      <c r="M26" s="162"/>
      <c r="N26" s="162"/>
      <c r="O26" s="162"/>
      <c r="P26" s="103"/>
      <c r="Q26" s="103"/>
      <c r="R26" s="103"/>
      <c r="S26" s="103"/>
      <c r="T26" s="103"/>
      <c r="U26" s="162"/>
      <c r="V26" s="162"/>
      <c r="W26" s="104"/>
      <c r="X26" s="104"/>
      <c r="Y26" s="104"/>
      <c r="Z26" s="104"/>
      <c r="AA26" s="104"/>
      <c r="AB26" s="165"/>
      <c r="AC26" s="165"/>
      <c r="AD26" s="105"/>
      <c r="AE26" s="105"/>
      <c r="AF26" s="105"/>
      <c r="AG26" s="105"/>
      <c r="AH26" s="106"/>
      <c r="AI26" s="174"/>
      <c r="AJ26" s="174"/>
      <c r="AK26" s="41">
        <f t="shared" si="0"/>
        <v>1</v>
      </c>
    </row>
    <row r="27" spans="1:64" s="7" customFormat="1" ht="22.5" customHeight="1">
      <c r="A27" s="14"/>
      <c r="B27" s="192" t="s">
        <v>28</v>
      </c>
      <c r="C27" s="192"/>
      <c r="D27" s="192"/>
      <c r="E27" s="192"/>
      <c r="F27" s="148"/>
      <c r="G27" s="162"/>
      <c r="H27" s="171"/>
      <c r="I27" s="147"/>
      <c r="J27" s="148"/>
      <c r="K27" s="103">
        <f>SUM(K21:K26)</f>
        <v>7</v>
      </c>
      <c r="L27" s="147"/>
      <c r="M27" s="170"/>
      <c r="N27" s="162"/>
      <c r="O27" s="172"/>
      <c r="P27" s="103"/>
      <c r="Q27" s="108"/>
      <c r="R27" s="103"/>
      <c r="S27" s="13"/>
      <c r="T27" s="103"/>
      <c r="U27" s="162"/>
      <c r="V27" s="172"/>
      <c r="W27" s="13"/>
      <c r="X27" s="108"/>
      <c r="Y27" s="103"/>
      <c r="Z27" s="13"/>
      <c r="AA27" s="13"/>
      <c r="AB27" s="172"/>
      <c r="AC27" s="172"/>
      <c r="AD27" s="13"/>
      <c r="AE27" s="108"/>
      <c r="AF27" s="103"/>
      <c r="AG27" s="13"/>
      <c r="AH27" s="13"/>
      <c r="AI27" s="172"/>
      <c r="AJ27" s="172"/>
      <c r="AK27" s="17">
        <f>SUM(AK21:AK26)</f>
        <v>7</v>
      </c>
    </row>
    <row r="28" spans="1:64" s="65" customFormat="1" ht="51.75" customHeight="1">
      <c r="A28" s="61"/>
      <c r="B28" s="62" t="s">
        <v>86</v>
      </c>
      <c r="C28" s="184" t="s">
        <v>87</v>
      </c>
      <c r="D28" s="184"/>
      <c r="E28" s="184"/>
      <c r="F28" s="67"/>
      <c r="G28" s="67"/>
      <c r="H28" s="184"/>
      <c r="I28" s="184"/>
      <c r="J28" s="184"/>
      <c r="K28" s="67"/>
      <c r="L28" s="67"/>
      <c r="M28" s="67"/>
      <c r="N28" s="184"/>
      <c r="O28" s="184"/>
      <c r="P28" s="184"/>
      <c r="Q28" s="67"/>
      <c r="R28" s="61"/>
      <c r="S28" s="67"/>
      <c r="T28" s="61"/>
      <c r="U28" s="61"/>
      <c r="V28" s="61"/>
      <c r="W28" s="61"/>
      <c r="X28" s="210" t="s">
        <v>88</v>
      </c>
      <c r="Y28" s="210"/>
      <c r="Z28" s="210"/>
      <c r="AA28" s="210"/>
      <c r="AB28" s="210"/>
      <c r="AC28" s="210"/>
      <c r="AD28" s="184"/>
      <c r="AE28" s="184"/>
      <c r="AF28" s="184"/>
      <c r="AG28" s="184"/>
      <c r="AH28" s="184"/>
      <c r="AI28" s="61"/>
      <c r="AJ28" s="61"/>
    </row>
    <row r="29" spans="1:64" s="65" customFormat="1" ht="17.25" customHeight="1">
      <c r="A29" s="61"/>
      <c r="B29" s="62"/>
      <c r="C29" s="181" t="s">
        <v>5</v>
      </c>
      <c r="D29" s="181"/>
      <c r="E29" s="181"/>
      <c r="F29" s="63"/>
      <c r="G29" s="63"/>
      <c r="H29" s="181" t="s">
        <v>7</v>
      </c>
      <c r="I29" s="181"/>
      <c r="J29" s="181"/>
      <c r="K29" s="181"/>
      <c r="L29" s="181"/>
      <c r="M29" s="181"/>
      <c r="N29" s="181"/>
      <c r="O29" s="181"/>
      <c r="P29" s="181"/>
      <c r="Q29" s="63"/>
      <c r="R29" s="61"/>
      <c r="S29" s="63"/>
      <c r="T29" s="61"/>
      <c r="U29" s="61"/>
      <c r="V29" s="63"/>
      <c r="W29" s="63"/>
      <c r="X29" s="181" t="s">
        <v>32</v>
      </c>
      <c r="Y29" s="181"/>
      <c r="Z29" s="181"/>
      <c r="AA29" s="181"/>
      <c r="AB29" s="181"/>
      <c r="AC29" s="181"/>
      <c r="AD29" s="182"/>
      <c r="AE29" s="182"/>
      <c r="AF29" s="182"/>
      <c r="AG29" s="182"/>
      <c r="AH29" s="182"/>
      <c r="AI29" s="61"/>
      <c r="AJ29" s="61"/>
    </row>
    <row r="30" spans="1:64" s="65" customFormat="1" ht="36" customHeight="1">
      <c r="A30" s="61"/>
      <c r="B30" s="62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</row>
    <row r="31" spans="1:64" s="65" customFormat="1" ht="54" customHeight="1">
      <c r="A31" s="61"/>
      <c r="B31" s="62" t="s">
        <v>89</v>
      </c>
      <c r="C31" s="184" t="s">
        <v>90</v>
      </c>
      <c r="D31" s="184"/>
      <c r="E31" s="184"/>
      <c r="F31" s="67"/>
      <c r="G31" s="67"/>
      <c r="H31" s="184"/>
      <c r="I31" s="184"/>
      <c r="J31" s="184"/>
      <c r="K31" s="67"/>
      <c r="L31" s="67"/>
      <c r="M31" s="67"/>
      <c r="N31" s="184"/>
      <c r="O31" s="184"/>
      <c r="P31" s="184"/>
      <c r="Q31" s="67"/>
      <c r="R31" s="61"/>
      <c r="S31" s="67"/>
      <c r="T31" s="61"/>
      <c r="U31" s="61"/>
      <c r="V31" s="61"/>
      <c r="W31" s="61"/>
      <c r="X31" s="210" t="s">
        <v>91</v>
      </c>
      <c r="Y31" s="210"/>
      <c r="Z31" s="210"/>
      <c r="AA31" s="210"/>
      <c r="AB31" s="210"/>
      <c r="AC31" s="210"/>
      <c r="AD31" s="184"/>
      <c r="AE31" s="184"/>
      <c r="AF31" s="184"/>
      <c r="AG31" s="184"/>
      <c r="AH31" s="184"/>
      <c r="AI31" s="61"/>
      <c r="AJ31" s="61"/>
    </row>
    <row r="32" spans="1:64" s="65" customFormat="1" ht="17.25" customHeight="1">
      <c r="A32" s="61"/>
      <c r="B32" s="62"/>
      <c r="C32" s="181" t="s">
        <v>5</v>
      </c>
      <c r="D32" s="181"/>
      <c r="E32" s="181"/>
      <c r="F32" s="63"/>
      <c r="G32" s="63"/>
      <c r="H32" s="181" t="s">
        <v>7</v>
      </c>
      <c r="I32" s="181"/>
      <c r="J32" s="181"/>
      <c r="K32" s="181"/>
      <c r="L32" s="181"/>
      <c r="M32" s="181"/>
      <c r="N32" s="181"/>
      <c r="O32" s="181"/>
      <c r="P32" s="181"/>
      <c r="Q32" s="63"/>
      <c r="R32" s="61"/>
      <c r="S32" s="63"/>
      <c r="T32" s="61"/>
      <c r="U32" s="61"/>
      <c r="V32" s="63"/>
      <c r="W32" s="63"/>
      <c r="X32" s="181" t="s">
        <v>32</v>
      </c>
      <c r="Y32" s="181"/>
      <c r="Z32" s="181"/>
      <c r="AA32" s="181"/>
      <c r="AB32" s="181"/>
      <c r="AC32" s="181"/>
      <c r="AD32" s="182"/>
      <c r="AE32" s="182"/>
      <c r="AF32" s="182"/>
      <c r="AG32" s="182"/>
      <c r="AH32" s="182"/>
      <c r="AI32" s="61"/>
      <c r="AJ32" s="61"/>
    </row>
    <row r="35" spans="6:37" ht="90.75" hidden="1" customHeight="1">
      <c r="F35" s="109"/>
      <c r="G35" s="109"/>
      <c r="H35" s="109" t="s">
        <v>97</v>
      </c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10" t="s">
        <v>96</v>
      </c>
    </row>
    <row r="36" spans="6:37" ht="44.25" hidden="1" customHeight="1">
      <c r="F36" s="111"/>
      <c r="G36" s="111"/>
      <c r="H36" s="111">
        <v>0.33</v>
      </c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2">
        <f>SUM(F36:AG36)</f>
        <v>0.33</v>
      </c>
    </row>
    <row r="37" spans="6:37" ht="11.45" hidden="1" customHeight="1"/>
  </sheetData>
  <mergeCells count="40">
    <mergeCell ref="AI2:AJ2"/>
    <mergeCell ref="C32:E32"/>
    <mergeCell ref="H32:P32"/>
    <mergeCell ref="X32:AC32"/>
    <mergeCell ref="AD32:AH32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  <mergeCell ref="F16:AJ16"/>
    <mergeCell ref="T10:AA10"/>
    <mergeCell ref="F20:AJ20"/>
    <mergeCell ref="B27:E27"/>
    <mergeCell ref="C28:E28"/>
    <mergeCell ref="H28:J28"/>
    <mergeCell ref="N28:P28"/>
    <mergeCell ref="X28:AC28"/>
    <mergeCell ref="AD28:AH28"/>
    <mergeCell ref="Y11:AA11"/>
    <mergeCell ref="A13:AK13"/>
    <mergeCell ref="A14:AK14"/>
    <mergeCell ref="A15:AK15"/>
    <mergeCell ref="A16:A19"/>
    <mergeCell ref="B16:B19"/>
    <mergeCell ref="C16:C19"/>
    <mergeCell ref="D16:D19"/>
    <mergeCell ref="E16:E19"/>
    <mergeCell ref="AK16:AK19"/>
    <mergeCell ref="F18:AJ19"/>
    <mergeCell ref="T8:AA8"/>
    <mergeCell ref="Q1:T1"/>
    <mergeCell ref="U1:W1"/>
    <mergeCell ref="T3:AA3"/>
    <mergeCell ref="T4:AA4"/>
    <mergeCell ref="T6:AA6"/>
  </mergeCells>
  <pageMargins left="0.74803149606299213" right="0.78740157480314965" top="0.74803149606299213" bottom="0.98425196850393704" header="0.51181102362204722" footer="0.51181102362204722"/>
  <pageSetup paperSize="8" scale="58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J40"/>
  <sheetViews>
    <sheetView view="pageBreakPreview" topLeftCell="A17" zoomScale="50" zoomScaleNormal="55" zoomScaleSheetLayoutView="50" workbookViewId="0">
      <selection activeCell="Q39" sqref="Q39"/>
    </sheetView>
  </sheetViews>
  <sheetFormatPr defaultColWidth="9" defaultRowHeight="11.45" customHeight="1" outlineLevelCol="1"/>
  <cols>
    <col min="1" max="1" width="8.7109375" style="1" customWidth="1"/>
    <col min="2" max="2" width="43.1406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9.42578125" style="1" customWidth="1"/>
    <col min="7" max="8" width="6.7109375" style="1" customWidth="1"/>
    <col min="9" max="9" width="8.140625" style="1" bestFit="1" customWidth="1"/>
    <col min="10" max="11" width="6.7109375" style="1" customWidth="1"/>
    <col min="12" max="12" width="9.85546875" style="1" customWidth="1"/>
    <col min="13" max="16" width="6.7109375" style="2" customWidth="1"/>
    <col min="17" max="17" width="8" style="2" customWidth="1"/>
    <col min="18" max="24" width="6.7109375" style="2" customWidth="1"/>
    <col min="25" max="34" width="6.7109375" style="4" customWidth="1"/>
    <col min="35" max="37" width="6.7109375" style="4" customWidth="1" outlineLevel="1"/>
    <col min="38" max="38" width="11.85546875" style="4" customWidth="1"/>
    <col min="39" max="39" width="14.28515625" style="4" customWidth="1"/>
    <col min="40" max="40" width="11.42578125" style="4" bestFit="1" customWidth="1"/>
    <col min="41" max="41" width="19.140625" style="4" bestFit="1" customWidth="1"/>
    <col min="42" max="42" width="11.42578125" style="4" bestFit="1" customWidth="1"/>
    <col min="43" max="16384" width="9" style="4"/>
  </cols>
  <sheetData>
    <row r="1" spans="1:62" ht="15.75" customHeight="1" thickBot="1">
      <c r="D1" s="5"/>
      <c r="Q1" s="3"/>
      <c r="R1" s="188"/>
      <c r="S1" s="188"/>
      <c r="T1" s="188"/>
      <c r="U1" s="188"/>
      <c r="V1" s="193"/>
      <c r="W1" s="193"/>
      <c r="X1" s="193"/>
    </row>
    <row r="2" spans="1:62" s="5" customFormat="1" ht="25.5" customHeight="1" thickBot="1">
      <c r="AK2" s="7"/>
      <c r="AO2" s="58" t="s">
        <v>83</v>
      </c>
    </row>
    <row r="3" spans="1:62" s="7" customFormat="1" ht="15.75" hidden="1" customHeight="1">
      <c r="A3" s="83"/>
      <c r="B3" s="30" t="s">
        <v>0</v>
      </c>
      <c r="C3" s="30"/>
      <c r="D3" s="30"/>
      <c r="E3" s="30"/>
      <c r="F3" s="30"/>
      <c r="G3" s="30"/>
      <c r="H3" s="83"/>
      <c r="I3" s="83"/>
      <c r="J3" s="83"/>
      <c r="K3" s="83"/>
      <c r="L3" s="83"/>
      <c r="M3" s="5"/>
      <c r="N3" s="5"/>
      <c r="O3" s="5"/>
      <c r="P3" s="5"/>
      <c r="Q3" s="5"/>
      <c r="R3" s="5"/>
      <c r="S3" s="5"/>
      <c r="T3" s="5"/>
      <c r="U3" s="194" t="s">
        <v>1</v>
      </c>
      <c r="V3" s="194"/>
      <c r="W3" s="194"/>
      <c r="X3" s="194"/>
      <c r="Y3" s="194"/>
      <c r="Z3" s="194"/>
      <c r="AA3" s="194"/>
      <c r="AB3" s="194"/>
    </row>
    <row r="4" spans="1:62" s="7" customFormat="1" ht="15.75" hidden="1" customHeight="1">
      <c r="A4" s="83"/>
      <c r="B4" s="30" t="s">
        <v>2</v>
      </c>
      <c r="C4" s="30"/>
      <c r="D4" s="30"/>
      <c r="E4" s="30"/>
      <c r="F4" s="30"/>
      <c r="G4" s="30"/>
      <c r="H4" s="83"/>
      <c r="I4" s="83"/>
      <c r="J4" s="83"/>
      <c r="K4" s="83"/>
      <c r="L4" s="83"/>
      <c r="M4" s="5"/>
      <c r="N4" s="5"/>
      <c r="O4" s="5"/>
      <c r="P4" s="5"/>
      <c r="Q4" s="5"/>
      <c r="R4" s="5"/>
      <c r="S4" s="5"/>
      <c r="T4" s="5"/>
      <c r="U4" s="195" t="s">
        <v>3</v>
      </c>
      <c r="V4" s="195"/>
      <c r="W4" s="195"/>
      <c r="X4" s="195"/>
      <c r="Y4" s="195"/>
      <c r="Z4" s="195"/>
      <c r="AA4" s="195"/>
      <c r="AB4" s="195"/>
    </row>
    <row r="5" spans="1:62" s="7" customFormat="1" ht="22.5" hidden="1" customHeight="1">
      <c r="A5" s="83"/>
      <c r="B5" s="47" t="s">
        <v>4</v>
      </c>
      <c r="C5" s="44"/>
      <c r="D5" s="31"/>
      <c r="E5" s="31"/>
      <c r="F5" s="31"/>
      <c r="G5" s="83"/>
      <c r="H5" s="83"/>
      <c r="I5" s="83"/>
      <c r="J5" s="83"/>
      <c r="K5" s="83"/>
      <c r="L5" s="83"/>
      <c r="M5" s="5"/>
      <c r="N5" s="5"/>
      <c r="O5" s="5"/>
      <c r="P5" s="5"/>
      <c r="Q5" s="5"/>
      <c r="R5" s="5"/>
      <c r="S5" s="5"/>
      <c r="T5" s="5"/>
      <c r="U5" s="83"/>
      <c r="V5" s="5"/>
      <c r="W5" s="5"/>
      <c r="X5" s="5"/>
      <c r="Y5" s="5"/>
    </row>
    <row r="6" spans="1:62" s="7" customFormat="1" ht="33.75" hidden="1" customHeight="1">
      <c r="A6" s="83"/>
      <c r="B6" s="87" t="s">
        <v>5</v>
      </c>
      <c r="C6" s="45"/>
      <c r="D6" s="49"/>
      <c r="E6" s="49"/>
      <c r="F6" s="30"/>
      <c r="G6" s="30"/>
      <c r="H6" s="83"/>
      <c r="I6" s="83"/>
      <c r="J6" s="83"/>
      <c r="K6" s="83"/>
      <c r="L6" s="83"/>
      <c r="M6" s="5"/>
      <c r="N6" s="5"/>
      <c r="O6" s="5"/>
      <c r="P6" s="5"/>
      <c r="Q6" s="5"/>
      <c r="R6" s="5"/>
      <c r="S6" s="5"/>
      <c r="T6" s="5"/>
      <c r="U6" s="189" t="s">
        <v>5</v>
      </c>
      <c r="V6" s="189"/>
      <c r="W6" s="189"/>
      <c r="X6" s="189"/>
      <c r="Y6" s="189"/>
      <c r="Z6" s="189"/>
      <c r="AA6" s="189"/>
      <c r="AB6" s="189"/>
    </row>
    <row r="7" spans="1:62" s="7" customFormat="1" ht="15.75" hidden="1" customHeight="1">
      <c r="A7" s="83"/>
      <c r="B7" s="44" t="s">
        <v>6</v>
      </c>
      <c r="C7" s="44"/>
      <c r="D7" s="31"/>
      <c r="E7" s="31"/>
      <c r="F7" s="31"/>
      <c r="G7" s="83"/>
      <c r="H7" s="83"/>
      <c r="I7" s="83"/>
      <c r="J7" s="83"/>
      <c r="K7" s="83"/>
      <c r="L7" s="83"/>
      <c r="M7" s="5"/>
      <c r="N7" s="5"/>
      <c r="O7" s="5"/>
      <c r="P7" s="5"/>
      <c r="Q7" s="5"/>
      <c r="R7" s="5"/>
      <c r="S7" s="5"/>
      <c r="T7" s="5"/>
      <c r="U7" s="83"/>
      <c r="V7" s="5"/>
      <c r="W7" s="5"/>
      <c r="X7" s="5"/>
      <c r="Y7" s="5"/>
    </row>
    <row r="8" spans="1:62" s="7" customFormat="1" ht="30" hidden="1" customHeight="1">
      <c r="A8" s="83"/>
      <c r="B8" s="87" t="s">
        <v>7</v>
      </c>
      <c r="C8" s="46"/>
      <c r="D8" s="83"/>
      <c r="E8" s="48"/>
      <c r="F8" s="30"/>
      <c r="G8" s="30"/>
      <c r="H8" s="83"/>
      <c r="I8" s="83"/>
      <c r="J8" s="83"/>
      <c r="K8" s="83"/>
      <c r="L8" s="83"/>
      <c r="M8" s="5"/>
      <c r="N8" s="5"/>
      <c r="O8" s="5"/>
      <c r="P8" s="5"/>
      <c r="Q8" s="5"/>
      <c r="R8" s="5"/>
      <c r="S8" s="5"/>
      <c r="T8" s="5"/>
      <c r="U8" s="189" t="s">
        <v>7</v>
      </c>
      <c r="V8" s="189"/>
      <c r="W8" s="189"/>
      <c r="X8" s="189"/>
      <c r="Y8" s="189"/>
      <c r="Z8" s="189"/>
      <c r="AA8" s="189"/>
      <c r="AB8" s="189"/>
    </row>
    <row r="9" spans="1:62" s="7" customFormat="1" ht="15.75" hidden="1" customHeight="1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5"/>
      <c r="N9" s="5"/>
      <c r="O9" s="5"/>
      <c r="P9" s="5"/>
      <c r="Q9" s="5"/>
      <c r="R9" s="5"/>
      <c r="S9" s="5"/>
      <c r="T9" s="5"/>
      <c r="U9" s="83"/>
      <c r="V9" s="5"/>
      <c r="W9" s="5"/>
      <c r="X9" s="5"/>
      <c r="Y9" s="5"/>
    </row>
    <row r="10" spans="1:62" s="7" customFormat="1" ht="15.75" hidden="1" customHeight="1">
      <c r="A10" s="83"/>
      <c r="B10" s="30" t="s">
        <v>62</v>
      </c>
      <c r="C10" s="30"/>
      <c r="D10" s="83"/>
      <c r="E10" s="30"/>
      <c r="F10" s="30"/>
      <c r="G10" s="30"/>
      <c r="H10" s="83"/>
      <c r="I10" s="83"/>
      <c r="J10" s="83"/>
      <c r="K10" s="83"/>
      <c r="L10" s="83"/>
      <c r="M10" s="5"/>
      <c r="N10" s="5"/>
      <c r="O10" s="5"/>
      <c r="P10" s="5"/>
      <c r="Q10" s="5"/>
      <c r="R10" s="5"/>
      <c r="S10" s="5"/>
      <c r="T10" s="5"/>
      <c r="U10" s="194" t="s">
        <v>58</v>
      </c>
      <c r="V10" s="194"/>
      <c r="W10" s="194"/>
      <c r="X10" s="194"/>
      <c r="Y10" s="194"/>
      <c r="Z10" s="194"/>
      <c r="AA10" s="194"/>
      <c r="AB10" s="194"/>
    </row>
    <row r="11" spans="1:62" s="7" customFormat="1" ht="56.25" customHeight="1">
      <c r="A11" s="83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Z11" s="187"/>
      <c r="AA11" s="187"/>
      <c r="AB11" s="187"/>
    </row>
    <row r="12" spans="1:62" s="7" customFormat="1" ht="12.75" customHeight="1">
      <c r="A12" s="83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62" s="24" customFormat="1" ht="23.25" customHeight="1">
      <c r="A13" s="198" t="s">
        <v>94</v>
      </c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</row>
    <row r="14" spans="1:62" s="24" customFormat="1" ht="23.25" customHeight="1">
      <c r="A14" s="198" t="s">
        <v>81</v>
      </c>
      <c r="B14" s="198"/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8"/>
      <c r="AI14" s="198"/>
      <c r="AJ14" s="198"/>
      <c r="AK14" s="198"/>
      <c r="AL14" s="198"/>
      <c r="AM14" s="198"/>
      <c r="AN14" s="198"/>
      <c r="AO14" s="198"/>
      <c r="AP14" s="198"/>
    </row>
    <row r="15" spans="1:62" s="24" customFormat="1" ht="23.25" customHeight="1">
      <c r="A15" s="198" t="s">
        <v>84</v>
      </c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198"/>
      <c r="AK15" s="198"/>
      <c r="AL15" s="198"/>
      <c r="AM15" s="198"/>
      <c r="AN15" s="198"/>
      <c r="AO15" s="198"/>
      <c r="AP15" s="198"/>
    </row>
    <row r="16" spans="1:62" s="9" customFormat="1" ht="27.75" customHeight="1">
      <c r="A16" s="190" t="s">
        <v>33</v>
      </c>
      <c r="B16" s="196" t="s">
        <v>10</v>
      </c>
      <c r="C16" s="190" t="s">
        <v>34</v>
      </c>
      <c r="D16" s="197" t="s">
        <v>35</v>
      </c>
      <c r="E16" s="223" t="s">
        <v>12</v>
      </c>
      <c r="F16" s="199" t="s">
        <v>36</v>
      </c>
      <c r="G16" s="200" t="s">
        <v>126</v>
      </c>
      <c r="H16" s="200"/>
      <c r="I16" s="200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/>
      <c r="AG16" s="200"/>
      <c r="AH16" s="200"/>
      <c r="AI16" s="200"/>
      <c r="AJ16" s="200"/>
      <c r="AK16" s="200"/>
      <c r="AL16" s="201" t="s">
        <v>95</v>
      </c>
      <c r="AM16" s="203" t="s">
        <v>39</v>
      </c>
      <c r="AN16" s="203"/>
      <c r="AO16" s="203"/>
      <c r="AP16" s="203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</row>
    <row r="17" spans="1:62" s="9" customFormat="1" ht="15" customHeight="1">
      <c r="A17" s="190"/>
      <c r="B17" s="196"/>
      <c r="C17" s="190"/>
      <c r="D17" s="197"/>
      <c r="E17" s="224"/>
      <c r="F17" s="199"/>
      <c r="G17" s="57">
        <v>1</v>
      </c>
      <c r="H17" s="160" t="s">
        <v>40</v>
      </c>
      <c r="I17" s="161">
        <v>3</v>
      </c>
      <c r="J17" s="85" t="s">
        <v>41</v>
      </c>
      <c r="K17" s="57">
        <v>5</v>
      </c>
      <c r="L17" s="85" t="s">
        <v>42</v>
      </c>
      <c r="M17" s="57">
        <v>7</v>
      </c>
      <c r="N17" s="160" t="s">
        <v>43</v>
      </c>
      <c r="O17" s="161">
        <v>9</v>
      </c>
      <c r="P17" s="160" t="s">
        <v>44</v>
      </c>
      <c r="Q17" s="57">
        <v>11</v>
      </c>
      <c r="R17" s="85" t="s">
        <v>45</v>
      </c>
      <c r="S17" s="57">
        <v>13</v>
      </c>
      <c r="T17" s="85" t="s">
        <v>46</v>
      </c>
      <c r="U17" s="57">
        <v>15</v>
      </c>
      <c r="V17" s="160" t="s">
        <v>47</v>
      </c>
      <c r="W17" s="161">
        <v>17</v>
      </c>
      <c r="X17" s="85" t="s">
        <v>48</v>
      </c>
      <c r="Y17" s="57">
        <v>19</v>
      </c>
      <c r="Z17" s="85" t="s">
        <v>49</v>
      </c>
      <c r="AA17" s="57">
        <v>21</v>
      </c>
      <c r="AB17" s="85" t="s">
        <v>50</v>
      </c>
      <c r="AC17" s="161">
        <v>23</v>
      </c>
      <c r="AD17" s="160" t="s">
        <v>51</v>
      </c>
      <c r="AE17" s="57">
        <v>25</v>
      </c>
      <c r="AF17" s="85" t="s">
        <v>52</v>
      </c>
      <c r="AG17" s="57">
        <v>27</v>
      </c>
      <c r="AH17" s="85" t="s">
        <v>53</v>
      </c>
      <c r="AI17" s="57">
        <v>29</v>
      </c>
      <c r="AJ17" s="160" t="s">
        <v>54</v>
      </c>
      <c r="AK17" s="160" t="s">
        <v>55</v>
      </c>
      <c r="AL17" s="201"/>
      <c r="AM17" s="203"/>
      <c r="AN17" s="203"/>
      <c r="AO17" s="203"/>
      <c r="AP17" s="203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</row>
    <row r="18" spans="1:62" s="9" customFormat="1" ht="6" customHeight="1">
      <c r="A18" s="190"/>
      <c r="B18" s="196"/>
      <c r="C18" s="190"/>
      <c r="D18" s="197"/>
      <c r="E18" s="224"/>
      <c r="F18" s="199"/>
      <c r="G18" s="190" t="s">
        <v>105</v>
      </c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  <c r="AJ18" s="190"/>
      <c r="AK18" s="190"/>
      <c r="AL18" s="201"/>
      <c r="AM18" s="203"/>
      <c r="AN18" s="203"/>
      <c r="AO18" s="203"/>
      <c r="AP18" s="203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</row>
    <row r="19" spans="1:62" s="9" customFormat="1" ht="38.25" customHeight="1">
      <c r="A19" s="190"/>
      <c r="B19" s="196"/>
      <c r="C19" s="190"/>
      <c r="D19" s="197"/>
      <c r="E19" s="225"/>
      <c r="F19" s="199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201"/>
      <c r="AM19" s="13" t="s">
        <v>13</v>
      </c>
      <c r="AN19" s="13" t="s">
        <v>14</v>
      </c>
      <c r="AO19" s="13" t="s">
        <v>15</v>
      </c>
      <c r="AP19" s="13" t="s">
        <v>16</v>
      </c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</row>
    <row r="20" spans="1:62" s="9" customFormat="1" ht="15.75">
      <c r="A20" s="80">
        <v>1</v>
      </c>
      <c r="B20" s="80">
        <v>2</v>
      </c>
      <c r="C20" s="27">
        <v>3</v>
      </c>
      <c r="D20" s="86">
        <v>4</v>
      </c>
      <c r="E20" s="27">
        <v>5</v>
      </c>
      <c r="F20" s="80">
        <v>6</v>
      </c>
      <c r="G20" s="191">
        <v>7</v>
      </c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80">
        <v>8</v>
      </c>
      <c r="AM20" s="113">
        <v>9</v>
      </c>
      <c r="AN20" s="113">
        <v>10</v>
      </c>
      <c r="AO20" s="113">
        <v>11</v>
      </c>
      <c r="AP20" s="113">
        <v>12</v>
      </c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 spans="1:62" s="9" customFormat="1" ht="31.5">
      <c r="A21" s="80">
        <v>1</v>
      </c>
      <c r="B21" s="69" t="s">
        <v>68</v>
      </c>
      <c r="C21" s="69" t="s">
        <v>71</v>
      </c>
      <c r="D21" s="98">
        <v>0.88</v>
      </c>
      <c r="E21" s="16" t="s">
        <v>20</v>
      </c>
      <c r="F21" s="96">
        <v>1</v>
      </c>
      <c r="G21" s="114"/>
      <c r="H21" s="167"/>
      <c r="I21" s="178"/>
      <c r="J21" s="114"/>
      <c r="K21" s="99"/>
      <c r="L21" s="99">
        <f t="shared" ref="L21:L26" si="0">F21*D21</f>
        <v>0.88</v>
      </c>
      <c r="M21" s="99"/>
      <c r="N21" s="167"/>
      <c r="O21" s="167"/>
      <c r="P21" s="167"/>
      <c r="Q21" s="166"/>
      <c r="R21" s="99"/>
      <c r="S21" s="99"/>
      <c r="T21" s="99"/>
      <c r="U21" s="99"/>
      <c r="V21" s="167"/>
      <c r="W21" s="167"/>
      <c r="X21" s="115"/>
      <c r="Y21" s="115"/>
      <c r="Z21" s="115"/>
      <c r="AA21" s="115"/>
      <c r="AB21" s="115"/>
      <c r="AC21" s="169"/>
      <c r="AD21" s="169"/>
      <c r="AE21" s="116"/>
      <c r="AF21" s="116"/>
      <c r="AG21" s="116"/>
      <c r="AH21" s="116"/>
      <c r="AI21" s="116"/>
      <c r="AJ21" s="169"/>
      <c r="AK21" s="169"/>
      <c r="AL21" s="117">
        <f>SUM(G21:AK21)</f>
        <v>0.88</v>
      </c>
      <c r="AM21" s="15"/>
      <c r="AN21" s="79">
        <f>AL21</f>
        <v>0.88</v>
      </c>
      <c r="AO21" s="15"/>
      <c r="AP21" s="15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</row>
    <row r="22" spans="1:62" s="9" customFormat="1" ht="31.5">
      <c r="A22" s="80">
        <v>2</v>
      </c>
      <c r="B22" s="69" t="s">
        <v>72</v>
      </c>
      <c r="C22" s="136" t="s">
        <v>124</v>
      </c>
      <c r="D22" s="98">
        <v>3.36</v>
      </c>
      <c r="E22" s="16" t="s">
        <v>20</v>
      </c>
      <c r="F22" s="96">
        <v>1</v>
      </c>
      <c r="G22" s="114"/>
      <c r="H22" s="167"/>
      <c r="I22" s="178"/>
      <c r="J22" s="114"/>
      <c r="K22" s="99"/>
      <c r="L22" s="99">
        <f t="shared" si="0"/>
        <v>3.36</v>
      </c>
      <c r="M22" s="99"/>
      <c r="N22" s="167"/>
      <c r="O22" s="167"/>
      <c r="P22" s="167"/>
      <c r="Q22" s="166"/>
      <c r="R22" s="99"/>
      <c r="S22" s="99"/>
      <c r="T22" s="99"/>
      <c r="U22" s="99"/>
      <c r="V22" s="167"/>
      <c r="W22" s="167"/>
      <c r="X22" s="115"/>
      <c r="Y22" s="115"/>
      <c r="Z22" s="115"/>
      <c r="AA22" s="115"/>
      <c r="AB22" s="115"/>
      <c r="AC22" s="169"/>
      <c r="AD22" s="169"/>
      <c r="AE22" s="116"/>
      <c r="AF22" s="116"/>
      <c r="AG22" s="116"/>
      <c r="AH22" s="116"/>
      <c r="AI22" s="116"/>
      <c r="AJ22" s="169"/>
      <c r="AK22" s="169"/>
      <c r="AL22" s="117">
        <f t="shared" ref="AL22:AL26" si="1">SUM(G22:AK22)</f>
        <v>3.36</v>
      </c>
      <c r="AM22" s="20">
        <f>AL22</f>
        <v>3.36</v>
      </c>
      <c r="AN22" s="20"/>
      <c r="AO22" s="20"/>
      <c r="AP22" s="20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</row>
    <row r="23" spans="1:62" s="9" customFormat="1" ht="40.5" customHeight="1">
      <c r="A23" s="80">
        <v>3</v>
      </c>
      <c r="B23" s="69" t="s">
        <v>63</v>
      </c>
      <c r="C23" s="69" t="s">
        <v>64</v>
      </c>
      <c r="D23" s="98">
        <v>3.36</v>
      </c>
      <c r="E23" s="16" t="s">
        <v>20</v>
      </c>
      <c r="F23" s="96">
        <v>2</v>
      </c>
      <c r="G23" s="114"/>
      <c r="H23" s="167"/>
      <c r="I23" s="178"/>
      <c r="J23" s="114"/>
      <c r="K23" s="99"/>
      <c r="L23" s="99">
        <f t="shared" si="0"/>
        <v>6.72</v>
      </c>
      <c r="M23" s="99"/>
      <c r="N23" s="167"/>
      <c r="O23" s="167"/>
      <c r="P23" s="167"/>
      <c r="Q23" s="166"/>
      <c r="R23" s="99"/>
      <c r="S23" s="99"/>
      <c r="T23" s="99"/>
      <c r="U23" s="99"/>
      <c r="V23" s="167"/>
      <c r="W23" s="167"/>
      <c r="X23" s="115"/>
      <c r="Y23" s="115"/>
      <c r="Z23" s="115"/>
      <c r="AA23" s="115"/>
      <c r="AB23" s="115"/>
      <c r="AC23" s="169"/>
      <c r="AD23" s="169"/>
      <c r="AE23" s="116"/>
      <c r="AF23" s="116"/>
      <c r="AG23" s="116"/>
      <c r="AH23" s="116"/>
      <c r="AI23" s="116"/>
      <c r="AJ23" s="169"/>
      <c r="AK23" s="169"/>
      <c r="AL23" s="117">
        <f t="shared" si="1"/>
        <v>6.72</v>
      </c>
      <c r="AM23" s="20">
        <f>AL23</f>
        <v>6.72</v>
      </c>
      <c r="AN23" s="20"/>
      <c r="AO23" s="20"/>
      <c r="AP23" s="20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</row>
    <row r="24" spans="1:62" s="7" customFormat="1" ht="43.5" customHeight="1">
      <c r="A24" s="16">
        <v>4</v>
      </c>
      <c r="B24" s="69" t="s">
        <v>101</v>
      </c>
      <c r="C24" s="69" t="s">
        <v>102</v>
      </c>
      <c r="D24" s="98">
        <v>0.57999999999999996</v>
      </c>
      <c r="E24" s="16" t="s">
        <v>20</v>
      </c>
      <c r="F24" s="96">
        <v>1</v>
      </c>
      <c r="G24" s="114"/>
      <c r="H24" s="167"/>
      <c r="I24" s="171"/>
      <c r="J24" s="114"/>
      <c r="K24" s="99"/>
      <c r="L24" s="99">
        <f t="shared" si="0"/>
        <v>0.57999999999999996</v>
      </c>
      <c r="M24" s="99"/>
      <c r="N24" s="167"/>
      <c r="O24" s="167"/>
      <c r="P24" s="167"/>
      <c r="Q24" s="97"/>
      <c r="R24" s="99"/>
      <c r="S24" s="99"/>
      <c r="T24" s="99"/>
      <c r="U24" s="99"/>
      <c r="V24" s="167"/>
      <c r="W24" s="167"/>
      <c r="X24" s="115"/>
      <c r="Y24" s="115"/>
      <c r="Z24" s="115"/>
      <c r="AA24" s="115"/>
      <c r="AB24" s="115"/>
      <c r="AC24" s="169"/>
      <c r="AD24" s="169"/>
      <c r="AE24" s="116"/>
      <c r="AF24" s="116"/>
      <c r="AG24" s="116"/>
      <c r="AH24" s="116"/>
      <c r="AI24" s="116"/>
      <c r="AJ24" s="169"/>
      <c r="AK24" s="169"/>
      <c r="AL24" s="117">
        <f t="shared" si="1"/>
        <v>0.57999999999999996</v>
      </c>
      <c r="AM24" s="20"/>
      <c r="AN24" s="20">
        <f>AL24</f>
        <v>0.57999999999999996</v>
      </c>
      <c r="AO24" s="20"/>
      <c r="AP24" s="20"/>
    </row>
    <row r="25" spans="1:62" s="7" customFormat="1" ht="43.5" customHeight="1">
      <c r="A25" s="16">
        <v>5</v>
      </c>
      <c r="B25" s="69" t="s">
        <v>103</v>
      </c>
      <c r="C25" s="69" t="s">
        <v>104</v>
      </c>
      <c r="D25" s="98">
        <v>0.66</v>
      </c>
      <c r="E25" s="16" t="s">
        <v>20</v>
      </c>
      <c r="F25" s="96">
        <v>1</v>
      </c>
      <c r="G25" s="114"/>
      <c r="H25" s="167"/>
      <c r="I25" s="171"/>
      <c r="J25" s="114"/>
      <c r="K25" s="99"/>
      <c r="L25" s="99">
        <f t="shared" si="0"/>
        <v>0.66</v>
      </c>
      <c r="M25" s="99"/>
      <c r="N25" s="167"/>
      <c r="O25" s="167"/>
      <c r="P25" s="167"/>
      <c r="Q25" s="97"/>
      <c r="R25" s="99"/>
      <c r="S25" s="99"/>
      <c r="T25" s="99"/>
      <c r="U25" s="99"/>
      <c r="V25" s="167"/>
      <c r="W25" s="167"/>
      <c r="X25" s="115"/>
      <c r="Y25" s="115"/>
      <c r="Z25" s="115"/>
      <c r="AA25" s="115"/>
      <c r="AB25" s="115"/>
      <c r="AC25" s="169"/>
      <c r="AD25" s="169"/>
      <c r="AE25" s="116"/>
      <c r="AF25" s="116"/>
      <c r="AG25" s="116"/>
      <c r="AH25" s="116"/>
      <c r="AI25" s="116"/>
      <c r="AJ25" s="169"/>
      <c r="AK25" s="169"/>
      <c r="AL25" s="117">
        <f t="shared" si="1"/>
        <v>0.66</v>
      </c>
      <c r="AM25" s="20"/>
      <c r="AN25" s="20">
        <f>AL25</f>
        <v>0.66</v>
      </c>
      <c r="AO25" s="20"/>
      <c r="AP25" s="20"/>
    </row>
    <row r="26" spans="1:62" s="7" customFormat="1" ht="73.5" customHeight="1">
      <c r="A26" s="16">
        <v>6</v>
      </c>
      <c r="B26" s="69" t="s">
        <v>69</v>
      </c>
      <c r="C26" s="69" t="s">
        <v>70</v>
      </c>
      <c r="D26" s="98">
        <v>3.36</v>
      </c>
      <c r="E26" s="16" t="s">
        <v>20</v>
      </c>
      <c r="F26" s="96">
        <v>1</v>
      </c>
      <c r="G26" s="114"/>
      <c r="H26" s="167"/>
      <c r="I26" s="171"/>
      <c r="J26" s="114"/>
      <c r="K26" s="99"/>
      <c r="L26" s="99">
        <f t="shared" si="0"/>
        <v>3.36</v>
      </c>
      <c r="M26" s="99"/>
      <c r="N26" s="167"/>
      <c r="O26" s="167"/>
      <c r="P26" s="167"/>
      <c r="Q26" s="97"/>
      <c r="R26" s="99"/>
      <c r="S26" s="99"/>
      <c r="T26" s="99"/>
      <c r="U26" s="99"/>
      <c r="V26" s="167"/>
      <c r="W26" s="167"/>
      <c r="X26" s="115"/>
      <c r="Y26" s="115"/>
      <c r="Z26" s="115"/>
      <c r="AA26" s="115"/>
      <c r="AB26" s="115"/>
      <c r="AC26" s="169"/>
      <c r="AD26" s="169"/>
      <c r="AE26" s="116"/>
      <c r="AF26" s="116"/>
      <c r="AG26" s="116"/>
      <c r="AH26" s="116"/>
      <c r="AI26" s="116"/>
      <c r="AJ26" s="169"/>
      <c r="AK26" s="169"/>
      <c r="AL26" s="117">
        <f t="shared" si="1"/>
        <v>3.36</v>
      </c>
      <c r="AM26" s="20">
        <f>AL26</f>
        <v>3.36</v>
      </c>
      <c r="AN26" s="20"/>
      <c r="AO26" s="20"/>
      <c r="AP26" s="20"/>
    </row>
    <row r="27" spans="1:62" s="7" customFormat="1" ht="21" customHeight="1">
      <c r="A27" s="14"/>
      <c r="B27" s="192" t="s">
        <v>28</v>
      </c>
      <c r="C27" s="192"/>
      <c r="D27" s="192"/>
      <c r="E27" s="192"/>
      <c r="F27" s="192"/>
      <c r="G27" s="114"/>
      <c r="H27" s="167"/>
      <c r="I27" s="171"/>
      <c r="J27" s="157"/>
      <c r="K27" s="99"/>
      <c r="L27" s="158">
        <f>SUM(L21:L26)</f>
        <v>15.56</v>
      </c>
      <c r="M27" s="99"/>
      <c r="N27" s="167"/>
      <c r="O27" s="167"/>
      <c r="P27" s="167"/>
      <c r="Q27" s="15"/>
      <c r="R27" s="99"/>
      <c r="S27" s="99"/>
      <c r="T27" s="99"/>
      <c r="U27" s="99"/>
      <c r="V27" s="167"/>
      <c r="W27" s="167"/>
      <c r="X27" s="115"/>
      <c r="Y27" s="115"/>
      <c r="Z27" s="115"/>
      <c r="AA27" s="115"/>
      <c r="AB27" s="115"/>
      <c r="AC27" s="169"/>
      <c r="AD27" s="169"/>
      <c r="AE27" s="116"/>
      <c r="AF27" s="116"/>
      <c r="AG27" s="116"/>
      <c r="AH27" s="116"/>
      <c r="AI27" s="116"/>
      <c r="AJ27" s="167"/>
      <c r="AK27" s="167"/>
      <c r="AL27" s="159">
        <f>SUM(AL21:AL26)</f>
        <v>15.56</v>
      </c>
      <c r="AM27" s="159">
        <f t="shared" ref="AM27:AN27" si="2">SUM(AM21:AM26)</f>
        <v>13.44</v>
      </c>
      <c r="AN27" s="159">
        <f t="shared" si="2"/>
        <v>2.12</v>
      </c>
      <c r="AO27" s="20"/>
      <c r="AP27" s="20"/>
    </row>
    <row r="28" spans="1:62" s="5" customFormat="1" ht="11.1" customHeight="1">
      <c r="AM28" s="81"/>
      <c r="AN28" s="81"/>
      <c r="AO28" s="81"/>
      <c r="AP28" s="119"/>
    </row>
    <row r="29" spans="1:62" s="65" customFormat="1" ht="51.75" customHeight="1">
      <c r="A29" s="61"/>
      <c r="B29" s="62" t="s">
        <v>86</v>
      </c>
      <c r="C29" s="184" t="s">
        <v>87</v>
      </c>
      <c r="D29" s="184"/>
      <c r="E29" s="184"/>
      <c r="F29" s="184"/>
      <c r="G29" s="67"/>
      <c r="H29" s="67"/>
      <c r="I29" s="184"/>
      <c r="J29" s="184"/>
      <c r="K29" s="184"/>
      <c r="L29" s="67"/>
      <c r="M29" s="67"/>
      <c r="N29" s="67"/>
      <c r="O29" s="184"/>
      <c r="P29" s="184"/>
      <c r="Q29" s="184"/>
      <c r="R29" s="67"/>
      <c r="S29" s="61"/>
      <c r="T29" s="67"/>
      <c r="U29" s="61"/>
      <c r="V29" s="61"/>
      <c r="W29" s="61"/>
      <c r="X29" s="61"/>
      <c r="Y29" s="210" t="s">
        <v>88</v>
      </c>
      <c r="Z29" s="210"/>
      <c r="AA29" s="210"/>
      <c r="AB29" s="210"/>
      <c r="AC29" s="210"/>
      <c r="AD29" s="210"/>
      <c r="AE29" s="184"/>
      <c r="AF29" s="184"/>
      <c r="AG29" s="184"/>
      <c r="AH29" s="184"/>
      <c r="AI29" s="184"/>
      <c r="AJ29" s="61"/>
      <c r="AK29" s="61"/>
      <c r="AM29" s="60"/>
    </row>
    <row r="30" spans="1:62" s="65" customFormat="1" ht="17.25" customHeight="1">
      <c r="A30" s="61"/>
      <c r="B30" s="62"/>
      <c r="C30" s="181" t="s">
        <v>5</v>
      </c>
      <c r="D30" s="181"/>
      <c r="E30" s="181"/>
      <c r="F30" s="181"/>
      <c r="G30" s="63"/>
      <c r="H30" s="63"/>
      <c r="I30" s="181" t="s">
        <v>7</v>
      </c>
      <c r="J30" s="181"/>
      <c r="K30" s="181"/>
      <c r="L30" s="181"/>
      <c r="M30" s="181"/>
      <c r="N30" s="181"/>
      <c r="O30" s="181"/>
      <c r="P30" s="181"/>
      <c r="Q30" s="181"/>
      <c r="R30" s="63"/>
      <c r="S30" s="61"/>
      <c r="T30" s="63"/>
      <c r="U30" s="61"/>
      <c r="V30" s="61"/>
      <c r="W30" s="63"/>
      <c r="X30" s="63"/>
      <c r="Y30" s="181" t="s">
        <v>32</v>
      </c>
      <c r="Z30" s="181"/>
      <c r="AA30" s="181"/>
      <c r="AB30" s="181"/>
      <c r="AC30" s="181"/>
      <c r="AD30" s="181"/>
      <c r="AE30" s="182"/>
      <c r="AF30" s="182"/>
      <c r="AG30" s="182"/>
      <c r="AH30" s="182"/>
      <c r="AI30" s="182"/>
      <c r="AJ30" s="61"/>
      <c r="AK30" s="61"/>
      <c r="AM30" s="60"/>
    </row>
    <row r="31" spans="1:62" s="65" customFormat="1" ht="36" customHeight="1">
      <c r="A31" s="61"/>
      <c r="B31" s="62"/>
      <c r="C31" s="84"/>
      <c r="D31" s="120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M31" s="60"/>
    </row>
    <row r="32" spans="1:62" s="65" customFormat="1" ht="54" customHeight="1">
      <c r="A32" s="61"/>
      <c r="B32" s="62" t="s">
        <v>89</v>
      </c>
      <c r="C32" s="184" t="s">
        <v>90</v>
      </c>
      <c r="D32" s="184"/>
      <c r="E32" s="184"/>
      <c r="F32" s="184"/>
      <c r="G32" s="67"/>
      <c r="H32" s="67"/>
      <c r="I32" s="184"/>
      <c r="J32" s="184"/>
      <c r="K32" s="184"/>
      <c r="L32" s="67"/>
      <c r="M32" s="67"/>
      <c r="N32" s="67"/>
      <c r="O32" s="184"/>
      <c r="P32" s="184"/>
      <c r="Q32" s="184"/>
      <c r="R32" s="67"/>
      <c r="S32" s="61"/>
      <c r="T32" s="67"/>
      <c r="U32" s="61"/>
      <c r="V32" s="61"/>
      <c r="W32" s="61"/>
      <c r="X32" s="61"/>
      <c r="Y32" s="210" t="s">
        <v>91</v>
      </c>
      <c r="Z32" s="210"/>
      <c r="AA32" s="210"/>
      <c r="AB32" s="210"/>
      <c r="AC32" s="210"/>
      <c r="AD32" s="210"/>
      <c r="AE32" s="184"/>
      <c r="AF32" s="184"/>
      <c r="AG32" s="184"/>
      <c r="AH32" s="184"/>
      <c r="AI32" s="184"/>
      <c r="AJ32" s="61"/>
      <c r="AK32" s="61"/>
      <c r="AM32" s="121"/>
    </row>
    <row r="33" spans="1:40" s="65" customFormat="1" ht="17.25" customHeight="1">
      <c r="A33" s="61"/>
      <c r="B33" s="62"/>
      <c r="C33" s="181" t="s">
        <v>5</v>
      </c>
      <c r="D33" s="181"/>
      <c r="E33" s="181"/>
      <c r="F33" s="181"/>
      <c r="G33" s="63"/>
      <c r="H33" s="63"/>
      <c r="I33" s="181" t="s">
        <v>7</v>
      </c>
      <c r="J33" s="181"/>
      <c r="K33" s="181"/>
      <c r="L33" s="181"/>
      <c r="M33" s="181"/>
      <c r="N33" s="181"/>
      <c r="O33" s="181"/>
      <c r="P33" s="181"/>
      <c r="Q33" s="181"/>
      <c r="R33" s="63"/>
      <c r="S33" s="61"/>
      <c r="T33" s="63"/>
      <c r="U33" s="61"/>
      <c r="V33" s="61"/>
      <c r="W33" s="63"/>
      <c r="X33" s="63"/>
      <c r="Y33" s="181" t="s">
        <v>32</v>
      </c>
      <c r="Z33" s="181"/>
      <c r="AA33" s="181"/>
      <c r="AB33" s="181"/>
      <c r="AC33" s="181"/>
      <c r="AD33" s="181"/>
      <c r="AE33" s="182"/>
      <c r="AF33" s="182"/>
      <c r="AG33" s="182"/>
      <c r="AH33" s="182"/>
      <c r="AI33" s="182"/>
      <c r="AJ33" s="61"/>
      <c r="AK33" s="61"/>
      <c r="AM33" s="77"/>
    </row>
    <row r="34" spans="1:40" ht="62.25" customHeight="1">
      <c r="L34" s="260" t="s">
        <v>136</v>
      </c>
      <c r="Q34" s="4"/>
      <c r="X34" s="4"/>
    </row>
    <row r="35" spans="1:40" ht="62.25" customHeight="1">
      <c r="A35" s="259"/>
      <c r="B35" s="259"/>
      <c r="C35" s="259"/>
      <c r="D35" s="259"/>
      <c r="E35" s="259"/>
      <c r="F35" s="259"/>
      <c r="G35" s="259"/>
      <c r="H35" s="259"/>
      <c r="I35" s="259"/>
      <c r="J35" s="259"/>
      <c r="K35" s="259"/>
      <c r="L35" s="261">
        <f>(0.16+0.17)</f>
        <v>0.33</v>
      </c>
      <c r="M35" s="259"/>
      <c r="N35" s="259"/>
      <c r="O35" s="259"/>
      <c r="Q35" s="4"/>
      <c r="R35" s="259"/>
      <c r="S35" s="259"/>
      <c r="T35" s="259"/>
      <c r="U35" s="259"/>
      <c r="V35" s="259"/>
      <c r="W35" s="259"/>
      <c r="X35" s="259"/>
      <c r="Y35" s="259"/>
      <c r="Z35" s="259"/>
      <c r="AA35" s="259"/>
      <c r="AB35" s="259"/>
      <c r="AC35" s="259"/>
      <c r="AD35" s="259"/>
      <c r="AE35" s="259"/>
      <c r="AF35" s="259"/>
      <c r="AG35" s="259"/>
      <c r="AH35" s="259"/>
      <c r="AI35" s="259"/>
      <c r="AJ35" s="259"/>
      <c r="AK35" s="259"/>
      <c r="AL35" s="65"/>
      <c r="AM35" s="65"/>
      <c r="AN35" s="65"/>
    </row>
    <row r="36" spans="1:40" ht="62.25" customHeight="1">
      <c r="E36" s="282" t="s">
        <v>130</v>
      </c>
      <c r="F36" s="283"/>
      <c r="G36" s="286"/>
      <c r="H36" s="261"/>
      <c r="I36" s="261"/>
      <c r="J36" s="261"/>
      <c r="K36" s="261"/>
      <c r="L36" s="261">
        <f>L27/8</f>
        <v>1.9450000000000001</v>
      </c>
      <c r="M36" s="261"/>
      <c r="N36" s="261"/>
      <c r="O36" s="261"/>
      <c r="P36" s="261"/>
      <c r="Q36" s="291"/>
      <c r="R36" s="261"/>
      <c r="S36" s="261"/>
      <c r="T36" s="261"/>
      <c r="U36" s="261"/>
      <c r="V36" s="261"/>
      <c r="W36" s="264"/>
      <c r="X36" s="264"/>
      <c r="Y36" s="264"/>
      <c r="Z36" s="264"/>
      <c r="AA36" s="264"/>
      <c r="AB36" s="264"/>
      <c r="AC36" s="264"/>
      <c r="AD36" s="264"/>
      <c r="AE36" s="264"/>
      <c r="AF36" s="264"/>
      <c r="AG36" s="264"/>
      <c r="AH36" s="264"/>
      <c r="AI36" s="264"/>
      <c r="AJ36" s="265"/>
      <c r="AK36" s="264"/>
      <c r="AL36" s="264"/>
      <c r="AM36" s="266"/>
      <c r="AN36" s="266"/>
    </row>
    <row r="37" spans="1:40" ht="62.25" customHeight="1">
      <c r="E37" s="284" t="s">
        <v>131</v>
      </c>
      <c r="F37" s="285"/>
      <c r="G37" s="287"/>
      <c r="H37" s="261"/>
      <c r="I37" s="261"/>
      <c r="J37" s="261"/>
      <c r="K37" s="268"/>
      <c r="L37" s="268">
        <f>0.75*2+0.17</f>
        <v>1.67</v>
      </c>
      <c r="M37" s="268"/>
      <c r="N37" s="268"/>
      <c r="O37" s="268"/>
      <c r="P37" s="268"/>
      <c r="Q37" s="291"/>
      <c r="R37" s="268"/>
      <c r="S37" s="268"/>
      <c r="T37" s="268"/>
      <c r="U37" s="268"/>
      <c r="V37" s="268"/>
      <c r="W37" s="268"/>
      <c r="X37" s="268"/>
      <c r="Y37" s="268"/>
      <c r="Z37" s="268"/>
      <c r="AA37" s="268"/>
      <c r="AB37" s="268"/>
      <c r="AC37" s="268"/>
      <c r="AD37" s="268"/>
      <c r="AE37" s="268"/>
      <c r="AF37" s="268"/>
      <c r="AG37" s="268"/>
      <c r="AH37" s="268"/>
      <c r="AI37" s="268"/>
      <c r="AJ37" s="270"/>
      <c r="AK37" s="268"/>
      <c r="AL37" s="268"/>
      <c r="AM37" s="271">
        <f>SUM(G37:AL37)</f>
        <v>1.67</v>
      </c>
      <c r="AN37" s="272"/>
    </row>
    <row r="38" spans="1:40" ht="62.25" customHeight="1">
      <c r="E38" s="273"/>
      <c r="F38" s="273"/>
      <c r="G38" s="273"/>
      <c r="H38" s="274"/>
      <c r="I38" s="274"/>
      <c r="J38" s="274"/>
      <c r="K38" s="272"/>
      <c r="L38" s="272"/>
      <c r="M38" s="272"/>
      <c r="N38" s="272"/>
      <c r="O38" s="272"/>
      <c r="P38" s="272"/>
      <c r="Q38" s="4"/>
      <c r="R38" s="272"/>
      <c r="S38" s="272"/>
      <c r="T38" s="272"/>
      <c r="U38" s="272"/>
      <c r="V38" s="272"/>
      <c r="W38" s="272"/>
      <c r="X38" s="272"/>
      <c r="Y38" s="272"/>
      <c r="Z38" s="272"/>
      <c r="AA38" s="272"/>
      <c r="AB38" s="272"/>
      <c r="AC38" s="272"/>
      <c r="AD38" s="272"/>
      <c r="AE38" s="272"/>
      <c r="AF38" s="272"/>
      <c r="AG38" s="272"/>
      <c r="AH38" s="272"/>
      <c r="AI38" s="272"/>
      <c r="AJ38" s="272"/>
      <c r="AK38" s="268"/>
      <c r="AL38" s="268"/>
      <c r="AM38" s="272"/>
      <c r="AN38" s="272"/>
    </row>
    <row r="39" spans="1:40" ht="62.25" customHeight="1">
      <c r="E39" s="282" t="s">
        <v>132</v>
      </c>
      <c r="F39" s="283"/>
      <c r="G39" s="286"/>
      <c r="H39" s="260"/>
      <c r="I39" s="260"/>
      <c r="J39" s="260"/>
      <c r="K39" s="275"/>
      <c r="L39" s="260" t="s">
        <v>136</v>
      </c>
      <c r="M39" s="275"/>
      <c r="N39" s="275"/>
      <c r="O39" s="275"/>
      <c r="P39" s="292"/>
      <c r="Q39" s="304"/>
      <c r="R39" s="292"/>
      <c r="S39" s="275"/>
      <c r="T39" s="275"/>
      <c r="U39" s="275"/>
      <c r="V39" s="275"/>
      <c r="W39" s="277"/>
      <c r="X39" s="277"/>
      <c r="Y39" s="277"/>
      <c r="Z39" s="277"/>
      <c r="AA39" s="277"/>
      <c r="AB39" s="277"/>
      <c r="AC39" s="277"/>
      <c r="AD39" s="277"/>
      <c r="AE39" s="277"/>
      <c r="AF39" s="277"/>
      <c r="AG39" s="277"/>
      <c r="AH39" s="277"/>
      <c r="AI39" s="277"/>
      <c r="AJ39" s="278"/>
      <c r="AK39" s="277"/>
      <c r="AL39" s="277"/>
      <c r="AM39" s="279"/>
      <c r="AN39" s="279"/>
    </row>
    <row r="40" spans="1:40" ht="62.25" customHeight="1">
      <c r="E40" s="284" t="s">
        <v>134</v>
      </c>
      <c r="F40" s="285"/>
      <c r="G40" s="287"/>
      <c r="H40" s="261"/>
      <c r="I40" s="261"/>
      <c r="J40" s="261"/>
      <c r="K40" s="268"/>
      <c r="L40" s="268">
        <f>L35*2+0.6</f>
        <v>1.26</v>
      </c>
      <c r="M40" s="268"/>
      <c r="N40" s="268"/>
      <c r="O40" s="268"/>
      <c r="P40" s="261"/>
      <c r="Q40" s="291"/>
      <c r="R40" s="268"/>
      <c r="S40" s="268"/>
      <c r="T40" s="268"/>
      <c r="U40" s="268"/>
      <c r="V40" s="268"/>
      <c r="W40" s="268"/>
      <c r="X40" s="268"/>
      <c r="Y40" s="268"/>
      <c r="Z40" s="268"/>
      <c r="AA40" s="268"/>
      <c r="AB40" s="268"/>
      <c r="AC40" s="268"/>
      <c r="AD40" s="268"/>
      <c r="AE40" s="268"/>
      <c r="AF40" s="268"/>
      <c r="AG40" s="268"/>
      <c r="AH40" s="268"/>
      <c r="AI40" s="268"/>
      <c r="AJ40" s="270"/>
      <c r="AK40" s="268"/>
      <c r="AL40" s="268"/>
      <c r="AM40" s="271">
        <f>SUM(H40:AL40)</f>
        <v>1.26</v>
      </c>
      <c r="AN40" s="272"/>
    </row>
  </sheetData>
  <mergeCells count="45">
    <mergeCell ref="E36:F36"/>
    <mergeCell ref="E37:F37"/>
    <mergeCell ref="E39:F39"/>
    <mergeCell ref="E40:F40"/>
    <mergeCell ref="C33:F33"/>
    <mergeCell ref="I33:Q33"/>
    <mergeCell ref="Y33:AD33"/>
    <mergeCell ref="AE33:AI33"/>
    <mergeCell ref="C30:F30"/>
    <mergeCell ref="I30:Q30"/>
    <mergeCell ref="Y30:AD30"/>
    <mergeCell ref="AE30:AI30"/>
    <mergeCell ref="C32:F32"/>
    <mergeCell ref="I32:K32"/>
    <mergeCell ref="O32:Q32"/>
    <mergeCell ref="Y32:AD32"/>
    <mergeCell ref="AE32:AI32"/>
    <mergeCell ref="AE29:AI29"/>
    <mergeCell ref="F16:F19"/>
    <mergeCell ref="G16:AK16"/>
    <mergeCell ref="AL16:AL19"/>
    <mergeCell ref="AM16:AP18"/>
    <mergeCell ref="G18:AK19"/>
    <mergeCell ref="G20:AK20"/>
    <mergeCell ref="B27:F27"/>
    <mergeCell ref="C29:F29"/>
    <mergeCell ref="I29:K29"/>
    <mergeCell ref="O29:Q29"/>
    <mergeCell ref="Y29:AD29"/>
    <mergeCell ref="U10:AB10"/>
    <mergeCell ref="Z11:AB11"/>
    <mergeCell ref="A13:AP13"/>
    <mergeCell ref="A14:AP14"/>
    <mergeCell ref="A15:AP15"/>
    <mergeCell ref="A16:A19"/>
    <mergeCell ref="B16:B19"/>
    <mergeCell ref="C16:C19"/>
    <mergeCell ref="D16:D19"/>
    <mergeCell ref="E16:E19"/>
    <mergeCell ref="U8:AB8"/>
    <mergeCell ref="R1:U1"/>
    <mergeCell ref="V1:X1"/>
    <mergeCell ref="U3:AB3"/>
    <mergeCell ref="U4:AB4"/>
    <mergeCell ref="U6:AB6"/>
  </mergeCells>
  <pageMargins left="0.74803149606299213" right="0.78740157480314965" top="0.74803149606299213" bottom="0.98425196850393704" header="0.51181102362204722" footer="0.51181102362204722"/>
  <pageSetup paperSize="8" scale="47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F52"/>
  <sheetViews>
    <sheetView view="pageBreakPreview" topLeftCell="C11" zoomScale="55" zoomScaleNormal="100" zoomScaleSheetLayoutView="55" workbookViewId="0">
      <selection activeCell="F16" sqref="F16:AJ16"/>
    </sheetView>
  </sheetViews>
  <sheetFormatPr defaultRowHeight="11.45" customHeight="1" outlineLevelCol="1"/>
  <cols>
    <col min="1" max="1" width="8.7109375" style="1" customWidth="1"/>
    <col min="2" max="2" width="43.140625" style="1" customWidth="1"/>
    <col min="3" max="3" width="18.85546875" style="1" customWidth="1"/>
    <col min="4" max="4" width="19.42578125" style="1" customWidth="1"/>
    <col min="5" max="5" width="16" style="1" customWidth="1"/>
    <col min="6" max="9" width="6.7109375" style="1" customWidth="1"/>
    <col min="10" max="11" width="6.7109375" style="2" customWidth="1"/>
    <col min="12" max="12" width="6.7109375" style="122" customWidth="1"/>
    <col min="13" max="20" width="6.7109375" style="2" customWidth="1"/>
    <col min="21" max="21" width="6.7109375" style="122" customWidth="1"/>
    <col min="22" max="26" width="6.7109375" style="4" customWidth="1"/>
    <col min="27" max="27" width="6.7109375" style="123" customWidth="1"/>
    <col min="28" max="32" width="6.7109375" style="4" customWidth="1"/>
    <col min="33" max="33" width="6.42578125" style="4" customWidth="1"/>
    <col min="34" max="36" width="6.42578125" style="4" customWidth="1" outlineLevel="1"/>
    <col min="37" max="37" width="12" style="4" customWidth="1"/>
    <col min="38" max="16384" width="9.140625" style="4"/>
  </cols>
  <sheetData>
    <row r="1" spans="1:58" ht="15.75" customHeight="1" thickBot="1">
      <c r="N1" s="3"/>
      <c r="O1" s="188"/>
      <c r="P1" s="188"/>
      <c r="Q1" s="188"/>
      <c r="R1" s="188"/>
      <c r="S1" s="193"/>
      <c r="T1" s="193"/>
      <c r="U1" s="193"/>
    </row>
    <row r="2" spans="1:58" s="5" customFormat="1" ht="21" customHeight="1" thickBot="1">
      <c r="L2" s="124"/>
      <c r="U2" s="124"/>
      <c r="AA2" s="124"/>
      <c r="AG2" s="7"/>
      <c r="AH2" s="7"/>
      <c r="AI2" s="207" t="s">
        <v>77</v>
      </c>
      <c r="AJ2" s="208"/>
    </row>
    <row r="3" spans="1:58" s="7" customFormat="1" ht="15.75" hidden="1" customHeight="1">
      <c r="A3" s="83"/>
      <c r="B3" s="30" t="s">
        <v>0</v>
      </c>
      <c r="C3" s="30"/>
      <c r="D3" s="30"/>
      <c r="E3" s="83"/>
      <c r="F3" s="83"/>
      <c r="G3" s="83"/>
      <c r="H3" s="83"/>
      <c r="I3" s="83"/>
      <c r="J3" s="5"/>
      <c r="K3" s="5"/>
      <c r="L3" s="124"/>
      <c r="M3" s="5"/>
      <c r="N3" s="5"/>
      <c r="O3" s="5"/>
      <c r="P3" s="5"/>
      <c r="Q3" s="5"/>
      <c r="R3" s="194" t="s">
        <v>1</v>
      </c>
      <c r="S3" s="194"/>
      <c r="T3" s="194"/>
      <c r="U3" s="194"/>
      <c r="V3" s="194"/>
      <c r="W3" s="194"/>
      <c r="X3" s="194"/>
      <c r="Y3" s="194"/>
      <c r="AA3" s="102"/>
    </row>
    <row r="4" spans="1:58" s="7" customFormat="1" ht="15.75" hidden="1" customHeight="1">
      <c r="A4" s="83"/>
      <c r="B4" s="30" t="s">
        <v>2</v>
      </c>
      <c r="C4" s="30"/>
      <c r="D4" s="30"/>
      <c r="E4" s="83"/>
      <c r="F4" s="83"/>
      <c r="G4" s="83"/>
      <c r="H4" s="83"/>
      <c r="I4" s="83"/>
      <c r="J4" s="5"/>
      <c r="K4" s="5"/>
      <c r="L4" s="124"/>
      <c r="M4" s="5"/>
      <c r="N4" s="5"/>
      <c r="O4" s="5"/>
      <c r="P4" s="5"/>
      <c r="Q4" s="5"/>
      <c r="R4" s="195" t="s">
        <v>3</v>
      </c>
      <c r="S4" s="195"/>
      <c r="T4" s="195"/>
      <c r="U4" s="195"/>
      <c r="V4" s="195"/>
      <c r="W4" s="195"/>
      <c r="X4" s="195"/>
      <c r="Y4" s="195"/>
      <c r="AA4" s="102"/>
    </row>
    <row r="5" spans="1:58" s="7" customFormat="1" ht="22.5" hidden="1" customHeight="1">
      <c r="A5" s="83"/>
      <c r="B5" s="47" t="s">
        <v>4</v>
      </c>
      <c r="C5" s="44"/>
      <c r="D5" s="31"/>
      <c r="E5" s="83"/>
      <c r="F5" s="83"/>
      <c r="G5" s="83"/>
      <c r="H5" s="83"/>
      <c r="I5" s="83"/>
      <c r="J5" s="5"/>
      <c r="K5" s="5"/>
      <c r="L5" s="124"/>
      <c r="M5" s="5"/>
      <c r="N5" s="5"/>
      <c r="O5" s="5"/>
      <c r="P5" s="5"/>
      <c r="Q5" s="5"/>
      <c r="R5" s="83"/>
      <c r="S5" s="5"/>
      <c r="T5" s="5"/>
      <c r="U5" s="124"/>
      <c r="V5" s="5"/>
      <c r="AA5" s="102"/>
    </row>
    <row r="6" spans="1:58" s="7" customFormat="1" ht="33.75" hidden="1" customHeight="1">
      <c r="A6" s="83"/>
      <c r="B6" s="87" t="s">
        <v>5</v>
      </c>
      <c r="C6" s="45"/>
      <c r="D6" s="30"/>
      <c r="E6" s="83"/>
      <c r="F6" s="83"/>
      <c r="G6" s="83"/>
      <c r="H6" s="83"/>
      <c r="I6" s="83"/>
      <c r="J6" s="5"/>
      <c r="K6" s="5"/>
      <c r="L6" s="124"/>
      <c r="M6" s="5"/>
      <c r="N6" s="5"/>
      <c r="O6" s="5"/>
      <c r="P6" s="5"/>
      <c r="Q6" s="5"/>
      <c r="R6" s="189" t="s">
        <v>5</v>
      </c>
      <c r="S6" s="189"/>
      <c r="T6" s="189"/>
      <c r="U6" s="189"/>
      <c r="V6" s="189"/>
      <c r="W6" s="189"/>
      <c r="X6" s="189"/>
      <c r="Y6" s="189"/>
      <c r="AA6" s="102"/>
    </row>
    <row r="7" spans="1:58" s="7" customFormat="1" ht="15.75" hidden="1" customHeight="1">
      <c r="A7" s="83"/>
      <c r="B7" s="44" t="s">
        <v>6</v>
      </c>
      <c r="C7" s="44"/>
      <c r="D7" s="31"/>
      <c r="E7" s="83"/>
      <c r="F7" s="83"/>
      <c r="G7" s="83"/>
      <c r="H7" s="83"/>
      <c r="I7" s="83"/>
      <c r="J7" s="5"/>
      <c r="K7" s="5"/>
      <c r="L7" s="124"/>
      <c r="M7" s="5"/>
      <c r="N7" s="5"/>
      <c r="O7" s="5"/>
      <c r="P7" s="5"/>
      <c r="Q7" s="5"/>
      <c r="R7" s="83"/>
      <c r="S7" s="5"/>
      <c r="T7" s="5"/>
      <c r="U7" s="124"/>
      <c r="V7" s="5"/>
      <c r="AA7" s="102"/>
    </row>
    <row r="8" spans="1:58" s="7" customFormat="1" ht="30" hidden="1" customHeight="1">
      <c r="A8" s="83"/>
      <c r="B8" s="87" t="s">
        <v>7</v>
      </c>
      <c r="C8" s="46"/>
      <c r="D8" s="30"/>
      <c r="E8" s="83"/>
      <c r="F8" s="83"/>
      <c r="G8" s="83"/>
      <c r="H8" s="83"/>
      <c r="I8" s="83"/>
      <c r="J8" s="5"/>
      <c r="K8" s="5"/>
      <c r="L8" s="124"/>
      <c r="M8" s="5"/>
      <c r="N8" s="5"/>
      <c r="O8" s="5"/>
      <c r="P8" s="5"/>
      <c r="Q8" s="5"/>
      <c r="R8" s="189" t="s">
        <v>7</v>
      </c>
      <c r="S8" s="189"/>
      <c r="T8" s="189"/>
      <c r="U8" s="189"/>
      <c r="V8" s="189"/>
      <c r="W8" s="189"/>
      <c r="X8" s="189"/>
      <c r="Y8" s="189"/>
      <c r="AA8" s="102"/>
    </row>
    <row r="9" spans="1:58" s="7" customFormat="1" ht="15.75" hidden="1" customHeight="1">
      <c r="A9" s="83"/>
      <c r="B9" s="83"/>
      <c r="C9" s="83"/>
      <c r="D9" s="83"/>
      <c r="E9" s="83"/>
      <c r="F9" s="83"/>
      <c r="G9" s="83"/>
      <c r="H9" s="83"/>
      <c r="I9" s="83"/>
      <c r="J9" s="5"/>
      <c r="K9" s="5"/>
      <c r="L9" s="124"/>
      <c r="M9" s="5"/>
      <c r="N9" s="5"/>
      <c r="O9" s="5"/>
      <c r="P9" s="5"/>
      <c r="Q9" s="5"/>
      <c r="R9" s="83"/>
      <c r="S9" s="5"/>
      <c r="T9" s="5"/>
      <c r="U9" s="124"/>
      <c r="V9" s="5"/>
      <c r="AA9" s="102"/>
    </row>
    <row r="10" spans="1:58" s="7" customFormat="1" ht="15.75" hidden="1" customHeight="1">
      <c r="A10" s="83"/>
      <c r="B10" s="30" t="s">
        <v>62</v>
      </c>
      <c r="C10" s="30"/>
      <c r="D10" s="30"/>
      <c r="E10" s="83"/>
      <c r="F10" s="83"/>
      <c r="G10" s="83"/>
      <c r="H10" s="83"/>
      <c r="I10" s="83"/>
      <c r="J10" s="5"/>
      <c r="K10" s="5"/>
      <c r="L10" s="124"/>
      <c r="M10" s="5"/>
      <c r="N10" s="5"/>
      <c r="O10" s="5"/>
      <c r="P10" s="5"/>
      <c r="Q10" s="5"/>
      <c r="R10" s="194" t="s">
        <v>58</v>
      </c>
      <c r="S10" s="194"/>
      <c r="T10" s="194"/>
      <c r="U10" s="194"/>
      <c r="V10" s="194"/>
      <c r="W10" s="194"/>
      <c r="X10" s="194"/>
      <c r="Y10" s="194"/>
      <c r="AA10" s="102"/>
    </row>
    <row r="11" spans="1:58" s="7" customFormat="1" ht="56.25" customHeight="1">
      <c r="A11" s="83"/>
      <c r="B11" s="83"/>
      <c r="C11" s="83"/>
      <c r="D11" s="83"/>
      <c r="E11" s="83"/>
      <c r="F11" s="83"/>
      <c r="G11" s="83"/>
      <c r="H11" s="83"/>
      <c r="I11" s="83"/>
      <c r="J11" s="5"/>
      <c r="K11" s="5"/>
      <c r="L11" s="124"/>
      <c r="M11" s="5"/>
      <c r="N11" s="5"/>
      <c r="O11" s="5"/>
      <c r="P11" s="5"/>
      <c r="Q11" s="5"/>
      <c r="R11" s="5"/>
      <c r="S11" s="5"/>
      <c r="T11" s="5"/>
      <c r="U11" s="124"/>
      <c r="W11" s="187"/>
      <c r="X11" s="187"/>
      <c r="Y11" s="187"/>
      <c r="AA11" s="102"/>
    </row>
    <row r="12" spans="1:58" s="7" customFormat="1" ht="12.75" customHeight="1">
      <c r="A12" s="83"/>
      <c r="B12" s="83"/>
      <c r="C12" s="83"/>
      <c r="D12" s="83"/>
      <c r="E12" s="83"/>
      <c r="F12" s="83"/>
      <c r="G12" s="83"/>
      <c r="H12" s="83"/>
      <c r="I12" s="83"/>
      <c r="J12" s="5"/>
      <c r="K12" s="5"/>
      <c r="L12" s="124"/>
      <c r="M12" s="5"/>
      <c r="N12" s="5"/>
      <c r="O12" s="5"/>
      <c r="P12" s="5"/>
      <c r="Q12" s="5"/>
      <c r="R12" s="5"/>
      <c r="S12" s="5"/>
      <c r="T12" s="5"/>
      <c r="U12" s="124"/>
      <c r="AA12" s="102"/>
    </row>
    <row r="13" spans="1:58" s="24" customFormat="1" ht="23.25" customHeight="1">
      <c r="A13" s="215" t="s">
        <v>80</v>
      </c>
      <c r="B13" s="216"/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6"/>
      <c r="AJ13" s="216"/>
      <c r="AK13" s="217"/>
    </row>
    <row r="14" spans="1:58" s="24" customFormat="1" ht="23.25" customHeight="1">
      <c r="A14" s="215" t="s">
        <v>81</v>
      </c>
      <c r="B14" s="216"/>
      <c r="C14" s="216"/>
      <c r="D14" s="216"/>
      <c r="E14" s="216"/>
      <c r="F14" s="216"/>
      <c r="G14" s="216"/>
      <c r="H14" s="216"/>
      <c r="I14" s="216"/>
      <c r="J14" s="216"/>
      <c r="K14" s="216"/>
      <c r="L14" s="216"/>
      <c r="M14" s="216"/>
      <c r="N14" s="216"/>
      <c r="O14" s="216"/>
      <c r="P14" s="216"/>
      <c r="Q14" s="216"/>
      <c r="R14" s="216"/>
      <c r="S14" s="216"/>
      <c r="T14" s="216"/>
      <c r="U14" s="216"/>
      <c r="V14" s="216"/>
      <c r="W14" s="216"/>
      <c r="X14" s="216"/>
      <c r="Y14" s="216"/>
      <c r="Z14" s="216"/>
      <c r="AA14" s="216"/>
      <c r="AB14" s="216"/>
      <c r="AC14" s="216"/>
      <c r="AD14" s="216"/>
      <c r="AE14" s="216"/>
      <c r="AF14" s="216"/>
      <c r="AG14" s="216"/>
      <c r="AH14" s="216"/>
      <c r="AI14" s="216"/>
      <c r="AJ14" s="216"/>
      <c r="AK14" s="217"/>
    </row>
    <row r="15" spans="1:58" s="24" customFormat="1" ht="23.25" customHeight="1">
      <c r="A15" s="215" t="s">
        <v>85</v>
      </c>
      <c r="B15" s="216"/>
      <c r="C15" s="216"/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6"/>
      <c r="AG15" s="216"/>
      <c r="AH15" s="216"/>
      <c r="AI15" s="216"/>
      <c r="AJ15" s="216"/>
      <c r="AK15" s="217"/>
    </row>
    <row r="16" spans="1:58" s="9" customFormat="1" ht="15" customHeight="1">
      <c r="A16" s="190" t="s">
        <v>33</v>
      </c>
      <c r="B16" s="196" t="s">
        <v>10</v>
      </c>
      <c r="C16" s="190" t="s">
        <v>34</v>
      </c>
      <c r="D16" s="223" t="s">
        <v>12</v>
      </c>
      <c r="E16" s="199" t="s">
        <v>36</v>
      </c>
      <c r="F16" s="200" t="s">
        <v>126</v>
      </c>
      <c r="G16" s="200"/>
      <c r="H16" s="200"/>
      <c r="I16" s="200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/>
      <c r="AG16" s="200"/>
      <c r="AH16" s="200"/>
      <c r="AI16" s="200"/>
      <c r="AJ16" s="200"/>
      <c r="AK16" s="201" t="s">
        <v>38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</row>
    <row r="17" spans="1:58" s="9" customFormat="1" ht="15" customHeight="1">
      <c r="A17" s="190"/>
      <c r="B17" s="196"/>
      <c r="C17" s="190"/>
      <c r="D17" s="224"/>
      <c r="E17" s="199"/>
      <c r="F17" s="57">
        <v>1</v>
      </c>
      <c r="G17" s="160" t="s">
        <v>40</v>
      </c>
      <c r="H17" s="161">
        <v>3</v>
      </c>
      <c r="I17" s="85" t="s">
        <v>41</v>
      </c>
      <c r="J17" s="57">
        <v>5</v>
      </c>
      <c r="K17" s="85" t="s">
        <v>42</v>
      </c>
      <c r="L17" s="57">
        <v>7</v>
      </c>
      <c r="M17" s="160" t="s">
        <v>43</v>
      </c>
      <c r="N17" s="161">
        <v>9</v>
      </c>
      <c r="O17" s="160" t="s">
        <v>44</v>
      </c>
      <c r="P17" s="57">
        <v>11</v>
      </c>
      <c r="Q17" s="85" t="s">
        <v>45</v>
      </c>
      <c r="R17" s="57">
        <v>13</v>
      </c>
      <c r="S17" s="85" t="s">
        <v>46</v>
      </c>
      <c r="T17" s="57">
        <v>15</v>
      </c>
      <c r="U17" s="160" t="s">
        <v>47</v>
      </c>
      <c r="V17" s="161">
        <v>17</v>
      </c>
      <c r="W17" s="85" t="s">
        <v>48</v>
      </c>
      <c r="X17" s="57">
        <v>19</v>
      </c>
      <c r="Y17" s="85" t="s">
        <v>49</v>
      </c>
      <c r="Z17" s="57">
        <v>21</v>
      </c>
      <c r="AA17" s="85" t="s">
        <v>50</v>
      </c>
      <c r="AB17" s="161">
        <v>23</v>
      </c>
      <c r="AC17" s="160" t="s">
        <v>51</v>
      </c>
      <c r="AD17" s="57">
        <v>25</v>
      </c>
      <c r="AE17" s="85" t="s">
        <v>52</v>
      </c>
      <c r="AF17" s="57">
        <v>27</v>
      </c>
      <c r="AG17" s="85" t="s">
        <v>53</v>
      </c>
      <c r="AH17" s="57">
        <v>29</v>
      </c>
      <c r="AI17" s="160" t="s">
        <v>54</v>
      </c>
      <c r="AJ17" s="160" t="s">
        <v>55</v>
      </c>
      <c r="AK17" s="201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</row>
    <row r="18" spans="1:58" s="9" customFormat="1" ht="6" customHeight="1">
      <c r="A18" s="190"/>
      <c r="B18" s="196"/>
      <c r="C18" s="190"/>
      <c r="D18" s="224"/>
      <c r="E18" s="199"/>
      <c r="F18" s="190" t="s">
        <v>79</v>
      </c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  <c r="AJ18" s="190"/>
      <c r="AK18" s="201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</row>
    <row r="19" spans="1:58" s="9" customFormat="1" ht="18.75" customHeight="1">
      <c r="A19" s="190"/>
      <c r="B19" s="196"/>
      <c r="C19" s="190"/>
      <c r="D19" s="225"/>
      <c r="E19" s="199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201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</row>
    <row r="20" spans="1:58" s="9" customFormat="1" ht="15.75">
      <c r="A20" s="80">
        <v>1</v>
      </c>
      <c r="B20" s="80">
        <v>2</v>
      </c>
      <c r="C20" s="27">
        <v>3</v>
      </c>
      <c r="D20" s="27">
        <v>4</v>
      </c>
      <c r="E20" s="80">
        <v>5</v>
      </c>
      <c r="F20" s="191">
        <v>6</v>
      </c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80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</row>
    <row r="21" spans="1:58" s="7" customFormat="1" ht="15" customHeight="1">
      <c r="A21" s="229" t="s">
        <v>74</v>
      </c>
      <c r="B21" s="230"/>
      <c r="C21" s="230"/>
      <c r="D21" s="230"/>
      <c r="E21" s="230"/>
      <c r="F21" s="230"/>
      <c r="G21" s="230"/>
      <c r="H21" s="230"/>
      <c r="I21" s="230"/>
      <c r="J21" s="230"/>
      <c r="K21" s="230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0"/>
      <c r="AB21" s="230"/>
      <c r="AC21" s="230"/>
      <c r="AD21" s="230"/>
      <c r="AE21" s="230"/>
      <c r="AF21" s="230"/>
      <c r="AG21" s="230"/>
      <c r="AH21" s="230"/>
      <c r="AI21" s="230"/>
      <c r="AJ21" s="231"/>
      <c r="AK21" s="15"/>
    </row>
    <row r="22" spans="1:58" s="7" customFormat="1" ht="39" customHeight="1">
      <c r="A22" s="149" t="s">
        <v>106</v>
      </c>
      <c r="B22" s="69" t="s">
        <v>68</v>
      </c>
      <c r="C22" s="69" t="s">
        <v>71</v>
      </c>
      <c r="D22" s="69" t="s">
        <v>20</v>
      </c>
      <c r="E22" s="103">
        <v>1</v>
      </c>
      <c r="F22" s="13"/>
      <c r="G22" s="172"/>
      <c r="H22" s="172"/>
      <c r="I22" s="13"/>
      <c r="J22" s="103"/>
      <c r="K22" s="100"/>
      <c r="L22" s="97"/>
      <c r="M22" s="162"/>
      <c r="N22" s="171"/>
      <c r="O22" s="171"/>
      <c r="P22" s="13"/>
      <c r="Q22" s="100"/>
      <c r="R22" s="100"/>
      <c r="S22" s="103">
        <v>1</v>
      </c>
      <c r="T22" s="100"/>
      <c r="U22" s="175"/>
      <c r="V22" s="175"/>
      <c r="W22" s="101"/>
      <c r="X22" s="101"/>
      <c r="Y22" s="101"/>
      <c r="Z22" s="101"/>
      <c r="AA22" s="101"/>
      <c r="AB22" s="180"/>
      <c r="AC22" s="180"/>
      <c r="AD22" s="125"/>
      <c r="AE22" s="125"/>
      <c r="AF22" s="125"/>
      <c r="AG22" s="125"/>
      <c r="AH22" s="125"/>
      <c r="AI22" s="180"/>
      <c r="AJ22" s="180"/>
      <c r="AK22" s="21">
        <f>SUM(F22:AJ22)</f>
        <v>1</v>
      </c>
    </row>
    <row r="23" spans="1:58" s="7" customFormat="1" ht="39" customHeight="1">
      <c r="A23" s="149" t="s">
        <v>107</v>
      </c>
      <c r="B23" s="69" t="s">
        <v>63</v>
      </c>
      <c r="C23" s="69" t="s">
        <v>64</v>
      </c>
      <c r="D23" s="69" t="s">
        <v>20</v>
      </c>
      <c r="E23" s="96">
        <v>2</v>
      </c>
      <c r="F23" s="13"/>
      <c r="G23" s="172"/>
      <c r="H23" s="172"/>
      <c r="I23" s="13"/>
      <c r="J23" s="103"/>
      <c r="K23" s="100"/>
      <c r="L23" s="97"/>
      <c r="M23" s="162"/>
      <c r="N23" s="171"/>
      <c r="O23" s="171"/>
      <c r="P23" s="13"/>
      <c r="Q23" s="100"/>
      <c r="R23" s="100"/>
      <c r="S23" s="103">
        <v>2</v>
      </c>
      <c r="T23" s="100"/>
      <c r="U23" s="175"/>
      <c r="V23" s="175"/>
      <c r="W23" s="101"/>
      <c r="X23" s="101"/>
      <c r="Y23" s="101"/>
      <c r="Z23" s="101"/>
      <c r="AA23" s="101"/>
      <c r="AB23" s="180"/>
      <c r="AC23" s="180"/>
      <c r="AD23" s="125"/>
      <c r="AE23" s="125"/>
      <c r="AF23" s="125"/>
      <c r="AG23" s="125"/>
      <c r="AH23" s="125"/>
      <c r="AI23" s="180"/>
      <c r="AJ23" s="180"/>
      <c r="AK23" s="21">
        <f t="shared" ref="AK23:AK26" si="0">SUM(F23:AJ23)</f>
        <v>2</v>
      </c>
    </row>
    <row r="24" spans="1:58" s="7" customFormat="1" ht="39" customHeight="1">
      <c r="A24" s="149" t="s">
        <v>108</v>
      </c>
      <c r="B24" s="69" t="s">
        <v>101</v>
      </c>
      <c r="C24" s="69" t="s">
        <v>102</v>
      </c>
      <c r="D24" s="69" t="s">
        <v>20</v>
      </c>
      <c r="E24" s="96">
        <v>2</v>
      </c>
      <c r="F24" s="13"/>
      <c r="G24" s="172"/>
      <c r="H24" s="172"/>
      <c r="I24" s="13"/>
      <c r="J24" s="103"/>
      <c r="K24" s="100"/>
      <c r="L24" s="97"/>
      <c r="M24" s="162"/>
      <c r="N24" s="171"/>
      <c r="O24" s="171"/>
      <c r="P24" s="13"/>
      <c r="Q24" s="100"/>
      <c r="R24" s="100"/>
      <c r="S24" s="103">
        <v>2</v>
      </c>
      <c r="T24" s="100"/>
      <c r="U24" s="175"/>
      <c r="V24" s="175"/>
      <c r="W24" s="101"/>
      <c r="X24" s="101"/>
      <c r="Y24" s="101"/>
      <c r="Z24" s="101"/>
      <c r="AA24" s="101"/>
      <c r="AB24" s="180"/>
      <c r="AC24" s="180"/>
      <c r="AD24" s="125"/>
      <c r="AE24" s="125"/>
      <c r="AF24" s="125"/>
      <c r="AG24" s="125"/>
      <c r="AH24" s="125"/>
      <c r="AI24" s="180"/>
      <c r="AJ24" s="180"/>
      <c r="AK24" s="21">
        <f t="shared" si="0"/>
        <v>2</v>
      </c>
    </row>
    <row r="25" spans="1:58" s="7" customFormat="1" ht="39" customHeight="1">
      <c r="A25" s="149" t="s">
        <v>109</v>
      </c>
      <c r="B25" s="69" t="s">
        <v>103</v>
      </c>
      <c r="C25" s="69" t="s">
        <v>104</v>
      </c>
      <c r="D25" s="69" t="s">
        <v>20</v>
      </c>
      <c r="E25" s="96">
        <v>2</v>
      </c>
      <c r="F25" s="13"/>
      <c r="G25" s="172"/>
      <c r="H25" s="172"/>
      <c r="I25" s="13"/>
      <c r="J25" s="103"/>
      <c r="K25" s="100"/>
      <c r="L25" s="97"/>
      <c r="M25" s="162"/>
      <c r="N25" s="171"/>
      <c r="O25" s="171"/>
      <c r="P25" s="13"/>
      <c r="Q25" s="100"/>
      <c r="R25" s="100"/>
      <c r="S25" s="103">
        <v>2</v>
      </c>
      <c r="T25" s="100"/>
      <c r="U25" s="175"/>
      <c r="V25" s="175"/>
      <c r="W25" s="101"/>
      <c r="X25" s="101"/>
      <c r="Y25" s="101"/>
      <c r="Z25" s="101"/>
      <c r="AA25" s="101"/>
      <c r="AB25" s="180"/>
      <c r="AC25" s="180"/>
      <c r="AD25" s="125"/>
      <c r="AE25" s="125"/>
      <c r="AF25" s="125"/>
      <c r="AG25" s="125"/>
      <c r="AH25" s="125"/>
      <c r="AI25" s="180"/>
      <c r="AJ25" s="180"/>
      <c r="AK25" s="21">
        <f t="shared" si="0"/>
        <v>2</v>
      </c>
    </row>
    <row r="26" spans="1:58" s="7" customFormat="1" ht="52.5" customHeight="1">
      <c r="A26" s="149" t="s">
        <v>110</v>
      </c>
      <c r="B26" s="69" t="s">
        <v>69</v>
      </c>
      <c r="C26" s="69" t="s">
        <v>70</v>
      </c>
      <c r="D26" s="69" t="s">
        <v>20</v>
      </c>
      <c r="E26" s="96">
        <v>2</v>
      </c>
      <c r="F26" s="13"/>
      <c r="G26" s="172"/>
      <c r="H26" s="172"/>
      <c r="I26" s="13"/>
      <c r="J26" s="103"/>
      <c r="K26" s="100"/>
      <c r="L26" s="97"/>
      <c r="M26" s="162"/>
      <c r="N26" s="171"/>
      <c r="O26" s="171"/>
      <c r="P26" s="13"/>
      <c r="Q26" s="100"/>
      <c r="R26" s="100"/>
      <c r="S26" s="103">
        <v>2</v>
      </c>
      <c r="T26" s="100"/>
      <c r="U26" s="175"/>
      <c r="V26" s="175"/>
      <c r="W26" s="101"/>
      <c r="X26" s="101"/>
      <c r="Y26" s="101"/>
      <c r="Z26" s="101"/>
      <c r="AA26" s="101"/>
      <c r="AB26" s="180"/>
      <c r="AC26" s="180"/>
      <c r="AD26" s="125"/>
      <c r="AE26" s="125"/>
      <c r="AF26" s="125"/>
      <c r="AG26" s="125"/>
      <c r="AH26" s="125"/>
      <c r="AI26" s="180"/>
      <c r="AJ26" s="180"/>
      <c r="AK26" s="21">
        <f t="shared" si="0"/>
        <v>2</v>
      </c>
    </row>
    <row r="27" spans="1:58" s="7" customFormat="1" ht="15.75">
      <c r="A27" s="226" t="s">
        <v>75</v>
      </c>
      <c r="B27" s="227"/>
      <c r="C27" s="227"/>
      <c r="D27" s="227"/>
      <c r="E27" s="227"/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  <c r="R27" s="227"/>
      <c r="S27" s="227"/>
      <c r="T27" s="227"/>
      <c r="U27" s="227"/>
      <c r="V27" s="227"/>
      <c r="W27" s="227"/>
      <c r="X27" s="227"/>
      <c r="Y27" s="227"/>
      <c r="Z27" s="227"/>
      <c r="AA27" s="227"/>
      <c r="AB27" s="227"/>
      <c r="AC27" s="227"/>
      <c r="AD27" s="227"/>
      <c r="AE27" s="227"/>
      <c r="AF27" s="227"/>
      <c r="AG27" s="227"/>
      <c r="AH27" s="227"/>
      <c r="AI27" s="227"/>
      <c r="AJ27" s="228"/>
      <c r="AK27" s="21"/>
    </row>
    <row r="28" spans="1:58" s="7" customFormat="1" ht="42.75" customHeight="1">
      <c r="A28" s="149" t="s">
        <v>111</v>
      </c>
      <c r="B28" s="70" t="s">
        <v>68</v>
      </c>
      <c r="C28" s="70" t="s">
        <v>71</v>
      </c>
      <c r="D28" s="69" t="s">
        <v>20</v>
      </c>
      <c r="E28" s="103">
        <v>1</v>
      </c>
      <c r="F28" s="12"/>
      <c r="G28" s="172"/>
      <c r="H28" s="173"/>
      <c r="I28" s="12"/>
      <c r="J28" s="103"/>
      <c r="K28" s="100"/>
      <c r="L28" s="100"/>
      <c r="M28" s="175"/>
      <c r="N28" s="172"/>
      <c r="O28" s="172"/>
      <c r="P28" s="13"/>
      <c r="Q28" s="13"/>
      <c r="R28" s="100"/>
      <c r="S28" s="100"/>
      <c r="T28" s="97"/>
      <c r="U28" s="171"/>
      <c r="V28" s="172"/>
      <c r="W28" s="13"/>
      <c r="X28" s="13"/>
      <c r="Y28" s="13"/>
      <c r="Z28" s="13">
        <v>1</v>
      </c>
      <c r="AA28" s="13"/>
      <c r="AB28" s="172"/>
      <c r="AC28" s="172"/>
      <c r="AD28" s="13"/>
      <c r="AE28" s="13"/>
      <c r="AF28" s="97"/>
      <c r="AG28" s="97"/>
      <c r="AH28" s="13"/>
      <c r="AI28" s="172"/>
      <c r="AJ28" s="172"/>
      <c r="AK28" s="21">
        <f>SUM(F28:AJ28)</f>
        <v>1</v>
      </c>
    </row>
    <row r="29" spans="1:58" s="7" customFormat="1" ht="42.75" customHeight="1">
      <c r="A29" s="149" t="s">
        <v>112</v>
      </c>
      <c r="B29" s="70" t="s">
        <v>63</v>
      </c>
      <c r="C29" s="70" t="s">
        <v>64</v>
      </c>
      <c r="D29" s="69" t="s">
        <v>20</v>
      </c>
      <c r="E29" s="126">
        <v>2</v>
      </c>
      <c r="F29" s="12"/>
      <c r="G29" s="172"/>
      <c r="H29" s="173"/>
      <c r="I29" s="12"/>
      <c r="J29" s="103"/>
      <c r="K29" s="100"/>
      <c r="L29" s="100"/>
      <c r="M29" s="175"/>
      <c r="N29" s="172"/>
      <c r="O29" s="172"/>
      <c r="P29" s="13"/>
      <c r="Q29" s="13"/>
      <c r="R29" s="100"/>
      <c r="S29" s="100"/>
      <c r="T29" s="97"/>
      <c r="U29" s="171"/>
      <c r="V29" s="172"/>
      <c r="W29" s="13"/>
      <c r="X29" s="13"/>
      <c r="Y29" s="13"/>
      <c r="Z29" s="13">
        <v>2</v>
      </c>
      <c r="AA29" s="13"/>
      <c r="AB29" s="172"/>
      <c r="AC29" s="172"/>
      <c r="AD29" s="13"/>
      <c r="AE29" s="13"/>
      <c r="AF29" s="97"/>
      <c r="AG29" s="97"/>
      <c r="AH29" s="13"/>
      <c r="AI29" s="172"/>
      <c r="AJ29" s="172"/>
      <c r="AK29" s="21">
        <f t="shared" ref="AK29:AK32" si="1">SUM(F29:AJ29)</f>
        <v>2</v>
      </c>
    </row>
    <row r="30" spans="1:58" s="7" customFormat="1" ht="42.75" customHeight="1">
      <c r="A30" s="149" t="s">
        <v>113</v>
      </c>
      <c r="B30" s="70" t="s">
        <v>101</v>
      </c>
      <c r="C30" s="70" t="s">
        <v>102</v>
      </c>
      <c r="D30" s="69" t="s">
        <v>20</v>
      </c>
      <c r="E30" s="126">
        <v>2</v>
      </c>
      <c r="F30" s="12"/>
      <c r="G30" s="172"/>
      <c r="H30" s="173"/>
      <c r="I30" s="12"/>
      <c r="J30" s="103"/>
      <c r="K30" s="100"/>
      <c r="L30" s="100"/>
      <c r="M30" s="175"/>
      <c r="N30" s="172"/>
      <c r="O30" s="172"/>
      <c r="P30" s="13"/>
      <c r="Q30" s="13"/>
      <c r="R30" s="100"/>
      <c r="S30" s="100"/>
      <c r="T30" s="97"/>
      <c r="U30" s="171"/>
      <c r="V30" s="172"/>
      <c r="W30" s="13"/>
      <c r="X30" s="13"/>
      <c r="Y30" s="13"/>
      <c r="Z30" s="13">
        <v>2</v>
      </c>
      <c r="AA30" s="13"/>
      <c r="AB30" s="172"/>
      <c r="AC30" s="172"/>
      <c r="AD30" s="13"/>
      <c r="AE30" s="13"/>
      <c r="AF30" s="97"/>
      <c r="AG30" s="97"/>
      <c r="AH30" s="13"/>
      <c r="AI30" s="172"/>
      <c r="AJ30" s="172"/>
      <c r="AK30" s="21">
        <f t="shared" si="1"/>
        <v>2</v>
      </c>
    </row>
    <row r="31" spans="1:58" s="7" customFormat="1" ht="42.75" customHeight="1">
      <c r="A31" s="149" t="s">
        <v>114</v>
      </c>
      <c r="B31" s="70" t="s">
        <v>103</v>
      </c>
      <c r="C31" s="70" t="s">
        <v>104</v>
      </c>
      <c r="D31" s="69" t="s">
        <v>20</v>
      </c>
      <c r="E31" s="127">
        <v>2</v>
      </c>
      <c r="F31" s="12"/>
      <c r="G31" s="172"/>
      <c r="H31" s="173"/>
      <c r="I31" s="12"/>
      <c r="J31" s="103"/>
      <c r="K31" s="100"/>
      <c r="L31" s="100"/>
      <c r="M31" s="175"/>
      <c r="N31" s="172"/>
      <c r="O31" s="172"/>
      <c r="P31" s="13"/>
      <c r="Q31" s="13"/>
      <c r="R31" s="100"/>
      <c r="S31" s="100"/>
      <c r="T31" s="97"/>
      <c r="U31" s="171"/>
      <c r="V31" s="172"/>
      <c r="W31" s="13"/>
      <c r="X31" s="13"/>
      <c r="Y31" s="13"/>
      <c r="Z31" s="13">
        <v>2</v>
      </c>
      <c r="AA31" s="13"/>
      <c r="AB31" s="172"/>
      <c r="AC31" s="172"/>
      <c r="AD31" s="13"/>
      <c r="AE31" s="13"/>
      <c r="AF31" s="97"/>
      <c r="AG31" s="97"/>
      <c r="AH31" s="13"/>
      <c r="AI31" s="172"/>
      <c r="AJ31" s="172"/>
      <c r="AK31" s="21">
        <f t="shared" si="1"/>
        <v>2</v>
      </c>
    </row>
    <row r="32" spans="1:58" s="7" customFormat="1" ht="65.25" customHeight="1">
      <c r="A32" s="149" t="s">
        <v>115</v>
      </c>
      <c r="B32" s="70" t="s">
        <v>69</v>
      </c>
      <c r="C32" s="70" t="s">
        <v>70</v>
      </c>
      <c r="D32" s="69" t="s">
        <v>20</v>
      </c>
      <c r="E32" s="126">
        <v>2</v>
      </c>
      <c r="F32" s="12"/>
      <c r="G32" s="172"/>
      <c r="H32" s="173"/>
      <c r="I32" s="12"/>
      <c r="J32" s="103"/>
      <c r="K32" s="100"/>
      <c r="L32" s="100"/>
      <c r="M32" s="175"/>
      <c r="N32" s="172"/>
      <c r="O32" s="172"/>
      <c r="P32" s="13"/>
      <c r="Q32" s="13"/>
      <c r="R32" s="100"/>
      <c r="S32" s="100"/>
      <c r="T32" s="97"/>
      <c r="U32" s="171"/>
      <c r="V32" s="172"/>
      <c r="W32" s="13"/>
      <c r="X32" s="13"/>
      <c r="Y32" s="13"/>
      <c r="Z32" s="13">
        <v>2</v>
      </c>
      <c r="AA32" s="13"/>
      <c r="AB32" s="172"/>
      <c r="AC32" s="172"/>
      <c r="AD32" s="13"/>
      <c r="AE32" s="13"/>
      <c r="AF32" s="97"/>
      <c r="AG32" s="97"/>
      <c r="AH32" s="13"/>
      <c r="AI32" s="172"/>
      <c r="AJ32" s="172"/>
      <c r="AK32" s="21">
        <f t="shared" si="1"/>
        <v>2</v>
      </c>
    </row>
    <row r="33" spans="1:37" s="7" customFormat="1" ht="15.75">
      <c r="A33" s="226" t="s">
        <v>76</v>
      </c>
      <c r="B33" s="227"/>
      <c r="C33" s="227"/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227"/>
      <c r="Z33" s="227"/>
      <c r="AA33" s="227"/>
      <c r="AB33" s="227"/>
      <c r="AC33" s="227"/>
      <c r="AD33" s="227"/>
      <c r="AE33" s="227"/>
      <c r="AF33" s="227"/>
      <c r="AG33" s="227"/>
      <c r="AH33" s="227"/>
      <c r="AI33" s="227"/>
      <c r="AJ33" s="228"/>
      <c r="AK33" s="21"/>
    </row>
    <row r="34" spans="1:37" s="7" customFormat="1" ht="35.25" customHeight="1">
      <c r="A34" s="149" t="s">
        <v>116</v>
      </c>
      <c r="B34" s="70" t="s">
        <v>68</v>
      </c>
      <c r="C34" s="70" t="s">
        <v>71</v>
      </c>
      <c r="D34" s="69" t="s">
        <v>20</v>
      </c>
      <c r="E34" s="96">
        <v>1</v>
      </c>
      <c r="F34" s="12"/>
      <c r="G34" s="172"/>
      <c r="H34" s="173"/>
      <c r="I34" s="12"/>
      <c r="J34" s="103"/>
      <c r="K34" s="100"/>
      <c r="L34" s="100"/>
      <c r="M34" s="175"/>
      <c r="N34" s="175"/>
      <c r="O34" s="175"/>
      <c r="P34" s="100"/>
      <c r="Q34" s="103"/>
      <c r="R34" s="100"/>
      <c r="S34" s="100"/>
      <c r="T34" s="103"/>
      <c r="U34" s="171"/>
      <c r="V34" s="172"/>
      <c r="W34" s="101"/>
      <c r="X34" s="101"/>
      <c r="Y34" s="101"/>
      <c r="Z34" s="101"/>
      <c r="AA34" s="97"/>
      <c r="AB34" s="171"/>
      <c r="AC34" s="171"/>
      <c r="AD34" s="97"/>
      <c r="AE34" s="97"/>
      <c r="AF34" s="97"/>
      <c r="AG34" s="13">
        <v>1</v>
      </c>
      <c r="AH34" s="97"/>
      <c r="AI34" s="171"/>
      <c r="AJ34" s="171"/>
      <c r="AK34" s="21">
        <f>SUM(F34:AJ34)</f>
        <v>1</v>
      </c>
    </row>
    <row r="35" spans="1:37" s="5" customFormat="1" ht="38.25" customHeight="1">
      <c r="A35" s="149" t="s">
        <v>117</v>
      </c>
      <c r="B35" s="70" t="s">
        <v>72</v>
      </c>
      <c r="C35" s="70" t="s">
        <v>124</v>
      </c>
      <c r="D35" s="69" t="s">
        <v>20</v>
      </c>
      <c r="E35" s="96">
        <v>1</v>
      </c>
      <c r="F35" s="12"/>
      <c r="G35" s="172"/>
      <c r="H35" s="173"/>
      <c r="I35" s="12"/>
      <c r="J35" s="103"/>
      <c r="K35" s="100"/>
      <c r="L35" s="100"/>
      <c r="M35" s="175"/>
      <c r="N35" s="175"/>
      <c r="O35" s="175"/>
      <c r="P35" s="100"/>
      <c r="Q35" s="103"/>
      <c r="R35" s="100"/>
      <c r="S35" s="100"/>
      <c r="T35" s="103"/>
      <c r="U35" s="179"/>
      <c r="V35" s="172"/>
      <c r="W35" s="101"/>
      <c r="X35" s="101"/>
      <c r="Y35" s="101"/>
      <c r="Z35" s="101"/>
      <c r="AA35" s="128"/>
      <c r="AB35" s="171"/>
      <c r="AC35" s="171"/>
      <c r="AD35" s="97"/>
      <c r="AE35" s="97"/>
      <c r="AF35" s="97"/>
      <c r="AG35" s="103">
        <v>1</v>
      </c>
      <c r="AH35" s="97"/>
      <c r="AI35" s="171"/>
      <c r="AJ35" s="171"/>
      <c r="AK35" s="21">
        <f t="shared" ref="AK35:AK39" si="2">SUM(F35:AJ35)</f>
        <v>1</v>
      </c>
    </row>
    <row r="36" spans="1:37" s="5" customFormat="1" ht="38.25" customHeight="1">
      <c r="A36" s="149" t="s">
        <v>118</v>
      </c>
      <c r="B36" s="70" t="s">
        <v>63</v>
      </c>
      <c r="C36" s="70" t="s">
        <v>64</v>
      </c>
      <c r="D36" s="69" t="s">
        <v>20</v>
      </c>
      <c r="E36" s="96">
        <v>2</v>
      </c>
      <c r="F36" s="12"/>
      <c r="G36" s="172"/>
      <c r="H36" s="173"/>
      <c r="I36" s="12"/>
      <c r="J36" s="103"/>
      <c r="K36" s="100"/>
      <c r="L36" s="100"/>
      <c r="M36" s="175"/>
      <c r="N36" s="175"/>
      <c r="O36" s="175"/>
      <c r="P36" s="100"/>
      <c r="Q36" s="103"/>
      <c r="R36" s="100"/>
      <c r="S36" s="100"/>
      <c r="T36" s="103"/>
      <c r="U36" s="179"/>
      <c r="V36" s="172"/>
      <c r="W36" s="101"/>
      <c r="X36" s="101"/>
      <c r="Y36" s="101"/>
      <c r="Z36" s="101"/>
      <c r="AA36" s="128"/>
      <c r="AB36" s="171"/>
      <c r="AC36" s="171"/>
      <c r="AD36" s="97"/>
      <c r="AE36" s="97"/>
      <c r="AF36" s="97"/>
      <c r="AG36" s="103">
        <v>2</v>
      </c>
      <c r="AH36" s="97"/>
      <c r="AI36" s="171"/>
      <c r="AJ36" s="171"/>
      <c r="AK36" s="21">
        <f t="shared" si="2"/>
        <v>2</v>
      </c>
    </row>
    <row r="37" spans="1:37" s="5" customFormat="1" ht="38.25" customHeight="1">
      <c r="A37" s="149" t="s">
        <v>119</v>
      </c>
      <c r="B37" s="70" t="s">
        <v>101</v>
      </c>
      <c r="C37" s="70" t="s">
        <v>102</v>
      </c>
      <c r="D37" s="69" t="s">
        <v>20</v>
      </c>
      <c r="E37" s="96">
        <v>2</v>
      </c>
      <c r="F37" s="12"/>
      <c r="G37" s="172"/>
      <c r="H37" s="173"/>
      <c r="I37" s="12"/>
      <c r="J37" s="103"/>
      <c r="K37" s="100"/>
      <c r="L37" s="100"/>
      <c r="M37" s="175"/>
      <c r="N37" s="175"/>
      <c r="O37" s="175"/>
      <c r="P37" s="100"/>
      <c r="Q37" s="103"/>
      <c r="R37" s="100"/>
      <c r="S37" s="100"/>
      <c r="T37" s="103"/>
      <c r="U37" s="179"/>
      <c r="V37" s="172"/>
      <c r="W37" s="101"/>
      <c r="X37" s="101"/>
      <c r="Y37" s="101"/>
      <c r="Z37" s="101"/>
      <c r="AA37" s="128"/>
      <c r="AB37" s="171"/>
      <c r="AC37" s="171"/>
      <c r="AD37" s="97"/>
      <c r="AE37" s="97"/>
      <c r="AF37" s="97"/>
      <c r="AG37" s="103">
        <v>2</v>
      </c>
      <c r="AH37" s="97"/>
      <c r="AI37" s="171"/>
      <c r="AJ37" s="171"/>
      <c r="AK37" s="21">
        <f t="shared" si="2"/>
        <v>2</v>
      </c>
    </row>
    <row r="38" spans="1:37" s="5" customFormat="1" ht="38.25" customHeight="1">
      <c r="A38" s="149" t="s">
        <v>120</v>
      </c>
      <c r="B38" s="70" t="s">
        <v>103</v>
      </c>
      <c r="C38" s="70" t="s">
        <v>104</v>
      </c>
      <c r="D38" s="69" t="s">
        <v>20</v>
      </c>
      <c r="E38" s="96">
        <v>2</v>
      </c>
      <c r="F38" s="12"/>
      <c r="G38" s="172"/>
      <c r="H38" s="173"/>
      <c r="I38" s="12"/>
      <c r="J38" s="103"/>
      <c r="K38" s="100"/>
      <c r="L38" s="100"/>
      <c r="M38" s="175"/>
      <c r="N38" s="175"/>
      <c r="O38" s="175"/>
      <c r="P38" s="100"/>
      <c r="Q38" s="103"/>
      <c r="R38" s="100"/>
      <c r="S38" s="100"/>
      <c r="T38" s="103"/>
      <c r="U38" s="179"/>
      <c r="V38" s="172"/>
      <c r="W38" s="101"/>
      <c r="X38" s="101"/>
      <c r="Y38" s="101"/>
      <c r="Z38" s="101"/>
      <c r="AA38" s="128"/>
      <c r="AB38" s="171"/>
      <c r="AC38" s="171"/>
      <c r="AD38" s="97"/>
      <c r="AE38" s="97"/>
      <c r="AF38" s="97"/>
      <c r="AG38" s="103">
        <v>2</v>
      </c>
      <c r="AH38" s="97"/>
      <c r="AI38" s="171"/>
      <c r="AJ38" s="171"/>
      <c r="AK38" s="21">
        <f t="shared" si="2"/>
        <v>2</v>
      </c>
    </row>
    <row r="39" spans="1:37" s="5" customFormat="1" ht="67.5" customHeight="1">
      <c r="A39" s="149" t="s">
        <v>121</v>
      </c>
      <c r="B39" s="70" t="s">
        <v>69</v>
      </c>
      <c r="C39" s="70" t="s">
        <v>70</v>
      </c>
      <c r="D39" s="69" t="s">
        <v>20</v>
      </c>
      <c r="E39" s="96">
        <v>2</v>
      </c>
      <c r="F39" s="12"/>
      <c r="G39" s="172"/>
      <c r="H39" s="173"/>
      <c r="I39" s="12"/>
      <c r="J39" s="103"/>
      <c r="K39" s="100"/>
      <c r="L39" s="100"/>
      <c r="M39" s="175"/>
      <c r="N39" s="175"/>
      <c r="O39" s="175"/>
      <c r="P39" s="100"/>
      <c r="Q39" s="103"/>
      <c r="R39" s="100"/>
      <c r="S39" s="100"/>
      <c r="T39" s="103"/>
      <c r="U39" s="179"/>
      <c r="V39" s="172"/>
      <c r="W39" s="101"/>
      <c r="X39" s="101"/>
      <c r="Y39" s="101"/>
      <c r="Z39" s="101"/>
      <c r="AA39" s="128"/>
      <c r="AB39" s="171"/>
      <c r="AC39" s="171"/>
      <c r="AD39" s="97"/>
      <c r="AE39" s="97"/>
      <c r="AF39" s="97"/>
      <c r="AG39" s="103">
        <v>2</v>
      </c>
      <c r="AH39" s="97"/>
      <c r="AI39" s="171"/>
      <c r="AJ39" s="171"/>
      <c r="AK39" s="21">
        <f t="shared" si="2"/>
        <v>2</v>
      </c>
    </row>
    <row r="40" spans="1:37" s="124" customFormat="1" ht="15.75">
      <c r="A40" s="129"/>
      <c r="B40" s="232" t="s">
        <v>28</v>
      </c>
      <c r="C40" s="233"/>
      <c r="D40" s="233"/>
      <c r="E40" s="234"/>
      <c r="F40" s="107"/>
      <c r="G40" s="107"/>
      <c r="H40" s="107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>
        <f t="shared" ref="S40:AG40" si="3">SUM(S22:S39)</f>
        <v>9</v>
      </c>
      <c r="T40" s="103"/>
      <c r="U40" s="103"/>
      <c r="V40" s="103"/>
      <c r="W40" s="103"/>
      <c r="X40" s="103"/>
      <c r="Y40" s="103"/>
      <c r="Z40" s="103">
        <f t="shared" si="3"/>
        <v>9</v>
      </c>
      <c r="AA40" s="103"/>
      <c r="AB40" s="103"/>
      <c r="AC40" s="103"/>
      <c r="AD40" s="103"/>
      <c r="AE40" s="103"/>
      <c r="AF40" s="103"/>
      <c r="AG40" s="103">
        <f t="shared" si="3"/>
        <v>10</v>
      </c>
      <c r="AH40" s="103"/>
      <c r="AI40" s="103"/>
      <c r="AJ40" s="103"/>
      <c r="AK40" s="13">
        <f>SUM(AK22:AK26,AK28:AK32,AK34:AK39)</f>
        <v>28</v>
      </c>
    </row>
    <row r="41" spans="1:37" s="5" customFormat="1" ht="35.25" hidden="1" customHeight="1">
      <c r="L41" s="124"/>
      <c r="U41" s="124"/>
      <c r="AA41" s="124"/>
    </row>
    <row r="42" spans="1:37" s="65" customFormat="1" ht="51.75" customHeight="1">
      <c r="A42" s="61"/>
      <c r="B42" s="62" t="s">
        <v>86</v>
      </c>
      <c r="C42" s="184" t="s">
        <v>87</v>
      </c>
      <c r="D42" s="184"/>
      <c r="E42" s="184"/>
      <c r="F42" s="67"/>
      <c r="G42" s="67"/>
      <c r="H42" s="184"/>
      <c r="I42" s="184"/>
      <c r="J42" s="184"/>
      <c r="K42" s="67"/>
      <c r="L42" s="67"/>
      <c r="M42" s="67"/>
      <c r="N42" s="184"/>
      <c r="O42" s="184"/>
      <c r="P42" s="184"/>
      <c r="Q42" s="67"/>
      <c r="R42" s="61"/>
      <c r="S42" s="67"/>
      <c r="T42" s="61"/>
      <c r="U42" s="61"/>
      <c r="V42" s="61"/>
      <c r="W42" s="61"/>
      <c r="X42" s="210" t="s">
        <v>88</v>
      </c>
      <c r="Y42" s="210"/>
      <c r="Z42" s="210"/>
      <c r="AA42" s="210"/>
      <c r="AB42" s="210"/>
      <c r="AC42" s="210"/>
      <c r="AD42" s="184"/>
      <c r="AE42" s="184"/>
      <c r="AF42" s="184"/>
      <c r="AG42" s="184"/>
      <c r="AH42" s="184"/>
      <c r="AI42" s="61"/>
      <c r="AJ42" s="61"/>
    </row>
    <row r="43" spans="1:37" s="65" customFormat="1" ht="17.25" customHeight="1">
      <c r="A43" s="61"/>
      <c r="B43" s="62"/>
      <c r="C43" s="181" t="s">
        <v>5</v>
      </c>
      <c r="D43" s="181"/>
      <c r="E43" s="181"/>
      <c r="F43" s="63"/>
      <c r="G43" s="63"/>
      <c r="H43" s="181" t="s">
        <v>7</v>
      </c>
      <c r="I43" s="181"/>
      <c r="J43" s="181"/>
      <c r="K43" s="181"/>
      <c r="L43" s="181"/>
      <c r="M43" s="181"/>
      <c r="N43" s="181"/>
      <c r="O43" s="181"/>
      <c r="P43" s="181"/>
      <c r="Q43" s="63"/>
      <c r="R43" s="61"/>
      <c r="S43" s="63"/>
      <c r="T43" s="61"/>
      <c r="U43" s="61"/>
      <c r="V43" s="63"/>
      <c r="W43" s="63"/>
      <c r="X43" s="181" t="s">
        <v>32</v>
      </c>
      <c r="Y43" s="181"/>
      <c r="Z43" s="181"/>
      <c r="AA43" s="181"/>
      <c r="AB43" s="181"/>
      <c r="AC43" s="181"/>
      <c r="AD43" s="182"/>
      <c r="AE43" s="182"/>
      <c r="AF43" s="182"/>
      <c r="AG43" s="182"/>
      <c r="AH43" s="182"/>
      <c r="AI43" s="61"/>
      <c r="AJ43" s="61"/>
    </row>
    <row r="44" spans="1:37" s="65" customFormat="1" ht="33" customHeight="1">
      <c r="A44" s="61"/>
      <c r="B44" s="62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</row>
    <row r="45" spans="1:37" s="65" customFormat="1" ht="44.25" customHeight="1">
      <c r="A45" s="61"/>
      <c r="B45" s="62" t="s">
        <v>89</v>
      </c>
      <c r="C45" s="210" t="s">
        <v>90</v>
      </c>
      <c r="D45" s="210"/>
      <c r="E45" s="210"/>
      <c r="F45" s="67"/>
      <c r="G45" s="67"/>
      <c r="H45" s="184"/>
      <c r="I45" s="184"/>
      <c r="J45" s="184"/>
      <c r="K45" s="67"/>
      <c r="L45" s="67"/>
      <c r="M45" s="67"/>
      <c r="N45" s="184"/>
      <c r="O45" s="184"/>
      <c r="P45" s="184"/>
      <c r="Q45" s="67"/>
      <c r="R45" s="61"/>
      <c r="S45" s="67"/>
      <c r="T45" s="61"/>
      <c r="U45" s="61"/>
      <c r="V45" s="61"/>
      <c r="W45" s="61"/>
      <c r="X45" s="210" t="s">
        <v>91</v>
      </c>
      <c r="Y45" s="210"/>
      <c r="Z45" s="210"/>
      <c r="AA45" s="210"/>
      <c r="AB45" s="210"/>
      <c r="AC45" s="210"/>
      <c r="AD45" s="184"/>
      <c r="AE45" s="184"/>
      <c r="AF45" s="184"/>
      <c r="AG45" s="184"/>
      <c r="AH45" s="184"/>
      <c r="AI45" s="61"/>
      <c r="AJ45" s="61"/>
    </row>
    <row r="46" spans="1:37" s="7" customFormat="1" ht="18.75">
      <c r="H46" s="181" t="s">
        <v>7</v>
      </c>
      <c r="I46" s="181"/>
      <c r="J46" s="181"/>
      <c r="K46" s="181"/>
      <c r="L46" s="181"/>
      <c r="M46" s="181"/>
      <c r="N46" s="181"/>
      <c r="O46" s="181"/>
      <c r="P46" s="181"/>
      <c r="U46" s="102"/>
      <c r="AA46" s="102"/>
    </row>
    <row r="47" spans="1:37" s="7" customFormat="1" ht="15.75">
      <c r="L47" s="102"/>
      <c r="U47" s="102"/>
      <c r="AA47" s="102"/>
    </row>
    <row r="48" spans="1:37" ht="11.4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123"/>
      <c r="M48" s="4"/>
      <c r="N48" s="4"/>
      <c r="O48" s="4"/>
      <c r="P48" s="4"/>
      <c r="Q48" s="4"/>
      <c r="R48" s="4"/>
      <c r="S48" s="4"/>
      <c r="T48" s="4"/>
      <c r="U48" s="123"/>
    </row>
    <row r="49" spans="1:37" ht="11.45" hidden="1" customHeight="1"/>
    <row r="50" spans="1:37" ht="80.25" hidden="1" customHeight="1">
      <c r="A50" s="16"/>
      <c r="B50" s="130"/>
      <c r="C50" s="131"/>
      <c r="D50" s="132"/>
      <c r="E50" s="133"/>
      <c r="F50" s="92"/>
      <c r="G50" s="92"/>
      <c r="H50" s="92"/>
      <c r="I50" s="92"/>
      <c r="J50" s="92"/>
      <c r="K50" s="92"/>
      <c r="L50" s="134" t="s">
        <v>122</v>
      </c>
      <c r="M50" s="92"/>
      <c r="N50" s="92"/>
      <c r="O50" s="92"/>
      <c r="P50" s="92"/>
      <c r="Q50" s="92"/>
      <c r="R50" s="92"/>
      <c r="S50" s="92"/>
      <c r="T50" s="92"/>
      <c r="U50" s="134" t="s">
        <v>99</v>
      </c>
      <c r="V50" s="92"/>
      <c r="W50" s="92"/>
      <c r="X50" s="92"/>
      <c r="Y50" s="92"/>
      <c r="Z50" s="92"/>
      <c r="AA50" s="134" t="s">
        <v>123</v>
      </c>
      <c r="AB50" s="92"/>
      <c r="AC50" s="92"/>
      <c r="AD50" s="92"/>
      <c r="AE50" s="92"/>
      <c r="AF50" s="92"/>
      <c r="AG50" s="92"/>
      <c r="AH50" s="92"/>
      <c r="AI50" s="92"/>
      <c r="AJ50" s="92"/>
      <c r="AK50" s="93" t="s">
        <v>96</v>
      </c>
    </row>
    <row r="51" spans="1:37" ht="80.25" hidden="1" customHeight="1">
      <c r="A51" s="16"/>
      <c r="B51" s="130"/>
      <c r="C51" s="131"/>
      <c r="D51" s="132"/>
      <c r="E51" s="133"/>
      <c r="F51" s="94"/>
      <c r="G51" s="94"/>
      <c r="H51" s="94"/>
      <c r="I51" s="94"/>
      <c r="J51" s="94"/>
      <c r="K51" s="94"/>
      <c r="L51" s="135">
        <v>0.48</v>
      </c>
      <c r="M51" s="94"/>
      <c r="N51" s="94"/>
      <c r="O51" s="94"/>
      <c r="P51" s="94"/>
      <c r="Q51" s="94"/>
      <c r="R51" s="94"/>
      <c r="S51" s="94"/>
      <c r="T51" s="94"/>
      <c r="U51" s="135">
        <v>0.14000000000000001</v>
      </c>
      <c r="V51" s="94"/>
      <c r="W51" s="94"/>
      <c r="X51" s="94"/>
      <c r="Y51" s="94"/>
      <c r="Z51" s="94"/>
      <c r="AA51" s="135">
        <v>0.14000000000000001</v>
      </c>
      <c r="AB51" s="94"/>
      <c r="AC51" s="94"/>
      <c r="AD51" s="94"/>
      <c r="AE51" s="94"/>
      <c r="AF51" s="94"/>
      <c r="AG51" s="94"/>
      <c r="AH51" s="94"/>
      <c r="AI51" s="94"/>
      <c r="AJ51" s="94"/>
      <c r="AK51" s="94">
        <f>SUM(F51:AJ51)</f>
        <v>0.76</v>
      </c>
    </row>
    <row r="52" spans="1:37" ht="80.25" customHeight="1"/>
  </sheetData>
  <mergeCells count="40">
    <mergeCell ref="A33:AJ33"/>
    <mergeCell ref="B40:E40"/>
    <mergeCell ref="C42:E42"/>
    <mergeCell ref="H42:J42"/>
    <mergeCell ref="N42:P42"/>
    <mergeCell ref="X42:AC42"/>
    <mergeCell ref="AD42:AH42"/>
    <mergeCell ref="H46:P46"/>
    <mergeCell ref="C43:E43"/>
    <mergeCell ref="H43:P43"/>
    <mergeCell ref="X43:AC43"/>
    <mergeCell ref="AD43:AH43"/>
    <mergeCell ref="C45:E45"/>
    <mergeCell ref="H45:J45"/>
    <mergeCell ref="N45:P45"/>
    <mergeCell ref="X45:AC45"/>
    <mergeCell ref="AD45:AH45"/>
    <mergeCell ref="A27:AJ27"/>
    <mergeCell ref="R10:Y10"/>
    <mergeCell ref="W11:Y11"/>
    <mergeCell ref="A13:AK13"/>
    <mergeCell ref="A14:AK14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F20:AJ20"/>
    <mergeCell ref="A21:AJ21"/>
    <mergeCell ref="AI2:AJ2"/>
    <mergeCell ref="R8:Y8"/>
    <mergeCell ref="O1:R1"/>
    <mergeCell ref="S1:U1"/>
    <mergeCell ref="R3:Y3"/>
    <mergeCell ref="R4:Y4"/>
    <mergeCell ref="R6:Y6"/>
  </mergeCells>
  <pageMargins left="0.74803149606299213" right="0.98425196850393704" top="0.74803149606299213" bottom="0.98425196850393704" header="0.51181102362204722" footer="0.51181102362204722"/>
  <pageSetup paperSize="8" scale="58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G57"/>
  <sheetViews>
    <sheetView tabSelected="1" view="pageBreakPreview" topLeftCell="D36" zoomScale="70" zoomScaleNormal="100" zoomScaleSheetLayoutView="70" workbookViewId="0">
      <selection activeCell="AL50" sqref="AL50"/>
    </sheetView>
  </sheetViews>
  <sheetFormatPr defaultColWidth="9" defaultRowHeight="11.45" customHeight="1" outlineLevelCol="1"/>
  <cols>
    <col min="1" max="1" width="8.7109375" style="1" customWidth="1"/>
    <col min="2" max="2" width="43.140625" style="1" customWidth="1"/>
    <col min="3" max="3" width="18.85546875" style="1" customWidth="1"/>
    <col min="4" max="4" width="16.85546875" style="1" customWidth="1"/>
    <col min="5" max="5" width="19.42578125" style="1" customWidth="1"/>
    <col min="6" max="6" width="16" style="1" customWidth="1"/>
    <col min="7" max="10" width="8.85546875" style="1" customWidth="1"/>
    <col min="11" max="12" width="8.85546875" style="2" customWidth="1"/>
    <col min="13" max="13" width="8.85546875" style="122" customWidth="1"/>
    <col min="14" max="21" width="8.85546875" style="2" customWidth="1"/>
    <col min="22" max="22" width="8.85546875" style="122" customWidth="1"/>
    <col min="23" max="27" width="8.85546875" style="4" customWidth="1"/>
    <col min="28" max="28" width="8.85546875" style="123" customWidth="1"/>
    <col min="29" max="34" width="8.85546875" style="4" customWidth="1"/>
    <col min="35" max="37" width="8.85546875" style="4" customWidth="1" outlineLevel="1"/>
    <col min="38" max="38" width="12" style="4" customWidth="1"/>
    <col min="39" max="39" width="12.7109375" style="4" customWidth="1"/>
    <col min="40" max="40" width="13.140625" style="4" customWidth="1"/>
    <col min="41" max="41" width="20.5703125" style="4" customWidth="1"/>
    <col min="42" max="42" width="15.42578125" style="4" customWidth="1"/>
    <col min="43" max="16384" width="9" style="4"/>
  </cols>
  <sheetData>
    <row r="1" spans="1:59" ht="15.75" customHeight="1" thickBot="1">
      <c r="D1" s="5"/>
      <c r="O1" s="3"/>
      <c r="P1" s="188"/>
      <c r="Q1" s="188"/>
      <c r="R1" s="188"/>
      <c r="S1" s="188"/>
      <c r="T1" s="193"/>
      <c r="U1" s="193"/>
      <c r="V1" s="193"/>
    </row>
    <row r="2" spans="1:59" s="5" customFormat="1" ht="21" customHeight="1" thickBot="1">
      <c r="M2" s="124"/>
      <c r="V2" s="124"/>
      <c r="AB2" s="124"/>
      <c r="AH2" s="7"/>
      <c r="AI2" s="7"/>
      <c r="AJ2" s="7"/>
      <c r="AO2" s="58" t="s">
        <v>77</v>
      </c>
    </row>
    <row r="3" spans="1:59" s="7" customFormat="1" ht="15.75" hidden="1" customHeight="1">
      <c r="A3" s="83"/>
      <c r="B3" s="30" t="s">
        <v>0</v>
      </c>
      <c r="C3" s="30"/>
      <c r="D3" s="30"/>
      <c r="E3" s="30"/>
      <c r="F3" s="83"/>
      <c r="G3" s="83"/>
      <c r="H3" s="83"/>
      <c r="I3" s="83"/>
      <c r="J3" s="83"/>
      <c r="K3" s="5"/>
      <c r="L3" s="5"/>
      <c r="M3" s="124"/>
      <c r="N3" s="5"/>
      <c r="O3" s="5"/>
      <c r="P3" s="5"/>
      <c r="Q3" s="5"/>
      <c r="R3" s="5"/>
      <c r="S3" s="194" t="s">
        <v>1</v>
      </c>
      <c r="T3" s="194"/>
      <c r="U3" s="194"/>
      <c r="V3" s="194"/>
      <c r="W3" s="194"/>
      <c r="X3" s="194"/>
      <c r="Y3" s="194"/>
      <c r="Z3" s="194"/>
      <c r="AB3" s="102"/>
    </row>
    <row r="4" spans="1:59" s="7" customFormat="1" ht="15.75" hidden="1" customHeight="1">
      <c r="A4" s="83"/>
      <c r="B4" s="30" t="s">
        <v>2</v>
      </c>
      <c r="C4" s="30"/>
      <c r="D4" s="30"/>
      <c r="E4" s="30"/>
      <c r="F4" s="83"/>
      <c r="G4" s="83"/>
      <c r="H4" s="83"/>
      <c r="I4" s="83"/>
      <c r="J4" s="83"/>
      <c r="K4" s="5"/>
      <c r="L4" s="5"/>
      <c r="M4" s="124"/>
      <c r="N4" s="5"/>
      <c r="O4" s="5"/>
      <c r="P4" s="5"/>
      <c r="Q4" s="5"/>
      <c r="R4" s="5"/>
      <c r="S4" s="195" t="s">
        <v>3</v>
      </c>
      <c r="T4" s="195"/>
      <c r="U4" s="195"/>
      <c r="V4" s="195"/>
      <c r="W4" s="195"/>
      <c r="X4" s="195"/>
      <c r="Y4" s="195"/>
      <c r="Z4" s="195"/>
      <c r="AB4" s="102"/>
    </row>
    <row r="5" spans="1:59" s="7" customFormat="1" ht="22.5" hidden="1" customHeight="1">
      <c r="A5" s="83"/>
      <c r="B5" s="47" t="s">
        <v>4</v>
      </c>
      <c r="C5" s="44"/>
      <c r="D5" s="31"/>
      <c r="E5" s="31"/>
      <c r="F5" s="83"/>
      <c r="G5" s="83"/>
      <c r="H5" s="83"/>
      <c r="I5" s="83"/>
      <c r="J5" s="83"/>
      <c r="K5" s="5"/>
      <c r="L5" s="5"/>
      <c r="M5" s="124"/>
      <c r="N5" s="5"/>
      <c r="O5" s="5"/>
      <c r="P5" s="5"/>
      <c r="Q5" s="5"/>
      <c r="R5" s="5"/>
      <c r="S5" s="83"/>
      <c r="T5" s="5"/>
      <c r="U5" s="5"/>
      <c r="V5" s="124"/>
      <c r="W5" s="5"/>
      <c r="AB5" s="102"/>
    </row>
    <row r="6" spans="1:59" s="7" customFormat="1" ht="33.75" hidden="1" customHeight="1">
      <c r="A6" s="83"/>
      <c r="B6" s="87" t="s">
        <v>5</v>
      </c>
      <c r="C6" s="45"/>
      <c r="D6" s="49"/>
      <c r="E6" s="30"/>
      <c r="F6" s="83"/>
      <c r="G6" s="83"/>
      <c r="H6" s="83"/>
      <c r="I6" s="83"/>
      <c r="J6" s="83"/>
      <c r="K6" s="5"/>
      <c r="L6" s="5"/>
      <c r="M6" s="124"/>
      <c r="N6" s="5"/>
      <c r="O6" s="5"/>
      <c r="P6" s="5"/>
      <c r="Q6" s="5"/>
      <c r="R6" s="5"/>
      <c r="S6" s="189" t="s">
        <v>5</v>
      </c>
      <c r="T6" s="189"/>
      <c r="U6" s="189"/>
      <c r="V6" s="189"/>
      <c r="W6" s="189"/>
      <c r="X6" s="189"/>
      <c r="Y6" s="189"/>
      <c r="Z6" s="189"/>
      <c r="AB6" s="102"/>
    </row>
    <row r="7" spans="1:59" s="7" customFormat="1" ht="15.75" hidden="1" customHeight="1">
      <c r="A7" s="83"/>
      <c r="B7" s="44" t="s">
        <v>6</v>
      </c>
      <c r="C7" s="44"/>
      <c r="D7" s="31"/>
      <c r="E7" s="31"/>
      <c r="F7" s="83"/>
      <c r="G7" s="83"/>
      <c r="H7" s="83"/>
      <c r="I7" s="83"/>
      <c r="J7" s="83"/>
      <c r="K7" s="5"/>
      <c r="L7" s="5"/>
      <c r="M7" s="124"/>
      <c r="N7" s="5"/>
      <c r="O7" s="5"/>
      <c r="P7" s="5"/>
      <c r="Q7" s="5"/>
      <c r="R7" s="5"/>
      <c r="S7" s="83"/>
      <c r="T7" s="5"/>
      <c r="U7" s="5"/>
      <c r="V7" s="124"/>
      <c r="W7" s="5"/>
      <c r="AB7" s="102"/>
    </row>
    <row r="8" spans="1:59" s="7" customFormat="1" ht="30" hidden="1" customHeight="1">
      <c r="A8" s="83"/>
      <c r="B8" s="87" t="s">
        <v>7</v>
      </c>
      <c r="C8" s="46"/>
      <c r="D8" s="83"/>
      <c r="E8" s="30"/>
      <c r="F8" s="83"/>
      <c r="G8" s="83"/>
      <c r="H8" s="83"/>
      <c r="I8" s="83"/>
      <c r="J8" s="83"/>
      <c r="K8" s="5"/>
      <c r="L8" s="5"/>
      <c r="M8" s="124"/>
      <c r="N8" s="5"/>
      <c r="O8" s="5"/>
      <c r="P8" s="5"/>
      <c r="Q8" s="5"/>
      <c r="R8" s="5"/>
      <c r="S8" s="189" t="s">
        <v>7</v>
      </c>
      <c r="T8" s="189"/>
      <c r="U8" s="189"/>
      <c r="V8" s="189"/>
      <c r="W8" s="189"/>
      <c r="X8" s="189"/>
      <c r="Y8" s="189"/>
      <c r="Z8" s="189"/>
      <c r="AB8" s="102"/>
    </row>
    <row r="9" spans="1:59" s="7" customFormat="1" ht="15.75" hidden="1" customHeight="1">
      <c r="A9" s="83"/>
      <c r="B9" s="83"/>
      <c r="C9" s="83"/>
      <c r="D9" s="83"/>
      <c r="E9" s="83"/>
      <c r="F9" s="83"/>
      <c r="G9" s="83"/>
      <c r="H9" s="83"/>
      <c r="I9" s="83"/>
      <c r="J9" s="83"/>
      <c r="K9" s="5"/>
      <c r="L9" s="5"/>
      <c r="M9" s="124"/>
      <c r="N9" s="5"/>
      <c r="O9" s="5"/>
      <c r="P9" s="5"/>
      <c r="Q9" s="5"/>
      <c r="R9" s="5"/>
      <c r="S9" s="83"/>
      <c r="T9" s="5"/>
      <c r="U9" s="5"/>
      <c r="V9" s="124"/>
      <c r="W9" s="5"/>
      <c r="AB9" s="102"/>
    </row>
    <row r="10" spans="1:59" s="7" customFormat="1" ht="15.75" hidden="1" customHeight="1">
      <c r="A10" s="83"/>
      <c r="B10" s="30" t="s">
        <v>62</v>
      </c>
      <c r="C10" s="30"/>
      <c r="D10" s="83"/>
      <c r="E10" s="30"/>
      <c r="F10" s="83"/>
      <c r="G10" s="83"/>
      <c r="H10" s="83"/>
      <c r="I10" s="83"/>
      <c r="J10" s="83"/>
      <c r="K10" s="5"/>
      <c r="L10" s="5"/>
      <c r="M10" s="124"/>
      <c r="N10" s="5"/>
      <c r="O10" s="5"/>
      <c r="P10" s="5"/>
      <c r="Q10" s="5"/>
      <c r="R10" s="5"/>
      <c r="S10" s="194" t="s">
        <v>58</v>
      </c>
      <c r="T10" s="194"/>
      <c r="U10" s="194"/>
      <c r="V10" s="194"/>
      <c r="W10" s="194"/>
      <c r="X10" s="194"/>
      <c r="Y10" s="194"/>
      <c r="Z10" s="194"/>
      <c r="AB10" s="102"/>
    </row>
    <row r="11" spans="1:59" s="7" customFormat="1" ht="56.25" customHeight="1">
      <c r="A11" s="83"/>
      <c r="B11" s="83"/>
      <c r="C11" s="83"/>
      <c r="D11" s="83"/>
      <c r="E11" s="83"/>
      <c r="F11" s="83"/>
      <c r="G11" s="83"/>
      <c r="H11" s="83"/>
      <c r="I11" s="83"/>
      <c r="J11" s="83"/>
      <c r="K11" s="5"/>
      <c r="L11" s="5"/>
      <c r="M11" s="124"/>
      <c r="N11" s="5"/>
      <c r="O11" s="5"/>
      <c r="P11" s="5"/>
      <c r="Q11" s="5"/>
      <c r="R11" s="5"/>
      <c r="S11" s="5"/>
      <c r="T11" s="5"/>
      <c r="U11" s="5"/>
      <c r="V11" s="124"/>
      <c r="X11" s="187"/>
      <c r="Y11" s="187"/>
      <c r="Z11" s="187"/>
      <c r="AB11" s="102"/>
    </row>
    <row r="12" spans="1:59" s="7" customFormat="1" ht="12.75" customHeight="1">
      <c r="A12" s="83"/>
      <c r="B12" s="83"/>
      <c r="C12" s="83"/>
      <c r="D12" s="83"/>
      <c r="E12" s="83"/>
      <c r="F12" s="83"/>
      <c r="G12" s="83"/>
      <c r="H12" s="83"/>
      <c r="I12" s="83"/>
      <c r="J12" s="83"/>
      <c r="K12" s="5"/>
      <c r="L12" s="5"/>
      <c r="M12" s="124"/>
      <c r="N12" s="5"/>
      <c r="O12" s="5"/>
      <c r="P12" s="5"/>
      <c r="Q12" s="5"/>
      <c r="R12" s="5"/>
      <c r="S12" s="5"/>
      <c r="T12" s="5"/>
      <c r="U12" s="5"/>
      <c r="V12" s="124"/>
      <c r="AB12" s="102"/>
    </row>
    <row r="13" spans="1:59" s="24" customFormat="1" ht="23.25" customHeight="1">
      <c r="A13" s="198" t="s">
        <v>94</v>
      </c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</row>
    <row r="14" spans="1:59" s="24" customFormat="1" ht="23.25" customHeight="1">
      <c r="A14" s="198" t="s">
        <v>81</v>
      </c>
      <c r="B14" s="198"/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8"/>
      <c r="AI14" s="198"/>
      <c r="AJ14" s="198"/>
      <c r="AK14" s="198"/>
      <c r="AL14" s="198"/>
      <c r="AM14" s="198"/>
      <c r="AN14" s="198"/>
      <c r="AO14" s="198"/>
      <c r="AP14" s="198"/>
    </row>
    <row r="15" spans="1:59" s="24" customFormat="1" ht="23.25" customHeight="1">
      <c r="A15" s="198" t="s">
        <v>85</v>
      </c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198"/>
      <c r="AK15" s="198"/>
      <c r="AL15" s="198"/>
      <c r="AM15" s="198"/>
      <c r="AN15" s="198"/>
      <c r="AO15" s="198"/>
      <c r="AP15" s="198"/>
    </row>
    <row r="16" spans="1:59" s="9" customFormat="1" ht="15" customHeight="1">
      <c r="A16" s="206" t="s">
        <v>33</v>
      </c>
      <c r="B16" s="235" t="s">
        <v>10</v>
      </c>
      <c r="C16" s="206" t="s">
        <v>34</v>
      </c>
      <c r="D16" s="225" t="s">
        <v>35</v>
      </c>
      <c r="E16" s="225" t="s">
        <v>12</v>
      </c>
      <c r="F16" s="236" t="s">
        <v>36</v>
      </c>
      <c r="G16" s="237" t="s">
        <v>126</v>
      </c>
      <c r="H16" s="237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237"/>
      <c r="U16" s="237"/>
      <c r="V16" s="237"/>
      <c r="W16" s="237"/>
      <c r="X16" s="237"/>
      <c r="Y16" s="237"/>
      <c r="Z16" s="237"/>
      <c r="AA16" s="237"/>
      <c r="AB16" s="237"/>
      <c r="AC16" s="237"/>
      <c r="AD16" s="237"/>
      <c r="AE16" s="237"/>
      <c r="AF16" s="237"/>
      <c r="AG16" s="237"/>
      <c r="AH16" s="237"/>
      <c r="AI16" s="237"/>
      <c r="AJ16" s="237"/>
      <c r="AK16" s="237"/>
      <c r="AL16" s="238" t="s">
        <v>95</v>
      </c>
      <c r="AM16" s="242" t="s">
        <v>125</v>
      </c>
      <c r="AN16" s="243"/>
      <c r="AO16" s="243"/>
      <c r="AP16" s="243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</row>
    <row r="17" spans="1:59" s="9" customFormat="1" ht="15" customHeight="1">
      <c r="A17" s="190"/>
      <c r="B17" s="196"/>
      <c r="C17" s="190"/>
      <c r="D17" s="197"/>
      <c r="E17" s="197"/>
      <c r="F17" s="199"/>
      <c r="G17" s="57">
        <v>1</v>
      </c>
      <c r="H17" s="160" t="s">
        <v>40</v>
      </c>
      <c r="I17" s="161">
        <v>3</v>
      </c>
      <c r="J17" s="85" t="s">
        <v>41</v>
      </c>
      <c r="K17" s="57">
        <v>5</v>
      </c>
      <c r="L17" s="85" t="s">
        <v>42</v>
      </c>
      <c r="M17" s="57">
        <v>7</v>
      </c>
      <c r="N17" s="160" t="s">
        <v>43</v>
      </c>
      <c r="O17" s="161">
        <v>9</v>
      </c>
      <c r="P17" s="160" t="s">
        <v>44</v>
      </c>
      <c r="Q17" s="57">
        <v>11</v>
      </c>
      <c r="R17" s="85" t="s">
        <v>45</v>
      </c>
      <c r="S17" s="57">
        <v>13</v>
      </c>
      <c r="T17" s="85" t="s">
        <v>46</v>
      </c>
      <c r="U17" s="57">
        <v>15</v>
      </c>
      <c r="V17" s="160" t="s">
        <v>47</v>
      </c>
      <c r="W17" s="161">
        <v>17</v>
      </c>
      <c r="X17" s="85" t="s">
        <v>48</v>
      </c>
      <c r="Y17" s="57">
        <v>19</v>
      </c>
      <c r="Z17" s="85" t="s">
        <v>49</v>
      </c>
      <c r="AA17" s="57">
        <v>21</v>
      </c>
      <c r="AB17" s="85" t="s">
        <v>50</v>
      </c>
      <c r="AC17" s="161">
        <v>23</v>
      </c>
      <c r="AD17" s="160" t="s">
        <v>51</v>
      </c>
      <c r="AE17" s="57">
        <v>25</v>
      </c>
      <c r="AF17" s="85" t="s">
        <v>52</v>
      </c>
      <c r="AG17" s="57">
        <v>27</v>
      </c>
      <c r="AH17" s="85" t="s">
        <v>53</v>
      </c>
      <c r="AI17" s="57">
        <v>29</v>
      </c>
      <c r="AJ17" s="160" t="s">
        <v>54</v>
      </c>
      <c r="AK17" s="160" t="s">
        <v>55</v>
      </c>
      <c r="AL17" s="201"/>
      <c r="AM17" s="244"/>
      <c r="AN17" s="245"/>
      <c r="AO17" s="245"/>
      <c r="AP17" s="245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</row>
    <row r="18" spans="1:59" s="9" customFormat="1" ht="7.5" customHeight="1">
      <c r="A18" s="190"/>
      <c r="B18" s="196"/>
      <c r="C18" s="190"/>
      <c r="D18" s="197"/>
      <c r="E18" s="197"/>
      <c r="F18" s="199"/>
      <c r="G18" s="190" t="s">
        <v>39</v>
      </c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  <c r="AJ18" s="190"/>
      <c r="AK18" s="190"/>
      <c r="AL18" s="201"/>
      <c r="AM18" s="246"/>
      <c r="AN18" s="247"/>
      <c r="AO18" s="247"/>
      <c r="AP18" s="247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</row>
    <row r="19" spans="1:59" s="9" customFormat="1" ht="36" customHeight="1">
      <c r="A19" s="190"/>
      <c r="B19" s="196"/>
      <c r="C19" s="190"/>
      <c r="D19" s="197"/>
      <c r="E19" s="197"/>
      <c r="F19" s="199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201"/>
      <c r="AM19" s="69" t="s">
        <v>13</v>
      </c>
      <c r="AN19" s="69" t="s">
        <v>14</v>
      </c>
      <c r="AO19" s="137" t="s">
        <v>15</v>
      </c>
      <c r="AP19" s="69" t="s">
        <v>16</v>
      </c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</row>
    <row r="20" spans="1:59" s="9" customFormat="1" ht="15.75">
      <c r="A20" s="80">
        <v>1</v>
      </c>
      <c r="B20" s="80">
        <v>2</v>
      </c>
      <c r="C20" s="27">
        <v>3</v>
      </c>
      <c r="D20" s="86">
        <v>4</v>
      </c>
      <c r="E20" s="27">
        <v>5</v>
      </c>
      <c r="F20" s="80">
        <v>6</v>
      </c>
      <c r="G20" s="191">
        <v>7</v>
      </c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80">
        <v>8</v>
      </c>
      <c r="AM20" s="69">
        <v>9</v>
      </c>
      <c r="AN20" s="69">
        <v>10</v>
      </c>
      <c r="AO20" s="69">
        <v>11</v>
      </c>
      <c r="AP20" s="69">
        <v>12</v>
      </c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</row>
    <row r="21" spans="1:59" s="7" customFormat="1" ht="15" customHeight="1">
      <c r="A21" s="251" t="s">
        <v>74</v>
      </c>
      <c r="B21" s="252"/>
      <c r="C21" s="252"/>
      <c r="D21" s="252"/>
      <c r="E21" s="252"/>
      <c r="F21" s="252"/>
      <c r="G21" s="252"/>
      <c r="H21" s="252"/>
      <c r="I21" s="252"/>
      <c r="J21" s="252"/>
      <c r="K21" s="252"/>
      <c r="L21" s="252"/>
      <c r="M21" s="252"/>
      <c r="N21" s="252"/>
      <c r="O21" s="252"/>
      <c r="P21" s="252"/>
      <c r="Q21" s="252"/>
      <c r="R21" s="252"/>
      <c r="S21" s="252"/>
      <c r="T21" s="252"/>
      <c r="U21" s="252"/>
      <c r="V21" s="252"/>
      <c r="W21" s="252"/>
      <c r="X21" s="252"/>
      <c r="Y21" s="252"/>
      <c r="Z21" s="252"/>
      <c r="AA21" s="252"/>
      <c r="AB21" s="252"/>
      <c r="AC21" s="252"/>
      <c r="AD21" s="252"/>
      <c r="AE21" s="252"/>
      <c r="AF21" s="252"/>
      <c r="AG21" s="252"/>
      <c r="AH21" s="252"/>
      <c r="AI21" s="252"/>
      <c r="AJ21" s="252"/>
      <c r="AK21" s="252"/>
      <c r="AL21" s="252"/>
      <c r="AM21" s="252"/>
      <c r="AN21" s="252"/>
      <c r="AO21" s="252"/>
      <c r="AP21" s="253"/>
    </row>
    <row r="22" spans="1:59" s="7" customFormat="1" ht="31.5">
      <c r="A22" s="149" t="s">
        <v>106</v>
      </c>
      <c r="B22" s="69" t="s">
        <v>68</v>
      </c>
      <c r="C22" s="69" t="s">
        <v>71</v>
      </c>
      <c r="D22" s="98">
        <v>0.88</v>
      </c>
      <c r="E22" s="13" t="s">
        <v>20</v>
      </c>
      <c r="F22" s="103">
        <v>1</v>
      </c>
      <c r="G22" s="13"/>
      <c r="H22" s="172"/>
      <c r="I22" s="172"/>
      <c r="J22" s="13"/>
      <c r="K22" s="103"/>
      <c r="L22" s="100"/>
      <c r="M22" s="97"/>
      <c r="N22" s="162"/>
      <c r="O22" s="171"/>
      <c r="P22" s="171"/>
      <c r="Q22" s="13"/>
      <c r="R22" s="100"/>
      <c r="S22" s="100"/>
      <c r="T22" s="99">
        <f>F22*D22</f>
        <v>0.88</v>
      </c>
      <c r="U22" s="100"/>
      <c r="V22" s="175"/>
      <c r="W22" s="175"/>
      <c r="X22" s="101"/>
      <c r="Y22" s="101"/>
      <c r="Z22" s="101"/>
      <c r="AA22" s="101"/>
      <c r="AB22" s="101"/>
      <c r="AC22" s="180"/>
      <c r="AD22" s="180"/>
      <c r="AE22" s="125"/>
      <c r="AF22" s="125"/>
      <c r="AG22" s="125"/>
      <c r="AH22" s="125"/>
      <c r="AI22" s="125"/>
      <c r="AJ22" s="180"/>
      <c r="AK22" s="180"/>
      <c r="AL22" s="115">
        <f>SUM(G22:AK22)</f>
        <v>0.88</v>
      </c>
      <c r="AM22" s="138"/>
      <c r="AN22" s="138">
        <f>AL22</f>
        <v>0.88</v>
      </c>
      <c r="AO22" s="138"/>
      <c r="AP22" s="138"/>
    </row>
    <row r="23" spans="1:59" s="7" customFormat="1" ht="31.5">
      <c r="A23" s="149" t="s">
        <v>107</v>
      </c>
      <c r="B23" s="69" t="s">
        <v>63</v>
      </c>
      <c r="C23" s="69" t="s">
        <v>64</v>
      </c>
      <c r="D23" s="98">
        <v>3.36</v>
      </c>
      <c r="E23" s="13" t="s">
        <v>20</v>
      </c>
      <c r="F23" s="96">
        <v>2</v>
      </c>
      <c r="G23" s="13"/>
      <c r="H23" s="172"/>
      <c r="I23" s="172"/>
      <c r="J23" s="13"/>
      <c r="K23" s="103"/>
      <c r="L23" s="100"/>
      <c r="M23" s="97"/>
      <c r="N23" s="162"/>
      <c r="O23" s="171"/>
      <c r="P23" s="171"/>
      <c r="Q23" s="13"/>
      <c r="R23" s="100"/>
      <c r="S23" s="100"/>
      <c r="T23" s="99">
        <f>F23*D23</f>
        <v>6.72</v>
      </c>
      <c r="U23" s="100"/>
      <c r="V23" s="175"/>
      <c r="W23" s="175"/>
      <c r="X23" s="101"/>
      <c r="Y23" s="101"/>
      <c r="Z23" s="101"/>
      <c r="AA23" s="101"/>
      <c r="AB23" s="101"/>
      <c r="AC23" s="180"/>
      <c r="AD23" s="180"/>
      <c r="AE23" s="125"/>
      <c r="AF23" s="125"/>
      <c r="AG23" s="125"/>
      <c r="AH23" s="125"/>
      <c r="AI23" s="125"/>
      <c r="AJ23" s="180"/>
      <c r="AK23" s="180"/>
      <c r="AL23" s="115">
        <f t="shared" ref="AL23:AL39" si="0">SUM(G23:AK23)</f>
        <v>6.72</v>
      </c>
      <c r="AM23" s="138">
        <f>AL23</f>
        <v>6.72</v>
      </c>
      <c r="AN23" s="138"/>
      <c r="AO23" s="138"/>
      <c r="AP23" s="138"/>
    </row>
    <row r="24" spans="1:59" s="7" customFormat="1" ht="31.5">
      <c r="A24" s="149" t="s">
        <v>108</v>
      </c>
      <c r="B24" s="69" t="s">
        <v>101</v>
      </c>
      <c r="C24" s="69" t="s">
        <v>102</v>
      </c>
      <c r="D24" s="98">
        <v>0.57999999999999996</v>
      </c>
      <c r="E24" s="13" t="s">
        <v>20</v>
      </c>
      <c r="F24" s="96">
        <v>2</v>
      </c>
      <c r="G24" s="13"/>
      <c r="H24" s="172"/>
      <c r="I24" s="172"/>
      <c r="J24" s="13"/>
      <c r="K24" s="103"/>
      <c r="L24" s="100"/>
      <c r="M24" s="97"/>
      <c r="N24" s="162"/>
      <c r="O24" s="171"/>
      <c r="P24" s="171"/>
      <c r="Q24" s="13"/>
      <c r="R24" s="100"/>
      <c r="S24" s="100"/>
      <c r="T24" s="99">
        <f>F24*D24</f>
        <v>1.1599999999999999</v>
      </c>
      <c r="U24" s="100"/>
      <c r="V24" s="175"/>
      <c r="W24" s="175"/>
      <c r="X24" s="101"/>
      <c r="Y24" s="101"/>
      <c r="Z24" s="101"/>
      <c r="AA24" s="101"/>
      <c r="AB24" s="101"/>
      <c r="AC24" s="180"/>
      <c r="AD24" s="180"/>
      <c r="AE24" s="125"/>
      <c r="AF24" s="125"/>
      <c r="AG24" s="125"/>
      <c r="AH24" s="125"/>
      <c r="AI24" s="125"/>
      <c r="AJ24" s="180"/>
      <c r="AK24" s="180"/>
      <c r="AL24" s="115">
        <f t="shared" si="0"/>
        <v>1.1599999999999999</v>
      </c>
      <c r="AM24" s="138"/>
      <c r="AN24" s="138">
        <f>AL24</f>
        <v>1.1599999999999999</v>
      </c>
      <c r="AO24" s="138"/>
      <c r="AP24" s="138"/>
    </row>
    <row r="25" spans="1:59" s="7" customFormat="1" ht="31.5">
      <c r="A25" s="149" t="s">
        <v>109</v>
      </c>
      <c r="B25" s="69" t="s">
        <v>103</v>
      </c>
      <c r="C25" s="69" t="s">
        <v>104</v>
      </c>
      <c r="D25" s="98">
        <v>0.66</v>
      </c>
      <c r="E25" s="13" t="s">
        <v>20</v>
      </c>
      <c r="F25" s="96">
        <v>2</v>
      </c>
      <c r="G25" s="13"/>
      <c r="H25" s="172"/>
      <c r="I25" s="172"/>
      <c r="J25" s="13"/>
      <c r="K25" s="103"/>
      <c r="L25" s="100"/>
      <c r="M25" s="97"/>
      <c r="N25" s="162"/>
      <c r="O25" s="171"/>
      <c r="P25" s="171"/>
      <c r="Q25" s="13"/>
      <c r="R25" s="100"/>
      <c r="S25" s="100"/>
      <c r="T25" s="99">
        <f>F25*D25</f>
        <v>1.32</v>
      </c>
      <c r="U25" s="100"/>
      <c r="V25" s="175"/>
      <c r="W25" s="175"/>
      <c r="X25" s="101"/>
      <c r="Y25" s="101"/>
      <c r="Z25" s="101"/>
      <c r="AA25" s="101"/>
      <c r="AB25" s="101"/>
      <c r="AC25" s="180"/>
      <c r="AD25" s="180"/>
      <c r="AE25" s="125"/>
      <c r="AF25" s="125"/>
      <c r="AG25" s="125"/>
      <c r="AH25" s="125"/>
      <c r="AI25" s="125"/>
      <c r="AJ25" s="180"/>
      <c r="AK25" s="180"/>
      <c r="AL25" s="115">
        <f t="shared" si="0"/>
        <v>1.32</v>
      </c>
      <c r="AM25" s="138"/>
      <c r="AN25" s="138">
        <f>AL25</f>
        <v>1.32</v>
      </c>
      <c r="AO25" s="138"/>
      <c r="AP25" s="138"/>
    </row>
    <row r="26" spans="1:59" s="7" customFormat="1" ht="47.25">
      <c r="A26" s="149" t="s">
        <v>110</v>
      </c>
      <c r="B26" s="69" t="s">
        <v>69</v>
      </c>
      <c r="C26" s="69" t="s">
        <v>70</v>
      </c>
      <c r="D26" s="98">
        <v>3.36</v>
      </c>
      <c r="E26" s="13" t="s">
        <v>20</v>
      </c>
      <c r="F26" s="96">
        <v>2</v>
      </c>
      <c r="G26" s="13"/>
      <c r="H26" s="172"/>
      <c r="I26" s="172"/>
      <c r="J26" s="13"/>
      <c r="K26" s="103"/>
      <c r="L26" s="100"/>
      <c r="M26" s="97"/>
      <c r="N26" s="162"/>
      <c r="O26" s="171"/>
      <c r="P26" s="171"/>
      <c r="Q26" s="13"/>
      <c r="R26" s="100"/>
      <c r="S26" s="100"/>
      <c r="T26" s="99">
        <f>F26*D26</f>
        <v>6.72</v>
      </c>
      <c r="U26" s="100"/>
      <c r="V26" s="175"/>
      <c r="W26" s="175"/>
      <c r="X26" s="101"/>
      <c r="Y26" s="101"/>
      <c r="Z26" s="101"/>
      <c r="AA26" s="101"/>
      <c r="AB26" s="101"/>
      <c r="AC26" s="180"/>
      <c r="AD26" s="180"/>
      <c r="AE26" s="125"/>
      <c r="AF26" s="125"/>
      <c r="AG26" s="125"/>
      <c r="AH26" s="125"/>
      <c r="AI26" s="125"/>
      <c r="AJ26" s="180"/>
      <c r="AK26" s="180"/>
      <c r="AL26" s="115">
        <f t="shared" si="0"/>
        <v>6.72</v>
      </c>
      <c r="AM26" s="138">
        <f>AL26</f>
        <v>6.72</v>
      </c>
      <c r="AN26" s="138"/>
      <c r="AO26" s="138"/>
      <c r="AP26" s="138"/>
    </row>
    <row r="27" spans="1:59" s="7" customFormat="1" ht="15.75">
      <c r="A27" s="248" t="s">
        <v>75</v>
      </c>
      <c r="B27" s="249"/>
      <c r="C27" s="249"/>
      <c r="D27" s="249"/>
      <c r="E27" s="249"/>
      <c r="F27" s="249"/>
      <c r="G27" s="249"/>
      <c r="H27" s="249"/>
      <c r="I27" s="249"/>
      <c r="J27" s="249"/>
      <c r="K27" s="249"/>
      <c r="L27" s="249"/>
      <c r="M27" s="249"/>
      <c r="N27" s="249"/>
      <c r="O27" s="249"/>
      <c r="P27" s="249"/>
      <c r="Q27" s="249"/>
      <c r="R27" s="249"/>
      <c r="S27" s="249"/>
      <c r="T27" s="249"/>
      <c r="U27" s="249"/>
      <c r="V27" s="249"/>
      <c r="W27" s="249"/>
      <c r="X27" s="249"/>
      <c r="Y27" s="249"/>
      <c r="Z27" s="249"/>
      <c r="AA27" s="249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50"/>
    </row>
    <row r="28" spans="1:59" s="7" customFormat="1" ht="31.5">
      <c r="A28" s="149" t="s">
        <v>111</v>
      </c>
      <c r="B28" s="70" t="s">
        <v>68</v>
      </c>
      <c r="C28" s="70" t="s">
        <v>71</v>
      </c>
      <c r="D28" s="98">
        <v>0.88</v>
      </c>
      <c r="E28" s="13" t="s">
        <v>20</v>
      </c>
      <c r="F28" s="139">
        <v>1</v>
      </c>
      <c r="G28" s="12"/>
      <c r="H28" s="172"/>
      <c r="I28" s="173"/>
      <c r="J28" s="12"/>
      <c r="K28" s="103"/>
      <c r="L28" s="100"/>
      <c r="M28" s="100"/>
      <c r="N28" s="175"/>
      <c r="O28" s="172"/>
      <c r="P28" s="172"/>
      <c r="Q28" s="13"/>
      <c r="R28" s="13"/>
      <c r="S28" s="100"/>
      <c r="T28" s="100"/>
      <c r="U28" s="97"/>
      <c r="V28" s="171"/>
      <c r="W28" s="172"/>
      <c r="X28" s="13"/>
      <c r="Y28" s="13"/>
      <c r="Z28" s="13"/>
      <c r="AA28" s="99">
        <f>F28*D28</f>
        <v>0.88</v>
      </c>
      <c r="AB28" s="13"/>
      <c r="AC28" s="172"/>
      <c r="AD28" s="172"/>
      <c r="AE28" s="13"/>
      <c r="AF28" s="13"/>
      <c r="AG28" s="97"/>
      <c r="AH28" s="97"/>
      <c r="AI28" s="13"/>
      <c r="AJ28" s="172"/>
      <c r="AK28" s="172"/>
      <c r="AL28" s="115">
        <f t="shared" si="0"/>
        <v>0.88</v>
      </c>
      <c r="AM28" s="138"/>
      <c r="AN28" s="138">
        <f>AL28</f>
        <v>0.88</v>
      </c>
      <c r="AO28" s="15"/>
      <c r="AP28" s="15"/>
    </row>
    <row r="29" spans="1:59" s="7" customFormat="1" ht="31.5">
      <c r="A29" s="149" t="s">
        <v>112</v>
      </c>
      <c r="B29" s="70" t="s">
        <v>63</v>
      </c>
      <c r="C29" s="70" t="s">
        <v>64</v>
      </c>
      <c r="D29" s="98">
        <v>3.36</v>
      </c>
      <c r="E29" s="13" t="s">
        <v>20</v>
      </c>
      <c r="F29" s="139">
        <v>2</v>
      </c>
      <c r="G29" s="12"/>
      <c r="H29" s="172"/>
      <c r="I29" s="173"/>
      <c r="J29" s="12"/>
      <c r="K29" s="103"/>
      <c r="L29" s="100"/>
      <c r="M29" s="100"/>
      <c r="N29" s="175"/>
      <c r="O29" s="172"/>
      <c r="P29" s="172"/>
      <c r="Q29" s="13"/>
      <c r="R29" s="13"/>
      <c r="S29" s="100"/>
      <c r="T29" s="100"/>
      <c r="U29" s="97"/>
      <c r="V29" s="171"/>
      <c r="W29" s="172"/>
      <c r="X29" s="13"/>
      <c r="Y29" s="13"/>
      <c r="Z29" s="13"/>
      <c r="AA29" s="99">
        <f>F29*D29</f>
        <v>6.72</v>
      </c>
      <c r="AB29" s="13"/>
      <c r="AC29" s="172"/>
      <c r="AD29" s="172"/>
      <c r="AE29" s="13"/>
      <c r="AF29" s="13"/>
      <c r="AG29" s="97"/>
      <c r="AH29" s="97"/>
      <c r="AI29" s="13"/>
      <c r="AJ29" s="172"/>
      <c r="AK29" s="172"/>
      <c r="AL29" s="115">
        <f t="shared" si="0"/>
        <v>6.72</v>
      </c>
      <c r="AM29" s="138">
        <f>AL29</f>
        <v>6.72</v>
      </c>
      <c r="AN29" s="138"/>
      <c r="AO29" s="15"/>
      <c r="AP29" s="15"/>
    </row>
    <row r="30" spans="1:59" s="7" customFormat="1" ht="31.5">
      <c r="A30" s="149" t="s">
        <v>113</v>
      </c>
      <c r="B30" s="70" t="s">
        <v>101</v>
      </c>
      <c r="C30" s="70" t="s">
        <v>102</v>
      </c>
      <c r="D30" s="98">
        <v>0.57999999999999996</v>
      </c>
      <c r="E30" s="13" t="s">
        <v>20</v>
      </c>
      <c r="F30" s="139">
        <v>2</v>
      </c>
      <c r="G30" s="12"/>
      <c r="H30" s="172"/>
      <c r="I30" s="173"/>
      <c r="J30" s="12"/>
      <c r="K30" s="103"/>
      <c r="L30" s="100"/>
      <c r="M30" s="100"/>
      <c r="N30" s="175"/>
      <c r="O30" s="172"/>
      <c r="P30" s="172"/>
      <c r="Q30" s="13"/>
      <c r="R30" s="13"/>
      <c r="S30" s="100"/>
      <c r="T30" s="100"/>
      <c r="U30" s="97"/>
      <c r="V30" s="171"/>
      <c r="W30" s="172"/>
      <c r="X30" s="13"/>
      <c r="Y30" s="13"/>
      <c r="Z30" s="13"/>
      <c r="AA30" s="99">
        <f>F30*D30</f>
        <v>1.1599999999999999</v>
      </c>
      <c r="AB30" s="13"/>
      <c r="AC30" s="172"/>
      <c r="AD30" s="172"/>
      <c r="AE30" s="13"/>
      <c r="AF30" s="13"/>
      <c r="AG30" s="97"/>
      <c r="AH30" s="97"/>
      <c r="AI30" s="13"/>
      <c r="AJ30" s="172"/>
      <c r="AK30" s="172"/>
      <c r="AL30" s="115">
        <f t="shared" si="0"/>
        <v>1.1599999999999999</v>
      </c>
      <c r="AM30" s="138"/>
      <c r="AN30" s="138">
        <f>AL30</f>
        <v>1.1599999999999999</v>
      </c>
      <c r="AO30" s="15"/>
      <c r="AP30" s="15"/>
    </row>
    <row r="31" spans="1:59" s="7" customFormat="1" ht="31.5">
      <c r="A31" s="149" t="s">
        <v>114</v>
      </c>
      <c r="B31" s="70" t="s">
        <v>103</v>
      </c>
      <c r="C31" s="70" t="s">
        <v>104</v>
      </c>
      <c r="D31" s="140">
        <v>0.66</v>
      </c>
      <c r="E31" s="13" t="s">
        <v>20</v>
      </c>
      <c r="F31" s="141">
        <v>2</v>
      </c>
      <c r="G31" s="12"/>
      <c r="H31" s="172"/>
      <c r="I31" s="173"/>
      <c r="J31" s="12"/>
      <c r="K31" s="103"/>
      <c r="L31" s="100"/>
      <c r="M31" s="100"/>
      <c r="N31" s="175"/>
      <c r="O31" s="172"/>
      <c r="P31" s="172"/>
      <c r="Q31" s="13"/>
      <c r="R31" s="13"/>
      <c r="S31" s="100"/>
      <c r="T31" s="100"/>
      <c r="U31" s="97"/>
      <c r="V31" s="171"/>
      <c r="W31" s="172"/>
      <c r="X31" s="13"/>
      <c r="Y31" s="13"/>
      <c r="Z31" s="13"/>
      <c r="AA31" s="99">
        <f>F31*D31</f>
        <v>1.32</v>
      </c>
      <c r="AB31" s="13"/>
      <c r="AC31" s="172"/>
      <c r="AD31" s="172"/>
      <c r="AE31" s="13"/>
      <c r="AF31" s="13"/>
      <c r="AG31" s="97"/>
      <c r="AH31" s="97"/>
      <c r="AI31" s="13"/>
      <c r="AJ31" s="172"/>
      <c r="AK31" s="172"/>
      <c r="AL31" s="115">
        <f t="shared" si="0"/>
        <v>1.32</v>
      </c>
      <c r="AM31" s="142"/>
      <c r="AN31" s="142">
        <f>AL31</f>
        <v>1.32</v>
      </c>
      <c r="AO31" s="15"/>
      <c r="AP31" s="15"/>
    </row>
    <row r="32" spans="1:59" s="7" customFormat="1" ht="47.25">
      <c r="A32" s="149" t="s">
        <v>115</v>
      </c>
      <c r="B32" s="70" t="s">
        <v>69</v>
      </c>
      <c r="C32" s="70" t="s">
        <v>70</v>
      </c>
      <c r="D32" s="143">
        <v>3.36</v>
      </c>
      <c r="E32" s="13" t="s">
        <v>20</v>
      </c>
      <c r="F32" s="126">
        <v>2</v>
      </c>
      <c r="G32" s="12"/>
      <c r="H32" s="172"/>
      <c r="I32" s="173"/>
      <c r="J32" s="12"/>
      <c r="K32" s="103"/>
      <c r="L32" s="100"/>
      <c r="M32" s="100"/>
      <c r="N32" s="175"/>
      <c r="O32" s="172"/>
      <c r="P32" s="172"/>
      <c r="Q32" s="13"/>
      <c r="R32" s="13"/>
      <c r="S32" s="100"/>
      <c r="T32" s="100"/>
      <c r="U32" s="97"/>
      <c r="V32" s="171"/>
      <c r="W32" s="172"/>
      <c r="X32" s="13"/>
      <c r="Y32" s="13"/>
      <c r="Z32" s="13"/>
      <c r="AA32" s="99">
        <f>F32*D32</f>
        <v>6.72</v>
      </c>
      <c r="AB32" s="13"/>
      <c r="AC32" s="172"/>
      <c r="AD32" s="172"/>
      <c r="AE32" s="13"/>
      <c r="AF32" s="13"/>
      <c r="AG32" s="97"/>
      <c r="AH32" s="97"/>
      <c r="AI32" s="13"/>
      <c r="AJ32" s="172"/>
      <c r="AK32" s="172"/>
      <c r="AL32" s="115">
        <f t="shared" si="0"/>
        <v>6.72</v>
      </c>
      <c r="AM32" s="138">
        <f>AL32</f>
        <v>6.72</v>
      </c>
      <c r="AN32" s="138"/>
      <c r="AO32" s="15"/>
      <c r="AP32" s="15"/>
    </row>
    <row r="33" spans="1:42" s="7" customFormat="1" ht="15.75">
      <c r="A33" s="226" t="s">
        <v>76</v>
      </c>
      <c r="B33" s="227"/>
      <c r="C33" s="227"/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227"/>
      <c r="Z33" s="227"/>
      <c r="AA33" s="227"/>
      <c r="AB33" s="227"/>
      <c r="AC33" s="227"/>
      <c r="AD33" s="227"/>
      <c r="AE33" s="227"/>
      <c r="AF33" s="227"/>
      <c r="AG33" s="227"/>
      <c r="AH33" s="227"/>
      <c r="AI33" s="227"/>
      <c r="AJ33" s="227"/>
      <c r="AK33" s="227"/>
      <c r="AL33" s="227"/>
      <c r="AM33" s="227"/>
      <c r="AN33" s="227"/>
      <c r="AO33" s="227"/>
      <c r="AP33" s="228"/>
    </row>
    <row r="34" spans="1:42" s="7" customFormat="1" ht="35.25" customHeight="1">
      <c r="A34" s="149" t="s">
        <v>116</v>
      </c>
      <c r="B34" s="70" t="s">
        <v>68</v>
      </c>
      <c r="C34" s="70" t="s">
        <v>71</v>
      </c>
      <c r="D34" s="144">
        <v>0.88</v>
      </c>
      <c r="E34" s="13" t="s">
        <v>20</v>
      </c>
      <c r="F34" s="145">
        <v>1</v>
      </c>
      <c r="G34" s="12"/>
      <c r="H34" s="172"/>
      <c r="I34" s="173"/>
      <c r="J34" s="12"/>
      <c r="K34" s="103"/>
      <c r="L34" s="100"/>
      <c r="M34" s="100"/>
      <c r="N34" s="175"/>
      <c r="O34" s="175"/>
      <c r="P34" s="175"/>
      <c r="Q34" s="100"/>
      <c r="R34" s="103"/>
      <c r="S34" s="100"/>
      <c r="T34" s="100"/>
      <c r="U34" s="103"/>
      <c r="V34" s="171"/>
      <c r="W34" s="172"/>
      <c r="X34" s="101"/>
      <c r="Y34" s="101"/>
      <c r="Z34" s="101"/>
      <c r="AA34" s="101"/>
      <c r="AB34" s="97"/>
      <c r="AC34" s="171"/>
      <c r="AD34" s="171"/>
      <c r="AE34" s="97"/>
      <c r="AF34" s="97"/>
      <c r="AG34" s="97"/>
      <c r="AH34" s="99">
        <f t="shared" ref="AH34:AH39" si="1">F34*D34</f>
        <v>0.88</v>
      </c>
      <c r="AI34" s="97"/>
      <c r="AJ34" s="171"/>
      <c r="AK34" s="171"/>
      <c r="AL34" s="115">
        <f t="shared" si="0"/>
        <v>0.88</v>
      </c>
      <c r="AM34" s="138"/>
      <c r="AN34" s="138">
        <f>AL34</f>
        <v>0.88</v>
      </c>
      <c r="AO34" s="15"/>
      <c r="AP34" s="15"/>
    </row>
    <row r="35" spans="1:42" s="5" customFormat="1" ht="38.25" customHeight="1">
      <c r="A35" s="149" t="s">
        <v>117</v>
      </c>
      <c r="B35" s="70" t="s">
        <v>72</v>
      </c>
      <c r="C35" s="70" t="s">
        <v>124</v>
      </c>
      <c r="D35" s="98">
        <v>3.36</v>
      </c>
      <c r="E35" s="13" t="s">
        <v>20</v>
      </c>
      <c r="F35" s="139">
        <v>1</v>
      </c>
      <c r="G35" s="12"/>
      <c r="H35" s="172"/>
      <c r="I35" s="173"/>
      <c r="J35" s="12"/>
      <c r="K35" s="103"/>
      <c r="L35" s="100"/>
      <c r="M35" s="100"/>
      <c r="N35" s="175"/>
      <c r="O35" s="175"/>
      <c r="P35" s="175"/>
      <c r="Q35" s="100"/>
      <c r="R35" s="103"/>
      <c r="S35" s="100"/>
      <c r="T35" s="100"/>
      <c r="U35" s="103"/>
      <c r="V35" s="179"/>
      <c r="W35" s="172"/>
      <c r="X35" s="101"/>
      <c r="Y35" s="101"/>
      <c r="Z35" s="101"/>
      <c r="AA35" s="101"/>
      <c r="AB35" s="128"/>
      <c r="AC35" s="171"/>
      <c r="AD35" s="171"/>
      <c r="AE35" s="97"/>
      <c r="AF35" s="97"/>
      <c r="AG35" s="97"/>
      <c r="AH35" s="99">
        <f t="shared" si="1"/>
        <v>3.36</v>
      </c>
      <c r="AI35" s="97"/>
      <c r="AJ35" s="171"/>
      <c r="AK35" s="171"/>
      <c r="AL35" s="115">
        <f t="shared" si="0"/>
        <v>3.36</v>
      </c>
      <c r="AM35" s="138">
        <f>AL35</f>
        <v>3.36</v>
      </c>
      <c r="AN35" s="138"/>
      <c r="AO35" s="146"/>
      <c r="AP35" s="146"/>
    </row>
    <row r="36" spans="1:42" s="5" customFormat="1" ht="38.25" customHeight="1">
      <c r="A36" s="149" t="s">
        <v>118</v>
      </c>
      <c r="B36" s="70" t="s">
        <v>63</v>
      </c>
      <c r="C36" s="70" t="s">
        <v>64</v>
      </c>
      <c r="D36" s="98">
        <v>3.36</v>
      </c>
      <c r="E36" s="13" t="s">
        <v>20</v>
      </c>
      <c r="F36" s="139">
        <v>2</v>
      </c>
      <c r="G36" s="12"/>
      <c r="H36" s="172"/>
      <c r="I36" s="173"/>
      <c r="J36" s="12"/>
      <c r="K36" s="103"/>
      <c r="L36" s="100"/>
      <c r="M36" s="100"/>
      <c r="N36" s="175"/>
      <c r="O36" s="175"/>
      <c r="P36" s="175"/>
      <c r="Q36" s="100"/>
      <c r="R36" s="103"/>
      <c r="S36" s="100"/>
      <c r="T36" s="100"/>
      <c r="U36" s="103"/>
      <c r="V36" s="179"/>
      <c r="W36" s="172"/>
      <c r="X36" s="101"/>
      <c r="Y36" s="101"/>
      <c r="Z36" s="101"/>
      <c r="AA36" s="101"/>
      <c r="AB36" s="128"/>
      <c r="AC36" s="171"/>
      <c r="AD36" s="171"/>
      <c r="AE36" s="97"/>
      <c r="AF36" s="97"/>
      <c r="AG36" s="97"/>
      <c r="AH36" s="99">
        <f t="shared" si="1"/>
        <v>6.72</v>
      </c>
      <c r="AI36" s="97"/>
      <c r="AJ36" s="171"/>
      <c r="AK36" s="171"/>
      <c r="AL36" s="115">
        <f t="shared" si="0"/>
        <v>6.72</v>
      </c>
      <c r="AM36" s="138">
        <f>AL36</f>
        <v>6.72</v>
      </c>
      <c r="AN36" s="138"/>
      <c r="AO36" s="146"/>
      <c r="AP36" s="146"/>
    </row>
    <row r="37" spans="1:42" s="5" customFormat="1" ht="38.25" customHeight="1">
      <c r="A37" s="149" t="s">
        <v>119</v>
      </c>
      <c r="B37" s="70" t="s">
        <v>101</v>
      </c>
      <c r="C37" s="70" t="s">
        <v>102</v>
      </c>
      <c r="D37" s="98">
        <v>0.57999999999999996</v>
      </c>
      <c r="E37" s="13" t="s">
        <v>20</v>
      </c>
      <c r="F37" s="139">
        <v>2</v>
      </c>
      <c r="G37" s="12"/>
      <c r="H37" s="172"/>
      <c r="I37" s="173"/>
      <c r="J37" s="12"/>
      <c r="K37" s="103"/>
      <c r="L37" s="100"/>
      <c r="M37" s="100"/>
      <c r="N37" s="175"/>
      <c r="O37" s="175"/>
      <c r="P37" s="175"/>
      <c r="Q37" s="100"/>
      <c r="R37" s="103"/>
      <c r="S37" s="100"/>
      <c r="T37" s="100"/>
      <c r="U37" s="103"/>
      <c r="V37" s="179"/>
      <c r="W37" s="172"/>
      <c r="X37" s="101"/>
      <c r="Y37" s="101"/>
      <c r="Z37" s="101"/>
      <c r="AA37" s="101"/>
      <c r="AB37" s="128"/>
      <c r="AC37" s="171"/>
      <c r="AD37" s="171"/>
      <c r="AE37" s="97"/>
      <c r="AF37" s="97"/>
      <c r="AG37" s="97"/>
      <c r="AH37" s="99">
        <f t="shared" si="1"/>
        <v>1.1599999999999999</v>
      </c>
      <c r="AI37" s="97"/>
      <c r="AJ37" s="171"/>
      <c r="AK37" s="171"/>
      <c r="AL37" s="115">
        <f t="shared" si="0"/>
        <v>1.1599999999999999</v>
      </c>
      <c r="AM37" s="138"/>
      <c r="AN37" s="138">
        <f>AL37</f>
        <v>1.1599999999999999</v>
      </c>
      <c r="AO37" s="146"/>
      <c r="AP37" s="146"/>
    </row>
    <row r="38" spans="1:42" s="5" customFormat="1" ht="38.25" customHeight="1">
      <c r="A38" s="149" t="s">
        <v>120</v>
      </c>
      <c r="B38" s="70" t="s">
        <v>103</v>
      </c>
      <c r="C38" s="153" t="s">
        <v>104</v>
      </c>
      <c r="D38" s="140">
        <v>0.66</v>
      </c>
      <c r="E38" s="154" t="s">
        <v>20</v>
      </c>
      <c r="F38" s="141">
        <v>2</v>
      </c>
      <c r="G38" s="12"/>
      <c r="H38" s="172"/>
      <c r="I38" s="173"/>
      <c r="J38" s="12"/>
      <c r="K38" s="103"/>
      <c r="L38" s="100"/>
      <c r="M38" s="100"/>
      <c r="N38" s="175"/>
      <c r="O38" s="175"/>
      <c r="P38" s="175"/>
      <c r="Q38" s="100"/>
      <c r="R38" s="103"/>
      <c r="S38" s="100"/>
      <c r="T38" s="100"/>
      <c r="U38" s="103"/>
      <c r="V38" s="179"/>
      <c r="W38" s="172"/>
      <c r="X38" s="101"/>
      <c r="Y38" s="101"/>
      <c r="Z38" s="101"/>
      <c r="AA38" s="101"/>
      <c r="AB38" s="128"/>
      <c r="AC38" s="171"/>
      <c r="AD38" s="171"/>
      <c r="AE38" s="97"/>
      <c r="AF38" s="97"/>
      <c r="AG38" s="97"/>
      <c r="AH38" s="99">
        <f t="shared" si="1"/>
        <v>1.32</v>
      </c>
      <c r="AI38" s="97"/>
      <c r="AJ38" s="171"/>
      <c r="AK38" s="171"/>
      <c r="AL38" s="115">
        <f t="shared" si="0"/>
        <v>1.32</v>
      </c>
      <c r="AM38" s="138"/>
      <c r="AN38" s="138">
        <f>AL38</f>
        <v>1.32</v>
      </c>
      <c r="AO38" s="146"/>
      <c r="AP38" s="146"/>
    </row>
    <row r="39" spans="1:42" s="5" customFormat="1" ht="70.5" customHeight="1">
      <c r="A39" s="149" t="s">
        <v>121</v>
      </c>
      <c r="B39" s="70" t="s">
        <v>69</v>
      </c>
      <c r="C39" s="70" t="s">
        <v>70</v>
      </c>
      <c r="D39" s="69">
        <v>3.36</v>
      </c>
      <c r="E39" s="13" t="s">
        <v>20</v>
      </c>
      <c r="F39" s="96">
        <v>2</v>
      </c>
      <c r="G39" s="12"/>
      <c r="H39" s="172"/>
      <c r="I39" s="173"/>
      <c r="J39" s="12"/>
      <c r="K39" s="103"/>
      <c r="L39" s="100"/>
      <c r="M39" s="100"/>
      <c r="N39" s="175"/>
      <c r="O39" s="175"/>
      <c r="P39" s="175"/>
      <c r="Q39" s="100"/>
      <c r="R39" s="103"/>
      <c r="S39" s="100"/>
      <c r="T39" s="100"/>
      <c r="U39" s="103"/>
      <c r="V39" s="179"/>
      <c r="W39" s="172"/>
      <c r="X39" s="101"/>
      <c r="Y39" s="101"/>
      <c r="Z39" s="101"/>
      <c r="AA39" s="101"/>
      <c r="AB39" s="128"/>
      <c r="AC39" s="171"/>
      <c r="AD39" s="171"/>
      <c r="AE39" s="97"/>
      <c r="AF39" s="97"/>
      <c r="AG39" s="97"/>
      <c r="AH39" s="99">
        <f t="shared" si="1"/>
        <v>6.72</v>
      </c>
      <c r="AI39" s="97"/>
      <c r="AJ39" s="171"/>
      <c r="AK39" s="171"/>
      <c r="AL39" s="115">
        <f t="shared" si="0"/>
        <v>6.72</v>
      </c>
      <c r="AM39" s="142">
        <f>AL39</f>
        <v>6.72</v>
      </c>
      <c r="AN39" s="142"/>
      <c r="AO39" s="146"/>
      <c r="AP39" s="146"/>
    </row>
    <row r="40" spans="1:42" s="5" customFormat="1" ht="15.75">
      <c r="A40" s="129"/>
      <c r="B40" s="239" t="s">
        <v>28</v>
      </c>
      <c r="C40" s="240"/>
      <c r="D40" s="240"/>
      <c r="E40" s="240"/>
      <c r="F40" s="241"/>
      <c r="G40" s="99"/>
      <c r="H40" s="167"/>
      <c r="I40" s="167"/>
      <c r="J40" s="99"/>
      <c r="K40" s="99"/>
      <c r="L40" s="99"/>
      <c r="M40" s="99"/>
      <c r="N40" s="167"/>
      <c r="O40" s="167"/>
      <c r="P40" s="167"/>
      <c r="Q40" s="99"/>
      <c r="R40" s="99"/>
      <c r="S40" s="99"/>
      <c r="T40" s="99">
        <f t="shared" ref="T40:AH40" si="2">SUM(T22:T39)</f>
        <v>16.8</v>
      </c>
      <c r="U40" s="99"/>
      <c r="V40" s="167"/>
      <c r="W40" s="167"/>
      <c r="X40" s="99"/>
      <c r="Y40" s="99"/>
      <c r="Z40" s="99"/>
      <c r="AA40" s="99">
        <f t="shared" si="2"/>
        <v>16.8</v>
      </c>
      <c r="AB40" s="99"/>
      <c r="AC40" s="167"/>
      <c r="AD40" s="167"/>
      <c r="AE40" s="99"/>
      <c r="AF40" s="99"/>
      <c r="AG40" s="99"/>
      <c r="AH40" s="99">
        <f t="shared" si="2"/>
        <v>20.16</v>
      </c>
      <c r="AI40" s="99"/>
      <c r="AJ40" s="167"/>
      <c r="AK40" s="167"/>
      <c r="AL40" s="99">
        <f>SUM(AL22:AL39)</f>
        <v>53.76</v>
      </c>
      <c r="AM40" s="99">
        <f t="shared" ref="AM40:AN40" si="3">SUM(AM22:AM39)</f>
        <v>43.68</v>
      </c>
      <c r="AN40" s="99">
        <f t="shared" si="3"/>
        <v>10.08</v>
      </c>
      <c r="AO40" s="78">
        <f t="shared" ref="AO40:AP40" si="4">SUM(AO22:AO35)</f>
        <v>0</v>
      </c>
      <c r="AP40" s="78">
        <f t="shared" si="4"/>
        <v>0</v>
      </c>
    </row>
    <row r="41" spans="1:42" s="5" customFormat="1" ht="11.1" customHeight="1">
      <c r="A41" s="124"/>
      <c r="B41" s="124"/>
      <c r="C41" s="124"/>
      <c r="D41" s="150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</row>
    <row r="42" spans="1:42" s="5" customFormat="1" ht="10.5" customHeight="1">
      <c r="D42" s="1"/>
      <c r="M42" s="124"/>
      <c r="V42" s="124"/>
      <c r="AB42" s="124"/>
    </row>
    <row r="43" spans="1:42" s="5" customFormat="1" ht="35.25" hidden="1" customHeight="1">
      <c r="D43" s="1"/>
      <c r="M43" s="124"/>
      <c r="V43" s="124"/>
      <c r="AB43" s="124"/>
    </row>
    <row r="44" spans="1:42" s="65" customFormat="1" ht="51.75" customHeight="1">
      <c r="A44" s="61"/>
      <c r="B44" s="62" t="s">
        <v>86</v>
      </c>
      <c r="C44" s="184" t="s">
        <v>87</v>
      </c>
      <c r="D44" s="184"/>
      <c r="E44" s="184"/>
      <c r="F44" s="184"/>
      <c r="G44" s="67"/>
      <c r="H44" s="67"/>
      <c r="I44" s="184"/>
      <c r="J44" s="184"/>
      <c r="K44" s="184"/>
      <c r="L44" s="67"/>
      <c r="M44" s="67"/>
      <c r="N44" s="67"/>
      <c r="O44" s="184"/>
      <c r="P44" s="184"/>
      <c r="Q44" s="184"/>
      <c r="R44" s="67"/>
      <c r="S44" s="61"/>
      <c r="T44" s="67"/>
      <c r="U44" s="61"/>
      <c r="V44" s="61"/>
      <c r="W44" s="61"/>
      <c r="X44" s="61"/>
      <c r="Y44" s="210" t="s">
        <v>88</v>
      </c>
      <c r="Z44" s="210"/>
      <c r="AA44" s="210"/>
      <c r="AB44" s="210"/>
      <c r="AC44" s="210"/>
      <c r="AD44" s="210"/>
      <c r="AE44" s="184"/>
      <c r="AF44" s="184"/>
      <c r="AG44" s="184"/>
      <c r="AH44" s="184"/>
      <c r="AI44" s="184"/>
      <c r="AJ44" s="61"/>
      <c r="AK44" s="61"/>
    </row>
    <row r="45" spans="1:42" s="65" customFormat="1" ht="17.25" customHeight="1">
      <c r="A45" s="61"/>
      <c r="B45" s="62"/>
      <c r="C45" s="181" t="s">
        <v>5</v>
      </c>
      <c r="D45" s="181"/>
      <c r="E45" s="181"/>
      <c r="F45" s="181"/>
      <c r="G45" s="63"/>
      <c r="H45" s="63"/>
      <c r="I45" s="181" t="s">
        <v>7</v>
      </c>
      <c r="J45" s="181"/>
      <c r="K45" s="181"/>
      <c r="L45" s="181"/>
      <c r="M45" s="181"/>
      <c r="N45" s="181"/>
      <c r="O45" s="181"/>
      <c r="P45" s="181"/>
      <c r="Q45" s="181"/>
      <c r="R45" s="63"/>
      <c r="S45" s="61"/>
      <c r="T45" s="63"/>
      <c r="U45" s="61"/>
      <c r="V45" s="61"/>
      <c r="W45" s="63"/>
      <c r="X45" s="63"/>
      <c r="Y45" s="181" t="s">
        <v>32</v>
      </c>
      <c r="Z45" s="181"/>
      <c r="AA45" s="181"/>
      <c r="AB45" s="181"/>
      <c r="AC45" s="181"/>
      <c r="AD45" s="181"/>
      <c r="AE45" s="182"/>
      <c r="AF45" s="182"/>
      <c r="AG45" s="182"/>
      <c r="AH45" s="182"/>
      <c r="AI45" s="182"/>
      <c r="AJ45" s="61"/>
      <c r="AK45" s="61"/>
    </row>
    <row r="46" spans="1:42" s="65" customFormat="1" ht="33" customHeight="1">
      <c r="A46" s="61"/>
      <c r="B46" s="62"/>
      <c r="C46" s="84"/>
      <c r="D46" s="1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</row>
    <row r="47" spans="1:42" s="65" customFormat="1" ht="44.25" customHeight="1">
      <c r="A47" s="61"/>
      <c r="B47" s="62" t="s">
        <v>89</v>
      </c>
      <c r="C47" s="184" t="s">
        <v>90</v>
      </c>
      <c r="D47" s="184"/>
      <c r="E47" s="184"/>
      <c r="F47" s="184"/>
      <c r="G47" s="67"/>
      <c r="H47" s="67"/>
      <c r="I47" s="184"/>
      <c r="J47" s="184"/>
      <c r="K47" s="184"/>
      <c r="L47" s="67"/>
      <c r="M47" s="67"/>
      <c r="N47" s="67"/>
      <c r="O47" s="184"/>
      <c r="P47" s="184"/>
      <c r="Q47" s="184"/>
      <c r="R47" s="67"/>
      <c r="S47" s="61"/>
      <c r="T47" s="67"/>
      <c r="U47" s="61"/>
      <c r="V47" s="61"/>
      <c r="W47" s="61"/>
      <c r="X47" s="61"/>
      <c r="Y47" s="210" t="s">
        <v>91</v>
      </c>
      <c r="Z47" s="210"/>
      <c r="AA47" s="210"/>
      <c r="AB47" s="210"/>
      <c r="AC47" s="210"/>
      <c r="AD47" s="210"/>
      <c r="AE47" s="184"/>
      <c r="AF47" s="184"/>
      <c r="AG47" s="184"/>
      <c r="AH47" s="184"/>
      <c r="AI47" s="184"/>
      <c r="AJ47" s="61"/>
      <c r="AK47" s="61"/>
    </row>
    <row r="48" spans="1:42" s="65" customFormat="1" ht="17.25" customHeight="1">
      <c r="A48" s="61"/>
      <c r="B48" s="62"/>
      <c r="C48" s="181" t="s">
        <v>5</v>
      </c>
      <c r="D48" s="181"/>
      <c r="E48" s="181"/>
      <c r="F48" s="181"/>
      <c r="G48" s="63"/>
      <c r="H48" s="63"/>
      <c r="I48" s="181" t="s">
        <v>7</v>
      </c>
      <c r="J48" s="181"/>
      <c r="K48" s="181"/>
      <c r="L48" s="181"/>
      <c r="M48" s="181"/>
      <c r="N48" s="181"/>
      <c r="O48" s="181"/>
      <c r="P48" s="181"/>
      <c r="Q48" s="181"/>
      <c r="R48" s="63"/>
      <c r="S48" s="61"/>
      <c r="T48" s="63"/>
      <c r="U48" s="61"/>
      <c r="V48" s="61"/>
      <c r="W48" s="63"/>
      <c r="X48" s="63"/>
      <c r="Y48" s="181" t="s">
        <v>32</v>
      </c>
      <c r="Z48" s="181"/>
      <c r="AA48" s="181"/>
      <c r="AB48" s="181"/>
      <c r="AC48" s="181"/>
      <c r="AD48" s="181"/>
      <c r="AE48" s="182"/>
      <c r="AF48" s="182"/>
      <c r="AG48" s="182"/>
      <c r="AH48" s="182"/>
      <c r="AI48" s="182"/>
      <c r="AJ48" s="61"/>
      <c r="AK48" s="61"/>
    </row>
    <row r="50" spans="1:40" ht="30.75" customHeight="1">
      <c r="A50" s="259"/>
      <c r="B50" s="259"/>
      <c r="C50" s="259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Q50" s="4"/>
      <c r="R50" s="259"/>
      <c r="S50" s="259"/>
      <c r="T50" s="259" t="s">
        <v>137</v>
      </c>
      <c r="U50" s="259"/>
      <c r="V50" s="259"/>
      <c r="W50" s="259"/>
      <c r="X50" s="259"/>
      <c r="Y50" s="259"/>
      <c r="Z50" s="259"/>
      <c r="AA50" s="259" t="s">
        <v>138</v>
      </c>
      <c r="AB50" s="259"/>
      <c r="AC50" s="259"/>
      <c r="AD50" s="259"/>
      <c r="AE50" s="259"/>
      <c r="AF50" s="259"/>
      <c r="AG50" s="259"/>
      <c r="AH50" s="259" t="s">
        <v>139</v>
      </c>
      <c r="AI50" s="259"/>
      <c r="AJ50" s="259"/>
      <c r="AK50" s="259"/>
      <c r="AL50" s="65"/>
      <c r="AM50" s="65"/>
      <c r="AN50" s="65"/>
    </row>
    <row r="51" spans="1:40" ht="30.75" customHeight="1">
      <c r="A51" s="259"/>
      <c r="B51" s="259"/>
      <c r="C51" s="259"/>
      <c r="D51" s="259"/>
      <c r="E51" s="259"/>
      <c r="F51" s="259"/>
      <c r="G51" s="259"/>
      <c r="H51" s="259"/>
      <c r="I51" s="259"/>
      <c r="J51" s="259"/>
      <c r="K51" s="259"/>
      <c r="L51" s="259"/>
      <c r="M51" s="259"/>
      <c r="N51" s="259"/>
      <c r="O51" s="274"/>
      <c r="P51" s="259"/>
      <c r="Q51" s="259"/>
      <c r="R51" s="259"/>
      <c r="S51" s="259"/>
      <c r="T51" s="260" t="s">
        <v>127</v>
      </c>
      <c r="U51" s="274"/>
      <c r="V51" s="259"/>
      <c r="W51" s="259"/>
      <c r="X51" s="259"/>
      <c r="Y51" s="259"/>
      <c r="Z51" s="259"/>
      <c r="AA51" s="260" t="s">
        <v>128</v>
      </c>
      <c r="AB51" s="274"/>
      <c r="AC51" s="259"/>
      <c r="AD51" s="259"/>
      <c r="AE51" s="259"/>
      <c r="AF51" s="259"/>
      <c r="AG51" s="259"/>
      <c r="AH51" s="260" t="s">
        <v>129</v>
      </c>
      <c r="AI51" s="259"/>
      <c r="AJ51" s="259"/>
      <c r="AK51" s="259"/>
    </row>
    <row r="52" spans="1:40" ht="30.75" customHeight="1">
      <c r="A52" s="259"/>
      <c r="B52" s="259"/>
      <c r="C52" s="259"/>
      <c r="D52" s="259"/>
      <c r="E52" s="259"/>
      <c r="F52" s="259"/>
      <c r="G52" s="259"/>
      <c r="H52" s="259"/>
      <c r="I52" s="259"/>
      <c r="J52" s="259"/>
      <c r="K52" s="259"/>
      <c r="L52" s="259"/>
      <c r="M52" s="259"/>
      <c r="N52" s="259"/>
      <c r="O52" s="274"/>
      <c r="P52" s="259"/>
      <c r="Q52" s="259"/>
      <c r="R52" s="259"/>
      <c r="S52" s="259"/>
      <c r="T52" s="261">
        <f>(0.24+0.24)</f>
        <v>0.48</v>
      </c>
      <c r="U52" s="274"/>
      <c r="V52" s="259"/>
      <c r="W52" s="259"/>
      <c r="X52" s="259"/>
      <c r="Y52" s="259"/>
      <c r="Z52" s="259"/>
      <c r="AA52" s="261">
        <f>(0.07+0.07)</f>
        <v>0.14000000000000001</v>
      </c>
      <c r="AB52" s="274"/>
      <c r="AC52" s="259"/>
      <c r="AD52" s="259"/>
      <c r="AE52" s="259"/>
      <c r="AF52" s="259"/>
      <c r="AG52" s="259"/>
      <c r="AH52" s="261">
        <f>(0.07+0.07)</f>
        <v>0.14000000000000001</v>
      </c>
      <c r="AI52" s="259"/>
      <c r="AJ52" s="259"/>
      <c r="AK52" s="259"/>
    </row>
    <row r="53" spans="1:40" ht="30.75" customHeight="1">
      <c r="E53" s="282" t="s">
        <v>130</v>
      </c>
      <c r="F53" s="283"/>
      <c r="G53" s="286"/>
      <c r="H53" s="261"/>
      <c r="I53" s="261"/>
      <c r="J53" s="261"/>
      <c r="K53" s="261"/>
      <c r="L53" s="261"/>
      <c r="M53" s="261"/>
      <c r="N53" s="280"/>
      <c r="O53" s="263"/>
      <c r="P53" s="294"/>
      <c r="Q53" s="261"/>
      <c r="R53" s="261"/>
      <c r="S53" s="261"/>
      <c r="T53" s="298">
        <f>T40/8</f>
        <v>2.1</v>
      </c>
      <c r="U53" s="263"/>
      <c r="V53" s="294"/>
      <c r="W53" s="264"/>
      <c r="X53" s="264"/>
      <c r="Y53" s="264"/>
      <c r="Z53" s="264"/>
      <c r="AA53" s="298">
        <f>AA40/8</f>
        <v>2.1</v>
      </c>
      <c r="AB53" s="263"/>
      <c r="AC53" s="302"/>
      <c r="AD53" s="264"/>
      <c r="AE53" s="264"/>
      <c r="AF53" s="264"/>
      <c r="AG53" s="264"/>
      <c r="AH53" s="263">
        <f>AH40/8</f>
        <v>2.52</v>
      </c>
      <c r="AI53" s="264"/>
      <c r="AJ53" s="265"/>
      <c r="AK53" s="264"/>
      <c r="AL53" s="266"/>
      <c r="AM53" s="266"/>
      <c r="AN53" s="266"/>
    </row>
    <row r="54" spans="1:40" ht="30.75" customHeight="1">
      <c r="E54" s="284" t="s">
        <v>131</v>
      </c>
      <c r="F54" s="285"/>
      <c r="G54" s="287"/>
      <c r="H54" s="261"/>
      <c r="I54" s="261"/>
      <c r="J54" s="261"/>
      <c r="K54" s="268"/>
      <c r="L54" s="268"/>
      <c r="M54" s="268"/>
      <c r="N54" s="270"/>
      <c r="O54" s="269"/>
      <c r="P54" s="295"/>
      <c r="Q54" s="269"/>
      <c r="R54" s="269"/>
      <c r="S54" s="269"/>
      <c r="T54" s="299">
        <f>0.75*3+0.17</f>
        <v>2.42</v>
      </c>
      <c r="U54" s="269"/>
      <c r="V54" s="295"/>
      <c r="W54" s="269"/>
      <c r="X54" s="269"/>
      <c r="Y54" s="269"/>
      <c r="Z54" s="269"/>
      <c r="AA54" s="299">
        <f>0.75*3+0.17</f>
        <v>2.42</v>
      </c>
      <c r="AB54" s="269"/>
      <c r="AC54" s="301"/>
      <c r="AD54" s="268"/>
      <c r="AE54" s="268"/>
      <c r="AF54" s="268"/>
      <c r="AG54" s="268"/>
      <c r="AH54" s="269">
        <f>0.75*3+0.17</f>
        <v>2.42</v>
      </c>
      <c r="AI54" s="268"/>
      <c r="AJ54" s="270"/>
      <c r="AK54" s="268"/>
      <c r="AL54" s="271">
        <f>SUM(G54:AK54)</f>
        <v>7.26</v>
      </c>
      <c r="AM54" s="271"/>
      <c r="AN54" s="272"/>
    </row>
    <row r="55" spans="1:40" ht="30.75" customHeight="1">
      <c r="E55" s="273"/>
      <c r="F55" s="273"/>
      <c r="G55" s="273"/>
      <c r="H55" s="274"/>
      <c r="I55" s="274"/>
      <c r="J55" s="274"/>
      <c r="K55" s="272"/>
      <c r="L55" s="272"/>
      <c r="M55" s="272"/>
      <c r="N55" s="272"/>
      <c r="O55" s="272"/>
      <c r="P55" s="272"/>
      <c r="Q55" s="272"/>
      <c r="R55" s="272"/>
      <c r="S55" s="272"/>
      <c r="T55" s="272"/>
      <c r="U55" s="272"/>
      <c r="V55" s="272"/>
      <c r="W55" s="272"/>
      <c r="X55" s="272"/>
      <c r="Y55" s="272"/>
      <c r="Z55" s="272"/>
      <c r="AA55" s="272"/>
      <c r="AB55" s="272"/>
      <c r="AC55" s="272"/>
      <c r="AD55" s="272"/>
      <c r="AE55" s="272"/>
      <c r="AF55" s="272"/>
      <c r="AG55" s="272"/>
      <c r="AH55" s="272"/>
      <c r="AI55" s="272"/>
      <c r="AJ55" s="272"/>
      <c r="AK55" s="268"/>
      <c r="AL55" s="272"/>
      <c r="AM55" s="272"/>
      <c r="AN55" s="272"/>
    </row>
    <row r="56" spans="1:40" ht="30.75" customHeight="1">
      <c r="E56" s="282" t="s">
        <v>132</v>
      </c>
      <c r="F56" s="283"/>
      <c r="G56" s="286"/>
      <c r="H56" s="260"/>
      <c r="I56" s="260"/>
      <c r="J56" s="260"/>
      <c r="K56" s="275"/>
      <c r="L56" s="275"/>
      <c r="M56" s="275"/>
      <c r="N56" s="293"/>
      <c r="O56" s="260"/>
      <c r="P56" s="296"/>
      <c r="Q56" s="260"/>
      <c r="R56" s="276"/>
      <c r="S56" s="275"/>
      <c r="T56" s="297" t="s">
        <v>127</v>
      </c>
      <c r="U56" s="260"/>
      <c r="V56" s="300"/>
      <c r="W56" s="277"/>
      <c r="X56" s="277"/>
      <c r="Y56" s="277"/>
      <c r="Z56" s="277"/>
      <c r="AA56" s="297" t="s">
        <v>133</v>
      </c>
      <c r="AB56" s="260"/>
      <c r="AC56" s="303"/>
      <c r="AD56" s="277"/>
      <c r="AE56" s="277"/>
      <c r="AF56" s="277"/>
      <c r="AG56" s="277"/>
      <c r="AH56" s="260" t="s">
        <v>129</v>
      </c>
      <c r="AI56" s="277"/>
      <c r="AJ56" s="278"/>
      <c r="AK56" s="277"/>
      <c r="AL56" s="279"/>
      <c r="AM56" s="279"/>
      <c r="AN56" s="279"/>
    </row>
    <row r="57" spans="1:40" ht="30.75" customHeight="1">
      <c r="E57" s="284" t="s">
        <v>134</v>
      </c>
      <c r="F57" s="285"/>
      <c r="G57" s="287"/>
      <c r="H57" s="261"/>
      <c r="I57" s="261"/>
      <c r="J57" s="261"/>
      <c r="K57" s="268"/>
      <c r="L57" s="268"/>
      <c r="M57" s="268"/>
      <c r="N57" s="270"/>
      <c r="O57" s="269"/>
      <c r="P57" s="294"/>
      <c r="Q57" s="268"/>
      <c r="R57" s="268"/>
      <c r="S57" s="268"/>
      <c r="T57" s="299">
        <f>T52*3+0.6</f>
        <v>2.04</v>
      </c>
      <c r="U57" s="269"/>
      <c r="V57" s="301"/>
      <c r="W57" s="268"/>
      <c r="X57" s="268"/>
      <c r="Y57" s="268"/>
      <c r="Z57" s="268"/>
      <c r="AA57" s="299">
        <f>AA52*3+0.6</f>
        <v>1.02</v>
      </c>
      <c r="AB57" s="269"/>
      <c r="AC57" s="301"/>
      <c r="AD57" s="268"/>
      <c r="AE57" s="268"/>
      <c r="AF57" s="268"/>
      <c r="AG57" s="268"/>
      <c r="AH57" s="269">
        <f>AH52*3+0.6</f>
        <v>1.02</v>
      </c>
      <c r="AI57" s="268"/>
      <c r="AJ57" s="270"/>
      <c r="AK57" s="268"/>
      <c r="AL57" s="271">
        <f>SUM(G57:AK57)</f>
        <v>4.08</v>
      </c>
      <c r="AM57" s="271"/>
      <c r="AN57" s="272"/>
    </row>
  </sheetData>
  <mergeCells count="48">
    <mergeCell ref="E53:F53"/>
    <mergeCell ref="E54:F54"/>
    <mergeCell ref="E56:F56"/>
    <mergeCell ref="E57:F57"/>
    <mergeCell ref="A13:AP13"/>
    <mergeCell ref="A14:AP14"/>
    <mergeCell ref="A15:AP15"/>
    <mergeCell ref="AM16:AP18"/>
    <mergeCell ref="A27:AP27"/>
    <mergeCell ref="A21:AP21"/>
    <mergeCell ref="AE48:AI48"/>
    <mergeCell ref="C45:F45"/>
    <mergeCell ref="I45:Q45"/>
    <mergeCell ref="Y45:AD45"/>
    <mergeCell ref="AE45:AI45"/>
    <mergeCell ref="C47:F47"/>
    <mergeCell ref="I47:K47"/>
    <mergeCell ref="O47:Q47"/>
    <mergeCell ref="Y47:AD47"/>
    <mergeCell ref="AE47:AI47"/>
    <mergeCell ref="I44:K44"/>
    <mergeCell ref="O44:Q44"/>
    <mergeCell ref="Y44:AD44"/>
    <mergeCell ref="C48:F48"/>
    <mergeCell ref="I48:Q48"/>
    <mergeCell ref="Y48:AD48"/>
    <mergeCell ref="AE44:AI44"/>
    <mergeCell ref="A33:AP33"/>
    <mergeCell ref="G20:AK20"/>
    <mergeCell ref="S10:Z10"/>
    <mergeCell ref="X11:Z11"/>
    <mergeCell ref="A16:A19"/>
    <mergeCell ref="B16:B19"/>
    <mergeCell ref="C16:C19"/>
    <mergeCell ref="D16:D19"/>
    <mergeCell ref="E16:E19"/>
    <mergeCell ref="F16:F19"/>
    <mergeCell ref="G16:AK16"/>
    <mergeCell ref="AL16:AL19"/>
    <mergeCell ref="G18:AK19"/>
    <mergeCell ref="B40:F40"/>
    <mergeCell ref="C44:F44"/>
    <mergeCell ref="S8:Z8"/>
    <mergeCell ref="P1:S1"/>
    <mergeCell ref="T1:V1"/>
    <mergeCell ref="S3:Z3"/>
    <mergeCell ref="S4:Z4"/>
    <mergeCell ref="S6:Z6"/>
  </mergeCells>
  <pageMargins left="0.74803149606299213" right="0.78740157480314965" top="0.74803149606299213" bottom="0.98425196850393704" header="0.51181102362204722" footer="0.51181102362204722"/>
  <pageSetup paperSize="8" scale="40" fitToHeight="10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29"/>
  <sheetViews>
    <sheetView view="pageBreakPreview" zoomScale="55" zoomScaleNormal="70" zoomScaleSheetLayoutView="55" workbookViewId="0">
      <selection activeCell="G43" sqref="G43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6"/>
      <c r="B2" s="6"/>
      <c r="C2" s="195" t="s">
        <v>0</v>
      </c>
      <c r="D2" s="195"/>
      <c r="E2" s="195"/>
      <c r="F2" s="195"/>
      <c r="G2" s="195"/>
      <c r="H2" s="195"/>
      <c r="I2" s="6"/>
      <c r="J2" s="6"/>
      <c r="K2" s="6"/>
      <c r="L2" s="6"/>
      <c r="M2" s="6"/>
      <c r="N2" s="5"/>
      <c r="O2" s="5"/>
      <c r="P2" s="5"/>
      <c r="Q2" s="5"/>
      <c r="R2" s="5"/>
      <c r="S2" s="5"/>
      <c r="T2" s="5"/>
      <c r="U2" s="5"/>
      <c r="V2" s="194" t="s">
        <v>1</v>
      </c>
      <c r="W2" s="194"/>
      <c r="X2" s="194"/>
      <c r="Y2" s="194"/>
      <c r="Z2" s="194"/>
      <c r="AA2" s="194"/>
      <c r="AB2" s="194"/>
      <c r="AC2" s="194"/>
      <c r="AP2" s="207" t="s">
        <v>8</v>
      </c>
      <c r="AQ2" s="208"/>
    </row>
    <row r="3" spans="1:70" s="7" customFormat="1" ht="15.75" customHeight="1">
      <c r="A3" s="6"/>
      <c r="B3" s="6"/>
      <c r="C3" s="195" t="s">
        <v>2</v>
      </c>
      <c r="D3" s="195"/>
      <c r="E3" s="195"/>
      <c r="F3" s="195"/>
      <c r="G3" s="30"/>
      <c r="H3" s="30"/>
      <c r="I3" s="6"/>
      <c r="J3" s="6"/>
      <c r="K3" s="6"/>
      <c r="L3" s="6"/>
      <c r="M3" s="6"/>
      <c r="N3" s="5"/>
      <c r="O3" s="5"/>
      <c r="P3" s="5"/>
      <c r="Q3" s="5"/>
      <c r="R3" s="5"/>
      <c r="S3" s="5"/>
      <c r="T3" s="5"/>
      <c r="U3" s="5"/>
      <c r="V3" s="195" t="s">
        <v>3</v>
      </c>
      <c r="W3" s="195"/>
      <c r="X3" s="195"/>
      <c r="Y3" s="195"/>
      <c r="Z3" s="195"/>
      <c r="AA3" s="195"/>
      <c r="AB3" s="195"/>
      <c r="AC3" s="195"/>
    </row>
    <row r="4" spans="1:70" s="7" customFormat="1" ht="22.5" customHeight="1">
      <c r="A4" s="6"/>
      <c r="B4" s="6"/>
      <c r="C4" s="212" t="s">
        <v>4</v>
      </c>
      <c r="D4" s="212"/>
      <c r="E4" s="212"/>
      <c r="F4" s="212"/>
      <c r="G4" s="31"/>
      <c r="H4" s="6"/>
      <c r="I4" s="6"/>
      <c r="J4" s="6"/>
      <c r="K4" s="6"/>
      <c r="L4" s="6"/>
      <c r="M4" s="6"/>
      <c r="N4" s="5"/>
      <c r="O4" s="5"/>
      <c r="P4" s="5"/>
      <c r="Q4" s="5"/>
      <c r="R4" s="5"/>
      <c r="S4" s="5"/>
      <c r="T4" s="5"/>
      <c r="U4" s="5"/>
      <c r="V4" s="6"/>
      <c r="W4" s="5"/>
      <c r="X4" s="5"/>
      <c r="Y4" s="5"/>
      <c r="Z4" s="5"/>
    </row>
    <row r="5" spans="1:70" s="7" customFormat="1" ht="33.75" customHeight="1">
      <c r="A5" s="6"/>
      <c r="B5" s="6"/>
      <c r="C5" s="213" t="s">
        <v>5</v>
      </c>
      <c r="D5" s="213"/>
      <c r="E5" s="213"/>
      <c r="F5" s="213"/>
      <c r="G5" s="30"/>
      <c r="H5" s="30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189" t="s">
        <v>5</v>
      </c>
      <c r="W5" s="189"/>
      <c r="X5" s="189"/>
      <c r="Y5" s="189"/>
      <c r="Z5" s="189"/>
      <c r="AA5" s="189"/>
      <c r="AB5" s="189"/>
      <c r="AC5" s="189"/>
    </row>
    <row r="6" spans="1:70" s="7" customFormat="1" ht="15.75" customHeight="1">
      <c r="A6" s="6"/>
      <c r="B6" s="6"/>
      <c r="C6" s="212" t="s">
        <v>6</v>
      </c>
      <c r="D6" s="212"/>
      <c r="E6" s="212"/>
      <c r="F6" s="212"/>
      <c r="G6" s="31"/>
      <c r="H6" s="6"/>
      <c r="I6" s="6"/>
      <c r="J6" s="6"/>
      <c r="K6" s="6"/>
      <c r="L6" s="6"/>
      <c r="M6" s="6"/>
      <c r="N6" s="5"/>
      <c r="O6" s="5"/>
      <c r="P6" s="5"/>
      <c r="Q6" s="5"/>
      <c r="R6" s="5"/>
      <c r="S6" s="5"/>
      <c r="T6" s="5"/>
      <c r="U6" s="5"/>
      <c r="V6" s="6"/>
      <c r="W6" s="5"/>
      <c r="X6" s="5"/>
      <c r="Y6" s="5"/>
      <c r="Z6" s="5"/>
    </row>
    <row r="7" spans="1:70" s="7" customFormat="1" ht="30" customHeight="1">
      <c r="A7" s="6"/>
      <c r="B7" s="6"/>
      <c r="C7" s="214" t="s">
        <v>7</v>
      </c>
      <c r="D7" s="214"/>
      <c r="E7" s="214"/>
      <c r="F7" s="214"/>
      <c r="G7" s="30"/>
      <c r="H7" s="30"/>
      <c r="I7" s="6"/>
      <c r="J7" s="6"/>
      <c r="K7" s="6"/>
      <c r="L7" s="6"/>
      <c r="M7" s="6"/>
      <c r="N7" s="5"/>
      <c r="O7" s="5"/>
      <c r="P7" s="5"/>
      <c r="Q7" s="5"/>
      <c r="R7" s="5"/>
      <c r="S7" s="5"/>
      <c r="T7" s="5"/>
      <c r="U7" s="5"/>
      <c r="V7" s="189" t="s">
        <v>7</v>
      </c>
      <c r="W7" s="189"/>
      <c r="X7" s="189"/>
      <c r="Y7" s="189"/>
      <c r="Z7" s="189"/>
      <c r="AA7" s="189"/>
      <c r="AB7" s="189"/>
      <c r="AC7" s="189"/>
    </row>
    <row r="8" spans="1:70" s="7" customFormat="1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5"/>
      <c r="O8" s="5"/>
      <c r="P8" s="5"/>
      <c r="Q8" s="5"/>
      <c r="R8" s="5"/>
      <c r="S8" s="5"/>
      <c r="T8" s="5"/>
      <c r="U8" s="5"/>
      <c r="V8" s="6"/>
      <c r="W8" s="5"/>
      <c r="X8" s="5"/>
      <c r="Y8" s="5"/>
      <c r="Z8" s="5"/>
    </row>
    <row r="9" spans="1:70" s="7" customFormat="1" ht="15.75" customHeight="1">
      <c r="A9" s="6"/>
      <c r="B9" s="6"/>
      <c r="C9" s="195" t="s">
        <v>57</v>
      </c>
      <c r="D9" s="195"/>
      <c r="E9" s="195"/>
      <c r="F9" s="195"/>
      <c r="G9" s="195"/>
      <c r="H9" s="195"/>
      <c r="I9" s="6"/>
      <c r="J9" s="6"/>
      <c r="K9" s="6"/>
      <c r="L9" s="6"/>
      <c r="M9" s="6"/>
      <c r="N9" s="5"/>
      <c r="O9" s="5"/>
      <c r="P9" s="5"/>
      <c r="Q9" s="5"/>
      <c r="R9" s="5"/>
      <c r="S9" s="5"/>
      <c r="T9" s="5"/>
      <c r="U9" s="5"/>
      <c r="V9" s="194" t="s">
        <v>58</v>
      </c>
      <c r="W9" s="194"/>
      <c r="X9" s="194"/>
      <c r="Y9" s="194"/>
      <c r="Z9" s="194"/>
      <c r="AA9" s="194"/>
      <c r="AB9" s="194"/>
      <c r="AC9" s="194"/>
    </row>
    <row r="10" spans="1:70" s="7" customFormat="1" ht="56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187"/>
      <c r="AB10" s="187"/>
      <c r="AC10" s="187"/>
    </row>
    <row r="11" spans="1:70" s="7" customFormat="1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50" customFormat="1" ht="22.5" customHeight="1">
      <c r="A12" s="215" t="s">
        <v>56</v>
      </c>
      <c r="B12" s="216"/>
      <c r="C12" s="216"/>
      <c r="D12" s="216"/>
      <c r="E12" s="216"/>
      <c r="F12" s="216"/>
      <c r="G12" s="216"/>
      <c r="H12" s="216"/>
      <c r="I12" s="216"/>
      <c r="J12" s="216"/>
      <c r="K12" s="216"/>
      <c r="L12" s="216"/>
      <c r="M12" s="216"/>
      <c r="N12" s="216"/>
      <c r="O12" s="216"/>
      <c r="P12" s="216"/>
      <c r="Q12" s="216"/>
      <c r="R12" s="216"/>
      <c r="S12" s="216"/>
      <c r="T12" s="216"/>
      <c r="U12" s="216"/>
      <c r="V12" s="216"/>
      <c r="W12" s="216"/>
      <c r="X12" s="216"/>
      <c r="Y12" s="216"/>
      <c r="Z12" s="216"/>
      <c r="AA12" s="216"/>
      <c r="AB12" s="216"/>
      <c r="AC12" s="216"/>
      <c r="AD12" s="216"/>
      <c r="AE12" s="216"/>
      <c r="AF12" s="216"/>
      <c r="AG12" s="216"/>
      <c r="AH12" s="216"/>
      <c r="AI12" s="216"/>
      <c r="AJ12" s="216"/>
      <c r="AK12" s="216"/>
      <c r="AL12" s="216"/>
      <c r="AM12" s="216"/>
      <c r="AN12" s="216"/>
      <c r="AO12" s="216"/>
      <c r="AP12" s="216"/>
      <c r="AQ12" s="217"/>
    </row>
    <row r="13" spans="1:70" s="50" customFormat="1" ht="22.5" customHeight="1">
      <c r="A13" s="215" t="s">
        <v>9</v>
      </c>
      <c r="B13" s="216"/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6"/>
      <c r="AJ13" s="216"/>
      <c r="AK13" s="216"/>
      <c r="AL13" s="216"/>
      <c r="AM13" s="216"/>
      <c r="AN13" s="216"/>
      <c r="AO13" s="216"/>
      <c r="AP13" s="216"/>
      <c r="AQ13" s="217"/>
    </row>
    <row r="14" spans="1:70" s="50" customFormat="1" ht="22.5" customHeight="1">
      <c r="A14" s="215" t="s">
        <v>67</v>
      </c>
      <c r="B14" s="216"/>
      <c r="C14" s="216"/>
      <c r="D14" s="216"/>
      <c r="E14" s="216"/>
      <c r="F14" s="216"/>
      <c r="G14" s="216"/>
      <c r="H14" s="216"/>
      <c r="I14" s="216"/>
      <c r="J14" s="216"/>
      <c r="K14" s="216"/>
      <c r="L14" s="216"/>
      <c r="M14" s="216"/>
      <c r="N14" s="216"/>
      <c r="O14" s="216"/>
      <c r="P14" s="216"/>
      <c r="Q14" s="216"/>
      <c r="R14" s="216"/>
      <c r="S14" s="216"/>
      <c r="T14" s="216"/>
      <c r="U14" s="216"/>
      <c r="V14" s="216"/>
      <c r="W14" s="216"/>
      <c r="X14" s="216"/>
      <c r="Y14" s="216"/>
      <c r="Z14" s="216"/>
      <c r="AA14" s="216"/>
      <c r="AB14" s="216"/>
      <c r="AC14" s="216"/>
      <c r="AD14" s="216"/>
      <c r="AE14" s="216"/>
      <c r="AF14" s="216"/>
      <c r="AG14" s="216"/>
      <c r="AH14" s="216"/>
      <c r="AI14" s="216"/>
      <c r="AJ14" s="216"/>
      <c r="AK14" s="216"/>
      <c r="AL14" s="216"/>
      <c r="AM14" s="216"/>
      <c r="AN14" s="216"/>
      <c r="AO14" s="216"/>
      <c r="AP14" s="216"/>
      <c r="AQ14" s="217"/>
    </row>
    <row r="15" spans="1:70" s="9" customFormat="1" ht="15" customHeight="1">
      <c r="A15" s="190" t="s">
        <v>33</v>
      </c>
      <c r="B15" s="196" t="s">
        <v>10</v>
      </c>
      <c r="C15" s="190" t="s">
        <v>34</v>
      </c>
      <c r="D15" s="197" t="s">
        <v>35</v>
      </c>
      <c r="E15" s="197" t="s">
        <v>12</v>
      </c>
      <c r="F15" s="197" t="s">
        <v>11</v>
      </c>
      <c r="G15" s="199" t="s">
        <v>36</v>
      </c>
      <c r="H15" s="200" t="s">
        <v>37</v>
      </c>
      <c r="I15" s="200"/>
      <c r="J15" s="200"/>
      <c r="K15" s="200"/>
      <c r="L15" s="200"/>
      <c r="M15" s="200"/>
      <c r="N15" s="200"/>
      <c r="O15" s="200"/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  <c r="AC15" s="200"/>
      <c r="AD15" s="200"/>
      <c r="AE15" s="200"/>
      <c r="AF15" s="200"/>
      <c r="AG15" s="200"/>
      <c r="AH15" s="200"/>
      <c r="AI15" s="200"/>
      <c r="AJ15" s="200"/>
      <c r="AK15" s="200"/>
      <c r="AL15" s="200"/>
      <c r="AM15" s="201" t="s">
        <v>38</v>
      </c>
      <c r="AN15" s="203" t="s">
        <v>39</v>
      </c>
      <c r="AO15" s="203"/>
      <c r="AP15" s="203"/>
      <c r="AQ15" s="203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190"/>
      <c r="B16" s="196"/>
      <c r="C16" s="190"/>
      <c r="D16" s="197"/>
      <c r="E16" s="197"/>
      <c r="F16" s="197"/>
      <c r="G16" s="199"/>
      <c r="H16" s="39">
        <v>1</v>
      </c>
      <c r="I16" s="40" t="s">
        <v>40</v>
      </c>
      <c r="J16" s="39">
        <v>3</v>
      </c>
      <c r="K16" s="40" t="s">
        <v>41</v>
      </c>
      <c r="L16" s="39">
        <v>5</v>
      </c>
      <c r="M16" s="40" t="s">
        <v>42</v>
      </c>
      <c r="N16" s="39">
        <v>7</v>
      </c>
      <c r="O16" s="40" t="s">
        <v>43</v>
      </c>
      <c r="P16" s="10">
        <v>9</v>
      </c>
      <c r="Q16" s="25" t="s">
        <v>44</v>
      </c>
      <c r="R16" s="10">
        <v>11</v>
      </c>
      <c r="S16" s="25" t="s">
        <v>45</v>
      </c>
      <c r="T16" s="39">
        <v>13</v>
      </c>
      <c r="U16" s="40" t="s">
        <v>46</v>
      </c>
      <c r="V16" s="10">
        <v>15</v>
      </c>
      <c r="W16" s="25" t="s">
        <v>47</v>
      </c>
      <c r="X16" s="10">
        <v>17</v>
      </c>
      <c r="Y16" s="25" t="s">
        <v>48</v>
      </c>
      <c r="Z16" s="10">
        <v>19</v>
      </c>
      <c r="AA16" s="40" t="s">
        <v>49</v>
      </c>
      <c r="AB16" s="39">
        <v>21</v>
      </c>
      <c r="AC16" s="25" t="s">
        <v>50</v>
      </c>
      <c r="AD16" s="10">
        <v>23</v>
      </c>
      <c r="AE16" s="25" t="s">
        <v>51</v>
      </c>
      <c r="AF16" s="10">
        <v>25</v>
      </c>
      <c r="AG16" s="25" t="s">
        <v>52</v>
      </c>
      <c r="AH16" s="39">
        <v>27</v>
      </c>
      <c r="AI16" s="40" t="s">
        <v>53</v>
      </c>
      <c r="AJ16" s="10">
        <v>29</v>
      </c>
      <c r="AK16" s="25" t="s">
        <v>54</v>
      </c>
      <c r="AL16" s="25" t="s">
        <v>55</v>
      </c>
      <c r="AM16" s="201"/>
      <c r="AN16" s="203"/>
      <c r="AO16" s="203"/>
      <c r="AP16" s="203"/>
      <c r="AQ16" s="203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190"/>
      <c r="B17" s="196"/>
      <c r="C17" s="190"/>
      <c r="D17" s="197"/>
      <c r="E17" s="197"/>
      <c r="F17" s="197"/>
      <c r="G17" s="199"/>
      <c r="H17" s="190" t="s">
        <v>39</v>
      </c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201"/>
      <c r="AN17" s="203"/>
      <c r="AO17" s="203"/>
      <c r="AP17" s="203"/>
      <c r="AQ17" s="203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190"/>
      <c r="B18" s="196"/>
      <c r="C18" s="190"/>
      <c r="D18" s="197"/>
      <c r="E18" s="197"/>
      <c r="F18" s="197"/>
      <c r="G18" s="199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  <c r="AJ18" s="190"/>
      <c r="AK18" s="190"/>
      <c r="AL18" s="190"/>
      <c r="AM18" s="201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26">
        <v>1</v>
      </c>
      <c r="B19" s="26">
        <v>2</v>
      </c>
      <c r="C19" s="27">
        <v>3</v>
      </c>
      <c r="D19" s="26">
        <v>4</v>
      </c>
      <c r="E19" s="27">
        <v>5</v>
      </c>
      <c r="F19" s="26">
        <v>6</v>
      </c>
      <c r="G19" s="26">
        <v>7</v>
      </c>
      <c r="H19" s="191">
        <v>7</v>
      </c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26">
        <v>8</v>
      </c>
      <c r="AN19" s="28">
        <v>9</v>
      </c>
      <c r="AO19" s="29"/>
      <c r="AP19" s="29"/>
      <c r="AQ19" s="29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53"/>
      <c r="C20" s="54"/>
      <c r="D20" s="54"/>
      <c r="E20" s="54"/>
      <c r="F20" s="54"/>
      <c r="G20" s="54"/>
      <c r="H20" s="255" t="s">
        <v>17</v>
      </c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8"/>
      <c r="AA20" s="218"/>
      <c r="AB20" s="218"/>
      <c r="AC20" s="218"/>
      <c r="AD20" s="218"/>
      <c r="AE20" s="218"/>
      <c r="AF20" s="218"/>
      <c r="AG20" s="218"/>
      <c r="AH20" s="218"/>
      <c r="AI20" s="218"/>
      <c r="AJ20" s="218"/>
      <c r="AK20" s="218"/>
      <c r="AL20" s="219"/>
      <c r="AM20" s="15"/>
      <c r="AN20" s="15"/>
      <c r="AO20" s="15"/>
      <c r="AP20" s="15"/>
      <c r="AQ20" s="15"/>
    </row>
    <row r="21" spans="1:70" s="7" customFormat="1" ht="30" customHeight="1">
      <c r="A21" s="16">
        <v>1</v>
      </c>
      <c r="B21" s="43" t="s">
        <v>18</v>
      </c>
      <c r="C21" s="43" t="s">
        <v>19</v>
      </c>
      <c r="D21" s="16">
        <v>0.44</v>
      </c>
      <c r="E21" s="16" t="s">
        <v>20</v>
      </c>
      <c r="F21" s="16" t="s">
        <v>20</v>
      </c>
      <c r="G21" s="17">
        <v>1</v>
      </c>
      <c r="H21" s="18"/>
      <c r="I21" s="16"/>
      <c r="J21" s="18"/>
      <c r="K21" s="18"/>
      <c r="L21" s="17"/>
      <c r="M21" s="19"/>
      <c r="N21" s="19"/>
      <c r="O21" s="19"/>
      <c r="P21" s="19"/>
      <c r="Q21" s="19"/>
      <c r="R21" s="16">
        <v>0.44</v>
      </c>
      <c r="S21" s="19"/>
      <c r="T21" s="19"/>
      <c r="U21" s="19"/>
      <c r="V21" s="19"/>
      <c r="W21" s="19"/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0.44</v>
      </c>
      <c r="AN21" s="20"/>
      <c r="AO21" s="51">
        <f>AM21</f>
        <v>0.44</v>
      </c>
      <c r="AP21" s="51"/>
      <c r="AQ21" s="20"/>
    </row>
    <row r="22" spans="1:70" s="7" customFormat="1" ht="36.75" customHeight="1">
      <c r="A22" s="16">
        <v>2</v>
      </c>
      <c r="B22" s="43" t="s">
        <v>21</v>
      </c>
      <c r="C22" s="43" t="s">
        <v>22</v>
      </c>
      <c r="D22" s="16">
        <v>5.13</v>
      </c>
      <c r="E22" s="16" t="s">
        <v>20</v>
      </c>
      <c r="F22" s="16" t="s">
        <v>20</v>
      </c>
      <c r="G22" s="17">
        <v>1</v>
      </c>
      <c r="H22" s="18"/>
      <c r="I22" s="16"/>
      <c r="J22" s="18"/>
      <c r="K22" s="18"/>
      <c r="L22" s="17"/>
      <c r="M22" s="19"/>
      <c r="N22" s="19"/>
      <c r="O22" s="19"/>
      <c r="P22" s="19"/>
      <c r="Q22" s="19"/>
      <c r="R22" s="16">
        <v>5.13</v>
      </c>
      <c r="S22" s="19"/>
      <c r="T22" s="19"/>
      <c r="U22" s="19"/>
      <c r="V22" s="19"/>
      <c r="W22" s="19"/>
      <c r="X22" s="19"/>
      <c r="Y22" s="20"/>
      <c r="Z22" s="20"/>
      <c r="AA22" s="20"/>
      <c r="AB22" s="20"/>
      <c r="AC22" s="20"/>
      <c r="AD22" s="15"/>
      <c r="AE22" s="15"/>
      <c r="AF22" s="15"/>
      <c r="AG22" s="15"/>
      <c r="AH22" s="15"/>
      <c r="AI22" s="15"/>
      <c r="AJ22" s="15"/>
      <c r="AK22" s="15"/>
      <c r="AL22" s="15"/>
      <c r="AM22" s="21">
        <f t="shared" ref="AM22:AM25" si="0">SUM(H22:AL22)</f>
        <v>5.13</v>
      </c>
      <c r="AN22" s="20"/>
      <c r="AO22" s="51"/>
      <c r="AP22" s="51">
        <f>AM22</f>
        <v>5.13</v>
      </c>
      <c r="AQ22" s="20"/>
    </row>
    <row r="23" spans="1:70" s="7" customFormat="1" ht="30" customHeight="1">
      <c r="A23" s="16">
        <v>3</v>
      </c>
      <c r="B23" s="43" t="s">
        <v>23</v>
      </c>
      <c r="C23" s="43" t="s">
        <v>24</v>
      </c>
      <c r="D23" s="16">
        <v>2.85</v>
      </c>
      <c r="E23" s="16" t="s">
        <v>25</v>
      </c>
      <c r="F23" s="16" t="s">
        <v>25</v>
      </c>
      <c r="G23" s="17">
        <v>1</v>
      </c>
      <c r="H23" s="18"/>
      <c r="I23" s="16"/>
      <c r="J23" s="18"/>
      <c r="K23" s="18"/>
      <c r="L23" s="17"/>
      <c r="M23" s="19"/>
      <c r="N23" s="19"/>
      <c r="O23" s="19"/>
      <c r="P23" s="16">
        <v>2.85</v>
      </c>
      <c r="Q23" s="16">
        <v>2.85</v>
      </c>
      <c r="R23" s="16">
        <v>2.85</v>
      </c>
      <c r="S23" s="16">
        <v>2.85</v>
      </c>
      <c r="T23" s="19"/>
      <c r="U23" s="19"/>
      <c r="V23" s="16">
        <v>2.85</v>
      </c>
      <c r="W23" s="16">
        <v>2.85</v>
      </c>
      <c r="X23" s="16">
        <v>2.85</v>
      </c>
      <c r="Y23" s="16">
        <v>2.85</v>
      </c>
      <c r="Z23" s="16">
        <v>2.85</v>
      </c>
      <c r="AA23" s="20"/>
      <c r="AB23" s="20"/>
      <c r="AC23" s="16">
        <v>2.85</v>
      </c>
      <c r="AD23" s="16">
        <v>2.85</v>
      </c>
      <c r="AE23" s="16">
        <v>2.85</v>
      </c>
      <c r="AF23" s="16">
        <v>2.85</v>
      </c>
      <c r="AG23" s="16">
        <v>2.85</v>
      </c>
      <c r="AH23" s="15"/>
      <c r="AI23" s="15"/>
      <c r="AJ23" s="16">
        <v>2.85</v>
      </c>
      <c r="AK23" s="16">
        <v>2.85</v>
      </c>
      <c r="AL23" s="16">
        <v>2.85</v>
      </c>
      <c r="AM23" s="21">
        <f t="shared" si="0"/>
        <v>48.450000000000017</v>
      </c>
      <c r="AN23" s="20"/>
      <c r="AO23" s="51"/>
      <c r="AP23" s="51"/>
      <c r="AQ23" s="20">
        <f>AM23</f>
        <v>48.450000000000017</v>
      </c>
    </row>
    <row r="24" spans="1:70" s="7" customFormat="1" ht="30" customHeight="1">
      <c r="A24" s="16">
        <v>4</v>
      </c>
      <c r="B24" s="43" t="s">
        <v>18</v>
      </c>
      <c r="C24" s="43" t="s">
        <v>19</v>
      </c>
      <c r="D24" s="16">
        <v>0.44</v>
      </c>
      <c r="E24" s="16" t="s">
        <v>20</v>
      </c>
      <c r="F24" s="16" t="s">
        <v>20</v>
      </c>
      <c r="G24" s="17">
        <v>1</v>
      </c>
      <c r="H24" s="18"/>
      <c r="I24" s="16"/>
      <c r="J24" s="18"/>
      <c r="K24" s="18"/>
      <c r="L24" s="17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6"/>
      <c r="X24" s="16">
        <v>0.44</v>
      </c>
      <c r="Y24" s="20"/>
      <c r="Z24" s="20"/>
      <c r="AA24" s="20"/>
      <c r="AB24" s="20"/>
      <c r="AC24" s="20"/>
      <c r="AD24" s="15"/>
      <c r="AE24" s="15"/>
      <c r="AF24" s="15"/>
      <c r="AG24" s="15"/>
      <c r="AH24" s="15"/>
      <c r="AI24" s="15"/>
      <c r="AJ24" s="15"/>
      <c r="AK24" s="15"/>
      <c r="AL24" s="15"/>
      <c r="AM24" s="21">
        <f t="shared" si="0"/>
        <v>0.44</v>
      </c>
      <c r="AN24" s="20"/>
      <c r="AO24" s="51">
        <f>AM24</f>
        <v>0.44</v>
      </c>
      <c r="AP24" s="51"/>
      <c r="AQ24" s="20"/>
    </row>
    <row r="25" spans="1:70" s="7" customFormat="1" ht="38.25" customHeight="1">
      <c r="A25" s="16">
        <v>5</v>
      </c>
      <c r="B25" s="43" t="s">
        <v>26</v>
      </c>
      <c r="C25" s="43" t="s">
        <v>27</v>
      </c>
      <c r="D25" s="16">
        <v>6.95</v>
      </c>
      <c r="E25" s="16" t="s">
        <v>20</v>
      </c>
      <c r="F25" s="16" t="s">
        <v>20</v>
      </c>
      <c r="G25" s="17">
        <v>1</v>
      </c>
      <c r="H25" s="18"/>
      <c r="I25" s="16"/>
      <c r="J25" s="18"/>
      <c r="K25" s="18"/>
      <c r="L25" s="17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6">
        <v>6.95</v>
      </c>
      <c r="Y25" s="20"/>
      <c r="Z25" s="20"/>
      <c r="AA25" s="20"/>
      <c r="AB25" s="20"/>
      <c r="AC25" s="20"/>
      <c r="AD25" s="15"/>
      <c r="AE25" s="15"/>
      <c r="AF25" s="15"/>
      <c r="AG25" s="15"/>
      <c r="AH25" s="15"/>
      <c r="AI25" s="15"/>
      <c r="AJ25" s="15"/>
      <c r="AK25" s="15"/>
      <c r="AL25" s="15"/>
      <c r="AM25" s="21">
        <f t="shared" si="0"/>
        <v>6.95</v>
      </c>
      <c r="AN25" s="20"/>
      <c r="AO25" s="51"/>
      <c r="AP25" s="51">
        <f>AM25</f>
        <v>6.95</v>
      </c>
      <c r="AQ25" s="20"/>
    </row>
    <row r="26" spans="1:70" s="7" customFormat="1" ht="24.75" customHeight="1">
      <c r="A26" s="14"/>
      <c r="B26" s="220" t="s">
        <v>28</v>
      </c>
      <c r="C26" s="221"/>
      <c r="D26" s="221"/>
      <c r="E26" s="221"/>
      <c r="F26" s="221"/>
      <c r="G26" s="222"/>
      <c r="H26" s="16"/>
      <c r="I26" s="16"/>
      <c r="J26" s="16"/>
      <c r="K26" s="16"/>
      <c r="L26" s="16"/>
      <c r="M26" s="16"/>
      <c r="N26" s="16"/>
      <c r="O26" s="16"/>
      <c r="P26" s="42">
        <f t="shared" ref="P26:AQ26" si="1">SUM(P21:P25)</f>
        <v>2.85</v>
      </c>
      <c r="Q26" s="42">
        <f t="shared" si="1"/>
        <v>2.85</v>
      </c>
      <c r="R26" s="42">
        <f t="shared" si="1"/>
        <v>8.42</v>
      </c>
      <c r="S26" s="42">
        <f t="shared" si="1"/>
        <v>2.85</v>
      </c>
      <c r="T26" s="42"/>
      <c r="U26" s="42"/>
      <c r="V26" s="42">
        <f t="shared" si="1"/>
        <v>2.85</v>
      </c>
      <c r="W26" s="42">
        <f t="shared" si="1"/>
        <v>2.85</v>
      </c>
      <c r="X26" s="42">
        <f t="shared" si="1"/>
        <v>10.24</v>
      </c>
      <c r="Y26" s="42">
        <f t="shared" si="1"/>
        <v>2.85</v>
      </c>
      <c r="Z26" s="42">
        <f t="shared" si="1"/>
        <v>2.85</v>
      </c>
      <c r="AA26" s="42"/>
      <c r="AB26" s="42"/>
      <c r="AC26" s="42">
        <f t="shared" si="1"/>
        <v>2.85</v>
      </c>
      <c r="AD26" s="42">
        <f t="shared" si="1"/>
        <v>2.85</v>
      </c>
      <c r="AE26" s="42">
        <f t="shared" si="1"/>
        <v>2.85</v>
      </c>
      <c r="AF26" s="42">
        <f t="shared" si="1"/>
        <v>2.85</v>
      </c>
      <c r="AG26" s="42">
        <f t="shared" si="1"/>
        <v>2.85</v>
      </c>
      <c r="AH26" s="42"/>
      <c r="AI26" s="42"/>
      <c r="AJ26" s="42">
        <f t="shared" si="1"/>
        <v>2.85</v>
      </c>
      <c r="AK26" s="42">
        <f t="shared" si="1"/>
        <v>2.85</v>
      </c>
      <c r="AL26" s="42">
        <f t="shared" si="1"/>
        <v>2.85</v>
      </c>
      <c r="AM26" s="42">
        <f t="shared" si="1"/>
        <v>61.410000000000018</v>
      </c>
      <c r="AN26" s="42"/>
      <c r="AO26" s="42">
        <f t="shared" si="1"/>
        <v>0.88</v>
      </c>
      <c r="AP26" s="42">
        <f t="shared" si="1"/>
        <v>12.08</v>
      </c>
      <c r="AQ26" s="42">
        <f t="shared" si="1"/>
        <v>48.450000000000017</v>
      </c>
    </row>
    <row r="27" spans="1:70" s="5" customFormat="1" ht="11.1" customHeight="1"/>
    <row r="28" spans="1:70" s="5" customFormat="1" ht="39.75" customHeight="1">
      <c r="B28" s="195" t="s">
        <v>29</v>
      </c>
      <c r="C28" s="195"/>
      <c r="D28" s="195"/>
      <c r="E28" s="195"/>
      <c r="F28" s="195"/>
      <c r="G28" s="195"/>
      <c r="J28" s="254" t="s">
        <v>30</v>
      </c>
      <c r="K28" s="254"/>
      <c r="L28" s="254"/>
      <c r="M28" s="23"/>
      <c r="N28" s="254"/>
      <c r="O28" s="254"/>
      <c r="P28" s="254"/>
      <c r="Q28" s="23"/>
      <c r="R28" s="254" t="s">
        <v>31</v>
      </c>
      <c r="S28" s="254"/>
      <c r="T28" s="254"/>
    </row>
    <row r="29" spans="1:70" s="5" customFormat="1" ht="32.25" customHeight="1">
      <c r="J29" s="256" t="s">
        <v>5</v>
      </c>
      <c r="K29" s="256"/>
      <c r="L29" s="256"/>
      <c r="N29" s="256" t="s">
        <v>7</v>
      </c>
      <c r="O29" s="256"/>
      <c r="P29" s="256"/>
      <c r="R29" s="256" t="s">
        <v>32</v>
      </c>
      <c r="S29" s="256"/>
      <c r="T29" s="256"/>
    </row>
  </sheetData>
  <mergeCells count="38">
    <mergeCell ref="B26:G26"/>
    <mergeCell ref="N28:P28"/>
    <mergeCell ref="R28:T28"/>
    <mergeCell ref="H20:AL20"/>
    <mergeCell ref="J29:L29"/>
    <mergeCell ref="N29:P29"/>
    <mergeCell ref="R29:T29"/>
    <mergeCell ref="B28:G28"/>
    <mergeCell ref="J28:L28"/>
    <mergeCell ref="AM15:AM18"/>
    <mergeCell ref="H17:AL18"/>
    <mergeCell ref="C6:F6"/>
    <mergeCell ref="C5:F5"/>
    <mergeCell ref="C7:F7"/>
    <mergeCell ref="C9:H9"/>
    <mergeCell ref="AA10:AC10"/>
    <mergeCell ref="V9:AC9"/>
    <mergeCell ref="A15:A18"/>
    <mergeCell ref="B15:B18"/>
    <mergeCell ref="C15:C18"/>
    <mergeCell ref="D15:D18"/>
    <mergeCell ref="E15:E18"/>
    <mergeCell ref="H19:AL19"/>
    <mergeCell ref="AN15:AQ17"/>
    <mergeCell ref="C2:H2"/>
    <mergeCell ref="V2:AC2"/>
    <mergeCell ref="V3:AC3"/>
    <mergeCell ref="C3:F3"/>
    <mergeCell ref="V5:AC5"/>
    <mergeCell ref="V7:AC7"/>
    <mergeCell ref="C4:F4"/>
    <mergeCell ref="A14:AQ14"/>
    <mergeCell ref="AP2:AQ2"/>
    <mergeCell ref="F15:F18"/>
    <mergeCell ref="G15:G18"/>
    <mergeCell ref="H15:AL15"/>
    <mergeCell ref="A12:AQ12"/>
    <mergeCell ref="A13:AQ13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4</vt:i4>
      </vt:variant>
    </vt:vector>
  </HeadingPairs>
  <TitlesOfParts>
    <vt:vector size="16" baseType="lpstr">
      <vt:lpstr>март 8.1.36 ТО</vt:lpstr>
      <vt:lpstr>март 8.1.36 ТР</vt:lpstr>
      <vt:lpstr>Март 10.2.36 ТО</vt:lpstr>
      <vt:lpstr>Март 10.2.36 ТР </vt:lpstr>
      <vt:lpstr>Март 10.3.36 ТО</vt:lpstr>
      <vt:lpstr>Март 10.3.36 ТР</vt:lpstr>
      <vt:lpstr>Март 10.4.36 ТО</vt:lpstr>
      <vt:lpstr>Март 10.4.36 ТР </vt:lpstr>
      <vt:lpstr>Январь 8.1.36 ТР</vt:lpstr>
      <vt:lpstr>Январь 10.2.36 ТР</vt:lpstr>
      <vt:lpstr>Январь 10.4.36 ТР</vt:lpstr>
      <vt:lpstr>Лист1</vt:lpstr>
      <vt:lpstr>'Март 10.2.36 ТО'!Область_печати</vt:lpstr>
      <vt:lpstr>'Март 10.3.36 ТО'!Область_печати</vt:lpstr>
      <vt:lpstr>'Март 10.3.36 ТР'!Область_печати</vt:lpstr>
      <vt:lpstr>'Март 10.4.36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2019-01-31T13:46:57Z</dcterms:modified>
</cp:coreProperties>
</file>