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6" activeTab="7"/>
  </bookViews>
  <sheets>
    <sheet name="февраль 8.1.36 ТО" sheetId="5" r:id="rId1"/>
    <sheet name="февраль  8.1.36 ТР" sheetId="16" r:id="rId2"/>
    <sheet name="Февраль 10.2.36 ТО" sheetId="21" r:id="rId3"/>
    <sheet name="Февраль 10.2.36 ТР " sheetId="22" r:id="rId4"/>
    <sheet name="Февраль 10.3.36 ТО" sheetId="23" r:id="rId5"/>
    <sheet name="Февраль 10.3.36 ТР" sheetId="24" r:id="rId6"/>
    <sheet name="Февраль 10.4.36 ТО" sheetId="25" r:id="rId7"/>
    <sheet name="Февраль 10.4.36 ТР" sheetId="26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27" r:id="rId12"/>
  </sheets>
  <definedNames>
    <definedName name="_xlnm.Print_Area" localSheetId="2">'Февраль 10.2.36 ТО'!$A$1:$AK$35</definedName>
    <definedName name="_xlnm.Print_Area" localSheetId="4">'Февраль 10.3.36 ТО'!$A$1:$AK$33</definedName>
    <definedName name="_xlnm.Print_Area" localSheetId="5">'Февраль 10.3.36 ТР'!$A$1:$AP$33</definedName>
    <definedName name="_xlnm.Print_Area" localSheetId="6">'Февраль 10.4.36 ТО'!$A$1:$AK$46</definedName>
  </definedNames>
  <calcPr calcId="125725"/>
</workbook>
</file>

<file path=xl/calcChain.xml><?xml version="1.0" encoding="utf-8"?>
<calcChain xmlns="http://schemas.openxmlformats.org/spreadsheetml/2006/main">
  <c r="AM56" i="26"/>
  <c r="AG53"/>
  <c r="AM53" s="1"/>
  <c r="AG52"/>
  <c r="Z52"/>
  <c r="S52"/>
  <c r="AG56"/>
  <c r="AG51"/>
  <c r="Z51"/>
  <c r="Z56" s="1"/>
  <c r="Z53"/>
  <c r="S53"/>
  <c r="S51"/>
  <c r="S56" s="1"/>
  <c r="AM37" i="24"/>
  <c r="L40"/>
  <c r="L37"/>
  <c r="L36"/>
  <c r="L35"/>
  <c r="T42" i="22"/>
  <c r="T39"/>
  <c r="AM39" s="1"/>
  <c r="T38"/>
  <c r="T35"/>
  <c r="U32" i="16"/>
  <c r="K32"/>
  <c r="L32"/>
  <c r="M32"/>
  <c r="N32"/>
  <c r="O32"/>
  <c r="R32"/>
  <c r="S32"/>
  <c r="T32"/>
  <c r="V32"/>
  <c r="Y32"/>
  <c r="Z32"/>
  <c r="AA32"/>
  <c r="AB32"/>
  <c r="AC32"/>
  <c r="AF32"/>
  <c r="AG32"/>
  <c r="AH32"/>
  <c r="AI32"/>
  <c r="AJ32"/>
  <c r="AK32"/>
  <c r="AL32"/>
  <c r="K31"/>
  <c r="L31"/>
  <c r="M31"/>
  <c r="N31"/>
  <c r="O31"/>
  <c r="R31"/>
  <c r="S31"/>
  <c r="T31"/>
  <c r="U31"/>
  <c r="V31"/>
  <c r="Y31"/>
  <c r="Z31"/>
  <c r="AA31"/>
  <c r="AB31"/>
  <c r="AC31"/>
  <c r="AF31"/>
  <c r="AG31"/>
  <c r="AH31"/>
  <c r="AI31"/>
  <c r="H31"/>
  <c r="H32"/>
  <c r="AL31"/>
  <c r="AK31"/>
  <c r="AJ31"/>
  <c r="K23"/>
  <c r="L23"/>
  <c r="M23"/>
  <c r="N23"/>
  <c r="O23"/>
  <c r="R23"/>
  <c r="S23"/>
  <c r="T23"/>
  <c r="U23"/>
  <c r="V23"/>
  <c r="Y23"/>
  <c r="Z23"/>
  <c r="AA23"/>
  <c r="AB23"/>
  <c r="AC23"/>
  <c r="AF23"/>
  <c r="AG23"/>
  <c r="AH23"/>
  <c r="AI23"/>
  <c r="H23"/>
  <c r="AI21"/>
  <c r="AF21"/>
  <c r="AG24" i="5"/>
  <c r="W24"/>
  <c r="P24"/>
  <c r="I24"/>
  <c r="R40" i="25"/>
  <c r="Y40"/>
  <c r="AF40"/>
  <c r="AH40"/>
  <c r="AI40"/>
  <c r="AJ40"/>
  <c r="R27" i="21"/>
  <c r="AM40" i="24" l="1"/>
  <c r="AM42" i="22"/>
  <c r="AP40" i="26"/>
  <c r="AO40"/>
  <c r="AG39"/>
  <c r="AL39" s="1"/>
  <c r="AM39" s="1"/>
  <c r="AG38"/>
  <c r="AL38" s="1"/>
  <c r="AN38" s="1"/>
  <c r="AG37"/>
  <c r="AL37" s="1"/>
  <c r="AN37" s="1"/>
  <c r="AG36"/>
  <c r="AL36" s="1"/>
  <c r="AM36" s="1"/>
  <c r="AG35"/>
  <c r="AL35" s="1"/>
  <c r="AM35" s="1"/>
  <c r="AG34"/>
  <c r="AG40" s="1"/>
  <c r="AL32"/>
  <c r="AM32" s="1"/>
  <c r="Z32"/>
  <c r="Z31"/>
  <c r="AL31" s="1"/>
  <c r="AN31" s="1"/>
  <c r="Z30"/>
  <c r="AL30" s="1"/>
  <c r="AN30" s="1"/>
  <c r="Z29"/>
  <c r="AL29" s="1"/>
  <c r="AM29" s="1"/>
  <c r="Z28"/>
  <c r="Z40" s="1"/>
  <c r="S26"/>
  <c r="AL26" s="1"/>
  <c r="AM26" s="1"/>
  <c r="AL25"/>
  <c r="AN25" s="1"/>
  <c r="S25"/>
  <c r="S24"/>
  <c r="AL24" s="1"/>
  <c r="AN24" s="1"/>
  <c r="AL23"/>
  <c r="AM23" s="1"/>
  <c r="S23"/>
  <c r="S22"/>
  <c r="AK51" i="25"/>
  <c r="AK39"/>
  <c r="AK38"/>
  <c r="AK37"/>
  <c r="AK36"/>
  <c r="AK35"/>
  <c r="AK34"/>
  <c r="AK32"/>
  <c r="AK31"/>
  <c r="AK30"/>
  <c r="AK29"/>
  <c r="AK28"/>
  <c r="AK26"/>
  <c r="AK25"/>
  <c r="AK24"/>
  <c r="AK23"/>
  <c r="AK22"/>
  <c r="L26" i="24"/>
  <c r="AL26" s="1"/>
  <c r="AM26" s="1"/>
  <c r="L25"/>
  <c r="AL25" s="1"/>
  <c r="AN25" s="1"/>
  <c r="L24"/>
  <c r="AL24" s="1"/>
  <c r="AN24" s="1"/>
  <c r="L23"/>
  <c r="AL23" s="1"/>
  <c r="AM23" s="1"/>
  <c r="L22"/>
  <c r="AL22" s="1"/>
  <c r="AM22" s="1"/>
  <c r="L21"/>
  <c r="AL21" s="1"/>
  <c r="AN21" s="1"/>
  <c r="AK36" i="23"/>
  <c r="K27"/>
  <c r="AK26"/>
  <c r="AK25"/>
  <c r="AK24"/>
  <c r="AK23"/>
  <c r="AK22"/>
  <c r="AK21"/>
  <c r="AK27" s="1"/>
  <c r="T25" i="22"/>
  <c r="AM25" s="1"/>
  <c r="AN25" s="1"/>
  <c r="T24"/>
  <c r="AM24" s="1"/>
  <c r="AO24" s="1"/>
  <c r="AM23"/>
  <c r="AO23" s="1"/>
  <c r="T23"/>
  <c r="T22"/>
  <c r="AM22" s="1"/>
  <c r="AN22" s="1"/>
  <c r="AM21"/>
  <c r="AN21" s="1"/>
  <c r="T21"/>
  <c r="T20"/>
  <c r="AM20" s="1"/>
  <c r="AK40" i="21"/>
  <c r="AK26"/>
  <c r="AK25"/>
  <c r="AK24"/>
  <c r="AK23"/>
  <c r="AK22"/>
  <c r="AK21"/>
  <c r="AL22" i="26" l="1"/>
  <c r="S40"/>
  <c r="AL28"/>
  <c r="AN28" s="1"/>
  <c r="L27" i="24"/>
  <c r="AK27" i="21"/>
  <c r="AK40" i="25"/>
  <c r="AM26" i="22"/>
  <c r="AO20"/>
  <c r="AO26" s="1"/>
  <c r="AM27" i="24"/>
  <c r="AN22" i="26"/>
  <c r="AM40"/>
  <c r="AN26" i="22"/>
  <c r="AN27" i="24"/>
  <c r="T26" i="22"/>
  <c r="AL27" i="24"/>
  <c r="AL34" i="26"/>
  <c r="AN34" s="1"/>
  <c r="AN40" l="1"/>
  <c r="AL40"/>
  <c r="U22" i="16" l="1"/>
  <c r="AM22" s="1"/>
  <c r="AP22" s="1"/>
  <c r="L21"/>
  <c r="M21" s="1"/>
  <c r="N21" s="1"/>
  <c r="O21" s="1"/>
  <c r="R21" s="1"/>
  <c r="K21"/>
  <c r="H21"/>
  <c r="O20"/>
  <c r="S21" l="1"/>
  <c r="T21" s="1"/>
  <c r="U21" s="1"/>
  <c r="AM20"/>
  <c r="AP20" s="1"/>
  <c r="AP23" s="1"/>
  <c r="V21" l="1"/>
  <c r="Y21" l="1"/>
  <c r="AF24" i="5"/>
  <c r="AE24"/>
  <c r="AA24"/>
  <c r="Z24"/>
  <c r="Y24"/>
  <c r="X24"/>
  <c r="T24"/>
  <c r="S24"/>
  <c r="R24"/>
  <c r="Q24"/>
  <c r="M24"/>
  <c r="L24"/>
  <c r="K24"/>
  <c r="J24"/>
  <c r="F24"/>
  <c r="AO28" i="13"/>
  <c r="S27"/>
  <c r="S26"/>
  <c r="V24"/>
  <c r="P22"/>
  <c r="P21"/>
  <c r="Z21" i="16" l="1"/>
  <c r="V28" i="13"/>
  <c r="S28"/>
  <c r="P28"/>
  <c r="AM27"/>
  <c r="AN27" s="1"/>
  <c r="AM26"/>
  <c r="AN26" s="1"/>
  <c r="AM24"/>
  <c r="AN24" s="1"/>
  <c r="AM22"/>
  <c r="AN22" s="1"/>
  <c r="AM21"/>
  <c r="AA21" i="16" l="1"/>
  <c r="AN28" i="13"/>
  <c r="AM28"/>
  <c r="AO21"/>
  <c r="AB21" i="16" l="1"/>
  <c r="AN22" i="7"/>
  <c r="AN21"/>
  <c r="W21"/>
  <c r="AM21" s="1"/>
  <c r="W22"/>
  <c r="AC21" i="16" l="1"/>
  <c r="AM22" i="7"/>
  <c r="AG21" i="16" l="1"/>
  <c r="AH21"/>
  <c r="AK23" i="5"/>
  <c r="AK22"/>
  <c r="AK21"/>
  <c r="AM21" i="16" l="1"/>
  <c r="AM23" s="1"/>
  <c r="AK24" i="5"/>
  <c r="AM22" i="4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Q21" i="16" l="1"/>
  <c r="AQ23" s="1"/>
  <c r="AM26" i="4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<sst xmlns="http://schemas.openxmlformats.org/spreadsheetml/2006/main" count="926" uniqueCount="137">
  <si>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</si>
  <si>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</si>
  <si>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</si>
  <si>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</si>
  <si>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</si>
  <si>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</si>
  <si>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</si>
  <si>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</si>
  <si>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</si>
  <si>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</si>
  <si>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</si>
  <si>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</si>
  <si>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</si>
  <si>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</si>
  <si>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</si>
  <si>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</si>
  <si>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</si>
  <si>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</si>
  <si>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</si>
  <si>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</si>
  <si>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</si>
  <si>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</si>
  <si>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</si>
  <si>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</si>
  <si>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</si>
  <si>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</si>
  <si>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</si>
  <si>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</si>
  <si>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</si>
  <si>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</si>
  <si>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</si>
  <si>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</si>
  <si>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</si>
  <si>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</si>
  <si>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</si>
  <si>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</si>
  <si>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</si>
  <si>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</si>
  <si>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</si>
  <si>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</si>
  <si>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</si>
  <si>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</si>
  <si>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</si>
  <si>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</si>
  <si>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</si>
  <si>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</si>
  <si>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</si>
  <si>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</si>
  <si>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</si>
  <si>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</si>
  <si>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</si>
  <si>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</si>
  <si>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</si>
  <si>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</si>
  <si>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</si>
  <si>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</si>
  <si>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</si>
  <si>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</si>
  <si>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</si>
  <si>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</si>
  <si>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</si>
  <si>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</si>
  <si>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</si>
  <si>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</si>
  <si>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</si>
  <si>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</si>
  <si>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</si>
  <si>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</si>
  <si>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</si>
  <si>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</si>
  <si>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</si>
  <si>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</si>
  <si>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</si>
  <si>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</si>
  <si>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</si>
  <si>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</si>
  <si>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</si>
  <si>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</si>
  <si>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</si>
  <si>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</si>
  <si>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</si>
  <si>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</si>
  <si>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</si>
  <si>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</si>
  <si>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</si>
  <si>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</si>
  <si>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</si>
  <si>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</si>
  <si>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</si>
  <si>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</si>
  <si>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</si>
  <si>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</si>
  <si>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М13:М14</t>
  </si>
  <si>
    <t>итого</t>
  </si>
  <si>
    <t>М17:М18</t>
  </si>
  <si>
    <t>М99:М100</t>
  </si>
  <si>
    <t>М68:М67</t>
  </si>
  <si>
    <t>Местоподожение:Здание общеподстанционного управления 110 кВ  ПС №360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</si>
  <si>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</si>
  <si>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</si>
  <si>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</si>
  <si>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</si>
  <si>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М94:М95</t>
  </si>
  <si>
    <t>Итого чел/час</t>
  </si>
  <si>
    <t>Трудозатраты чел/час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</si>
  <si>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</si>
  <si>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</si>
  <si>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</si>
  <si>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</si>
  <si>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</si>
  <si>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</si>
  <si>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</si>
  <si>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</si>
  <si>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</si>
  <si>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</si>
  <si>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</si>
  <si>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</si>
  <si>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</si>
  <si>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</si>
  <si>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</si>
  <si>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</si>
  <si>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</si>
  <si>
    <t>трудозатраты, чел./час</t>
  </si>
  <si>
    <t>Февраль 2019 года</t>
  </si>
  <si>
    <t>кол-во людей!!!!</t>
  </si>
  <si>
    <t>ОТМ</t>
  </si>
  <si>
    <t>М94;М95</t>
  </si>
  <si>
    <t>маршрут</t>
  </si>
  <si>
    <t>ПЕРЕМЕЩЕНИЯ</t>
  </si>
  <si>
    <t>М17;М18</t>
  </si>
  <si>
    <t>М99;
М100</t>
  </si>
  <si>
    <t>М68;
М67</t>
  </si>
  <si>
    <t>М13;
М14</t>
  </si>
  <si>
    <t>М68
;М67</t>
  </si>
  <si>
    <t>Бронка</t>
  </si>
  <si>
    <t>котлин</t>
  </si>
  <si>
    <t>С1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</si>
</sst>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4" borderId="16" applyNumberFormat="0" applyFont="0" applyAlignment="0" applyProtection="0"/>
    <xf numFmtId="166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" fillId="0" borderId="0"/>
  </cellStyleXfs>
  <cellXfs count="298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vertical="center" wrapText="1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vertical="center" wrapText="1"/>
    </xf>
    <xf numFmtId="165" fontId="5" fillId="0" borderId="5" xfId="1" applyNumberFormat="1" applyFont="1" applyBorder="1"/>
    <xf numFmtId="165" fontId="5" fillId="0" borderId="5" xfId="1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/>
    </xf>
    <xf numFmtId="0" fontId="5" fillId="0" borderId="8" xfId="0" applyFont="1" applyFill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11" fillId="15" borderId="5" xfId="222" applyFont="1" applyFill="1" applyBorder="1" applyAlignment="1">
      <alignment horizontal="center" vertical="center" wrapText="1"/>
    </xf>
    <xf numFmtId="0" fontId="11" fillId="15" borderId="5" xfId="222" applyFont="1" applyFill="1" applyBorder="1" applyAlignment="1">
      <alignment horizontal="center" vertical="center"/>
    </xf>
    <xf numFmtId="2" fontId="11" fillId="15" borderId="5" xfId="222" applyNumberFormat="1" applyFont="1" applyFill="1" applyBorder="1" applyAlignment="1">
      <alignment horizontal="center" vertical="center"/>
    </xf>
    <xf numFmtId="2" fontId="11" fillId="0" borderId="5" xfId="222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49" fontId="8" fillId="0" borderId="3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0" fontId="5" fillId="0" borderId="0" xfId="1" applyFont="1" applyFill="1"/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/>
    </xf>
    <xf numFmtId="2" fontId="11" fillId="0" borderId="5" xfId="5" applyNumberFormat="1" applyFont="1" applyFill="1" applyBorder="1" applyAlignment="1">
      <alignment horizontal="center" vertical="center"/>
    </xf>
    <xf numFmtId="2" fontId="11" fillId="0" borderId="5" xfId="5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1" xfId="1" applyFont="1" applyBorder="1"/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65" fontId="7" fillId="0" borderId="7" xfId="2" applyNumberFormat="1" applyFont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49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0" fontId="11" fillId="0" borderId="5" xfId="222" applyFont="1" applyFill="1" applyBorder="1" applyAlignment="1">
      <alignment horizontal="center" vertical="center" wrapText="1"/>
    </xf>
    <xf numFmtId="1" fontId="5" fillId="0" borderId="23" xfId="0" applyNumberFormat="1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wrapText="1"/>
    </xf>
    <xf numFmtId="1" fontId="5" fillId="0" borderId="27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wrapText="1"/>
    </xf>
    <xf numFmtId="1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vertical="center" wrapText="1"/>
    </xf>
    <xf numFmtId="0" fontId="1" fillId="16" borderId="0" xfId="1" applyFill="1" applyAlignment="1">
      <alignment horizontal="left"/>
    </xf>
    <xf numFmtId="1" fontId="5" fillId="0" borderId="8" xfId="1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wrapText="1"/>
    </xf>
    <xf numFmtId="165" fontId="5" fillId="0" borderId="7" xfId="1" applyNumberFormat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49" fontId="5" fillId="17" borderId="5" xfId="2" applyNumberFormat="1" applyFont="1" applyFill="1" applyBorder="1" applyAlignment="1">
      <alignment horizontal="center" vertical="center" wrapText="1"/>
    </xf>
    <xf numFmtId="0" fontId="6" fillId="17" borderId="5" xfId="1" applyFont="1" applyFill="1" applyBorder="1" applyAlignment="1">
      <alignment horizontal="center"/>
    </xf>
    <xf numFmtId="1" fontId="5" fillId="17" borderId="5" xfId="1" applyNumberFormat="1" applyFont="1" applyFill="1" applyBorder="1" applyAlignment="1">
      <alignment horizontal="center" vertical="center" wrapText="1"/>
    </xf>
    <xf numFmtId="1" fontId="5" fillId="17" borderId="5" xfId="1" applyNumberFormat="1" applyFont="1" applyFill="1" applyBorder="1" applyAlignment="1">
      <alignment vertical="center" wrapText="1"/>
    </xf>
    <xf numFmtId="0" fontId="5" fillId="17" borderId="5" xfId="1" applyFont="1" applyFill="1" applyBorder="1"/>
    <xf numFmtId="0" fontId="5" fillId="17" borderId="5" xfId="1" applyFont="1" applyFill="1" applyBorder="1" applyAlignment="1">
      <alignment horizontal="center" vertical="center" wrapText="1"/>
    </xf>
    <xf numFmtId="0" fontId="5" fillId="17" borderId="0" xfId="1" applyFont="1" applyFill="1"/>
    <xf numFmtId="1" fontId="5" fillId="17" borderId="5" xfId="1" applyNumberFormat="1" applyFont="1" applyFill="1" applyBorder="1"/>
    <xf numFmtId="0" fontId="6" fillId="0" borderId="5" xfId="1" applyFont="1" applyFill="1" applyBorder="1"/>
    <xf numFmtId="0" fontId="5" fillId="0" borderId="8" xfId="1" applyFont="1" applyFill="1" applyBorder="1" applyAlignment="1">
      <alignment horizontal="center" vertical="center" wrapText="1"/>
    </xf>
    <xf numFmtId="165" fontId="5" fillId="17" borderId="5" xfId="1" applyNumberFormat="1" applyFont="1" applyFill="1" applyBorder="1" applyAlignment="1">
      <alignment horizontal="center" vertical="center" wrapText="1"/>
    </xf>
    <xf numFmtId="165" fontId="5" fillId="17" borderId="5" xfId="1" applyNumberFormat="1" applyFont="1" applyFill="1" applyBorder="1" applyAlignment="1">
      <alignment vertical="center" wrapText="1"/>
    </xf>
    <xf numFmtId="165" fontId="5" fillId="17" borderId="5" xfId="1" applyNumberFormat="1" applyFont="1" applyFill="1" applyBorder="1"/>
    <xf numFmtId="0" fontId="5" fillId="17" borderId="5" xfId="1" applyFont="1" applyFill="1" applyBorder="1" applyAlignment="1">
      <alignment wrapText="1"/>
    </xf>
    <xf numFmtId="0" fontId="5" fillId="17" borderId="5" xfId="1" applyFont="1" applyFill="1" applyBorder="1" applyAlignment="1">
      <alignment vertical="center" wrapText="1"/>
    </xf>
    <xf numFmtId="2" fontId="5" fillId="17" borderId="5" xfId="1" applyNumberFormat="1" applyFont="1" applyFill="1" applyBorder="1" applyAlignment="1">
      <alignment horizontal="center" vertical="center" wrapText="1"/>
    </xf>
    <xf numFmtId="0" fontId="6" fillId="17" borderId="5" xfId="1" applyFont="1" applyFill="1" applyBorder="1"/>
    <xf numFmtId="165" fontId="4" fillId="17" borderId="5" xfId="1" applyNumberFormat="1" applyFont="1" applyFill="1" applyBorder="1" applyAlignment="1">
      <alignment horizontal="center" vertical="center" wrapText="1"/>
    </xf>
    <xf numFmtId="0" fontId="4" fillId="17" borderId="5" xfId="1" applyFont="1" applyFill="1" applyBorder="1"/>
    <xf numFmtId="0" fontId="5" fillId="17" borderId="5" xfId="1" applyFont="1" applyFill="1" applyBorder="1" applyAlignment="1">
      <alignment horizontal="left"/>
    </xf>
    <xf numFmtId="0" fontId="5" fillId="17" borderId="5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164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right" vertical="center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left" wrapText="1"/>
    </xf>
    <xf numFmtId="0" fontId="2" fillId="0" borderId="0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6" fillId="0" borderId="5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49" fontId="5" fillId="2" borderId="5" xfId="2" applyNumberFormat="1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49" fontId="5" fillId="0" borderId="5" xfId="2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left" vertical="center" wrapText="1"/>
    </xf>
    <xf numFmtId="49" fontId="8" fillId="0" borderId="30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49" fontId="5" fillId="2" borderId="11" xfId="2" applyNumberFormat="1" applyFont="1" applyFill="1" applyBorder="1" applyAlignment="1">
      <alignment horizontal="center" vertical="center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right" vertical="center" wrapText="1"/>
    </xf>
    <xf numFmtId="0" fontId="5" fillId="0" borderId="9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4" fillId="0" borderId="9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7" fillId="0" borderId="13" xfId="2" applyNumberFormat="1" applyFont="1" applyBorder="1" applyAlignment="1">
      <alignment horizontal="center" vertical="center" wrapText="1"/>
    </xf>
    <xf numFmtId="49" fontId="5" fillId="0" borderId="13" xfId="2" applyNumberFormat="1" applyFont="1" applyBorder="1" applyAlignment="1">
      <alignment horizontal="center" vertical="center" wrapText="1"/>
    </xf>
    <xf numFmtId="49" fontId="5" fillId="0" borderId="13" xfId="2" applyNumberFormat="1" applyFont="1" applyBorder="1" applyAlignment="1">
      <alignment horizontal="center" vertical="center"/>
    </xf>
    <xf numFmtId="164" fontId="5" fillId="2" borderId="13" xfId="2" applyNumberFormat="1" applyFont="1" applyFill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28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5" fillId="0" borderId="29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5" xfId="223" applyFont="1" applyFill="1" applyBorder="1" applyAlignment="1">
      <alignment horizontal="center" vertical="center"/>
    </xf>
    <xf numFmtId="0" fontId="5" fillId="0" borderId="5" xfId="223" applyFont="1" applyFill="1" applyBorder="1" applyAlignment="1">
      <alignment horizontal="center" vertical="center" wrapText="1"/>
    </xf>
    <xf numFmtId="0" fontId="4" fillId="0" borderId="5" xfId="223" applyFont="1" applyFill="1" applyBorder="1" applyAlignment="1">
      <alignment horizontal="center" vertical="center"/>
    </xf>
    <xf numFmtId="0" fontId="5" fillId="18" borderId="5" xfId="223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1" fontId="5" fillId="0" borderId="5" xfId="223" applyNumberFormat="1" applyFont="1" applyFill="1" applyBorder="1" applyAlignment="1">
      <alignment horizontal="center" vertical="center" wrapText="1"/>
    </xf>
    <xf numFmtId="1" fontId="5" fillId="0" borderId="7" xfId="223" applyNumberFormat="1" applyFont="1" applyFill="1" applyBorder="1" applyAlignment="1">
      <alignment horizontal="center" vertical="center" wrapText="1"/>
    </xf>
    <xf numFmtId="1" fontId="5" fillId="0" borderId="0" xfId="223" applyNumberFormat="1" applyFont="1" applyFill="1" applyBorder="1" applyAlignment="1">
      <alignment horizontal="center" vertical="center" wrapText="1"/>
    </xf>
    <xf numFmtId="0" fontId="5" fillId="0" borderId="5" xfId="223" applyFont="1" applyFill="1" applyBorder="1" applyAlignment="1">
      <alignment horizontal="center" vertical="center"/>
    </xf>
    <xf numFmtId="0" fontId="5" fillId="0" borderId="7" xfId="223" applyFont="1" applyFill="1" applyBorder="1" applyAlignment="1">
      <alignment horizontal="center" vertical="center"/>
    </xf>
    <xf numFmtId="0" fontId="22" fillId="0" borderId="0" xfId="223" applyFont="1" applyFill="1" applyBorder="1" applyAlignment="1">
      <alignment horizontal="center" vertical="center"/>
    </xf>
    <xf numFmtId="0" fontId="5" fillId="0" borderId="0" xfId="223" applyFont="1" applyFill="1" applyBorder="1" applyAlignment="1">
      <alignment horizontal="center" vertical="center"/>
    </xf>
    <xf numFmtId="0" fontId="4" fillId="0" borderId="0" xfId="223" applyFont="1" applyFill="1" applyBorder="1" applyAlignment="1">
      <alignment horizontal="center" vertical="center"/>
    </xf>
    <xf numFmtId="0" fontId="5" fillId="0" borderId="0" xfId="223" applyFont="1" applyFill="1" applyBorder="1" applyAlignment="1">
      <alignment horizontal="center" vertical="center" wrapText="1"/>
    </xf>
    <xf numFmtId="0" fontId="5" fillId="18" borderId="5" xfId="223" applyFont="1" applyFill="1" applyBorder="1" applyAlignment="1">
      <alignment horizontal="center" vertical="center"/>
    </xf>
    <xf numFmtId="0" fontId="6" fillId="18" borderId="5" xfId="1" applyFont="1" applyFill="1" applyBorder="1" applyAlignment="1">
      <alignment horizontal="center" vertical="center" wrapText="1"/>
    </xf>
    <xf numFmtId="0" fontId="6" fillId="18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" fillId="18" borderId="5" xfId="1" applyFill="1" applyBorder="1"/>
    <xf numFmtId="0" fontId="5" fillId="18" borderId="7" xfId="223" applyFont="1" applyFill="1" applyBorder="1" applyAlignment="1">
      <alignment vertical="center"/>
    </xf>
    <xf numFmtId="0" fontId="5" fillId="18" borderId="8" xfId="223" applyFont="1" applyFill="1" applyBorder="1" applyAlignment="1">
      <alignment vertical="center"/>
    </xf>
    <xf numFmtId="0" fontId="5" fillId="0" borderId="8" xfId="223" applyFont="1" applyFill="1" applyBorder="1" applyAlignment="1">
      <alignment horizontal="center" vertical="center"/>
    </xf>
    <xf numFmtId="0" fontId="4" fillId="0" borderId="7" xfId="223" applyFont="1" applyFill="1" applyBorder="1" applyAlignment="1">
      <alignment horizontal="center" vertical="center"/>
    </xf>
    <xf numFmtId="0" fontId="4" fillId="0" borderId="9" xfId="223" applyFont="1" applyFill="1" applyBorder="1" applyAlignment="1">
      <alignment horizontal="center" vertical="center"/>
    </xf>
    <xf numFmtId="0" fontId="5" fillId="0" borderId="7" xfId="223" applyFont="1" applyFill="1" applyBorder="1" applyAlignment="1">
      <alignment horizontal="center" vertical="center"/>
    </xf>
    <xf numFmtId="0" fontId="5" fillId="0" borderId="9" xfId="223" applyFont="1" applyFill="1" applyBorder="1" applyAlignment="1">
      <alignment horizontal="center" vertical="center"/>
    </xf>
    <xf numFmtId="0" fontId="5" fillId="0" borderId="5" xfId="223" applyFont="1" applyFill="1" applyBorder="1" applyAlignment="1">
      <alignment vertical="center"/>
    </xf>
    <xf numFmtId="0" fontId="4" fillId="0" borderId="5" xfId="223" applyFont="1" applyFill="1" applyBorder="1" applyAlignment="1">
      <alignment vertical="center"/>
    </xf>
    <xf numFmtId="0" fontId="1" fillId="0" borderId="5" xfId="1" applyBorder="1"/>
    <xf numFmtId="165" fontId="5" fillId="0" borderId="5" xfId="223" applyNumberFormat="1" applyFont="1" applyFill="1" applyBorder="1" applyAlignment="1">
      <alignment horizontal="center" vertical="center" wrapText="1"/>
    </xf>
    <xf numFmtId="165" fontId="5" fillId="0" borderId="5" xfId="223" applyNumberFormat="1" applyFont="1" applyFill="1" applyBorder="1" applyAlignment="1">
      <alignment horizontal="center" vertical="center"/>
    </xf>
    <xf numFmtId="165" fontId="5" fillId="0" borderId="7" xfId="223" applyNumberFormat="1" applyFont="1" applyFill="1" applyBorder="1" applyAlignment="1">
      <alignment horizontal="center" vertical="center"/>
    </xf>
    <xf numFmtId="1" fontId="5" fillId="0" borderId="8" xfId="223" applyNumberFormat="1" applyFont="1" applyFill="1" applyBorder="1" applyAlignment="1">
      <alignment horizontal="center" vertical="center" wrapText="1"/>
    </xf>
    <xf numFmtId="0" fontId="6" fillId="18" borderId="8" xfId="1" applyFont="1" applyFill="1" applyBorder="1" applyAlignment="1">
      <alignment horizontal="center" vertical="center" wrapText="1"/>
    </xf>
    <xf numFmtId="0" fontId="1" fillId="0" borderId="0" xfId="1" applyFill="1" applyBorder="1"/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3"/>
    <cellStyle name="Обычный 2" xfId="1"/>
    <cellStyle name="Обычный 2 10" xfId="222"/>
    <cellStyle name="Обычный 2 11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2"/>
  <sheetViews>
    <sheetView view="pageBreakPreview" zoomScale="6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2" width="6.7109375" style="4" customWidth="1"/>
    <col min="33" max="33" width="6.7109375" style="4" customWidth="1" collapsed="1"/>
    <col min="34" max="36" width="6.7109375" style="4" hidden="1" customWidth="1" outlineLevel="1"/>
    <col min="37" max="37" width="12.7109375" style="4" customWidth="1"/>
    <col min="38" max="16384" width="9" style="4"/>
  </cols>
  <sheetData>
    <row r="1" spans="1:64" ht="15.75" customHeight="1" thickBot="1">
      <c r="P1" s="3"/>
      <c r="Q1" s="197"/>
      <c r="R1" s="197"/>
      <c r="S1" s="197"/>
      <c r="T1" s="197"/>
      <c r="U1" s="195"/>
      <c r="V1" s="195"/>
      <c r="W1" s="195"/>
    </row>
    <row r="2" spans="1:64" s="5" customFormat="1" ht="21" customHeight="1" thickBot="1">
      <c r="AJ2" s="7"/>
      <c r="AK2" s="57" t="s">
        <v>8</v>
      </c>
    </row>
    <row r="3" spans="1:64" s="7" customFormat="1" ht="15.75" hidden="1" customHeight="1">
      <c r="A3" s="31"/>
      <c r="B3" s="29" t="s">
        <v>0</v>
      </c>
      <c r="C3" s="29"/>
      <c r="D3" s="29"/>
      <c r="E3" s="29"/>
      <c r="F3" s="29"/>
      <c r="G3" s="31"/>
      <c r="H3" s="31"/>
      <c r="I3" s="31"/>
      <c r="J3" s="31"/>
      <c r="K3" s="31"/>
      <c r="L3" s="5"/>
      <c r="M3" s="5"/>
      <c r="N3" s="5"/>
      <c r="O3" s="5"/>
      <c r="P3" s="5"/>
      <c r="Q3" s="5"/>
      <c r="R3" s="5"/>
      <c r="S3" s="5"/>
      <c r="T3" s="188" t="s">
        <v>1</v>
      </c>
      <c r="U3" s="188"/>
      <c r="V3" s="188"/>
      <c r="W3" s="188"/>
      <c r="X3" s="188"/>
      <c r="Y3" s="188"/>
      <c r="Z3" s="188"/>
      <c r="AA3" s="188"/>
    </row>
    <row r="4" spans="1:64" s="7" customFormat="1" ht="15.75" hidden="1" customHeight="1">
      <c r="A4" s="31"/>
      <c r="B4" s="29" t="s">
        <v>2</v>
      </c>
      <c r="C4" s="29"/>
      <c r="D4" s="29"/>
      <c r="E4" s="29"/>
      <c r="F4" s="29"/>
      <c r="G4" s="31"/>
      <c r="H4" s="31"/>
      <c r="I4" s="31"/>
      <c r="J4" s="31"/>
      <c r="K4" s="31"/>
      <c r="L4" s="5"/>
      <c r="M4" s="5"/>
      <c r="N4" s="5"/>
      <c r="O4" s="5"/>
      <c r="P4" s="5"/>
      <c r="Q4" s="5"/>
      <c r="R4" s="5"/>
      <c r="S4" s="5"/>
      <c r="T4" s="196" t="s">
        <v>3</v>
      </c>
      <c r="U4" s="196"/>
      <c r="V4" s="196"/>
      <c r="W4" s="196"/>
      <c r="X4" s="196"/>
      <c r="Y4" s="196"/>
      <c r="Z4" s="196"/>
      <c r="AA4" s="196"/>
    </row>
    <row r="5" spans="1:64" s="7" customFormat="1" ht="22.5" hidden="1" customHeight="1">
      <c r="A5" s="31"/>
      <c r="B5" s="45" t="s">
        <v>4</v>
      </c>
      <c r="C5" s="42"/>
      <c r="D5" s="30"/>
      <c r="E5" s="30"/>
      <c r="F5" s="31"/>
      <c r="G5" s="31"/>
      <c r="H5" s="31"/>
      <c r="I5" s="31"/>
      <c r="J5" s="31"/>
      <c r="K5" s="31"/>
      <c r="L5" s="5"/>
      <c r="M5" s="5"/>
      <c r="N5" s="5"/>
      <c r="O5" s="5"/>
      <c r="P5" s="5"/>
      <c r="Q5" s="5"/>
      <c r="R5" s="5"/>
      <c r="S5" s="5"/>
      <c r="T5" s="31"/>
      <c r="U5" s="5"/>
      <c r="V5" s="5"/>
      <c r="W5" s="5"/>
      <c r="X5" s="5"/>
    </row>
    <row r="6" spans="1:64" s="7" customFormat="1" ht="33.75" hidden="1" customHeight="1">
      <c r="A6" s="31"/>
      <c r="B6" s="32" t="s">
        <v>5</v>
      </c>
      <c r="C6" s="43"/>
      <c r="D6" s="47"/>
      <c r="E6" s="29"/>
      <c r="F6" s="29"/>
      <c r="G6" s="31"/>
      <c r="H6" s="31"/>
      <c r="I6" s="31"/>
      <c r="J6" s="31"/>
      <c r="K6" s="31"/>
      <c r="L6" s="5"/>
      <c r="M6" s="5"/>
      <c r="N6" s="5"/>
      <c r="O6" s="5"/>
      <c r="P6" s="5"/>
      <c r="Q6" s="5"/>
      <c r="R6" s="5"/>
      <c r="S6" s="5"/>
      <c r="T6" s="198" t="s">
        <v>5</v>
      </c>
      <c r="U6" s="198"/>
      <c r="V6" s="198"/>
      <c r="W6" s="198"/>
      <c r="X6" s="198"/>
      <c r="Y6" s="198"/>
      <c r="Z6" s="198"/>
      <c r="AA6" s="198"/>
    </row>
    <row r="7" spans="1:64" s="7" customFormat="1" ht="15.75" hidden="1" customHeight="1">
      <c r="A7" s="31"/>
      <c r="B7" s="42" t="s">
        <v>6</v>
      </c>
      <c r="C7" s="42"/>
      <c r="D7" s="30"/>
      <c r="E7" s="30"/>
      <c r="F7" s="31"/>
      <c r="G7" s="31"/>
      <c r="H7" s="31"/>
      <c r="I7" s="31"/>
      <c r="J7" s="31"/>
      <c r="K7" s="31"/>
      <c r="L7" s="5"/>
      <c r="M7" s="5"/>
      <c r="N7" s="5"/>
      <c r="O7" s="5"/>
      <c r="P7" s="5"/>
      <c r="Q7" s="5"/>
      <c r="R7" s="5"/>
      <c r="S7" s="5"/>
      <c r="T7" s="31"/>
      <c r="U7" s="5"/>
      <c r="V7" s="5"/>
      <c r="W7" s="5"/>
      <c r="X7" s="5"/>
    </row>
    <row r="8" spans="1:64" s="7" customFormat="1" ht="30" hidden="1" customHeight="1">
      <c r="A8" s="31"/>
      <c r="B8" s="32" t="s">
        <v>7</v>
      </c>
      <c r="C8" s="44"/>
      <c r="D8" s="46"/>
      <c r="E8" s="29"/>
      <c r="F8" s="29"/>
      <c r="G8" s="31"/>
      <c r="H8" s="31"/>
      <c r="I8" s="31"/>
      <c r="J8" s="31"/>
      <c r="K8" s="31"/>
      <c r="L8" s="5"/>
      <c r="M8" s="5"/>
      <c r="N8" s="5"/>
      <c r="O8" s="5"/>
      <c r="P8" s="5"/>
      <c r="Q8" s="5"/>
      <c r="R8" s="5"/>
      <c r="S8" s="5"/>
      <c r="T8" s="198" t="s">
        <v>7</v>
      </c>
      <c r="U8" s="198"/>
      <c r="V8" s="198"/>
      <c r="W8" s="198"/>
      <c r="X8" s="198"/>
      <c r="Y8" s="198"/>
      <c r="Z8" s="198"/>
      <c r="AA8" s="198"/>
    </row>
    <row r="9" spans="1:64" s="7" customFormat="1" ht="15.75" hidden="1" customHeight="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5"/>
      <c r="M9" s="5"/>
      <c r="N9" s="5"/>
      <c r="O9" s="5"/>
      <c r="P9" s="5"/>
      <c r="Q9" s="5"/>
      <c r="R9" s="5"/>
      <c r="S9" s="5"/>
      <c r="T9" s="31"/>
      <c r="U9" s="5"/>
      <c r="V9" s="5"/>
      <c r="W9" s="5"/>
      <c r="X9" s="5"/>
    </row>
    <row r="10" spans="1:64" s="7" customFormat="1" ht="15.75" hidden="1" customHeight="1">
      <c r="A10" s="31"/>
      <c r="B10" s="29" t="s">
        <v>62</v>
      </c>
      <c r="C10" s="29"/>
      <c r="D10" s="29"/>
      <c r="E10" s="29"/>
      <c r="F10" s="29"/>
      <c r="G10" s="31"/>
      <c r="H10" s="31"/>
      <c r="I10" s="31"/>
      <c r="J10" s="31"/>
      <c r="K10" s="31"/>
      <c r="L10" s="5"/>
      <c r="M10" s="5"/>
      <c r="N10" s="5"/>
      <c r="O10" s="5"/>
      <c r="P10" s="5"/>
      <c r="Q10" s="5"/>
      <c r="R10" s="5"/>
      <c r="S10" s="5"/>
      <c r="T10" s="188" t="s">
        <v>58</v>
      </c>
      <c r="U10" s="188"/>
      <c r="V10" s="188"/>
      <c r="W10" s="188"/>
      <c r="X10" s="188"/>
      <c r="Y10" s="188"/>
      <c r="Z10" s="188"/>
      <c r="AA10" s="188"/>
    </row>
    <row r="11" spans="1:64" s="7" customFormat="1" ht="28.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89"/>
      <c r="Z11" s="189"/>
      <c r="AA11" s="189"/>
    </row>
    <row r="12" spans="1:64" s="7" customFormat="1" ht="12.7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190" t="s">
        <v>60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</row>
    <row r="14" spans="1:64" s="23" customFormat="1" ht="23.25" customHeight="1">
      <c r="A14" s="190" t="s">
        <v>82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</row>
    <row r="15" spans="1:64" s="23" customFormat="1" ht="23.25" customHeight="1">
      <c r="A15" s="190" t="s">
        <v>61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</row>
    <row r="16" spans="1:64" s="9" customFormat="1" ht="15" customHeight="1">
      <c r="A16" s="186" t="s">
        <v>33</v>
      </c>
      <c r="B16" s="187" t="s">
        <v>10</v>
      </c>
      <c r="C16" s="186" t="s">
        <v>34</v>
      </c>
      <c r="D16" s="186" t="s">
        <v>12</v>
      </c>
      <c r="E16" s="191" t="s">
        <v>36</v>
      </c>
      <c r="F16" s="192" t="s">
        <v>123</v>
      </c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3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86"/>
      <c r="B17" s="187"/>
      <c r="C17" s="186"/>
      <c r="D17" s="186"/>
      <c r="E17" s="191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55"/>
      <c r="AI17" s="56"/>
      <c r="AJ17" s="56"/>
      <c r="AK17" s="193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86"/>
      <c r="B18" s="187"/>
      <c r="C18" s="186"/>
      <c r="D18" s="186"/>
      <c r="E18" s="191"/>
      <c r="F18" s="186" t="s">
        <v>59</v>
      </c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93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186"/>
      <c r="B19" s="187"/>
      <c r="C19" s="186"/>
      <c r="D19" s="186"/>
      <c r="E19" s="191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93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60">
        <v>1</v>
      </c>
      <c r="B20" s="160">
        <v>2</v>
      </c>
      <c r="C20" s="160">
        <v>3</v>
      </c>
      <c r="D20" s="160">
        <v>4</v>
      </c>
      <c r="E20" s="160">
        <v>5</v>
      </c>
      <c r="F20" s="199">
        <v>6</v>
      </c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60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54.75" customHeight="1">
      <c r="A21" s="13">
        <v>1</v>
      </c>
      <c r="B21" s="11" t="s">
        <v>21</v>
      </c>
      <c r="C21" s="11" t="s">
        <v>22</v>
      </c>
      <c r="D21" s="13" t="s">
        <v>20</v>
      </c>
      <c r="E21" s="113">
        <v>1</v>
      </c>
      <c r="F21" s="150"/>
      <c r="G21" s="163"/>
      <c r="H21" s="164"/>
      <c r="I21" s="150"/>
      <c r="J21" s="113"/>
      <c r="K21" s="113"/>
      <c r="L21" s="113"/>
      <c r="M21" s="113">
        <v>1</v>
      </c>
      <c r="N21" s="163"/>
      <c r="O21" s="163"/>
      <c r="P21" s="113"/>
      <c r="Q21" s="113"/>
      <c r="R21" s="113"/>
      <c r="S21" s="113"/>
      <c r="T21" s="113"/>
      <c r="U21" s="163"/>
      <c r="V21" s="163"/>
      <c r="W21" s="114"/>
      <c r="X21" s="114"/>
      <c r="Y21" s="114"/>
      <c r="Z21" s="114"/>
      <c r="AA21" s="114"/>
      <c r="AB21" s="168"/>
      <c r="AC21" s="168"/>
      <c r="AD21" s="115"/>
      <c r="AE21" s="115"/>
      <c r="AF21" s="115"/>
      <c r="AG21" s="115"/>
      <c r="AH21" s="115"/>
      <c r="AI21" s="115"/>
      <c r="AJ21" s="115"/>
      <c r="AK21" s="135">
        <f t="shared" ref="AK21:AK23" si="0">SUM(F21:AJ21)</f>
        <v>1</v>
      </c>
    </row>
    <row r="22" spans="1:64" s="7" customFormat="1" ht="30.75" customHeight="1">
      <c r="A22" s="13">
        <v>2</v>
      </c>
      <c r="B22" s="11" t="s">
        <v>23</v>
      </c>
      <c r="C22" s="11" t="s">
        <v>24</v>
      </c>
      <c r="D22" s="13" t="s">
        <v>25</v>
      </c>
      <c r="E22" s="113">
        <v>1</v>
      </c>
      <c r="F22" s="113">
        <v>1</v>
      </c>
      <c r="G22" s="165"/>
      <c r="H22" s="164"/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67"/>
      <c r="O22" s="163"/>
      <c r="P22" s="113">
        <v>1</v>
      </c>
      <c r="Q22" s="113">
        <v>1</v>
      </c>
      <c r="R22" s="113">
        <v>1</v>
      </c>
      <c r="S22" s="113">
        <v>1</v>
      </c>
      <c r="T22" s="113">
        <v>1</v>
      </c>
      <c r="U22" s="167"/>
      <c r="V22" s="163"/>
      <c r="W22" s="113">
        <v>1</v>
      </c>
      <c r="X22" s="113">
        <v>1</v>
      </c>
      <c r="Y22" s="113">
        <v>1</v>
      </c>
      <c r="Z22" s="113">
        <v>1</v>
      </c>
      <c r="AA22" s="113">
        <v>1</v>
      </c>
      <c r="AB22" s="163"/>
      <c r="AC22" s="163"/>
      <c r="AD22" s="113">
        <v>1</v>
      </c>
      <c r="AE22" s="113">
        <v>1</v>
      </c>
      <c r="AF22" s="113">
        <v>1</v>
      </c>
      <c r="AG22" s="114">
        <v>1</v>
      </c>
      <c r="AH22" s="113"/>
      <c r="AI22" s="113"/>
      <c r="AJ22" s="113"/>
      <c r="AK22" s="135">
        <f t="shared" si="0"/>
        <v>20</v>
      </c>
    </row>
    <row r="23" spans="1:64" s="7" customFormat="1" ht="30.75" customHeight="1">
      <c r="A23" s="13">
        <v>3</v>
      </c>
      <c r="B23" s="11" t="s">
        <v>26</v>
      </c>
      <c r="C23" s="11" t="s">
        <v>27</v>
      </c>
      <c r="D23" s="13" t="s">
        <v>20</v>
      </c>
      <c r="E23" s="113">
        <v>1</v>
      </c>
      <c r="F23" s="150"/>
      <c r="G23" s="165"/>
      <c r="H23" s="164"/>
      <c r="I23" s="113"/>
      <c r="J23" s="113"/>
      <c r="K23" s="113"/>
      <c r="L23" s="113"/>
      <c r="M23" s="113"/>
      <c r="N23" s="163"/>
      <c r="O23" s="163"/>
      <c r="P23" s="113"/>
      <c r="Q23" s="113"/>
      <c r="R23" s="113"/>
      <c r="S23" s="113">
        <v>1</v>
      </c>
      <c r="T23" s="113"/>
      <c r="U23" s="163"/>
      <c r="V23" s="163"/>
      <c r="W23" s="114"/>
      <c r="X23" s="114"/>
      <c r="Y23" s="114"/>
      <c r="Z23" s="114"/>
      <c r="AA23" s="114"/>
      <c r="AB23" s="168"/>
      <c r="AC23" s="168"/>
      <c r="AD23" s="115"/>
      <c r="AE23" s="115"/>
      <c r="AF23" s="115"/>
      <c r="AG23" s="115"/>
      <c r="AH23" s="115"/>
      <c r="AI23" s="115"/>
      <c r="AJ23" s="115"/>
      <c r="AK23" s="135">
        <f t="shared" si="0"/>
        <v>1</v>
      </c>
    </row>
    <row r="24" spans="1:64" s="7" customFormat="1" ht="30.75" customHeight="1">
      <c r="A24" s="141"/>
      <c r="B24" s="194" t="s">
        <v>28</v>
      </c>
      <c r="C24" s="194"/>
      <c r="D24" s="194"/>
      <c r="E24" s="194"/>
      <c r="F24" s="13">
        <f t="shared" ref="F24:M24" si="1">SUM(F21:F23)</f>
        <v>1</v>
      </c>
      <c r="G24" s="165"/>
      <c r="H24" s="166"/>
      <c r="I24" s="113">
        <f>SUM(I22:I23)</f>
        <v>1</v>
      </c>
      <c r="J24" s="13">
        <f t="shared" si="1"/>
        <v>1</v>
      </c>
      <c r="K24" s="13">
        <f t="shared" si="1"/>
        <v>1</v>
      </c>
      <c r="L24" s="13">
        <f t="shared" si="1"/>
        <v>1</v>
      </c>
      <c r="M24" s="13">
        <f t="shared" si="1"/>
        <v>2</v>
      </c>
      <c r="N24" s="166"/>
      <c r="O24" s="166"/>
      <c r="P24" s="113">
        <f>SUM(P21:P23)</f>
        <v>1</v>
      </c>
      <c r="Q24" s="13">
        <f t="shared" ref="Q24:AF24" si="2">SUM(Q21:Q23)</f>
        <v>1</v>
      </c>
      <c r="R24" s="13">
        <f t="shared" si="2"/>
        <v>1</v>
      </c>
      <c r="S24" s="13">
        <f t="shared" si="2"/>
        <v>2</v>
      </c>
      <c r="T24" s="13">
        <f t="shared" si="2"/>
        <v>1</v>
      </c>
      <c r="U24" s="166"/>
      <c r="V24" s="166"/>
      <c r="W24" s="113">
        <f>SUM(W21:W23)</f>
        <v>1</v>
      </c>
      <c r="X24" s="13">
        <f t="shared" si="2"/>
        <v>1</v>
      </c>
      <c r="Y24" s="13">
        <f t="shared" si="2"/>
        <v>1</v>
      </c>
      <c r="Z24" s="13">
        <f t="shared" si="2"/>
        <v>1</v>
      </c>
      <c r="AA24" s="13">
        <f t="shared" si="2"/>
        <v>1</v>
      </c>
      <c r="AB24" s="166"/>
      <c r="AC24" s="166"/>
      <c r="AD24" s="13"/>
      <c r="AE24" s="13">
        <f t="shared" si="2"/>
        <v>1</v>
      </c>
      <c r="AF24" s="13">
        <f t="shared" si="2"/>
        <v>1</v>
      </c>
      <c r="AG24" s="113">
        <f>SUM(AG21:AG23)</f>
        <v>1</v>
      </c>
      <c r="AH24" s="13"/>
      <c r="AI24" s="13"/>
      <c r="AJ24" s="13"/>
      <c r="AK24" s="13">
        <f>SUM(AK21:AK23)</f>
        <v>22</v>
      </c>
    </row>
    <row r="25" spans="1:64" s="5" customFormat="1" ht="30.75" customHeight="1"/>
    <row r="26" spans="1:64" s="66" customFormat="1" ht="51.75" customHeight="1">
      <c r="A26" s="62"/>
      <c r="B26" s="63" t="s">
        <v>86</v>
      </c>
      <c r="C26" s="182" t="s">
        <v>87</v>
      </c>
      <c r="D26" s="182"/>
      <c r="E26" s="182"/>
      <c r="F26" s="68"/>
      <c r="G26" s="68"/>
      <c r="H26" s="182"/>
      <c r="I26" s="182"/>
      <c r="J26" s="182"/>
      <c r="K26" s="68"/>
      <c r="L26" s="68"/>
      <c r="M26" s="68"/>
      <c r="N26" s="182"/>
      <c r="O26" s="182"/>
      <c r="P26" s="182"/>
      <c r="Q26" s="68"/>
      <c r="R26" s="62"/>
      <c r="S26" s="68"/>
      <c r="T26" s="62"/>
      <c r="U26" s="62"/>
      <c r="V26" s="62"/>
      <c r="W26" s="62"/>
      <c r="X26" s="185" t="s">
        <v>88</v>
      </c>
      <c r="Y26" s="185"/>
      <c r="Z26" s="185"/>
      <c r="AA26" s="185"/>
      <c r="AB26" s="185"/>
      <c r="AC26" s="185"/>
      <c r="AD26" s="182"/>
      <c r="AE26" s="182"/>
      <c r="AF26" s="182"/>
      <c r="AG26" s="182"/>
      <c r="AH26" s="182"/>
      <c r="AI26" s="62"/>
      <c r="AJ26" s="62"/>
    </row>
    <row r="27" spans="1:64" s="66" customFormat="1" ht="17.25" customHeight="1">
      <c r="A27" s="62"/>
      <c r="B27" s="63"/>
      <c r="C27" s="183" t="s">
        <v>5</v>
      </c>
      <c r="D27" s="183"/>
      <c r="E27" s="183"/>
      <c r="F27" s="64"/>
      <c r="G27" s="64"/>
      <c r="H27" s="183" t="s">
        <v>7</v>
      </c>
      <c r="I27" s="183"/>
      <c r="J27" s="183"/>
      <c r="K27" s="183"/>
      <c r="L27" s="183"/>
      <c r="M27" s="183"/>
      <c r="N27" s="183"/>
      <c r="O27" s="183"/>
      <c r="P27" s="183"/>
      <c r="Q27" s="64"/>
      <c r="R27" s="62"/>
      <c r="S27" s="64"/>
      <c r="T27" s="62"/>
      <c r="U27" s="62"/>
      <c r="V27" s="64"/>
      <c r="W27" s="64"/>
      <c r="X27" s="183" t="s">
        <v>32</v>
      </c>
      <c r="Y27" s="183"/>
      <c r="Z27" s="183"/>
      <c r="AA27" s="183"/>
      <c r="AB27" s="183"/>
      <c r="AC27" s="183"/>
      <c r="AD27" s="184"/>
      <c r="AE27" s="184"/>
      <c r="AF27" s="184"/>
      <c r="AG27" s="184"/>
      <c r="AH27" s="184"/>
      <c r="AI27" s="62"/>
      <c r="AJ27" s="62"/>
    </row>
    <row r="28" spans="1:64" s="66" customFormat="1" ht="38.25" customHeight="1">
      <c r="A28" s="62"/>
      <c r="B28" s="63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</row>
    <row r="29" spans="1:64" s="66" customFormat="1" ht="38.25" customHeight="1">
      <c r="A29" s="62"/>
      <c r="B29" s="63" t="s">
        <v>89</v>
      </c>
      <c r="C29" s="182" t="s">
        <v>90</v>
      </c>
      <c r="D29" s="182"/>
      <c r="E29" s="182"/>
      <c r="F29" s="68"/>
      <c r="G29" s="68"/>
      <c r="H29" s="182"/>
      <c r="I29" s="182"/>
      <c r="J29" s="182"/>
      <c r="K29" s="68"/>
      <c r="L29" s="68"/>
      <c r="M29" s="68"/>
      <c r="N29" s="182"/>
      <c r="O29" s="182"/>
      <c r="P29" s="182"/>
      <c r="Q29" s="68"/>
      <c r="R29" s="62"/>
      <c r="S29" s="68"/>
      <c r="T29" s="62"/>
      <c r="U29" s="62"/>
      <c r="V29" s="62"/>
      <c r="W29" s="62"/>
      <c r="X29" s="185" t="s">
        <v>91</v>
      </c>
      <c r="Y29" s="185"/>
      <c r="Z29" s="185"/>
      <c r="AA29" s="185"/>
      <c r="AB29" s="185"/>
      <c r="AC29" s="185"/>
      <c r="AD29" s="182"/>
      <c r="AE29" s="182"/>
      <c r="AF29" s="182"/>
      <c r="AG29" s="182"/>
      <c r="AH29" s="182"/>
      <c r="AI29" s="62"/>
      <c r="AJ29" s="62"/>
    </row>
    <row r="30" spans="1:64" s="66" customFormat="1" ht="38.25" customHeight="1">
      <c r="A30" s="62"/>
      <c r="B30" s="63"/>
      <c r="C30" s="183" t="s">
        <v>5</v>
      </c>
      <c r="D30" s="183"/>
      <c r="E30" s="183"/>
      <c r="F30" s="64"/>
      <c r="G30" s="64"/>
      <c r="H30" s="183" t="s">
        <v>7</v>
      </c>
      <c r="I30" s="183"/>
      <c r="J30" s="183"/>
      <c r="K30" s="183"/>
      <c r="L30" s="183"/>
      <c r="M30" s="183"/>
      <c r="N30" s="183"/>
      <c r="O30" s="183"/>
      <c r="P30" s="183"/>
      <c r="Q30" s="64"/>
      <c r="R30" s="62"/>
      <c r="S30" s="64"/>
      <c r="T30" s="62"/>
      <c r="U30" s="62"/>
      <c r="V30" s="64"/>
      <c r="W30" s="64"/>
      <c r="X30" s="183" t="s">
        <v>32</v>
      </c>
      <c r="Y30" s="183"/>
      <c r="Z30" s="183"/>
      <c r="AA30" s="183"/>
      <c r="AB30" s="183"/>
      <c r="AC30" s="183"/>
      <c r="AD30" s="184"/>
      <c r="AE30" s="184"/>
      <c r="AF30" s="184"/>
      <c r="AG30" s="184"/>
      <c r="AH30" s="184"/>
      <c r="AI30" s="62"/>
      <c r="AJ30" s="62"/>
    </row>
    <row r="31" spans="1:64" s="66" customFormat="1" ht="38.25" customHeight="1">
      <c r="A31" s="62"/>
      <c r="B31" s="63"/>
      <c r="C31" s="184"/>
      <c r="D31" s="184"/>
      <c r="E31" s="184"/>
      <c r="F31" s="184"/>
      <c r="G31" s="184"/>
      <c r="H31" s="184"/>
      <c r="I31" s="64"/>
      <c r="J31" s="64"/>
      <c r="K31" s="64"/>
      <c r="L31" s="64"/>
      <c r="M31" s="64"/>
      <c r="N31" s="184"/>
      <c r="O31" s="184"/>
      <c r="P31" s="184"/>
      <c r="Q31" s="184"/>
      <c r="R31" s="64"/>
      <c r="S31" s="184"/>
      <c r="T31" s="184"/>
      <c r="U31" s="184"/>
      <c r="V31" s="65"/>
      <c r="W31" s="65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</row>
    <row r="32" spans="1:64" s="66" customFormat="1" ht="9" customHeight="1">
      <c r="A32" s="62"/>
      <c r="B32" s="62"/>
      <c r="C32" s="62"/>
      <c r="D32" s="62"/>
      <c r="E32" s="67"/>
      <c r="F32" s="62"/>
      <c r="G32" s="62"/>
      <c r="H32" s="62"/>
    </row>
  </sheetData>
  <mergeCells count="42">
    <mergeCell ref="C30:E30"/>
    <mergeCell ref="X30:AC30"/>
    <mergeCell ref="AD30:AH30"/>
    <mergeCell ref="H30:P30"/>
    <mergeCell ref="C31:H31"/>
    <mergeCell ref="N31:Q31"/>
    <mergeCell ref="S31:U31"/>
    <mergeCell ref="B24:E24"/>
    <mergeCell ref="U1:W1"/>
    <mergeCell ref="T3:AA3"/>
    <mergeCell ref="T4:AA4"/>
    <mergeCell ref="C26:E26"/>
    <mergeCell ref="N26:P26"/>
    <mergeCell ref="X26:AC26"/>
    <mergeCell ref="Q1:T1"/>
    <mergeCell ref="T6:AA6"/>
    <mergeCell ref="T8:AA8"/>
    <mergeCell ref="F18:AJ19"/>
    <mergeCell ref="F20:AJ20"/>
    <mergeCell ref="AD26:AH26"/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  <mergeCell ref="AD29:AH29"/>
    <mergeCell ref="H26:J26"/>
    <mergeCell ref="C27:E27"/>
    <mergeCell ref="X27:AC27"/>
    <mergeCell ref="AD27:AH27"/>
    <mergeCell ref="H27:P27"/>
    <mergeCell ref="C29:E29"/>
    <mergeCell ref="H29:J29"/>
    <mergeCell ref="N29:P29"/>
    <mergeCell ref="X29:AC29"/>
  </mergeCells>
  <pageMargins left="0.74803149606299213" right="0.78740157480314965" top="0.74803149606299213" bottom="0.98425196850393704" header="0.51181102362204722" footer="0.51181102362204722"/>
  <pageSetup paperSize="8" scale="62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3"/>
      <c r="B2" s="33"/>
      <c r="C2" s="196" t="s">
        <v>0</v>
      </c>
      <c r="D2" s="196"/>
      <c r="E2" s="196"/>
      <c r="F2" s="196"/>
      <c r="G2" s="196"/>
      <c r="H2" s="196"/>
      <c r="I2" s="33"/>
      <c r="J2" s="33"/>
      <c r="K2" s="33"/>
      <c r="L2" s="33"/>
      <c r="M2" s="33"/>
      <c r="N2" s="5"/>
      <c r="O2" s="5"/>
      <c r="P2" s="5"/>
      <c r="Q2" s="5"/>
      <c r="R2" s="5"/>
      <c r="S2" s="5"/>
      <c r="T2" s="5"/>
      <c r="U2" s="5"/>
      <c r="V2" s="188" t="s">
        <v>1</v>
      </c>
      <c r="W2" s="188"/>
      <c r="X2" s="188"/>
      <c r="Y2" s="188"/>
      <c r="Z2" s="188"/>
      <c r="AA2" s="188"/>
      <c r="AB2" s="188"/>
      <c r="AC2" s="188"/>
      <c r="AP2" s="210" t="s">
        <v>66</v>
      </c>
      <c r="AQ2" s="211"/>
    </row>
    <row r="3" spans="1:70" s="7" customFormat="1" ht="15.75" customHeight="1">
      <c r="A3" s="33"/>
      <c r="B3" s="33"/>
      <c r="C3" s="196" t="s">
        <v>2</v>
      </c>
      <c r="D3" s="196"/>
      <c r="E3" s="196"/>
      <c r="F3" s="196"/>
      <c r="G3" s="29"/>
      <c r="H3" s="29"/>
      <c r="I3" s="33"/>
      <c r="J3" s="33"/>
      <c r="K3" s="33"/>
      <c r="L3" s="33"/>
      <c r="M3" s="33"/>
      <c r="N3" s="5"/>
      <c r="O3" s="5"/>
      <c r="P3" s="5"/>
      <c r="Q3" s="5"/>
      <c r="R3" s="5"/>
      <c r="S3" s="5"/>
      <c r="T3" s="5"/>
      <c r="U3" s="5"/>
      <c r="V3" s="196" t="s">
        <v>3</v>
      </c>
      <c r="W3" s="196"/>
      <c r="X3" s="196"/>
      <c r="Y3" s="196"/>
      <c r="Z3" s="196"/>
      <c r="AA3" s="196"/>
      <c r="AB3" s="196"/>
      <c r="AC3" s="196"/>
    </row>
    <row r="4" spans="1:70" s="7" customFormat="1" ht="22.5" customHeight="1">
      <c r="A4" s="33"/>
      <c r="B4" s="33"/>
      <c r="C4" s="216" t="s">
        <v>4</v>
      </c>
      <c r="D4" s="216"/>
      <c r="E4" s="216"/>
      <c r="F4" s="216"/>
      <c r="G4" s="30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  <c r="T4" s="5"/>
      <c r="U4" s="5"/>
      <c r="V4" s="33"/>
      <c r="W4" s="5"/>
      <c r="X4" s="5"/>
      <c r="Y4" s="5"/>
      <c r="Z4" s="5"/>
    </row>
    <row r="5" spans="1:70" s="7" customFormat="1" ht="33.75" customHeight="1">
      <c r="A5" s="33"/>
      <c r="B5" s="33"/>
      <c r="C5" s="217" t="s">
        <v>5</v>
      </c>
      <c r="D5" s="217"/>
      <c r="E5" s="217"/>
      <c r="F5" s="217"/>
      <c r="G5" s="29"/>
      <c r="H5" s="29"/>
      <c r="I5" s="33"/>
      <c r="J5" s="33"/>
      <c r="K5" s="33"/>
      <c r="L5" s="33"/>
      <c r="M5" s="33"/>
      <c r="N5" s="5"/>
      <c r="O5" s="5"/>
      <c r="P5" s="5"/>
      <c r="Q5" s="5"/>
      <c r="R5" s="5"/>
      <c r="S5" s="5"/>
      <c r="T5" s="5"/>
      <c r="U5" s="5"/>
      <c r="V5" s="198" t="s">
        <v>5</v>
      </c>
      <c r="W5" s="198"/>
      <c r="X5" s="198"/>
      <c r="Y5" s="198"/>
      <c r="Z5" s="198"/>
      <c r="AA5" s="198"/>
      <c r="AB5" s="198"/>
      <c r="AC5" s="198"/>
    </row>
    <row r="6" spans="1:70" s="7" customFormat="1" ht="15.75" customHeight="1">
      <c r="A6" s="33"/>
      <c r="B6" s="33"/>
      <c r="C6" s="216" t="s">
        <v>6</v>
      </c>
      <c r="D6" s="216"/>
      <c r="E6" s="216"/>
      <c r="F6" s="216"/>
      <c r="G6" s="30"/>
      <c r="H6" s="33"/>
      <c r="I6" s="33"/>
      <c r="J6" s="33"/>
      <c r="K6" s="33"/>
      <c r="L6" s="33"/>
      <c r="M6" s="33"/>
      <c r="N6" s="5"/>
      <c r="O6" s="5"/>
      <c r="P6" s="5"/>
      <c r="Q6" s="5"/>
      <c r="R6" s="5"/>
      <c r="S6" s="5"/>
      <c r="T6" s="5"/>
      <c r="U6" s="5"/>
      <c r="V6" s="33"/>
      <c r="W6" s="5"/>
      <c r="X6" s="5"/>
      <c r="Y6" s="5"/>
      <c r="Z6" s="5"/>
    </row>
    <row r="7" spans="1:70" s="7" customFormat="1" ht="30" customHeight="1">
      <c r="A7" s="33"/>
      <c r="B7" s="33"/>
      <c r="C7" s="218" t="s">
        <v>7</v>
      </c>
      <c r="D7" s="218"/>
      <c r="E7" s="218"/>
      <c r="F7" s="218"/>
      <c r="G7" s="29"/>
      <c r="H7" s="29"/>
      <c r="I7" s="33"/>
      <c r="J7" s="33"/>
      <c r="K7" s="33"/>
      <c r="L7" s="33"/>
      <c r="M7" s="33"/>
      <c r="N7" s="5"/>
      <c r="O7" s="5"/>
      <c r="P7" s="5"/>
      <c r="Q7" s="5"/>
      <c r="R7" s="5"/>
      <c r="S7" s="5"/>
      <c r="T7" s="5"/>
      <c r="U7" s="5"/>
      <c r="V7" s="198" t="s">
        <v>7</v>
      </c>
      <c r="W7" s="198"/>
      <c r="X7" s="198"/>
      <c r="Y7" s="198"/>
      <c r="Z7" s="198"/>
      <c r="AA7" s="198"/>
      <c r="AB7" s="198"/>
      <c r="AC7" s="198"/>
    </row>
    <row r="8" spans="1:70" s="7" customFormat="1" ht="15.7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5"/>
      <c r="O8" s="5"/>
      <c r="P8" s="5"/>
      <c r="Q8" s="5"/>
      <c r="R8" s="5"/>
      <c r="S8" s="5"/>
      <c r="T8" s="5"/>
      <c r="U8" s="5"/>
      <c r="V8" s="33"/>
      <c r="W8" s="5"/>
      <c r="X8" s="5"/>
      <c r="Y8" s="5"/>
      <c r="Z8" s="5"/>
    </row>
    <row r="9" spans="1:70" s="7" customFormat="1" ht="15.75" customHeight="1">
      <c r="A9" s="33"/>
      <c r="B9" s="33"/>
      <c r="C9" s="196" t="s">
        <v>57</v>
      </c>
      <c r="D9" s="196"/>
      <c r="E9" s="196"/>
      <c r="F9" s="196"/>
      <c r="G9" s="196"/>
      <c r="H9" s="196"/>
      <c r="I9" s="33"/>
      <c r="J9" s="33"/>
      <c r="K9" s="33"/>
      <c r="L9" s="33"/>
      <c r="M9" s="33"/>
      <c r="N9" s="5"/>
      <c r="O9" s="5"/>
      <c r="P9" s="5"/>
      <c r="Q9" s="5"/>
      <c r="R9" s="5"/>
      <c r="S9" s="5"/>
      <c r="T9" s="5"/>
      <c r="U9" s="5"/>
      <c r="V9" s="188" t="s">
        <v>58</v>
      </c>
      <c r="W9" s="188"/>
      <c r="X9" s="188"/>
      <c r="Y9" s="188"/>
      <c r="Z9" s="188"/>
      <c r="AA9" s="188"/>
      <c r="AB9" s="188"/>
      <c r="AC9" s="188"/>
    </row>
    <row r="10" spans="1:70" s="7" customFormat="1" ht="56.2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9"/>
      <c r="AB10" s="189"/>
      <c r="AC10" s="189"/>
    </row>
    <row r="11" spans="1:70" s="7" customFormat="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>
      <c r="A12" s="212" t="s">
        <v>56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4"/>
    </row>
    <row r="13" spans="1:70" s="48" customFormat="1" ht="22.5" customHeight="1">
      <c r="A13" s="212" t="s">
        <v>9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4"/>
    </row>
    <row r="14" spans="1:70" s="48" customFormat="1" ht="22.5" customHeight="1">
      <c r="A14" s="212" t="s">
        <v>65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4"/>
    </row>
    <row r="15" spans="1:70" s="9" customFormat="1" ht="15" customHeight="1">
      <c r="A15" s="209" t="s">
        <v>33</v>
      </c>
      <c r="B15" s="215" t="s">
        <v>10</v>
      </c>
      <c r="C15" s="209" t="s">
        <v>34</v>
      </c>
      <c r="D15" s="204" t="s">
        <v>35</v>
      </c>
      <c r="E15" s="204" t="s">
        <v>12</v>
      </c>
      <c r="F15" s="204" t="s">
        <v>11</v>
      </c>
      <c r="G15" s="205" t="s">
        <v>36</v>
      </c>
      <c r="H15" s="206" t="s">
        <v>37</v>
      </c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7" t="s">
        <v>38</v>
      </c>
      <c r="AN15" s="208" t="s">
        <v>39</v>
      </c>
      <c r="AO15" s="208"/>
      <c r="AP15" s="208"/>
      <c r="AQ15" s="20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09"/>
      <c r="B16" s="215"/>
      <c r="C16" s="209"/>
      <c r="D16" s="204"/>
      <c r="E16" s="204"/>
      <c r="F16" s="204"/>
      <c r="G16" s="205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34" t="s">
        <v>44</v>
      </c>
      <c r="R16" s="10">
        <v>11</v>
      </c>
      <c r="S16" s="34" t="s">
        <v>45</v>
      </c>
      <c r="T16" s="37">
        <v>13</v>
      </c>
      <c r="U16" s="38" t="s">
        <v>46</v>
      </c>
      <c r="V16" s="10">
        <v>15</v>
      </c>
      <c r="W16" s="34" t="s">
        <v>47</v>
      </c>
      <c r="X16" s="10">
        <v>17</v>
      </c>
      <c r="Y16" s="34" t="s">
        <v>48</v>
      </c>
      <c r="Z16" s="10">
        <v>19</v>
      </c>
      <c r="AA16" s="38" t="s">
        <v>49</v>
      </c>
      <c r="AB16" s="37">
        <v>21</v>
      </c>
      <c r="AC16" s="34" t="s">
        <v>50</v>
      </c>
      <c r="AD16" s="10">
        <v>23</v>
      </c>
      <c r="AE16" s="34" t="s">
        <v>51</v>
      </c>
      <c r="AF16" s="10">
        <v>25</v>
      </c>
      <c r="AG16" s="34" t="s">
        <v>52</v>
      </c>
      <c r="AH16" s="37">
        <v>27</v>
      </c>
      <c r="AI16" s="38" t="s">
        <v>53</v>
      </c>
      <c r="AJ16" s="10">
        <v>29</v>
      </c>
      <c r="AK16" s="34" t="s">
        <v>54</v>
      </c>
      <c r="AL16" s="34" t="s">
        <v>55</v>
      </c>
      <c r="AM16" s="207"/>
      <c r="AN16" s="208"/>
      <c r="AO16" s="208"/>
      <c r="AP16" s="208"/>
      <c r="AQ16" s="20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09"/>
      <c r="B17" s="215"/>
      <c r="C17" s="209"/>
      <c r="D17" s="204"/>
      <c r="E17" s="204"/>
      <c r="F17" s="204"/>
      <c r="G17" s="205"/>
      <c r="H17" s="209" t="s">
        <v>39</v>
      </c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7"/>
      <c r="AN17" s="208"/>
      <c r="AO17" s="208"/>
      <c r="AP17" s="208"/>
      <c r="AQ17" s="20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09"/>
      <c r="B18" s="215"/>
      <c r="C18" s="209"/>
      <c r="D18" s="204"/>
      <c r="E18" s="204"/>
      <c r="F18" s="204"/>
      <c r="G18" s="205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7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5">
        <v>1</v>
      </c>
      <c r="B19" s="35">
        <v>2</v>
      </c>
      <c r="C19" s="26">
        <v>3</v>
      </c>
      <c r="D19" s="35">
        <v>4</v>
      </c>
      <c r="E19" s="26">
        <v>5</v>
      </c>
      <c r="F19" s="35">
        <v>6</v>
      </c>
      <c r="G19" s="35">
        <v>7</v>
      </c>
      <c r="H19" s="221">
        <v>7</v>
      </c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35">
        <v>8</v>
      </c>
      <c r="AN19" s="36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1"/>
      <c r="C20" s="52"/>
      <c r="D20" s="52"/>
      <c r="E20" s="52"/>
      <c r="F20" s="52"/>
      <c r="G20" s="52"/>
      <c r="H20" s="258" t="s">
        <v>73</v>
      </c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9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41" t="s">
        <v>63</v>
      </c>
      <c r="C21" s="41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9"/>
      <c r="AP21" s="49"/>
      <c r="AQ21" s="20"/>
    </row>
    <row r="22" spans="1:70" s="7" customFormat="1" ht="24.75" customHeight="1">
      <c r="A22" s="14"/>
      <c r="B22" s="201" t="s">
        <v>28</v>
      </c>
      <c r="C22" s="202"/>
      <c r="D22" s="202"/>
      <c r="E22" s="202"/>
      <c r="F22" s="202"/>
      <c r="G22" s="203"/>
      <c r="H22" s="16"/>
      <c r="I22" s="16"/>
      <c r="J22" s="16"/>
      <c r="K22" s="16"/>
      <c r="L22" s="16"/>
      <c r="M22" s="16"/>
      <c r="N22" s="16"/>
      <c r="O22" s="16"/>
      <c r="P22" s="40"/>
      <c r="Q22" s="40"/>
      <c r="R22" s="40"/>
      <c r="S22" s="40"/>
      <c r="T22" s="40"/>
      <c r="U22" s="40"/>
      <c r="V22" s="40"/>
      <c r="W22" s="40">
        <f>SUM(W21:W21)</f>
        <v>6.72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>
        <f>SUM(AM21:AM21)</f>
        <v>6.72</v>
      </c>
      <c r="AN22" s="50">
        <f>SUM(AN21)</f>
        <v>6.72</v>
      </c>
      <c r="AO22" s="40"/>
      <c r="AP22" s="40"/>
      <c r="AQ22" s="40"/>
    </row>
    <row r="23" spans="1:70" s="5" customFormat="1" ht="11.1" customHeight="1"/>
    <row r="24" spans="1:70" s="5" customFormat="1" ht="39.75" customHeight="1">
      <c r="B24" s="196" t="s">
        <v>29</v>
      </c>
      <c r="C24" s="196"/>
      <c r="D24" s="196"/>
      <c r="E24" s="196"/>
      <c r="F24" s="196"/>
      <c r="G24" s="196"/>
      <c r="J24" s="256" t="s">
        <v>30</v>
      </c>
      <c r="K24" s="256"/>
      <c r="L24" s="256"/>
      <c r="M24" s="22"/>
      <c r="N24" s="256"/>
      <c r="O24" s="256"/>
      <c r="P24" s="256"/>
      <c r="Q24" s="22"/>
      <c r="R24" s="256" t="s">
        <v>31</v>
      </c>
      <c r="S24" s="256"/>
      <c r="T24" s="256"/>
    </row>
    <row r="25" spans="1:70" s="5" customFormat="1" ht="32.25" customHeight="1">
      <c r="J25" s="260" t="s">
        <v>5</v>
      </c>
      <c r="K25" s="260"/>
      <c r="L25" s="260"/>
      <c r="N25" s="260" t="s">
        <v>7</v>
      </c>
      <c r="O25" s="260"/>
      <c r="P25" s="260"/>
      <c r="R25" s="260" t="s">
        <v>32</v>
      </c>
      <c r="S25" s="260"/>
      <c r="T25" s="260"/>
    </row>
  </sheetData>
  <mergeCells count="38"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  <mergeCell ref="C9:H9"/>
    <mergeCell ref="V9:AC9"/>
    <mergeCell ref="C2:H2"/>
    <mergeCell ref="V2:AC2"/>
    <mergeCell ref="C6:F6"/>
    <mergeCell ref="C7:F7"/>
    <mergeCell ref="V7:AC7"/>
    <mergeCell ref="AP2:AQ2"/>
    <mergeCell ref="C3:F3"/>
    <mergeCell ref="V3:AC3"/>
    <mergeCell ref="C4:F4"/>
    <mergeCell ref="C5:F5"/>
    <mergeCell ref="V5:AC5"/>
    <mergeCell ref="J25:L25"/>
    <mergeCell ref="N25:P25"/>
    <mergeCell ref="R25:T25"/>
    <mergeCell ref="H20:AL20"/>
    <mergeCell ref="H19:AL19"/>
    <mergeCell ref="B22:G22"/>
    <mergeCell ref="B24:G24"/>
    <mergeCell ref="J24:L24"/>
    <mergeCell ref="N24:P24"/>
    <mergeCell ref="R24:T24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3"/>
      <c r="B2" s="33"/>
      <c r="C2" s="196" t="s">
        <v>0</v>
      </c>
      <c r="D2" s="196"/>
      <c r="E2" s="196"/>
      <c r="F2" s="196"/>
      <c r="G2" s="196"/>
      <c r="H2" s="196"/>
      <c r="I2" s="33"/>
      <c r="J2" s="33"/>
      <c r="K2" s="33"/>
      <c r="L2" s="33"/>
      <c r="M2" s="33"/>
      <c r="N2" s="5"/>
      <c r="O2" s="5"/>
      <c r="P2" s="5"/>
      <c r="Q2" s="5"/>
      <c r="R2" s="5"/>
      <c r="S2" s="5"/>
      <c r="T2" s="5"/>
      <c r="U2" s="5"/>
      <c r="V2" s="188" t="s">
        <v>1</v>
      </c>
      <c r="W2" s="188"/>
      <c r="X2" s="188"/>
      <c r="Y2" s="188"/>
      <c r="Z2" s="188"/>
      <c r="AA2" s="188"/>
      <c r="AB2" s="188"/>
      <c r="AC2" s="188"/>
      <c r="AP2" s="210" t="s">
        <v>77</v>
      </c>
      <c r="AQ2" s="211"/>
    </row>
    <row r="3" spans="1:70" s="7" customFormat="1" ht="15.75" customHeight="1">
      <c r="A3" s="33"/>
      <c r="B3" s="33"/>
      <c r="C3" s="196" t="s">
        <v>2</v>
      </c>
      <c r="D3" s="196"/>
      <c r="E3" s="196"/>
      <c r="F3" s="196"/>
      <c r="G3" s="29"/>
      <c r="H3" s="29"/>
      <c r="I3" s="33"/>
      <c r="J3" s="33"/>
      <c r="K3" s="33"/>
      <c r="L3" s="33"/>
      <c r="M3" s="33"/>
      <c r="N3" s="5"/>
      <c r="O3" s="5"/>
      <c r="P3" s="5"/>
      <c r="Q3" s="5"/>
      <c r="R3" s="5"/>
      <c r="S3" s="5"/>
      <c r="T3" s="5"/>
      <c r="U3" s="5"/>
      <c r="V3" s="196" t="s">
        <v>3</v>
      </c>
      <c r="W3" s="196"/>
      <c r="X3" s="196"/>
      <c r="Y3" s="196"/>
      <c r="Z3" s="196"/>
      <c r="AA3" s="196"/>
      <c r="AB3" s="196"/>
      <c r="AC3" s="196"/>
    </row>
    <row r="4" spans="1:70" s="7" customFormat="1" ht="22.5" customHeight="1">
      <c r="A4" s="33"/>
      <c r="B4" s="33"/>
      <c r="C4" s="216" t="s">
        <v>4</v>
      </c>
      <c r="D4" s="216"/>
      <c r="E4" s="216"/>
      <c r="F4" s="216"/>
      <c r="G4" s="30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  <c r="T4" s="5"/>
      <c r="U4" s="5"/>
      <c r="V4" s="33"/>
      <c r="W4" s="5"/>
      <c r="X4" s="5"/>
      <c r="Y4" s="5"/>
      <c r="Z4" s="5"/>
    </row>
    <row r="5" spans="1:70" s="7" customFormat="1" ht="33.75" customHeight="1">
      <c r="A5" s="33"/>
      <c r="B5" s="33"/>
      <c r="C5" s="217" t="s">
        <v>5</v>
      </c>
      <c r="D5" s="217"/>
      <c r="E5" s="217"/>
      <c r="F5" s="217"/>
      <c r="G5" s="29"/>
      <c r="H5" s="29"/>
      <c r="I5" s="33"/>
      <c r="J5" s="33"/>
      <c r="K5" s="33"/>
      <c r="L5" s="33"/>
      <c r="M5" s="33"/>
      <c r="N5" s="5"/>
      <c r="O5" s="5"/>
      <c r="P5" s="5"/>
      <c r="Q5" s="5"/>
      <c r="R5" s="5"/>
      <c r="S5" s="5"/>
      <c r="T5" s="5"/>
      <c r="U5" s="5"/>
      <c r="V5" s="198" t="s">
        <v>5</v>
      </c>
      <c r="W5" s="198"/>
      <c r="X5" s="198"/>
      <c r="Y5" s="198"/>
      <c r="Z5" s="198"/>
      <c r="AA5" s="198"/>
      <c r="AB5" s="198"/>
      <c r="AC5" s="198"/>
    </row>
    <row r="6" spans="1:70" s="7" customFormat="1" ht="15.75" customHeight="1">
      <c r="A6" s="33"/>
      <c r="B6" s="33"/>
      <c r="C6" s="216" t="s">
        <v>6</v>
      </c>
      <c r="D6" s="216"/>
      <c r="E6" s="216"/>
      <c r="F6" s="216"/>
      <c r="G6" s="30"/>
      <c r="H6" s="33"/>
      <c r="I6" s="33"/>
      <c r="J6" s="33"/>
      <c r="K6" s="33"/>
      <c r="L6" s="33"/>
      <c r="M6" s="33"/>
      <c r="N6" s="5"/>
      <c r="O6" s="5"/>
      <c r="P6" s="5"/>
      <c r="Q6" s="5"/>
      <c r="R6" s="5"/>
      <c r="S6" s="5"/>
      <c r="T6" s="5"/>
      <c r="U6" s="5"/>
      <c r="V6" s="33"/>
      <c r="W6" s="5"/>
      <c r="X6" s="5"/>
      <c r="Y6" s="5"/>
      <c r="Z6" s="5"/>
    </row>
    <row r="7" spans="1:70" s="7" customFormat="1" ht="30" customHeight="1">
      <c r="A7" s="33"/>
      <c r="B7" s="33"/>
      <c r="C7" s="218" t="s">
        <v>7</v>
      </c>
      <c r="D7" s="218"/>
      <c r="E7" s="218"/>
      <c r="F7" s="218"/>
      <c r="G7" s="29"/>
      <c r="H7" s="29"/>
      <c r="I7" s="33"/>
      <c r="J7" s="33"/>
      <c r="K7" s="33"/>
      <c r="L7" s="33"/>
      <c r="M7" s="33"/>
      <c r="N7" s="5"/>
      <c r="O7" s="5"/>
      <c r="P7" s="5"/>
      <c r="Q7" s="5"/>
      <c r="R7" s="5"/>
      <c r="S7" s="5"/>
      <c r="T7" s="5"/>
      <c r="U7" s="5"/>
      <c r="V7" s="198" t="s">
        <v>7</v>
      </c>
      <c r="W7" s="198"/>
      <c r="X7" s="198"/>
      <c r="Y7" s="198"/>
      <c r="Z7" s="198"/>
      <c r="AA7" s="198"/>
      <c r="AB7" s="198"/>
      <c r="AC7" s="198"/>
    </row>
    <row r="8" spans="1:70" s="7" customFormat="1" ht="15.7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5"/>
      <c r="O8" s="5"/>
      <c r="P8" s="5"/>
      <c r="Q8" s="5"/>
      <c r="R8" s="5"/>
      <c r="S8" s="5"/>
      <c r="T8" s="5"/>
      <c r="U8" s="5"/>
      <c r="V8" s="33"/>
      <c r="W8" s="5"/>
      <c r="X8" s="5"/>
      <c r="Y8" s="5"/>
      <c r="Z8" s="5"/>
    </row>
    <row r="9" spans="1:70" s="7" customFormat="1" ht="15.75" customHeight="1">
      <c r="A9" s="33"/>
      <c r="B9" s="33"/>
      <c r="C9" s="196" t="s">
        <v>57</v>
      </c>
      <c r="D9" s="196"/>
      <c r="E9" s="196"/>
      <c r="F9" s="196"/>
      <c r="G9" s="196"/>
      <c r="H9" s="196"/>
      <c r="I9" s="33"/>
      <c r="J9" s="33"/>
      <c r="K9" s="33"/>
      <c r="L9" s="33"/>
      <c r="M9" s="33"/>
      <c r="N9" s="5"/>
      <c r="O9" s="5"/>
      <c r="P9" s="5"/>
      <c r="Q9" s="5"/>
      <c r="R9" s="5"/>
      <c r="S9" s="5"/>
      <c r="T9" s="5"/>
      <c r="U9" s="5"/>
      <c r="V9" s="188" t="s">
        <v>58</v>
      </c>
      <c r="W9" s="188"/>
      <c r="X9" s="188"/>
      <c r="Y9" s="188"/>
      <c r="Z9" s="188"/>
      <c r="AA9" s="188"/>
      <c r="AB9" s="188"/>
      <c r="AC9" s="188"/>
    </row>
    <row r="10" spans="1:70" s="7" customFormat="1" ht="56.2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9"/>
      <c r="AB10" s="189"/>
      <c r="AC10" s="189"/>
    </row>
    <row r="11" spans="1:70" s="7" customFormat="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>
      <c r="A12" s="212" t="s">
        <v>56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4"/>
    </row>
    <row r="13" spans="1:70" s="48" customFormat="1" ht="22.5" customHeight="1">
      <c r="A13" s="212" t="s">
        <v>9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4"/>
    </row>
    <row r="14" spans="1:70" s="48" customFormat="1" ht="22.5" customHeight="1">
      <c r="A14" s="212" t="s">
        <v>78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4"/>
    </row>
    <row r="15" spans="1:70" s="9" customFormat="1" ht="15" customHeight="1">
      <c r="A15" s="209" t="s">
        <v>33</v>
      </c>
      <c r="B15" s="215" t="s">
        <v>10</v>
      </c>
      <c r="C15" s="209" t="s">
        <v>34</v>
      </c>
      <c r="D15" s="204" t="s">
        <v>35</v>
      </c>
      <c r="E15" s="204" t="s">
        <v>12</v>
      </c>
      <c r="F15" s="204" t="s">
        <v>11</v>
      </c>
      <c r="G15" s="205" t="s">
        <v>36</v>
      </c>
      <c r="H15" s="206" t="s">
        <v>37</v>
      </c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7" t="s">
        <v>38</v>
      </c>
      <c r="AN15" s="208" t="s">
        <v>39</v>
      </c>
      <c r="AO15" s="208"/>
      <c r="AP15" s="208"/>
      <c r="AQ15" s="20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09"/>
      <c r="B16" s="215"/>
      <c r="C16" s="209"/>
      <c r="D16" s="204"/>
      <c r="E16" s="204"/>
      <c r="F16" s="204"/>
      <c r="G16" s="205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34" t="s">
        <v>44</v>
      </c>
      <c r="R16" s="10">
        <v>11</v>
      </c>
      <c r="S16" s="34" t="s">
        <v>45</v>
      </c>
      <c r="T16" s="37">
        <v>13</v>
      </c>
      <c r="U16" s="38" t="s">
        <v>46</v>
      </c>
      <c r="V16" s="10">
        <v>15</v>
      </c>
      <c r="W16" s="34" t="s">
        <v>47</v>
      </c>
      <c r="X16" s="10">
        <v>17</v>
      </c>
      <c r="Y16" s="34" t="s">
        <v>48</v>
      </c>
      <c r="Z16" s="10">
        <v>19</v>
      </c>
      <c r="AA16" s="38" t="s">
        <v>49</v>
      </c>
      <c r="AB16" s="37">
        <v>21</v>
      </c>
      <c r="AC16" s="34" t="s">
        <v>50</v>
      </c>
      <c r="AD16" s="10">
        <v>23</v>
      </c>
      <c r="AE16" s="34" t="s">
        <v>51</v>
      </c>
      <c r="AF16" s="10">
        <v>25</v>
      </c>
      <c r="AG16" s="34" t="s">
        <v>52</v>
      </c>
      <c r="AH16" s="37">
        <v>27</v>
      </c>
      <c r="AI16" s="38" t="s">
        <v>53</v>
      </c>
      <c r="AJ16" s="10">
        <v>29</v>
      </c>
      <c r="AK16" s="34" t="s">
        <v>54</v>
      </c>
      <c r="AL16" s="34" t="s">
        <v>55</v>
      </c>
      <c r="AM16" s="207"/>
      <c r="AN16" s="208"/>
      <c r="AO16" s="208"/>
      <c r="AP16" s="208"/>
      <c r="AQ16" s="20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09"/>
      <c r="B17" s="215"/>
      <c r="C17" s="209"/>
      <c r="D17" s="204"/>
      <c r="E17" s="204"/>
      <c r="F17" s="204"/>
      <c r="G17" s="205"/>
      <c r="H17" s="209" t="s">
        <v>39</v>
      </c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7"/>
      <c r="AN17" s="208"/>
      <c r="AO17" s="208"/>
      <c r="AP17" s="208"/>
      <c r="AQ17" s="20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09"/>
      <c r="B18" s="215"/>
      <c r="C18" s="209"/>
      <c r="D18" s="204"/>
      <c r="E18" s="204"/>
      <c r="F18" s="204"/>
      <c r="G18" s="205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7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5">
        <v>1</v>
      </c>
      <c r="B19" s="35">
        <v>2</v>
      </c>
      <c r="C19" s="26">
        <v>3</v>
      </c>
      <c r="D19" s="35">
        <v>4</v>
      </c>
      <c r="E19" s="26">
        <v>5</v>
      </c>
      <c r="F19" s="35">
        <v>6</v>
      </c>
      <c r="G19" s="35">
        <v>7</v>
      </c>
      <c r="H19" s="221">
        <v>7</v>
      </c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35">
        <v>8</v>
      </c>
      <c r="AN19" s="36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1"/>
      <c r="C20" s="52"/>
      <c r="D20" s="52"/>
      <c r="E20" s="52"/>
      <c r="F20" s="52"/>
      <c r="G20" s="52"/>
      <c r="H20" s="258" t="s">
        <v>74</v>
      </c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9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1" t="s">
        <v>68</v>
      </c>
      <c r="C21" s="41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9"/>
      <c r="AO21" s="49">
        <f>AM21</f>
        <v>1</v>
      </c>
      <c r="AP21" s="49"/>
      <c r="AQ21" s="49"/>
    </row>
    <row r="22" spans="1:70" s="7" customFormat="1" ht="36.75" customHeight="1">
      <c r="A22" s="16">
        <v>2</v>
      </c>
      <c r="B22" s="41" t="s">
        <v>63</v>
      </c>
      <c r="C22" s="41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9">
        <f>AM22</f>
        <v>6.72</v>
      </c>
      <c r="AO22" s="49"/>
      <c r="AP22" s="49"/>
      <c r="AQ22" s="49"/>
    </row>
    <row r="23" spans="1:70" s="7" customFormat="1" ht="15.75">
      <c r="A23" s="16"/>
      <c r="B23" s="53"/>
      <c r="C23" s="54"/>
      <c r="D23" s="54"/>
      <c r="E23" s="54"/>
      <c r="F23" s="54"/>
      <c r="G23" s="54"/>
      <c r="H23" s="261" t="s">
        <v>75</v>
      </c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1"/>
      <c r="AL23" s="262"/>
      <c r="AM23" s="21"/>
      <c r="AN23" s="49"/>
      <c r="AO23" s="49"/>
      <c r="AP23" s="49"/>
      <c r="AQ23" s="49"/>
    </row>
    <row r="24" spans="1:70" s="7" customFormat="1" ht="31.5">
      <c r="A24" s="16">
        <v>3</v>
      </c>
      <c r="B24" s="41" t="s">
        <v>69</v>
      </c>
      <c r="C24" s="41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9">
        <f>AM24</f>
        <v>6.72</v>
      </c>
      <c r="AO24" s="49"/>
      <c r="AP24" s="49"/>
      <c r="AQ24" s="49"/>
    </row>
    <row r="25" spans="1:70" s="7" customFormat="1" ht="15.75">
      <c r="A25" s="16"/>
      <c r="B25" s="53"/>
      <c r="C25" s="54"/>
      <c r="D25" s="54"/>
      <c r="E25" s="54"/>
      <c r="F25" s="54"/>
      <c r="G25" s="54"/>
      <c r="H25" s="261" t="s">
        <v>76</v>
      </c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2"/>
      <c r="AM25" s="21"/>
      <c r="AN25" s="49"/>
      <c r="AO25" s="49"/>
      <c r="AP25" s="49"/>
      <c r="AQ25" s="49"/>
    </row>
    <row r="26" spans="1:70" s="7" customFormat="1" ht="30" customHeight="1">
      <c r="A26" s="16">
        <v>4</v>
      </c>
      <c r="B26" s="41" t="s">
        <v>72</v>
      </c>
      <c r="C26" s="41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9">
        <f>AM26</f>
        <v>1</v>
      </c>
      <c r="AO26" s="49"/>
      <c r="AP26" s="49"/>
      <c r="AQ26" s="49"/>
    </row>
    <row r="27" spans="1:70" s="7" customFormat="1" ht="38.25" customHeight="1">
      <c r="A27" s="16">
        <v>5</v>
      </c>
      <c r="B27" s="41" t="s">
        <v>69</v>
      </c>
      <c r="C27" s="41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9">
        <f>AM27</f>
        <v>6.72</v>
      </c>
      <c r="AO27" s="49"/>
      <c r="AP27" s="49"/>
      <c r="AQ27" s="49"/>
    </row>
    <row r="28" spans="1:70" s="7" customFormat="1" ht="24.75" customHeight="1">
      <c r="A28" s="14"/>
      <c r="B28" s="201" t="s">
        <v>28</v>
      </c>
      <c r="C28" s="202"/>
      <c r="D28" s="202"/>
      <c r="E28" s="202"/>
      <c r="F28" s="202"/>
      <c r="G28" s="203"/>
      <c r="H28" s="16"/>
      <c r="I28" s="16"/>
      <c r="J28" s="16"/>
      <c r="K28" s="16"/>
      <c r="L28" s="16"/>
      <c r="M28" s="16"/>
      <c r="N28" s="16"/>
      <c r="O28" s="16"/>
      <c r="P28" s="40">
        <f t="shared" ref="P28:AM28" si="1">SUM(P21:P27)</f>
        <v>7.72</v>
      </c>
      <c r="Q28" s="40"/>
      <c r="R28" s="40"/>
      <c r="S28" s="40">
        <f t="shared" si="1"/>
        <v>7.72</v>
      </c>
      <c r="T28" s="40"/>
      <c r="U28" s="40"/>
      <c r="V28" s="40">
        <f t="shared" si="1"/>
        <v>6.72</v>
      </c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>
        <f t="shared" si="1"/>
        <v>22.16</v>
      </c>
      <c r="AN28" s="50">
        <f>SUM(AN26:AN27,AN21:AN22,AN24)</f>
        <v>21.16</v>
      </c>
      <c r="AO28" s="50">
        <f t="shared" ref="AO28" si="2">SUM(AO26:AO27,AO21:AO22,AO24)</f>
        <v>1</v>
      </c>
      <c r="AP28" s="50"/>
      <c r="AQ28" s="50"/>
    </row>
    <row r="29" spans="1:70" s="5" customFormat="1" ht="11.1" customHeight="1"/>
    <row r="30" spans="1:70" s="5" customFormat="1" ht="39.75" customHeight="1">
      <c r="B30" s="196" t="s">
        <v>29</v>
      </c>
      <c r="C30" s="196"/>
      <c r="D30" s="196"/>
      <c r="E30" s="196"/>
      <c r="F30" s="196"/>
      <c r="G30" s="196"/>
      <c r="J30" s="256" t="s">
        <v>30</v>
      </c>
      <c r="K30" s="256"/>
      <c r="L30" s="256"/>
      <c r="M30" s="22"/>
      <c r="N30" s="256"/>
      <c r="O30" s="256"/>
      <c r="P30" s="256"/>
      <c r="Q30" s="22"/>
      <c r="R30" s="256" t="s">
        <v>31</v>
      </c>
      <c r="S30" s="256"/>
      <c r="T30" s="256"/>
    </row>
    <row r="31" spans="1:70" s="5" customFormat="1" ht="32.25" customHeight="1">
      <c r="J31" s="260" t="s">
        <v>5</v>
      </c>
      <c r="K31" s="260"/>
      <c r="L31" s="260"/>
      <c r="N31" s="260" t="s">
        <v>7</v>
      </c>
      <c r="O31" s="260"/>
      <c r="P31" s="260"/>
      <c r="R31" s="260" t="s">
        <v>32</v>
      </c>
      <c r="S31" s="260"/>
      <c r="T31" s="260"/>
    </row>
  </sheetData>
  <mergeCells count="40"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G15:G18"/>
    <mergeCell ref="H15:AL15"/>
    <mergeCell ref="AM15:AM18"/>
    <mergeCell ref="AN15:AQ17"/>
    <mergeCell ref="H17:AL18"/>
    <mergeCell ref="J31:L31"/>
    <mergeCell ref="N31:P31"/>
    <mergeCell ref="R31:T31"/>
    <mergeCell ref="B28:G28"/>
    <mergeCell ref="B30:G30"/>
    <mergeCell ref="J30:L30"/>
    <mergeCell ref="N30:P30"/>
    <mergeCell ref="R30:T30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R32"/>
  <sheetViews>
    <sheetView view="pageBreakPreview" zoomScale="55" zoomScaleNormal="60" zoomScaleSheetLayoutView="55" workbookViewId="0">
      <selection activeCell="AD31" sqref="AD31:AE32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hidden="1" customWidth="1"/>
    <col min="7" max="7" width="15.85546875" style="1" customWidth="1"/>
    <col min="8" max="13" width="9.7109375" style="1" customWidth="1"/>
    <col min="14" max="25" width="9.7109375" style="2" customWidth="1"/>
    <col min="26" max="35" width="9.7109375" style="4" customWidth="1"/>
    <col min="36" max="38" width="6.7109375" style="4" hidden="1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hidden="1" customHeight="1" thickBot="1">
      <c r="A2" s="58"/>
      <c r="B2" s="58"/>
      <c r="C2" s="196" t="s">
        <v>0</v>
      </c>
      <c r="D2" s="196"/>
      <c r="E2" s="196"/>
      <c r="F2" s="196"/>
      <c r="G2" s="196"/>
      <c r="H2" s="196"/>
      <c r="I2" s="58"/>
      <c r="J2" s="58"/>
      <c r="K2" s="58"/>
      <c r="L2" s="58"/>
      <c r="M2" s="58"/>
      <c r="N2" s="5"/>
      <c r="O2" s="5"/>
      <c r="P2" s="5"/>
      <c r="Q2" s="5"/>
      <c r="R2" s="5"/>
      <c r="S2" s="5"/>
      <c r="T2" s="5"/>
      <c r="U2" s="5"/>
      <c r="V2" s="188" t="s">
        <v>1</v>
      </c>
      <c r="W2" s="188"/>
      <c r="X2" s="188"/>
      <c r="Y2" s="188"/>
      <c r="Z2" s="188"/>
      <c r="AA2" s="188"/>
      <c r="AB2" s="188"/>
      <c r="AC2" s="188"/>
      <c r="AP2" s="210" t="s">
        <v>8</v>
      </c>
      <c r="AQ2" s="211"/>
    </row>
    <row r="3" spans="1:70" s="7" customFormat="1" ht="15.75" hidden="1" customHeight="1">
      <c r="A3" s="58"/>
      <c r="B3" s="58"/>
      <c r="C3" s="196" t="s">
        <v>2</v>
      </c>
      <c r="D3" s="196"/>
      <c r="E3" s="196"/>
      <c r="F3" s="196"/>
      <c r="G3" s="29"/>
      <c r="H3" s="29"/>
      <c r="I3" s="58"/>
      <c r="J3" s="58"/>
      <c r="K3" s="58"/>
      <c r="L3" s="58"/>
      <c r="M3" s="58"/>
      <c r="N3" s="5"/>
      <c r="O3" s="5"/>
      <c r="P3" s="5"/>
      <c r="Q3" s="5"/>
      <c r="R3" s="5"/>
      <c r="S3" s="5"/>
      <c r="T3" s="5"/>
      <c r="U3" s="5"/>
      <c r="V3" s="196" t="s">
        <v>3</v>
      </c>
      <c r="W3" s="196"/>
      <c r="X3" s="196"/>
      <c r="Y3" s="196"/>
      <c r="Z3" s="196"/>
      <c r="AA3" s="196"/>
      <c r="AB3" s="196"/>
      <c r="AC3" s="196"/>
    </row>
    <row r="4" spans="1:70" s="7" customFormat="1" ht="22.5" hidden="1" customHeight="1">
      <c r="A4" s="58"/>
      <c r="B4" s="58"/>
      <c r="C4" s="216" t="s">
        <v>4</v>
      </c>
      <c r="D4" s="216"/>
      <c r="E4" s="216"/>
      <c r="F4" s="216"/>
      <c r="G4" s="30"/>
      <c r="H4" s="58"/>
      <c r="I4" s="58"/>
      <c r="J4" s="58"/>
      <c r="K4" s="58"/>
      <c r="L4" s="58"/>
      <c r="M4" s="58"/>
      <c r="N4" s="5"/>
      <c r="O4" s="5"/>
      <c r="P4" s="5"/>
      <c r="Q4" s="5"/>
      <c r="R4" s="5"/>
      <c r="S4" s="5"/>
      <c r="T4" s="5"/>
      <c r="U4" s="5"/>
      <c r="V4" s="58"/>
      <c r="W4" s="5"/>
      <c r="X4" s="5"/>
      <c r="Y4" s="5"/>
      <c r="Z4" s="5"/>
    </row>
    <row r="5" spans="1:70" s="7" customFormat="1" ht="33.75" hidden="1" customHeight="1">
      <c r="A5" s="58"/>
      <c r="B5" s="58"/>
      <c r="C5" s="217" t="s">
        <v>5</v>
      </c>
      <c r="D5" s="217"/>
      <c r="E5" s="217"/>
      <c r="F5" s="217"/>
      <c r="G5" s="29"/>
      <c r="H5" s="29"/>
      <c r="I5" s="58"/>
      <c r="J5" s="58"/>
      <c r="K5" s="58"/>
      <c r="L5" s="58"/>
      <c r="M5" s="58"/>
      <c r="N5" s="5"/>
      <c r="O5" s="5"/>
      <c r="P5" s="5"/>
      <c r="Q5" s="5"/>
      <c r="R5" s="5"/>
      <c r="S5" s="5"/>
      <c r="T5" s="5"/>
      <c r="U5" s="5"/>
      <c r="V5" s="198" t="s">
        <v>5</v>
      </c>
      <c r="W5" s="198"/>
      <c r="X5" s="198"/>
      <c r="Y5" s="198"/>
      <c r="Z5" s="198"/>
      <c r="AA5" s="198"/>
      <c r="AB5" s="198"/>
      <c r="AC5" s="198"/>
    </row>
    <row r="6" spans="1:70" s="7" customFormat="1" ht="15.75" hidden="1" customHeight="1">
      <c r="A6" s="58"/>
      <c r="B6" s="58"/>
      <c r="C6" s="216" t="s">
        <v>6</v>
      </c>
      <c r="D6" s="216"/>
      <c r="E6" s="216"/>
      <c r="F6" s="216"/>
      <c r="G6" s="30"/>
      <c r="H6" s="58"/>
      <c r="I6" s="58"/>
      <c r="J6" s="58"/>
      <c r="K6" s="58"/>
      <c r="L6" s="58"/>
      <c r="M6" s="58"/>
      <c r="N6" s="5"/>
      <c r="O6" s="5"/>
      <c r="P6" s="5"/>
      <c r="Q6" s="5"/>
      <c r="R6" s="5"/>
      <c r="S6" s="5"/>
      <c r="T6" s="5"/>
      <c r="U6" s="5"/>
      <c r="V6" s="58"/>
      <c r="W6" s="5"/>
      <c r="X6" s="5"/>
      <c r="Y6" s="5"/>
      <c r="Z6" s="5"/>
    </row>
    <row r="7" spans="1:70" s="7" customFormat="1" ht="30" hidden="1" customHeight="1">
      <c r="A7" s="58"/>
      <c r="B7" s="58"/>
      <c r="C7" s="218" t="s">
        <v>7</v>
      </c>
      <c r="D7" s="218"/>
      <c r="E7" s="218"/>
      <c r="F7" s="218"/>
      <c r="G7" s="29"/>
      <c r="H7" s="29"/>
      <c r="I7" s="58"/>
      <c r="J7" s="58"/>
      <c r="K7" s="58"/>
      <c r="L7" s="58"/>
      <c r="M7" s="58"/>
      <c r="N7" s="5"/>
      <c r="O7" s="5"/>
      <c r="P7" s="5"/>
      <c r="Q7" s="5"/>
      <c r="R7" s="5"/>
      <c r="S7" s="5"/>
      <c r="T7" s="5"/>
      <c r="U7" s="5"/>
      <c r="V7" s="198" t="s">
        <v>7</v>
      </c>
      <c r="W7" s="198"/>
      <c r="X7" s="198"/>
      <c r="Y7" s="198"/>
      <c r="Z7" s="198"/>
      <c r="AA7" s="198"/>
      <c r="AB7" s="198"/>
      <c r="AC7" s="198"/>
    </row>
    <row r="8" spans="1:70" s="7" customFormat="1" ht="15.75" hidden="1" customHeight="1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"/>
      <c r="O8" s="5"/>
      <c r="P8" s="5"/>
      <c r="Q8" s="5"/>
      <c r="R8" s="5"/>
      <c r="S8" s="5"/>
      <c r="T8" s="5"/>
      <c r="U8" s="5"/>
      <c r="V8" s="58"/>
      <c r="W8" s="5"/>
      <c r="X8" s="5"/>
      <c r="Y8" s="5"/>
      <c r="Z8" s="5"/>
    </row>
    <row r="9" spans="1:70" s="7" customFormat="1" ht="15.75" hidden="1" customHeight="1">
      <c r="A9" s="58"/>
      <c r="B9" s="58"/>
      <c r="C9" s="196" t="s">
        <v>57</v>
      </c>
      <c r="D9" s="196"/>
      <c r="E9" s="196"/>
      <c r="F9" s="196"/>
      <c r="G9" s="196"/>
      <c r="H9" s="196"/>
      <c r="I9" s="58"/>
      <c r="J9" s="58"/>
      <c r="K9" s="58"/>
      <c r="L9" s="58"/>
      <c r="M9" s="58"/>
      <c r="N9" s="5"/>
      <c r="O9" s="5"/>
      <c r="P9" s="5"/>
      <c r="Q9" s="5"/>
      <c r="R9" s="5"/>
      <c r="S9" s="5"/>
      <c r="T9" s="5"/>
      <c r="U9" s="5"/>
      <c r="V9" s="188" t="s">
        <v>58</v>
      </c>
      <c r="W9" s="188"/>
      <c r="X9" s="188"/>
      <c r="Y9" s="188"/>
      <c r="Z9" s="188"/>
      <c r="AA9" s="188"/>
      <c r="AB9" s="188"/>
      <c r="AC9" s="188"/>
    </row>
    <row r="10" spans="1:70" s="7" customFormat="1" ht="28.5" customHeight="1" thickBo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9"/>
      <c r="AB10" s="189"/>
      <c r="AC10" s="189"/>
      <c r="AP10" s="210" t="s">
        <v>8</v>
      </c>
      <c r="AQ10" s="211"/>
    </row>
    <row r="11" spans="1:70" s="7" customFormat="1" ht="48" customHeight="1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>
      <c r="A12" s="212" t="s">
        <v>56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4"/>
    </row>
    <row r="13" spans="1:70" s="48" customFormat="1" ht="22.5" customHeight="1">
      <c r="A13" s="212" t="s">
        <v>81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4"/>
    </row>
    <row r="14" spans="1:70" s="48" customFormat="1" ht="22.5" customHeight="1">
      <c r="A14" s="212" t="s">
        <v>67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4"/>
    </row>
    <row r="15" spans="1:70" s="9" customFormat="1" ht="15" customHeight="1">
      <c r="A15" s="209" t="s">
        <v>33</v>
      </c>
      <c r="B15" s="215" t="s">
        <v>10</v>
      </c>
      <c r="C15" s="209" t="s">
        <v>34</v>
      </c>
      <c r="D15" s="204" t="s">
        <v>35</v>
      </c>
      <c r="E15" s="204" t="s">
        <v>12</v>
      </c>
      <c r="F15" s="204" t="s">
        <v>11</v>
      </c>
      <c r="G15" s="205" t="s">
        <v>36</v>
      </c>
      <c r="H15" s="206" t="s">
        <v>123</v>
      </c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7" t="s">
        <v>38</v>
      </c>
      <c r="AN15" s="208" t="s">
        <v>39</v>
      </c>
      <c r="AO15" s="208"/>
      <c r="AP15" s="208"/>
      <c r="AQ15" s="20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09"/>
      <c r="B16" s="215"/>
      <c r="C16" s="209"/>
      <c r="D16" s="204"/>
      <c r="E16" s="204"/>
      <c r="F16" s="204"/>
      <c r="G16" s="205"/>
      <c r="H16" s="55">
        <v>1</v>
      </c>
      <c r="I16" s="161" t="s">
        <v>40</v>
      </c>
      <c r="J16" s="162">
        <v>3</v>
      </c>
      <c r="K16" s="56" t="s">
        <v>41</v>
      </c>
      <c r="L16" s="55">
        <v>5</v>
      </c>
      <c r="M16" s="56" t="s">
        <v>42</v>
      </c>
      <c r="N16" s="55">
        <v>7</v>
      </c>
      <c r="O16" s="56" t="s">
        <v>43</v>
      </c>
      <c r="P16" s="162">
        <v>9</v>
      </c>
      <c r="Q16" s="161" t="s">
        <v>44</v>
      </c>
      <c r="R16" s="55">
        <v>11</v>
      </c>
      <c r="S16" s="56" t="s">
        <v>45</v>
      </c>
      <c r="T16" s="55">
        <v>13</v>
      </c>
      <c r="U16" s="56" t="s">
        <v>46</v>
      </c>
      <c r="V16" s="55">
        <v>15</v>
      </c>
      <c r="W16" s="161" t="s">
        <v>47</v>
      </c>
      <c r="X16" s="162">
        <v>17</v>
      </c>
      <c r="Y16" s="56" t="s">
        <v>48</v>
      </c>
      <c r="Z16" s="55">
        <v>19</v>
      </c>
      <c r="AA16" s="56" t="s">
        <v>49</v>
      </c>
      <c r="AB16" s="55">
        <v>21</v>
      </c>
      <c r="AC16" s="56" t="s">
        <v>50</v>
      </c>
      <c r="AD16" s="162">
        <v>23</v>
      </c>
      <c r="AE16" s="161" t="s">
        <v>51</v>
      </c>
      <c r="AF16" s="55">
        <v>25</v>
      </c>
      <c r="AG16" s="56" t="s">
        <v>52</v>
      </c>
      <c r="AH16" s="55">
        <v>27</v>
      </c>
      <c r="AI16" s="56" t="s">
        <v>53</v>
      </c>
      <c r="AJ16" s="55"/>
      <c r="AK16" s="56"/>
      <c r="AL16" s="56"/>
      <c r="AM16" s="207"/>
      <c r="AN16" s="208"/>
      <c r="AO16" s="208"/>
      <c r="AP16" s="208"/>
      <c r="AQ16" s="20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09"/>
      <c r="B17" s="215"/>
      <c r="C17" s="209"/>
      <c r="D17" s="204"/>
      <c r="E17" s="204"/>
      <c r="F17" s="204"/>
      <c r="G17" s="205"/>
      <c r="H17" s="209" t="s">
        <v>39</v>
      </c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7"/>
      <c r="AN17" s="208"/>
      <c r="AO17" s="208"/>
      <c r="AP17" s="208"/>
      <c r="AQ17" s="20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09"/>
      <c r="B18" s="215"/>
      <c r="C18" s="209"/>
      <c r="D18" s="204"/>
      <c r="E18" s="204"/>
      <c r="F18" s="204"/>
      <c r="G18" s="205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7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59">
        <v>1</v>
      </c>
      <c r="B19" s="59">
        <v>2</v>
      </c>
      <c r="C19" s="26">
        <v>3</v>
      </c>
      <c r="D19" s="59">
        <v>4</v>
      </c>
      <c r="E19" s="26">
        <v>5</v>
      </c>
      <c r="F19" s="59">
        <v>6</v>
      </c>
      <c r="G19" s="59">
        <v>6</v>
      </c>
      <c r="H19" s="199">
        <v>7</v>
      </c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59">
        <v>8</v>
      </c>
      <c r="AN19" s="60">
        <v>9</v>
      </c>
      <c r="AO19" s="154">
        <v>10</v>
      </c>
      <c r="AP19" s="154">
        <v>11</v>
      </c>
      <c r="AQ19" s="154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36.75" customHeight="1">
      <c r="A20" s="16">
        <v>1</v>
      </c>
      <c r="B20" s="41" t="s">
        <v>21</v>
      </c>
      <c r="C20" s="41" t="s">
        <v>22</v>
      </c>
      <c r="D20" s="16">
        <v>5.13</v>
      </c>
      <c r="E20" s="16" t="s">
        <v>20</v>
      </c>
      <c r="F20" s="16" t="s">
        <v>20</v>
      </c>
      <c r="G20" s="17">
        <v>1</v>
      </c>
      <c r="H20" s="70"/>
      <c r="I20" s="171"/>
      <c r="J20" s="172"/>
      <c r="K20" s="125"/>
      <c r="L20" s="109"/>
      <c r="M20" s="109"/>
      <c r="N20" s="109"/>
      <c r="O20" s="109">
        <f>G20*D20</f>
        <v>5.13</v>
      </c>
      <c r="P20" s="171"/>
      <c r="Q20" s="171"/>
      <c r="R20" s="109"/>
      <c r="S20" s="109"/>
      <c r="T20" s="109"/>
      <c r="U20" s="109"/>
      <c r="V20" s="109"/>
      <c r="W20" s="171"/>
      <c r="X20" s="171"/>
      <c r="Y20" s="126"/>
      <c r="Z20" s="126"/>
      <c r="AA20" s="126"/>
      <c r="AB20" s="126"/>
      <c r="AC20" s="126"/>
      <c r="AD20" s="173"/>
      <c r="AE20" s="173"/>
      <c r="AF20" s="127"/>
      <c r="AG20" s="127"/>
      <c r="AH20" s="127"/>
      <c r="AI20" s="127"/>
      <c r="AJ20" s="15"/>
      <c r="AK20" s="15"/>
      <c r="AL20" s="15"/>
      <c r="AM20" s="72">
        <f t="shared" ref="AM20:AM22" si="0">SUM(H20:AL20)</f>
        <v>5.13</v>
      </c>
      <c r="AN20" s="72"/>
      <c r="AO20" s="72"/>
      <c r="AP20" s="72">
        <f>AM20</f>
        <v>5.13</v>
      </c>
      <c r="AQ20" s="72"/>
    </row>
    <row r="21" spans="1:70" s="7" customFormat="1" ht="37.5" customHeight="1">
      <c r="A21" s="16">
        <v>2</v>
      </c>
      <c r="B21" s="41" t="s">
        <v>23</v>
      </c>
      <c r="C21" s="41" t="s">
        <v>24</v>
      </c>
      <c r="D21" s="16">
        <v>2.85</v>
      </c>
      <c r="E21" s="16" t="s">
        <v>25</v>
      </c>
      <c r="F21" s="16" t="s">
        <v>25</v>
      </c>
      <c r="G21" s="17">
        <v>1</v>
      </c>
      <c r="H21" s="69">
        <f>G21*D21</f>
        <v>2.85</v>
      </c>
      <c r="I21" s="167"/>
      <c r="J21" s="172"/>
      <c r="K21" s="109">
        <f>H21</f>
        <v>2.85</v>
      </c>
      <c r="L21" s="109">
        <f>K21</f>
        <v>2.85</v>
      </c>
      <c r="M21" s="109">
        <f t="shared" ref="M21:O21" si="1">L21</f>
        <v>2.85</v>
      </c>
      <c r="N21" s="109">
        <f t="shared" si="1"/>
        <v>2.85</v>
      </c>
      <c r="O21" s="109">
        <f t="shared" si="1"/>
        <v>2.85</v>
      </c>
      <c r="P21" s="167"/>
      <c r="Q21" s="171"/>
      <c r="R21" s="109">
        <f>O21</f>
        <v>2.85</v>
      </c>
      <c r="S21" s="109">
        <f>R21</f>
        <v>2.85</v>
      </c>
      <c r="T21" s="109">
        <f>S21</f>
        <v>2.85</v>
      </c>
      <c r="U21" s="109">
        <f>T21</f>
        <v>2.85</v>
      </c>
      <c r="V21" s="109">
        <f>U21</f>
        <v>2.85</v>
      </c>
      <c r="W21" s="167"/>
      <c r="X21" s="171"/>
      <c r="Y21" s="109">
        <f>V21</f>
        <v>2.85</v>
      </c>
      <c r="Z21" s="109">
        <f>Y21</f>
        <v>2.85</v>
      </c>
      <c r="AA21" s="109">
        <f>Z21</f>
        <v>2.85</v>
      </c>
      <c r="AB21" s="109">
        <f>AA21</f>
        <v>2.85</v>
      </c>
      <c r="AC21" s="109">
        <f>AB21</f>
        <v>2.85</v>
      </c>
      <c r="AD21" s="171"/>
      <c r="AE21" s="171"/>
      <c r="AF21" s="109">
        <f>AB21</f>
        <v>2.85</v>
      </c>
      <c r="AG21" s="109">
        <f>AC21</f>
        <v>2.85</v>
      </c>
      <c r="AH21" s="109">
        <f>AC21</f>
        <v>2.85</v>
      </c>
      <c r="AI21" s="109">
        <f>AF21</f>
        <v>2.85</v>
      </c>
      <c r="AJ21" s="16"/>
      <c r="AK21" s="16"/>
      <c r="AL21" s="16"/>
      <c r="AM21" s="72">
        <f>SUM(H21:AL21)</f>
        <v>57.000000000000021</v>
      </c>
      <c r="AN21" s="72"/>
      <c r="AO21" s="72"/>
      <c r="AP21" s="72"/>
      <c r="AQ21" s="72">
        <f>AM21</f>
        <v>57.000000000000021</v>
      </c>
    </row>
    <row r="22" spans="1:70" s="7" customFormat="1" ht="30.75" customHeight="1">
      <c r="A22" s="16">
        <v>3</v>
      </c>
      <c r="B22" s="41" t="s">
        <v>26</v>
      </c>
      <c r="C22" s="41" t="s">
        <v>27</v>
      </c>
      <c r="D22" s="16">
        <v>6.95</v>
      </c>
      <c r="E22" s="16" t="s">
        <v>20</v>
      </c>
      <c r="F22" s="16" t="s">
        <v>20</v>
      </c>
      <c r="G22" s="17">
        <v>1</v>
      </c>
      <c r="H22" s="70"/>
      <c r="I22" s="171"/>
      <c r="J22" s="172"/>
      <c r="K22" s="125"/>
      <c r="L22" s="109"/>
      <c r="M22" s="109"/>
      <c r="N22" s="109"/>
      <c r="O22" s="109"/>
      <c r="P22" s="171"/>
      <c r="Q22" s="171"/>
      <c r="R22" s="109"/>
      <c r="S22" s="109"/>
      <c r="T22" s="109"/>
      <c r="U22" s="109">
        <f>G22*D22</f>
        <v>6.95</v>
      </c>
      <c r="V22" s="109"/>
      <c r="W22" s="171"/>
      <c r="X22" s="171"/>
      <c r="Y22" s="126"/>
      <c r="Z22" s="126"/>
      <c r="AA22" s="126"/>
      <c r="AB22" s="126"/>
      <c r="AC22" s="126"/>
      <c r="AD22" s="173"/>
      <c r="AE22" s="173"/>
      <c r="AF22" s="127"/>
      <c r="AG22" s="127"/>
      <c r="AH22" s="127"/>
      <c r="AI22" s="127"/>
      <c r="AJ22" s="15"/>
      <c r="AK22" s="15"/>
      <c r="AL22" s="15"/>
      <c r="AM22" s="72">
        <f t="shared" si="0"/>
        <v>6.95</v>
      </c>
      <c r="AN22" s="72"/>
      <c r="AO22" s="72"/>
      <c r="AP22" s="72">
        <f>AM22</f>
        <v>6.95</v>
      </c>
      <c r="AQ22" s="72"/>
    </row>
    <row r="23" spans="1:70" s="7" customFormat="1" ht="30.75" customHeight="1">
      <c r="A23" s="14"/>
      <c r="B23" s="201" t="s">
        <v>28</v>
      </c>
      <c r="C23" s="202"/>
      <c r="D23" s="202"/>
      <c r="E23" s="202"/>
      <c r="F23" s="202"/>
      <c r="G23" s="203"/>
      <c r="H23" s="69">
        <f>SUM(H20:H22)</f>
        <v>2.85</v>
      </c>
      <c r="I23" s="171"/>
      <c r="J23" s="171"/>
      <c r="K23" s="69">
        <f t="shared" ref="K23:AI23" si="2">SUM(K20:K22)</f>
        <v>2.85</v>
      </c>
      <c r="L23" s="69">
        <f t="shared" si="2"/>
        <v>2.85</v>
      </c>
      <c r="M23" s="69">
        <f t="shared" si="2"/>
        <v>2.85</v>
      </c>
      <c r="N23" s="69">
        <f t="shared" si="2"/>
        <v>2.85</v>
      </c>
      <c r="O23" s="69">
        <f t="shared" si="2"/>
        <v>7.98</v>
      </c>
      <c r="P23" s="171"/>
      <c r="Q23" s="171"/>
      <c r="R23" s="69">
        <f t="shared" si="2"/>
        <v>2.85</v>
      </c>
      <c r="S23" s="69">
        <f t="shared" si="2"/>
        <v>2.85</v>
      </c>
      <c r="T23" s="69">
        <f t="shared" si="2"/>
        <v>2.85</v>
      </c>
      <c r="U23" s="69">
        <f t="shared" si="2"/>
        <v>9.8000000000000007</v>
      </c>
      <c r="V23" s="69">
        <f t="shared" si="2"/>
        <v>2.85</v>
      </c>
      <c r="W23" s="171"/>
      <c r="X23" s="171"/>
      <c r="Y23" s="69">
        <f t="shared" si="2"/>
        <v>2.85</v>
      </c>
      <c r="Z23" s="69">
        <f t="shared" si="2"/>
        <v>2.85</v>
      </c>
      <c r="AA23" s="69">
        <f t="shared" si="2"/>
        <v>2.85</v>
      </c>
      <c r="AB23" s="69">
        <f t="shared" si="2"/>
        <v>2.85</v>
      </c>
      <c r="AC23" s="69">
        <f t="shared" si="2"/>
        <v>2.85</v>
      </c>
      <c r="AD23" s="171"/>
      <c r="AE23" s="171"/>
      <c r="AF23" s="69">
        <f t="shared" si="2"/>
        <v>2.85</v>
      </c>
      <c r="AG23" s="69">
        <f t="shared" si="2"/>
        <v>2.85</v>
      </c>
      <c r="AH23" s="69">
        <f t="shared" si="2"/>
        <v>2.85</v>
      </c>
      <c r="AI23" s="69">
        <f t="shared" si="2"/>
        <v>2.85</v>
      </c>
      <c r="AJ23" s="16"/>
      <c r="AK23" s="16"/>
      <c r="AL23" s="16"/>
      <c r="AM23" s="69">
        <f>SUM(AM20:AM22)</f>
        <v>69.080000000000027</v>
      </c>
      <c r="AN23" s="69"/>
      <c r="AO23" s="69"/>
      <c r="AP23" s="69">
        <f>SUM(AP20:AP22)</f>
        <v>12.08</v>
      </c>
      <c r="AQ23" s="69">
        <f>SUM(AQ20:AQ22)</f>
        <v>57.000000000000021</v>
      </c>
    </row>
    <row r="24" spans="1:70" s="5" customFormat="1" ht="30.75" customHeight="1"/>
    <row r="25" spans="1:70" s="66" customFormat="1" ht="30.75" customHeight="1">
      <c r="A25" s="62"/>
      <c r="B25" s="63" t="s">
        <v>86</v>
      </c>
      <c r="C25" s="182" t="s">
        <v>87</v>
      </c>
      <c r="D25" s="182"/>
      <c r="E25" s="182"/>
      <c r="F25" s="68"/>
      <c r="G25" s="68"/>
      <c r="H25" s="182"/>
      <c r="I25" s="182"/>
      <c r="J25" s="182"/>
      <c r="K25" s="68"/>
      <c r="L25" s="68"/>
      <c r="M25" s="68"/>
      <c r="N25" s="182"/>
      <c r="O25" s="182"/>
      <c r="P25" s="182"/>
      <c r="Q25" s="68"/>
      <c r="R25" s="62"/>
      <c r="S25" s="68"/>
      <c r="T25" s="62"/>
      <c r="U25" s="62"/>
      <c r="V25" s="62"/>
      <c r="W25" s="62"/>
      <c r="X25" s="185" t="s">
        <v>88</v>
      </c>
      <c r="Y25" s="185"/>
      <c r="Z25" s="185"/>
      <c r="AA25" s="185"/>
      <c r="AB25" s="185"/>
      <c r="AC25" s="185"/>
      <c r="AD25" s="182"/>
      <c r="AE25" s="182"/>
      <c r="AF25" s="182"/>
      <c r="AG25" s="182"/>
      <c r="AH25" s="182"/>
      <c r="AI25" s="62"/>
      <c r="AJ25" s="62"/>
    </row>
    <row r="26" spans="1:70" s="66" customFormat="1" ht="17.25" customHeight="1">
      <c r="A26" s="62"/>
      <c r="B26" s="63"/>
      <c r="C26" s="183" t="s">
        <v>5</v>
      </c>
      <c r="D26" s="183"/>
      <c r="E26" s="183"/>
      <c r="F26" s="64"/>
      <c r="G26" s="64"/>
      <c r="H26" s="183" t="s">
        <v>7</v>
      </c>
      <c r="I26" s="183"/>
      <c r="J26" s="183"/>
      <c r="K26" s="183"/>
      <c r="L26" s="183"/>
      <c r="M26" s="183"/>
      <c r="N26" s="183"/>
      <c r="O26" s="183"/>
      <c r="P26" s="183"/>
      <c r="Q26" s="64"/>
      <c r="R26" s="62"/>
      <c r="S26" s="64"/>
      <c r="T26" s="62"/>
      <c r="U26" s="62"/>
      <c r="V26" s="64"/>
      <c r="W26" s="64"/>
      <c r="X26" s="183" t="s">
        <v>32</v>
      </c>
      <c r="Y26" s="183"/>
      <c r="Z26" s="183"/>
      <c r="AA26" s="183"/>
      <c r="AB26" s="183"/>
      <c r="AC26" s="183"/>
      <c r="AD26" s="184"/>
      <c r="AE26" s="184"/>
      <c r="AF26" s="184"/>
      <c r="AG26" s="184"/>
      <c r="AH26" s="184"/>
      <c r="AI26" s="62"/>
      <c r="AJ26" s="62"/>
    </row>
    <row r="27" spans="1:70" s="66" customFormat="1" ht="36" customHeight="1">
      <c r="A27" s="62"/>
      <c r="B27" s="63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</row>
    <row r="28" spans="1:70" s="66" customFormat="1" ht="38.25" customHeight="1">
      <c r="A28" s="62"/>
      <c r="B28" s="63" t="s">
        <v>89</v>
      </c>
      <c r="C28" s="182" t="s">
        <v>90</v>
      </c>
      <c r="D28" s="182"/>
      <c r="E28" s="182"/>
      <c r="F28" s="68"/>
      <c r="G28" s="68"/>
      <c r="H28" s="182"/>
      <c r="I28" s="182"/>
      <c r="J28" s="182"/>
      <c r="K28" s="68"/>
      <c r="L28" s="68"/>
      <c r="M28" s="68"/>
      <c r="N28" s="182"/>
      <c r="O28" s="182"/>
      <c r="P28" s="182"/>
      <c r="Q28" s="68"/>
      <c r="R28" s="62"/>
      <c r="S28" s="68"/>
      <c r="T28" s="62"/>
      <c r="U28" s="62"/>
      <c r="V28" s="62"/>
      <c r="W28" s="62"/>
      <c r="X28" s="185" t="s">
        <v>91</v>
      </c>
      <c r="Y28" s="185"/>
      <c r="Z28" s="185"/>
      <c r="AA28" s="185"/>
      <c r="AB28" s="185"/>
      <c r="AC28" s="185"/>
      <c r="AD28" s="182"/>
      <c r="AE28" s="182"/>
      <c r="AF28" s="182"/>
      <c r="AG28" s="182"/>
      <c r="AH28" s="182"/>
      <c r="AI28" s="62"/>
      <c r="AJ28" s="62"/>
    </row>
    <row r="29" spans="1:70" s="66" customFormat="1" ht="38.25" customHeight="1">
      <c r="A29" s="62"/>
      <c r="B29" s="63"/>
      <c r="C29" s="183" t="s">
        <v>5</v>
      </c>
      <c r="D29" s="183"/>
      <c r="E29" s="183"/>
      <c r="F29" s="64"/>
      <c r="G29" s="64"/>
      <c r="H29" s="183" t="s">
        <v>7</v>
      </c>
      <c r="I29" s="183"/>
      <c r="J29" s="183"/>
      <c r="K29" s="183"/>
      <c r="L29" s="183"/>
      <c r="M29" s="183"/>
      <c r="N29" s="183"/>
      <c r="O29" s="183"/>
      <c r="P29" s="183"/>
      <c r="Q29" s="64"/>
      <c r="R29" s="62"/>
      <c r="S29" s="64"/>
      <c r="T29" s="62"/>
      <c r="U29" s="62"/>
      <c r="V29" s="64"/>
      <c r="W29" s="64"/>
      <c r="X29" s="183" t="s">
        <v>32</v>
      </c>
      <c r="Y29" s="183"/>
      <c r="Z29" s="183"/>
      <c r="AA29" s="183"/>
      <c r="AB29" s="183"/>
      <c r="AC29" s="183"/>
      <c r="AD29" s="184"/>
      <c r="AE29" s="184"/>
      <c r="AF29" s="184"/>
      <c r="AG29" s="184"/>
      <c r="AH29" s="184"/>
      <c r="AI29" s="62"/>
      <c r="AJ29" s="62"/>
    </row>
    <row r="30" spans="1:70" s="66" customFormat="1" ht="38.25" customHeight="1">
      <c r="A30" s="62"/>
      <c r="B30" s="63"/>
      <c r="C30" s="184"/>
      <c r="D30" s="184"/>
      <c r="E30" s="184"/>
      <c r="F30" s="184"/>
      <c r="G30" s="184"/>
      <c r="H30" s="184"/>
      <c r="I30" s="64"/>
      <c r="J30" s="64"/>
      <c r="K30" s="64"/>
      <c r="L30" s="64"/>
      <c r="M30" s="64"/>
      <c r="N30" s="200"/>
      <c r="O30" s="200"/>
      <c r="P30" s="200"/>
      <c r="Q30" s="200"/>
      <c r="R30" s="64"/>
      <c r="S30" s="200"/>
      <c r="T30" s="200"/>
      <c r="U30" s="200"/>
      <c r="V30" s="65"/>
      <c r="W30" s="65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70" ht="42.75" customHeight="1">
      <c r="E31" s="263" t="s">
        <v>124</v>
      </c>
      <c r="F31" s="263"/>
      <c r="G31" s="263"/>
      <c r="H31" s="264">
        <f>H23/8</f>
        <v>0.35625000000000001</v>
      </c>
      <c r="I31" s="264"/>
      <c r="J31" s="264"/>
      <c r="K31" s="264">
        <f t="shared" ref="I31:AI31" si="3">K23/8</f>
        <v>0.35625000000000001</v>
      </c>
      <c r="L31" s="264">
        <f t="shared" si="3"/>
        <v>0.35625000000000001</v>
      </c>
      <c r="M31" s="264">
        <f t="shared" si="3"/>
        <v>0.35625000000000001</v>
      </c>
      <c r="N31" s="264">
        <f t="shared" si="3"/>
        <v>0.35625000000000001</v>
      </c>
      <c r="O31" s="264">
        <f t="shared" si="3"/>
        <v>0.99750000000000005</v>
      </c>
      <c r="P31" s="264"/>
      <c r="Q31" s="264"/>
      <c r="R31" s="264">
        <f t="shared" si="3"/>
        <v>0.35625000000000001</v>
      </c>
      <c r="S31" s="264">
        <f t="shared" si="3"/>
        <v>0.35625000000000001</v>
      </c>
      <c r="T31" s="264">
        <f t="shared" si="3"/>
        <v>0.35625000000000001</v>
      </c>
      <c r="U31" s="264">
        <f t="shared" si="3"/>
        <v>1.2250000000000001</v>
      </c>
      <c r="V31" s="264">
        <f t="shared" si="3"/>
        <v>0.35625000000000001</v>
      </c>
      <c r="W31" s="264"/>
      <c r="X31" s="264"/>
      <c r="Y31" s="264">
        <f t="shared" si="3"/>
        <v>0.35625000000000001</v>
      </c>
      <c r="Z31" s="264">
        <f t="shared" si="3"/>
        <v>0.35625000000000001</v>
      </c>
      <c r="AA31" s="264">
        <f t="shared" si="3"/>
        <v>0.35625000000000001</v>
      </c>
      <c r="AB31" s="264">
        <f t="shared" si="3"/>
        <v>0.35625000000000001</v>
      </c>
      <c r="AC31" s="264">
        <f t="shared" si="3"/>
        <v>0.35625000000000001</v>
      </c>
      <c r="AD31" s="264"/>
      <c r="AE31" s="264"/>
      <c r="AF31" s="264">
        <f t="shared" si="3"/>
        <v>0.35625000000000001</v>
      </c>
      <c r="AG31" s="264">
        <f t="shared" si="3"/>
        <v>0.35625000000000001</v>
      </c>
      <c r="AH31" s="264">
        <f t="shared" si="3"/>
        <v>0.35625000000000001</v>
      </c>
      <c r="AI31" s="264">
        <f t="shared" si="3"/>
        <v>0.35625000000000001</v>
      </c>
      <c r="AJ31" s="264">
        <f t="shared" ref="Q31:AM31" si="4">AJ23/8</f>
        <v>0</v>
      </c>
      <c r="AK31" s="264">
        <f t="shared" si="4"/>
        <v>0</v>
      </c>
      <c r="AL31" s="264">
        <f t="shared" si="4"/>
        <v>0</v>
      </c>
      <c r="AM31" s="264"/>
    </row>
    <row r="32" spans="1:70" ht="42.75" customHeight="1">
      <c r="E32" s="265" t="s">
        <v>125</v>
      </c>
      <c r="F32" s="265"/>
      <c r="G32" s="265"/>
      <c r="H32" s="264">
        <f t="shared" ref="H32:AL32" si="5">0.75*1+1.75</f>
        <v>2.5</v>
      </c>
      <c r="I32" s="264"/>
      <c r="J32" s="264"/>
      <c r="K32" s="264">
        <f t="shared" si="5"/>
        <v>2.5</v>
      </c>
      <c r="L32" s="264">
        <f t="shared" si="5"/>
        <v>2.5</v>
      </c>
      <c r="M32" s="264">
        <f t="shared" si="5"/>
        <v>2.5</v>
      </c>
      <c r="N32" s="264">
        <f t="shared" si="5"/>
        <v>2.5</v>
      </c>
      <c r="O32" s="264">
        <f t="shared" si="5"/>
        <v>2.5</v>
      </c>
      <c r="P32" s="264"/>
      <c r="Q32" s="264"/>
      <c r="R32" s="264">
        <f t="shared" si="5"/>
        <v>2.5</v>
      </c>
      <c r="S32" s="264">
        <f t="shared" si="5"/>
        <v>2.5</v>
      </c>
      <c r="T32" s="264">
        <f t="shared" si="5"/>
        <v>2.5</v>
      </c>
      <c r="U32" s="264">
        <f>0.75*2+1.75</f>
        <v>3.25</v>
      </c>
      <c r="V32" s="264">
        <f t="shared" si="5"/>
        <v>2.5</v>
      </c>
      <c r="W32" s="264"/>
      <c r="X32" s="264"/>
      <c r="Y32" s="264">
        <f t="shared" si="5"/>
        <v>2.5</v>
      </c>
      <c r="Z32" s="264">
        <f t="shared" si="5"/>
        <v>2.5</v>
      </c>
      <c r="AA32" s="264">
        <f t="shared" si="5"/>
        <v>2.5</v>
      </c>
      <c r="AB32" s="264">
        <f t="shared" si="5"/>
        <v>2.5</v>
      </c>
      <c r="AC32" s="264">
        <f t="shared" si="5"/>
        <v>2.5</v>
      </c>
      <c r="AD32" s="264"/>
      <c r="AE32" s="264"/>
      <c r="AF32" s="264">
        <f t="shared" si="5"/>
        <v>2.5</v>
      </c>
      <c r="AG32" s="264">
        <f t="shared" si="5"/>
        <v>2.5</v>
      </c>
      <c r="AH32" s="264">
        <f t="shared" si="5"/>
        <v>2.5</v>
      </c>
      <c r="AI32" s="264">
        <f t="shared" si="5"/>
        <v>2.5</v>
      </c>
      <c r="AJ32" s="264">
        <f t="shared" si="5"/>
        <v>2.5</v>
      </c>
      <c r="AK32" s="264">
        <f t="shared" si="5"/>
        <v>2.5</v>
      </c>
      <c r="AL32" s="264">
        <f t="shared" si="5"/>
        <v>2.5</v>
      </c>
    </row>
  </sheetData>
  <mergeCells count="54">
    <mergeCell ref="E31:G31"/>
    <mergeCell ref="E32:G32"/>
    <mergeCell ref="C9:H9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A15:A18"/>
    <mergeCell ref="B15:B18"/>
    <mergeCell ref="C15:C18"/>
    <mergeCell ref="D15:D18"/>
    <mergeCell ref="E15:E18"/>
    <mergeCell ref="AA10:AC10"/>
    <mergeCell ref="AP10:AQ10"/>
    <mergeCell ref="A12:AQ12"/>
    <mergeCell ref="A13:AQ13"/>
    <mergeCell ref="A14:AQ14"/>
    <mergeCell ref="F15:F18"/>
    <mergeCell ref="G15:G18"/>
    <mergeCell ref="H15:AL15"/>
    <mergeCell ref="AM15:AM18"/>
    <mergeCell ref="AN15:AQ17"/>
    <mergeCell ref="H17:AL18"/>
    <mergeCell ref="H19:AL19"/>
    <mergeCell ref="B23:G23"/>
    <mergeCell ref="C25:E25"/>
    <mergeCell ref="H25:J25"/>
    <mergeCell ref="N25:P25"/>
    <mergeCell ref="X25:AC25"/>
    <mergeCell ref="AD25:AH25"/>
    <mergeCell ref="C26:E26"/>
    <mergeCell ref="H26:P26"/>
    <mergeCell ref="X26:AC26"/>
    <mergeCell ref="AD26:AH26"/>
    <mergeCell ref="C28:E28"/>
    <mergeCell ref="H28:J28"/>
    <mergeCell ref="N28:P28"/>
    <mergeCell ref="X28:AC28"/>
    <mergeCell ref="AD28:AH28"/>
    <mergeCell ref="C29:E29"/>
    <mergeCell ref="H29:P29"/>
    <mergeCell ref="X29:AC29"/>
    <mergeCell ref="AD29:AH29"/>
    <mergeCell ref="C30:H30"/>
    <mergeCell ref="N30:Q30"/>
    <mergeCell ref="S30:U30"/>
  </mergeCells>
  <pageMargins left="0.74803149606299213" right="0.78740157480314965" top="0.74803149606299213" bottom="0.98425196850393704" header="0.51181102362204722" footer="0.51181102362204722"/>
  <pageSetup paperSize="8" scale="40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70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6" width="6.7109375" style="4" hidden="1" customWidth="1"/>
    <col min="37" max="16384" width="9.140625" style="4"/>
  </cols>
  <sheetData>
    <row r="1" spans="1:64" ht="15.75" customHeight="1" thickBot="1">
      <c r="P1" s="3"/>
      <c r="Q1" s="197"/>
      <c r="R1" s="197"/>
      <c r="S1" s="197"/>
      <c r="T1" s="197"/>
      <c r="U1" s="195"/>
      <c r="V1" s="195"/>
      <c r="W1" s="195"/>
    </row>
    <row r="2" spans="1:64" s="5" customFormat="1" ht="21" hidden="1" customHeight="1" thickBot="1">
      <c r="AJ2" s="210" t="s">
        <v>66</v>
      </c>
      <c r="AK2" s="211"/>
    </row>
    <row r="3" spans="1:64" s="7" customFormat="1" ht="15.75" hidden="1" customHeight="1">
      <c r="A3" s="89"/>
      <c r="B3" s="29" t="s">
        <v>0</v>
      </c>
      <c r="C3" s="29"/>
      <c r="D3" s="29"/>
      <c r="E3" s="29"/>
      <c r="F3" s="29"/>
      <c r="G3" s="89"/>
      <c r="H3" s="89"/>
      <c r="I3" s="89"/>
      <c r="J3" s="89"/>
      <c r="K3" s="89"/>
      <c r="L3" s="5"/>
      <c r="M3" s="5"/>
      <c r="N3" s="5"/>
      <c r="O3" s="5"/>
      <c r="P3" s="5"/>
      <c r="Q3" s="5"/>
      <c r="R3" s="5"/>
      <c r="S3" s="5"/>
      <c r="T3" s="188" t="s">
        <v>1</v>
      </c>
      <c r="U3" s="188"/>
      <c r="V3" s="188"/>
      <c r="W3" s="188"/>
      <c r="X3" s="188"/>
      <c r="Y3" s="188"/>
      <c r="Z3" s="188"/>
      <c r="AA3" s="188"/>
    </row>
    <row r="4" spans="1:64" s="7" customFormat="1" ht="15.75" hidden="1" customHeight="1">
      <c r="A4" s="89"/>
      <c r="B4" s="29" t="s">
        <v>2</v>
      </c>
      <c r="C4" s="29"/>
      <c r="D4" s="29"/>
      <c r="E4" s="29"/>
      <c r="F4" s="29"/>
      <c r="G4" s="89"/>
      <c r="H4" s="89"/>
      <c r="I4" s="89"/>
      <c r="J4" s="89"/>
      <c r="K4" s="89"/>
      <c r="L4" s="5"/>
      <c r="M4" s="5"/>
      <c r="N4" s="5"/>
      <c r="O4" s="5"/>
      <c r="P4" s="5"/>
      <c r="Q4" s="5"/>
      <c r="R4" s="5"/>
      <c r="S4" s="5"/>
      <c r="T4" s="196" t="s">
        <v>3</v>
      </c>
      <c r="U4" s="196"/>
      <c r="V4" s="196"/>
      <c r="W4" s="196"/>
      <c r="X4" s="196"/>
      <c r="Y4" s="196"/>
      <c r="Z4" s="196"/>
      <c r="AA4" s="196"/>
    </row>
    <row r="5" spans="1:64" s="7" customFormat="1" ht="22.5" hidden="1" customHeight="1">
      <c r="A5" s="89"/>
      <c r="B5" s="45" t="s">
        <v>4</v>
      </c>
      <c r="C5" s="42"/>
      <c r="D5" s="30"/>
      <c r="E5" s="30"/>
      <c r="F5" s="89"/>
      <c r="G5" s="89"/>
      <c r="H5" s="89"/>
      <c r="I5" s="89"/>
      <c r="J5" s="89"/>
      <c r="K5" s="89"/>
      <c r="L5" s="5"/>
      <c r="M5" s="5"/>
      <c r="N5" s="5"/>
      <c r="O5" s="5"/>
      <c r="P5" s="5"/>
      <c r="Q5" s="5"/>
      <c r="R5" s="5"/>
      <c r="S5" s="5"/>
      <c r="T5" s="89"/>
      <c r="U5" s="5"/>
      <c r="V5" s="5"/>
      <c r="W5" s="5"/>
      <c r="X5" s="5"/>
    </row>
    <row r="6" spans="1:64" s="7" customFormat="1" ht="33.75" hidden="1" customHeight="1">
      <c r="A6" s="89"/>
      <c r="B6" s="91" t="s">
        <v>5</v>
      </c>
      <c r="C6" s="43"/>
      <c r="D6" s="47"/>
      <c r="E6" s="29"/>
      <c r="F6" s="29"/>
      <c r="G6" s="89"/>
      <c r="H6" s="89"/>
      <c r="I6" s="89"/>
      <c r="J6" s="89"/>
      <c r="K6" s="89"/>
      <c r="L6" s="5"/>
      <c r="M6" s="5"/>
      <c r="N6" s="5"/>
      <c r="O6" s="5"/>
      <c r="P6" s="5"/>
      <c r="Q6" s="5"/>
      <c r="R6" s="5"/>
      <c r="S6" s="5"/>
      <c r="T6" s="198" t="s">
        <v>5</v>
      </c>
      <c r="U6" s="198"/>
      <c r="V6" s="198"/>
      <c r="W6" s="198"/>
      <c r="X6" s="198"/>
      <c r="Y6" s="198"/>
      <c r="Z6" s="198"/>
      <c r="AA6" s="198"/>
    </row>
    <row r="7" spans="1:64" s="7" customFormat="1" ht="15.75" hidden="1" customHeight="1">
      <c r="A7" s="89"/>
      <c r="B7" s="42" t="s">
        <v>6</v>
      </c>
      <c r="C7" s="42"/>
      <c r="D7" s="30"/>
      <c r="E7" s="30"/>
      <c r="F7" s="89"/>
      <c r="G7" s="89"/>
      <c r="H7" s="89"/>
      <c r="I7" s="89"/>
      <c r="J7" s="89"/>
      <c r="K7" s="89"/>
      <c r="L7" s="5"/>
      <c r="M7" s="5"/>
      <c r="N7" s="5"/>
      <c r="O7" s="5"/>
      <c r="P7" s="5"/>
      <c r="Q7" s="5"/>
      <c r="R7" s="5"/>
      <c r="S7" s="5"/>
      <c r="T7" s="89"/>
      <c r="U7" s="5"/>
      <c r="V7" s="5"/>
      <c r="W7" s="5"/>
      <c r="X7" s="5"/>
    </row>
    <row r="8" spans="1:64" s="7" customFormat="1" ht="30" hidden="1" customHeight="1">
      <c r="A8" s="89"/>
      <c r="B8" s="91" t="s">
        <v>7</v>
      </c>
      <c r="C8" s="44"/>
      <c r="D8" s="46"/>
      <c r="E8" s="29"/>
      <c r="F8" s="29"/>
      <c r="G8" s="89"/>
      <c r="H8" s="89"/>
      <c r="I8" s="89"/>
      <c r="J8" s="89"/>
      <c r="K8" s="89"/>
      <c r="L8" s="5"/>
      <c r="M8" s="5"/>
      <c r="N8" s="5"/>
      <c r="O8" s="5"/>
      <c r="P8" s="5"/>
      <c r="Q8" s="5"/>
      <c r="R8" s="5"/>
      <c r="S8" s="5"/>
      <c r="T8" s="198" t="s">
        <v>7</v>
      </c>
      <c r="U8" s="198"/>
      <c r="V8" s="198"/>
      <c r="W8" s="198"/>
      <c r="X8" s="198"/>
      <c r="Y8" s="198"/>
      <c r="Z8" s="198"/>
      <c r="AA8" s="198"/>
    </row>
    <row r="9" spans="1:64" s="7" customFormat="1" ht="15.75" hidden="1" customHeight="1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5"/>
      <c r="M9" s="5"/>
      <c r="N9" s="5"/>
      <c r="O9" s="5"/>
      <c r="P9" s="5"/>
      <c r="Q9" s="5"/>
      <c r="R9" s="5"/>
      <c r="S9" s="5"/>
      <c r="T9" s="89"/>
      <c r="U9" s="5"/>
      <c r="V9" s="5"/>
      <c r="W9" s="5"/>
      <c r="X9" s="5"/>
    </row>
    <row r="10" spans="1:64" s="7" customFormat="1" ht="15.75" hidden="1" customHeight="1">
      <c r="A10" s="89"/>
      <c r="B10" s="29" t="s">
        <v>62</v>
      </c>
      <c r="C10" s="29"/>
      <c r="D10" s="29"/>
      <c r="E10" s="29"/>
      <c r="F10" s="29"/>
      <c r="G10" s="89"/>
      <c r="H10" s="89"/>
      <c r="I10" s="89"/>
      <c r="J10" s="89"/>
      <c r="K10" s="89"/>
      <c r="L10" s="5"/>
      <c r="M10" s="5"/>
      <c r="N10" s="5"/>
      <c r="O10" s="5"/>
      <c r="P10" s="5"/>
      <c r="Q10" s="5"/>
      <c r="R10" s="5"/>
      <c r="S10" s="5"/>
      <c r="T10" s="188" t="s">
        <v>58</v>
      </c>
      <c r="U10" s="188"/>
      <c r="V10" s="188"/>
      <c r="W10" s="188"/>
      <c r="X10" s="188"/>
      <c r="Y10" s="188"/>
      <c r="Z10" s="188"/>
      <c r="AA10" s="188"/>
    </row>
    <row r="11" spans="1:64" s="7" customFormat="1" ht="28.5" customHeight="1" thickBo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89"/>
      <c r="Z11" s="189"/>
      <c r="AA11" s="189"/>
      <c r="AG11" s="210" t="s">
        <v>66</v>
      </c>
      <c r="AH11" s="220"/>
      <c r="AI11" s="220"/>
      <c r="AJ11" s="220"/>
      <c r="AK11" s="211"/>
    </row>
    <row r="12" spans="1:64" s="7" customFormat="1" ht="27.75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19" t="s">
        <v>60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</row>
    <row r="14" spans="1:64" s="23" customFormat="1" ht="23.25" customHeight="1">
      <c r="A14" s="219" t="s">
        <v>81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</row>
    <row r="15" spans="1:64" s="23" customFormat="1" ht="23.25" customHeight="1">
      <c r="A15" s="219" t="s">
        <v>97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</row>
    <row r="16" spans="1:64" s="9" customFormat="1" ht="15" customHeight="1">
      <c r="A16" s="209" t="s">
        <v>33</v>
      </c>
      <c r="B16" s="215" t="s">
        <v>10</v>
      </c>
      <c r="C16" s="209" t="s">
        <v>34</v>
      </c>
      <c r="D16" s="204" t="s">
        <v>12</v>
      </c>
      <c r="E16" s="205" t="s">
        <v>36</v>
      </c>
      <c r="F16" s="206" t="s">
        <v>123</v>
      </c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7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09"/>
      <c r="B17" s="215"/>
      <c r="C17" s="209"/>
      <c r="D17" s="204"/>
      <c r="E17" s="205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10">
        <v>29</v>
      </c>
      <c r="AI17" s="92" t="s">
        <v>54</v>
      </c>
      <c r="AJ17" s="92" t="s">
        <v>55</v>
      </c>
      <c r="AK17" s="20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09"/>
      <c r="B18" s="215"/>
      <c r="C18" s="209"/>
      <c r="D18" s="204"/>
      <c r="E18" s="205"/>
      <c r="F18" s="209" t="s">
        <v>59</v>
      </c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09"/>
      <c r="B19" s="215"/>
      <c r="C19" s="209"/>
      <c r="D19" s="204"/>
      <c r="E19" s="205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93">
        <v>1</v>
      </c>
      <c r="B20" s="93">
        <v>2</v>
      </c>
      <c r="C20" s="26">
        <v>3</v>
      </c>
      <c r="D20" s="26">
        <v>5</v>
      </c>
      <c r="E20" s="93">
        <v>7</v>
      </c>
      <c r="F20" s="221">
        <v>7</v>
      </c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93">
        <v>8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101">
        <v>1</v>
      </c>
      <c r="B21" s="102" t="s">
        <v>68</v>
      </c>
      <c r="C21" s="102" t="s">
        <v>71</v>
      </c>
      <c r="D21" s="16" t="s">
        <v>20</v>
      </c>
      <c r="E21" s="103">
        <v>1</v>
      </c>
      <c r="F21" s="149"/>
      <c r="G21" s="174"/>
      <c r="H21" s="174"/>
      <c r="I21" s="149"/>
      <c r="J21" s="149"/>
      <c r="K21" s="149"/>
      <c r="L21" s="149"/>
      <c r="M21" s="149"/>
      <c r="N21" s="165"/>
      <c r="O21" s="165"/>
      <c r="P21" s="170"/>
      <c r="Q21" s="13"/>
      <c r="R21" s="13">
        <v>1</v>
      </c>
      <c r="S21" s="13"/>
      <c r="T21" s="13"/>
      <c r="U21" s="166"/>
      <c r="V21" s="166"/>
      <c r="W21" s="13"/>
      <c r="X21" s="13"/>
      <c r="Y21" s="13"/>
      <c r="Z21" s="13"/>
      <c r="AA21" s="13"/>
      <c r="AB21" s="166"/>
      <c r="AC21" s="166"/>
      <c r="AD21" s="13"/>
      <c r="AE21" s="13"/>
      <c r="AF21" s="13"/>
      <c r="AG21" s="13"/>
      <c r="AH21" s="13"/>
      <c r="AI21" s="13"/>
      <c r="AJ21" s="13"/>
      <c r="AK21" s="16">
        <f>SUM(F21:AJ21)</f>
        <v>1</v>
      </c>
    </row>
    <row r="22" spans="1:64" s="7" customFormat="1" ht="30.75" customHeight="1">
      <c r="A22" s="101">
        <v>2</v>
      </c>
      <c r="B22" s="102" t="s">
        <v>72</v>
      </c>
      <c r="C22" s="102" t="s">
        <v>121</v>
      </c>
      <c r="D22" s="16" t="s">
        <v>20</v>
      </c>
      <c r="E22" s="103">
        <v>1</v>
      </c>
      <c r="F22" s="149"/>
      <c r="G22" s="174"/>
      <c r="H22" s="174"/>
      <c r="I22" s="149"/>
      <c r="J22" s="149"/>
      <c r="K22" s="149"/>
      <c r="L22" s="149"/>
      <c r="M22" s="149"/>
      <c r="N22" s="165"/>
      <c r="O22" s="165"/>
      <c r="P22" s="170"/>
      <c r="Q22" s="13"/>
      <c r="R22" s="13">
        <v>1</v>
      </c>
      <c r="S22" s="13"/>
      <c r="T22" s="13"/>
      <c r="U22" s="166"/>
      <c r="V22" s="166"/>
      <c r="W22" s="13"/>
      <c r="X22" s="13"/>
      <c r="Y22" s="13"/>
      <c r="Z22" s="13"/>
      <c r="AA22" s="13"/>
      <c r="AB22" s="166"/>
      <c r="AC22" s="166"/>
      <c r="AD22" s="13"/>
      <c r="AE22" s="13"/>
      <c r="AF22" s="13"/>
      <c r="AG22" s="13"/>
      <c r="AH22" s="13"/>
      <c r="AI22" s="13"/>
      <c r="AJ22" s="13"/>
      <c r="AK22" s="16">
        <f t="shared" ref="AK22:AK26" si="0">SUM(F22:AJ22)</f>
        <v>1</v>
      </c>
    </row>
    <row r="23" spans="1:64" s="7" customFormat="1" ht="30.75" customHeight="1">
      <c r="A23" s="101">
        <v>3</v>
      </c>
      <c r="B23" s="102" t="s">
        <v>63</v>
      </c>
      <c r="C23" s="102" t="s">
        <v>64</v>
      </c>
      <c r="D23" s="16" t="s">
        <v>20</v>
      </c>
      <c r="E23" s="103">
        <v>2</v>
      </c>
      <c r="F23" s="149"/>
      <c r="G23" s="174"/>
      <c r="H23" s="174"/>
      <c r="I23" s="149"/>
      <c r="J23" s="149"/>
      <c r="K23" s="149"/>
      <c r="L23" s="149"/>
      <c r="M23" s="149"/>
      <c r="N23" s="165"/>
      <c r="O23" s="165"/>
      <c r="P23" s="170"/>
      <c r="Q23" s="13"/>
      <c r="R23" s="13">
        <v>2</v>
      </c>
      <c r="S23" s="13"/>
      <c r="T23" s="13"/>
      <c r="U23" s="166"/>
      <c r="V23" s="166"/>
      <c r="W23" s="13"/>
      <c r="X23" s="13"/>
      <c r="Y23" s="13"/>
      <c r="Z23" s="13"/>
      <c r="AA23" s="13"/>
      <c r="AB23" s="166"/>
      <c r="AC23" s="166"/>
      <c r="AD23" s="13"/>
      <c r="AE23" s="13"/>
      <c r="AF23" s="13"/>
      <c r="AG23" s="13"/>
      <c r="AH23" s="13"/>
      <c r="AI23" s="13"/>
      <c r="AJ23" s="13"/>
      <c r="AK23" s="16">
        <f t="shared" si="0"/>
        <v>2</v>
      </c>
    </row>
    <row r="24" spans="1:64" s="7" customFormat="1" ht="30.75" customHeight="1">
      <c r="A24" s="101">
        <v>4</v>
      </c>
      <c r="B24" s="102" t="s">
        <v>98</v>
      </c>
      <c r="C24" s="102" t="s">
        <v>99</v>
      </c>
      <c r="D24" s="16" t="s">
        <v>20</v>
      </c>
      <c r="E24" s="103">
        <v>9</v>
      </c>
      <c r="F24" s="149"/>
      <c r="G24" s="174"/>
      <c r="H24" s="174"/>
      <c r="I24" s="149"/>
      <c r="J24" s="149"/>
      <c r="K24" s="149"/>
      <c r="L24" s="149"/>
      <c r="M24" s="149"/>
      <c r="N24" s="165"/>
      <c r="O24" s="165"/>
      <c r="P24" s="170"/>
      <c r="Q24" s="13"/>
      <c r="R24" s="13">
        <v>9</v>
      </c>
      <c r="S24" s="13"/>
      <c r="T24" s="13"/>
      <c r="U24" s="166"/>
      <c r="V24" s="166"/>
      <c r="W24" s="13"/>
      <c r="X24" s="13"/>
      <c r="Y24" s="13"/>
      <c r="Z24" s="13"/>
      <c r="AA24" s="13"/>
      <c r="AB24" s="166"/>
      <c r="AC24" s="166"/>
      <c r="AD24" s="13"/>
      <c r="AE24" s="13"/>
      <c r="AF24" s="13"/>
      <c r="AG24" s="13"/>
      <c r="AH24" s="13"/>
      <c r="AI24" s="13"/>
      <c r="AJ24" s="13"/>
      <c r="AK24" s="16">
        <f t="shared" si="0"/>
        <v>9</v>
      </c>
    </row>
    <row r="25" spans="1:64" s="7" customFormat="1" ht="30.75" customHeight="1">
      <c r="A25" s="101">
        <v>5</v>
      </c>
      <c r="B25" s="102" t="s">
        <v>100</v>
      </c>
      <c r="C25" s="102" t="s">
        <v>101</v>
      </c>
      <c r="D25" s="16" t="s">
        <v>20</v>
      </c>
      <c r="E25" s="103">
        <v>9</v>
      </c>
      <c r="F25" s="149"/>
      <c r="G25" s="174"/>
      <c r="H25" s="174"/>
      <c r="I25" s="149"/>
      <c r="J25" s="149"/>
      <c r="K25" s="149"/>
      <c r="L25" s="149"/>
      <c r="M25" s="149"/>
      <c r="N25" s="165"/>
      <c r="O25" s="165"/>
      <c r="P25" s="104"/>
      <c r="Q25" s="13"/>
      <c r="R25" s="13">
        <v>9</v>
      </c>
      <c r="S25" s="13"/>
      <c r="T25" s="13"/>
      <c r="U25" s="166"/>
      <c r="V25" s="166"/>
      <c r="W25" s="13"/>
      <c r="X25" s="13"/>
      <c r="Y25" s="13"/>
      <c r="Z25" s="13"/>
      <c r="AA25" s="13"/>
      <c r="AB25" s="166"/>
      <c r="AC25" s="166"/>
      <c r="AD25" s="13"/>
      <c r="AE25" s="13"/>
      <c r="AF25" s="13"/>
      <c r="AG25" s="13"/>
      <c r="AH25" s="13"/>
      <c r="AI25" s="13"/>
      <c r="AJ25" s="13"/>
      <c r="AK25" s="16">
        <f t="shared" si="0"/>
        <v>9</v>
      </c>
    </row>
    <row r="26" spans="1:64" s="7" customFormat="1" ht="47.25">
      <c r="A26" s="101">
        <v>6</v>
      </c>
      <c r="B26" s="102" t="s">
        <v>69</v>
      </c>
      <c r="C26" s="102" t="s">
        <v>70</v>
      </c>
      <c r="D26" s="16" t="s">
        <v>20</v>
      </c>
      <c r="E26" s="103">
        <v>9</v>
      </c>
      <c r="F26" s="149"/>
      <c r="G26" s="174"/>
      <c r="H26" s="174"/>
      <c r="I26" s="149"/>
      <c r="J26" s="149"/>
      <c r="K26" s="149"/>
      <c r="L26" s="149"/>
      <c r="M26" s="149"/>
      <c r="N26" s="165"/>
      <c r="O26" s="165"/>
      <c r="P26" s="104"/>
      <c r="Q26" s="13"/>
      <c r="R26" s="13">
        <v>9</v>
      </c>
      <c r="S26" s="13"/>
      <c r="T26" s="13"/>
      <c r="U26" s="166"/>
      <c r="V26" s="166"/>
      <c r="W26" s="13"/>
      <c r="X26" s="13"/>
      <c r="Y26" s="13"/>
      <c r="Z26" s="13"/>
      <c r="AA26" s="13"/>
      <c r="AB26" s="166"/>
      <c r="AC26" s="166"/>
      <c r="AD26" s="13"/>
      <c r="AE26" s="13"/>
      <c r="AF26" s="13"/>
      <c r="AG26" s="13"/>
      <c r="AH26" s="13"/>
      <c r="AI26" s="13"/>
      <c r="AJ26" s="13"/>
      <c r="AK26" s="16">
        <f t="shared" si="0"/>
        <v>9</v>
      </c>
    </row>
    <row r="27" spans="1:64" s="7" customFormat="1" ht="21" customHeight="1">
      <c r="A27" s="14"/>
      <c r="B27" s="222" t="s">
        <v>28</v>
      </c>
      <c r="C27" s="222"/>
      <c r="D27" s="222"/>
      <c r="E27" s="222"/>
      <c r="F27" s="149"/>
      <c r="G27" s="174"/>
      <c r="H27" s="174"/>
      <c r="I27" s="149"/>
      <c r="J27" s="149"/>
      <c r="K27" s="149"/>
      <c r="L27" s="149"/>
      <c r="M27" s="149"/>
      <c r="N27" s="166"/>
      <c r="O27" s="166"/>
      <c r="P27" s="13"/>
      <c r="Q27" s="13"/>
      <c r="R27" s="13">
        <f t="shared" ref="R27" si="1">SUM(R21:R26)</f>
        <v>31</v>
      </c>
      <c r="S27" s="13"/>
      <c r="T27" s="13"/>
      <c r="U27" s="166"/>
      <c r="V27" s="166"/>
      <c r="W27" s="13"/>
      <c r="X27" s="13"/>
      <c r="Y27" s="13"/>
      <c r="Z27" s="13"/>
      <c r="AA27" s="13"/>
      <c r="AB27" s="166"/>
      <c r="AC27" s="166"/>
      <c r="AD27" s="13"/>
      <c r="AE27" s="13"/>
      <c r="AF27" s="13"/>
      <c r="AG27" s="13"/>
      <c r="AH27" s="13"/>
      <c r="AI27" s="13"/>
      <c r="AJ27" s="13"/>
      <c r="AK27" s="16">
        <f>SUM(AK21:AK26)</f>
        <v>31</v>
      </c>
    </row>
    <row r="28" spans="1:64" s="66" customFormat="1" ht="38.25" customHeight="1">
      <c r="A28" s="62"/>
      <c r="B28" s="63" t="s">
        <v>86</v>
      </c>
      <c r="C28" s="182" t="s">
        <v>87</v>
      </c>
      <c r="D28" s="182"/>
      <c r="E28" s="182"/>
      <c r="F28" s="68"/>
      <c r="G28" s="68"/>
      <c r="H28" s="182"/>
      <c r="I28" s="182"/>
      <c r="J28" s="182"/>
      <c r="K28" s="68"/>
      <c r="L28" s="68"/>
      <c r="M28" s="68"/>
      <c r="N28" s="182"/>
      <c r="O28" s="182"/>
      <c r="P28" s="182"/>
      <c r="Q28" s="68"/>
      <c r="R28" s="62"/>
      <c r="S28" s="68"/>
      <c r="T28" s="62"/>
      <c r="U28" s="62"/>
      <c r="V28" s="62"/>
      <c r="W28" s="62"/>
      <c r="X28" s="185" t="s">
        <v>88</v>
      </c>
      <c r="Y28" s="185"/>
      <c r="Z28" s="185"/>
      <c r="AA28" s="185"/>
      <c r="AB28" s="185"/>
      <c r="AC28" s="185"/>
      <c r="AD28" s="182"/>
      <c r="AE28" s="182"/>
      <c r="AF28" s="182"/>
      <c r="AG28" s="182"/>
      <c r="AH28" s="182"/>
      <c r="AI28" s="62"/>
      <c r="AJ28" s="62"/>
    </row>
    <row r="29" spans="1:64" s="66" customFormat="1" ht="38.25" customHeight="1">
      <c r="A29" s="62"/>
      <c r="B29" s="63"/>
      <c r="C29" s="183" t="s">
        <v>5</v>
      </c>
      <c r="D29" s="183"/>
      <c r="E29" s="183"/>
      <c r="F29" s="64"/>
      <c r="G29" s="64"/>
      <c r="H29" s="183" t="s">
        <v>7</v>
      </c>
      <c r="I29" s="183"/>
      <c r="J29" s="183"/>
      <c r="K29" s="183"/>
      <c r="L29" s="183"/>
      <c r="M29" s="183"/>
      <c r="N29" s="183"/>
      <c r="O29" s="183"/>
      <c r="P29" s="183"/>
      <c r="Q29" s="64"/>
      <c r="R29" s="62"/>
      <c r="S29" s="64"/>
      <c r="T29" s="62"/>
      <c r="U29" s="62"/>
      <c r="V29" s="64"/>
      <c r="W29" s="64"/>
      <c r="X29" s="183" t="s">
        <v>32</v>
      </c>
      <c r="Y29" s="183"/>
      <c r="Z29" s="183"/>
      <c r="AA29" s="183"/>
      <c r="AB29" s="183"/>
      <c r="AC29" s="183"/>
      <c r="AD29" s="184"/>
      <c r="AE29" s="184"/>
      <c r="AF29" s="184"/>
      <c r="AG29" s="184"/>
      <c r="AH29" s="184"/>
      <c r="AI29" s="62"/>
      <c r="AJ29" s="62"/>
    </row>
    <row r="30" spans="1:64" s="66" customFormat="1" ht="38.25" customHeight="1">
      <c r="A30" s="62"/>
      <c r="B30" s="63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64" s="66" customFormat="1" ht="38.25" customHeight="1">
      <c r="A31" s="62"/>
      <c r="B31" s="63" t="s">
        <v>89</v>
      </c>
      <c r="C31" s="182" t="s">
        <v>90</v>
      </c>
      <c r="D31" s="182"/>
      <c r="E31" s="182"/>
      <c r="F31" s="68"/>
      <c r="G31" s="68"/>
      <c r="H31" s="182"/>
      <c r="I31" s="182"/>
      <c r="J31" s="182"/>
      <c r="K31" s="68"/>
      <c r="L31" s="68"/>
      <c r="M31" s="68"/>
      <c r="N31" s="182"/>
      <c r="O31" s="182"/>
      <c r="P31" s="182"/>
      <c r="Q31" s="68"/>
      <c r="R31" s="62"/>
      <c r="S31" s="68"/>
      <c r="T31" s="62"/>
      <c r="U31" s="62"/>
      <c r="V31" s="62"/>
      <c r="W31" s="62"/>
      <c r="X31" s="185" t="s">
        <v>91</v>
      </c>
      <c r="Y31" s="185"/>
      <c r="Z31" s="185"/>
      <c r="AA31" s="185"/>
      <c r="AB31" s="185"/>
      <c r="AC31" s="185"/>
      <c r="AD31" s="182"/>
      <c r="AE31" s="182"/>
      <c r="AF31" s="182"/>
      <c r="AG31" s="182"/>
      <c r="AH31" s="182"/>
      <c r="AI31" s="62"/>
      <c r="AJ31" s="62"/>
    </row>
    <row r="32" spans="1:64" s="66" customFormat="1" ht="17.25" customHeight="1">
      <c r="A32" s="62"/>
      <c r="B32" s="63"/>
      <c r="C32" s="183" t="s">
        <v>5</v>
      </c>
      <c r="D32" s="183"/>
      <c r="E32" s="183"/>
      <c r="F32" s="64"/>
      <c r="G32" s="64"/>
      <c r="H32" s="183" t="s">
        <v>7</v>
      </c>
      <c r="I32" s="183"/>
      <c r="J32" s="183"/>
      <c r="K32" s="183"/>
      <c r="L32" s="183"/>
      <c r="M32" s="183"/>
      <c r="N32" s="183"/>
      <c r="O32" s="183"/>
      <c r="P32" s="183"/>
      <c r="Q32" s="64"/>
      <c r="R32" s="62"/>
      <c r="S32" s="64"/>
      <c r="T32" s="62"/>
      <c r="U32" s="62"/>
      <c r="V32" s="64"/>
      <c r="W32" s="64"/>
      <c r="X32" s="183" t="s">
        <v>32</v>
      </c>
      <c r="Y32" s="183"/>
      <c r="Z32" s="183"/>
      <c r="AA32" s="183"/>
      <c r="AB32" s="183"/>
      <c r="AC32" s="183"/>
      <c r="AD32" s="184"/>
      <c r="AE32" s="184"/>
      <c r="AF32" s="184"/>
      <c r="AG32" s="184"/>
      <c r="AH32" s="184"/>
      <c r="AI32" s="62"/>
      <c r="AJ32" s="62"/>
    </row>
    <row r="34" spans="1:37" s="66" customFormat="1" ht="18.75" customHeight="1">
      <c r="A34" s="62"/>
      <c r="B34" s="63"/>
      <c r="C34" s="184"/>
      <c r="D34" s="184"/>
      <c r="E34" s="184"/>
      <c r="F34" s="184"/>
      <c r="G34" s="184"/>
      <c r="H34" s="184"/>
      <c r="I34" s="64"/>
      <c r="J34" s="64"/>
      <c r="K34" s="64"/>
      <c r="L34" s="64"/>
      <c r="M34" s="64"/>
      <c r="N34" s="200"/>
      <c r="O34" s="200"/>
      <c r="P34" s="200"/>
      <c r="Q34" s="200"/>
      <c r="R34" s="64"/>
      <c r="S34" s="200"/>
      <c r="T34" s="200"/>
      <c r="U34" s="200"/>
      <c r="V34" s="65"/>
      <c r="W34" s="65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</row>
    <row r="37" spans="1:37" ht="11.45" hidden="1" customHeight="1"/>
    <row r="38" spans="1:37" ht="11.45" hidden="1" customHeight="1"/>
    <row r="39" spans="1:37" ht="78" hidden="1" customHeight="1">
      <c r="F39" s="105"/>
      <c r="G39" s="105"/>
      <c r="H39" s="105"/>
      <c r="I39" s="105"/>
      <c r="J39" s="105"/>
      <c r="K39" s="105"/>
      <c r="L39" s="105"/>
      <c r="M39" s="105"/>
      <c r="N39" s="105"/>
      <c r="O39" s="105" t="s">
        <v>102</v>
      </c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6" t="s">
        <v>93</v>
      </c>
    </row>
    <row r="40" spans="1:37" ht="20.25" hidden="1" customHeight="1">
      <c r="F40" s="107"/>
      <c r="G40" s="107"/>
      <c r="H40" s="107"/>
      <c r="I40" s="107"/>
      <c r="J40" s="107"/>
      <c r="K40" s="107"/>
      <c r="L40" s="107"/>
      <c r="M40" s="107"/>
      <c r="N40" s="107"/>
      <c r="O40" s="107">
        <v>0.64</v>
      </c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8">
        <f>SUM(F40:AJ40)</f>
        <v>0.64</v>
      </c>
    </row>
    <row r="41" spans="1:37" ht="11.45" hidden="1" customHeight="1"/>
    <row r="70" spans="18:18" ht="11.45" customHeight="1">
      <c r="R70" s="152"/>
    </row>
  </sheetData>
  <mergeCells count="44">
    <mergeCell ref="C32:E32"/>
    <mergeCell ref="H32:P32"/>
    <mergeCell ref="X32:AC32"/>
    <mergeCell ref="AD32:AH32"/>
    <mergeCell ref="C34:H34"/>
    <mergeCell ref="N34:Q34"/>
    <mergeCell ref="S34:U34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20:AJ20"/>
    <mergeCell ref="B27:E27"/>
    <mergeCell ref="C28:E28"/>
    <mergeCell ref="H28:J28"/>
    <mergeCell ref="N28:P28"/>
    <mergeCell ref="X28:AC28"/>
    <mergeCell ref="AD28:AH28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AG11:AK11"/>
    <mergeCell ref="T8:AA8"/>
    <mergeCell ref="T10:AA10"/>
    <mergeCell ref="Y11:AA11"/>
    <mergeCell ref="A13:AK13"/>
  </mergeCells>
  <pageMargins left="0.74803149606299213" right="0.78740157480314965" top="0.74803149606299213" bottom="0.98425196850393704" header="0.51181102362204722" footer="0.51181102362204722"/>
  <pageSetup paperSize="8" scale="63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42"/>
  <sheetViews>
    <sheetView view="pageBreakPreview" topLeftCell="A22" zoomScale="60" zoomScaleNormal="70" workbookViewId="0">
      <selection activeCell="W34" sqref="W34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hidden="1" customWidth="1"/>
    <col min="7" max="7" width="19.42578125" style="1" customWidth="1"/>
    <col min="8" max="13" width="8.140625" style="1" customWidth="1"/>
    <col min="14" max="25" width="8.140625" style="2" customWidth="1"/>
    <col min="26" max="35" width="8.140625" style="4" customWidth="1"/>
    <col min="36" max="38" width="8.140625" style="4" hidden="1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hidden="1" customHeight="1" thickBot="1">
      <c r="A2" s="89"/>
      <c r="B2" s="89"/>
      <c r="C2" s="196" t="s">
        <v>0</v>
      </c>
      <c r="D2" s="196"/>
      <c r="E2" s="196"/>
      <c r="F2" s="196"/>
      <c r="G2" s="196"/>
      <c r="H2" s="196"/>
      <c r="I2" s="89"/>
      <c r="J2" s="89"/>
      <c r="K2" s="89"/>
      <c r="L2" s="89"/>
      <c r="M2" s="89"/>
      <c r="N2" s="5"/>
      <c r="O2" s="5"/>
      <c r="P2" s="5"/>
      <c r="Q2" s="5"/>
      <c r="R2" s="5"/>
      <c r="S2" s="5"/>
      <c r="T2" s="5"/>
      <c r="U2" s="5"/>
      <c r="V2" s="188" t="s">
        <v>1</v>
      </c>
      <c r="W2" s="188"/>
      <c r="X2" s="188"/>
      <c r="Y2" s="188"/>
      <c r="Z2" s="188"/>
      <c r="AA2" s="188"/>
      <c r="AB2" s="188"/>
      <c r="AC2" s="188"/>
      <c r="AP2" s="210" t="s">
        <v>66</v>
      </c>
      <c r="AQ2" s="211"/>
    </row>
    <row r="3" spans="1:70" s="7" customFormat="1" ht="15.75" hidden="1" customHeight="1">
      <c r="A3" s="89"/>
      <c r="B3" s="89"/>
      <c r="C3" s="196" t="s">
        <v>2</v>
      </c>
      <c r="D3" s="196"/>
      <c r="E3" s="196"/>
      <c r="F3" s="196"/>
      <c r="G3" s="29"/>
      <c r="H3" s="29"/>
      <c r="I3" s="89"/>
      <c r="J3" s="89"/>
      <c r="K3" s="89"/>
      <c r="L3" s="89"/>
      <c r="M3" s="89"/>
      <c r="N3" s="5"/>
      <c r="O3" s="5"/>
      <c r="P3" s="5"/>
      <c r="Q3" s="5"/>
      <c r="R3" s="5"/>
      <c r="S3" s="5"/>
      <c r="T3" s="5"/>
      <c r="U3" s="5"/>
      <c r="V3" s="196" t="s">
        <v>3</v>
      </c>
      <c r="W3" s="196"/>
      <c r="X3" s="196"/>
      <c r="Y3" s="196"/>
      <c r="Z3" s="196"/>
      <c r="AA3" s="196"/>
      <c r="AB3" s="196"/>
      <c r="AC3" s="196"/>
    </row>
    <row r="4" spans="1:70" s="7" customFormat="1" ht="22.5" hidden="1" customHeight="1">
      <c r="A4" s="89"/>
      <c r="B4" s="89"/>
      <c r="C4" s="216" t="s">
        <v>4</v>
      </c>
      <c r="D4" s="216"/>
      <c r="E4" s="216"/>
      <c r="F4" s="216"/>
      <c r="G4" s="30"/>
      <c r="H4" s="89"/>
      <c r="I4" s="89"/>
      <c r="J4" s="89"/>
      <c r="K4" s="89"/>
      <c r="L4" s="89"/>
      <c r="M4" s="89"/>
      <c r="N4" s="5"/>
      <c r="O4" s="5"/>
      <c r="P4" s="5"/>
      <c r="Q4" s="5"/>
      <c r="R4" s="5"/>
      <c r="S4" s="5"/>
      <c r="T4" s="5"/>
      <c r="U4" s="5"/>
      <c r="V4" s="89"/>
      <c r="W4" s="5"/>
      <c r="X4" s="5"/>
      <c r="Y4" s="5"/>
      <c r="Z4" s="5"/>
    </row>
    <row r="5" spans="1:70" s="7" customFormat="1" ht="33.75" hidden="1" customHeight="1">
      <c r="A5" s="89"/>
      <c r="B5" s="89"/>
      <c r="C5" s="217" t="s">
        <v>5</v>
      </c>
      <c r="D5" s="217"/>
      <c r="E5" s="217"/>
      <c r="F5" s="217"/>
      <c r="G5" s="29"/>
      <c r="H5" s="29"/>
      <c r="I5" s="89"/>
      <c r="J5" s="89"/>
      <c r="K5" s="89"/>
      <c r="L5" s="89"/>
      <c r="M5" s="89"/>
      <c r="N5" s="5"/>
      <c r="O5" s="5"/>
      <c r="P5" s="5"/>
      <c r="Q5" s="5"/>
      <c r="R5" s="5"/>
      <c r="S5" s="5"/>
      <c r="T5" s="5"/>
      <c r="U5" s="5"/>
      <c r="V5" s="198" t="s">
        <v>5</v>
      </c>
      <c r="W5" s="198"/>
      <c r="X5" s="198"/>
      <c r="Y5" s="198"/>
      <c r="Z5" s="198"/>
      <c r="AA5" s="198"/>
      <c r="AB5" s="198"/>
      <c r="AC5" s="198"/>
    </row>
    <row r="6" spans="1:70" s="7" customFormat="1" ht="15.75" hidden="1" customHeight="1">
      <c r="A6" s="89"/>
      <c r="B6" s="89"/>
      <c r="C6" s="216" t="s">
        <v>6</v>
      </c>
      <c r="D6" s="216"/>
      <c r="E6" s="216"/>
      <c r="F6" s="216"/>
      <c r="G6" s="30"/>
      <c r="H6" s="89"/>
      <c r="I6" s="89"/>
      <c r="J6" s="89"/>
      <c r="K6" s="89"/>
      <c r="L6" s="89"/>
      <c r="M6" s="89"/>
      <c r="N6" s="5"/>
      <c r="O6" s="5"/>
      <c r="P6" s="5"/>
      <c r="Q6" s="5"/>
      <c r="R6" s="5"/>
      <c r="S6" s="5"/>
      <c r="T6" s="5"/>
      <c r="U6" s="5"/>
      <c r="V6" s="89"/>
      <c r="W6" s="5"/>
      <c r="X6" s="5"/>
      <c r="Y6" s="5"/>
      <c r="Z6" s="5"/>
    </row>
    <row r="7" spans="1:70" s="7" customFormat="1" ht="30" hidden="1" customHeight="1">
      <c r="A7" s="89"/>
      <c r="B7" s="89"/>
      <c r="C7" s="218" t="s">
        <v>7</v>
      </c>
      <c r="D7" s="218"/>
      <c r="E7" s="218"/>
      <c r="F7" s="218"/>
      <c r="G7" s="29"/>
      <c r="H7" s="29"/>
      <c r="I7" s="89"/>
      <c r="J7" s="89"/>
      <c r="K7" s="89"/>
      <c r="L7" s="89"/>
      <c r="M7" s="89"/>
      <c r="N7" s="5"/>
      <c r="O7" s="5"/>
      <c r="P7" s="5"/>
      <c r="Q7" s="5"/>
      <c r="R7" s="5"/>
      <c r="S7" s="5"/>
      <c r="T7" s="5"/>
      <c r="U7" s="5"/>
      <c r="V7" s="198" t="s">
        <v>7</v>
      </c>
      <c r="W7" s="198"/>
      <c r="X7" s="198"/>
      <c r="Y7" s="198"/>
      <c r="Z7" s="198"/>
      <c r="AA7" s="198"/>
      <c r="AB7" s="198"/>
      <c r="AC7" s="198"/>
    </row>
    <row r="8" spans="1:70" s="7" customFormat="1" ht="15.75" hidden="1" customHeight="1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5"/>
      <c r="O8" s="5"/>
      <c r="P8" s="5"/>
      <c r="Q8" s="5"/>
      <c r="R8" s="5"/>
      <c r="S8" s="5"/>
      <c r="T8" s="5"/>
      <c r="U8" s="5"/>
      <c r="V8" s="89"/>
      <c r="W8" s="5"/>
      <c r="X8" s="5"/>
      <c r="Y8" s="5"/>
      <c r="Z8" s="5"/>
    </row>
    <row r="9" spans="1:70" s="7" customFormat="1" ht="15.75" hidden="1" customHeight="1">
      <c r="A9" s="89"/>
      <c r="B9" s="89"/>
      <c r="C9" s="196" t="s">
        <v>57</v>
      </c>
      <c r="D9" s="196"/>
      <c r="E9" s="196"/>
      <c r="F9" s="196"/>
      <c r="G9" s="196"/>
      <c r="H9" s="196"/>
      <c r="I9" s="89"/>
      <c r="J9" s="89"/>
      <c r="K9" s="89"/>
      <c r="L9" s="89"/>
      <c r="M9" s="89"/>
      <c r="N9" s="5"/>
      <c r="O9" s="5"/>
      <c r="P9" s="5"/>
      <c r="Q9" s="5"/>
      <c r="R9" s="5"/>
      <c r="S9" s="5"/>
      <c r="T9" s="5"/>
      <c r="U9" s="5"/>
      <c r="V9" s="188" t="s">
        <v>58</v>
      </c>
      <c r="W9" s="188"/>
      <c r="X9" s="188"/>
      <c r="Y9" s="188"/>
      <c r="Z9" s="188"/>
      <c r="AA9" s="188"/>
      <c r="AB9" s="188"/>
      <c r="AC9" s="188"/>
    </row>
    <row r="10" spans="1:70" s="7" customFormat="1" ht="39" customHeight="1" thickBo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9"/>
      <c r="AB10" s="189"/>
      <c r="AC10" s="189"/>
      <c r="AP10" s="210" t="s">
        <v>66</v>
      </c>
      <c r="AQ10" s="211"/>
    </row>
    <row r="11" spans="1:70" s="7" customFormat="1" ht="48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>
      <c r="A12" s="212" t="s">
        <v>56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4"/>
    </row>
    <row r="13" spans="1:70" s="48" customFormat="1" ht="22.5" customHeight="1">
      <c r="A13" s="212" t="s">
        <v>81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4"/>
    </row>
    <row r="14" spans="1:70" s="48" customFormat="1" ht="22.5" customHeight="1">
      <c r="A14" s="212" t="s">
        <v>65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4"/>
    </row>
    <row r="15" spans="1:70" s="9" customFormat="1" ht="15" customHeight="1">
      <c r="A15" s="209" t="s">
        <v>33</v>
      </c>
      <c r="B15" s="215" t="s">
        <v>10</v>
      </c>
      <c r="C15" s="209" t="s">
        <v>34</v>
      </c>
      <c r="D15" s="204" t="s">
        <v>35</v>
      </c>
      <c r="E15" s="204" t="s">
        <v>12</v>
      </c>
      <c r="F15" s="204" t="s">
        <v>11</v>
      </c>
      <c r="G15" s="205" t="s">
        <v>36</v>
      </c>
      <c r="H15" s="206" t="s">
        <v>123</v>
      </c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7" t="s">
        <v>38</v>
      </c>
      <c r="AN15" s="208" t="s">
        <v>39</v>
      </c>
      <c r="AO15" s="208"/>
      <c r="AP15" s="208"/>
      <c r="AQ15" s="20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09"/>
      <c r="B16" s="215"/>
      <c r="C16" s="209"/>
      <c r="D16" s="204"/>
      <c r="E16" s="204"/>
      <c r="F16" s="204"/>
      <c r="G16" s="205"/>
      <c r="H16" s="55">
        <v>1</v>
      </c>
      <c r="I16" s="161" t="s">
        <v>40</v>
      </c>
      <c r="J16" s="162">
        <v>3</v>
      </c>
      <c r="K16" s="56" t="s">
        <v>41</v>
      </c>
      <c r="L16" s="55">
        <v>5</v>
      </c>
      <c r="M16" s="56" t="s">
        <v>42</v>
      </c>
      <c r="N16" s="55">
        <v>7</v>
      </c>
      <c r="O16" s="56" t="s">
        <v>43</v>
      </c>
      <c r="P16" s="162">
        <v>9</v>
      </c>
      <c r="Q16" s="161" t="s">
        <v>44</v>
      </c>
      <c r="R16" s="55">
        <v>11</v>
      </c>
      <c r="S16" s="56" t="s">
        <v>45</v>
      </c>
      <c r="T16" s="55">
        <v>13</v>
      </c>
      <c r="U16" s="56" t="s">
        <v>46</v>
      </c>
      <c r="V16" s="55">
        <v>15</v>
      </c>
      <c r="W16" s="161" t="s">
        <v>47</v>
      </c>
      <c r="X16" s="162">
        <v>17</v>
      </c>
      <c r="Y16" s="56" t="s">
        <v>48</v>
      </c>
      <c r="Z16" s="55">
        <v>19</v>
      </c>
      <c r="AA16" s="56" t="s">
        <v>49</v>
      </c>
      <c r="AB16" s="55">
        <v>21</v>
      </c>
      <c r="AC16" s="56" t="s">
        <v>50</v>
      </c>
      <c r="AD16" s="162">
        <v>23</v>
      </c>
      <c r="AE16" s="161" t="s">
        <v>51</v>
      </c>
      <c r="AF16" s="55">
        <v>25</v>
      </c>
      <c r="AG16" s="56" t="s">
        <v>52</v>
      </c>
      <c r="AH16" s="55">
        <v>27</v>
      </c>
      <c r="AI16" s="56" t="s">
        <v>53</v>
      </c>
      <c r="AJ16" s="10">
        <v>29</v>
      </c>
      <c r="AK16" s="92" t="s">
        <v>54</v>
      </c>
      <c r="AL16" s="92" t="s">
        <v>55</v>
      </c>
      <c r="AM16" s="207"/>
      <c r="AN16" s="208"/>
      <c r="AO16" s="208"/>
      <c r="AP16" s="208"/>
      <c r="AQ16" s="20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09"/>
      <c r="B17" s="215"/>
      <c r="C17" s="209"/>
      <c r="D17" s="204"/>
      <c r="E17" s="204"/>
      <c r="F17" s="204"/>
      <c r="G17" s="205"/>
      <c r="H17" s="209" t="s">
        <v>39</v>
      </c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7"/>
      <c r="AN17" s="208"/>
      <c r="AO17" s="208"/>
      <c r="AP17" s="208"/>
      <c r="AQ17" s="20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09"/>
      <c r="B18" s="215"/>
      <c r="C18" s="209"/>
      <c r="D18" s="204"/>
      <c r="E18" s="204"/>
      <c r="F18" s="204"/>
      <c r="G18" s="205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7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93">
        <v>1</v>
      </c>
      <c r="B19" s="93">
        <v>2</v>
      </c>
      <c r="C19" s="26">
        <v>3</v>
      </c>
      <c r="D19" s="93">
        <v>4</v>
      </c>
      <c r="E19" s="26">
        <v>5</v>
      </c>
      <c r="F19" s="93">
        <v>6</v>
      </c>
      <c r="G19" s="93">
        <v>6</v>
      </c>
      <c r="H19" s="221">
        <v>7</v>
      </c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93">
        <v>8</v>
      </c>
      <c r="AN19" s="94">
        <v>9</v>
      </c>
      <c r="AO19" s="154">
        <v>10</v>
      </c>
      <c r="AP19" s="154">
        <v>11</v>
      </c>
      <c r="AQ19" s="154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48.75" customHeight="1">
      <c r="A20" s="16">
        <v>1</v>
      </c>
      <c r="B20" s="102" t="s">
        <v>68</v>
      </c>
      <c r="C20" s="102" t="s">
        <v>71</v>
      </c>
      <c r="D20" s="74">
        <v>0.88</v>
      </c>
      <c r="E20" s="16" t="s">
        <v>20</v>
      </c>
      <c r="F20" s="16" t="s">
        <v>20</v>
      </c>
      <c r="G20" s="103">
        <v>1</v>
      </c>
      <c r="H20" s="12"/>
      <c r="I20" s="166"/>
      <c r="J20" s="175"/>
      <c r="K20" s="12"/>
      <c r="L20" s="113"/>
      <c r="M20" s="110"/>
      <c r="N20" s="110"/>
      <c r="O20" s="110"/>
      <c r="P20" s="165"/>
      <c r="Q20" s="165"/>
      <c r="R20" s="13"/>
      <c r="S20" s="110"/>
      <c r="T20" s="109">
        <f t="shared" ref="T20:T25" si="0">G20*D20</f>
        <v>0.88</v>
      </c>
      <c r="U20" s="110"/>
      <c r="V20" s="110"/>
      <c r="W20" s="176"/>
      <c r="X20" s="176"/>
      <c r="Y20" s="111"/>
      <c r="Z20" s="111"/>
      <c r="AA20" s="111"/>
      <c r="AB20" s="111"/>
      <c r="AC20" s="111"/>
      <c r="AD20" s="165"/>
      <c r="AE20" s="165"/>
      <c r="AF20" s="104"/>
      <c r="AG20" s="104"/>
      <c r="AH20" s="104"/>
      <c r="AI20" s="104"/>
      <c r="AJ20" s="104"/>
      <c r="AK20" s="104"/>
      <c r="AL20" s="104"/>
      <c r="AM20" s="72">
        <f>SUM(H20:AL20)</f>
        <v>0.88</v>
      </c>
      <c r="AN20" s="72"/>
      <c r="AO20" s="72">
        <f>AM20</f>
        <v>0.88</v>
      </c>
      <c r="AP20" s="72"/>
      <c r="AQ20" s="72"/>
    </row>
    <row r="21" spans="1:70" s="7" customFormat="1" ht="48.75" customHeight="1">
      <c r="A21" s="16">
        <v>2</v>
      </c>
      <c r="B21" s="102" t="s">
        <v>72</v>
      </c>
      <c r="C21" s="102" t="s">
        <v>121</v>
      </c>
      <c r="D21" s="74">
        <v>3.36</v>
      </c>
      <c r="E21" s="16" t="s">
        <v>20</v>
      </c>
      <c r="F21" s="16" t="s">
        <v>20</v>
      </c>
      <c r="G21" s="103">
        <v>1</v>
      </c>
      <c r="H21" s="12"/>
      <c r="I21" s="166"/>
      <c r="J21" s="175"/>
      <c r="K21" s="12"/>
      <c r="L21" s="113"/>
      <c r="M21" s="110"/>
      <c r="N21" s="110"/>
      <c r="O21" s="110"/>
      <c r="P21" s="165"/>
      <c r="Q21" s="165"/>
      <c r="R21" s="104"/>
      <c r="S21" s="110"/>
      <c r="T21" s="109">
        <f t="shared" si="0"/>
        <v>3.36</v>
      </c>
      <c r="U21" s="110"/>
      <c r="V21" s="110"/>
      <c r="W21" s="176"/>
      <c r="X21" s="176"/>
      <c r="Y21" s="111"/>
      <c r="Z21" s="111"/>
      <c r="AA21" s="111"/>
      <c r="AB21" s="111"/>
      <c r="AC21" s="111"/>
      <c r="AD21" s="165"/>
      <c r="AE21" s="165"/>
      <c r="AF21" s="104"/>
      <c r="AG21" s="104"/>
      <c r="AH21" s="104"/>
      <c r="AI21" s="104"/>
      <c r="AJ21" s="104"/>
      <c r="AK21" s="104"/>
      <c r="AL21" s="104"/>
      <c r="AM21" s="72">
        <f t="shared" ref="AM21:AM25" si="1">SUM(H21:AL21)</f>
        <v>3.36</v>
      </c>
      <c r="AN21" s="72">
        <f>AM21</f>
        <v>3.36</v>
      </c>
      <c r="AO21" s="72"/>
      <c r="AP21" s="72"/>
      <c r="AQ21" s="72"/>
    </row>
    <row r="22" spans="1:70" s="7" customFormat="1" ht="30.75" customHeight="1">
      <c r="A22" s="16">
        <v>3</v>
      </c>
      <c r="B22" s="102" t="s">
        <v>63</v>
      </c>
      <c r="C22" s="102" t="s">
        <v>64</v>
      </c>
      <c r="D22" s="74">
        <v>3.36</v>
      </c>
      <c r="E22" s="16" t="s">
        <v>20</v>
      </c>
      <c r="F22" s="16" t="s">
        <v>20</v>
      </c>
      <c r="G22" s="103">
        <v>2</v>
      </c>
      <c r="H22" s="12"/>
      <c r="I22" s="166"/>
      <c r="J22" s="175"/>
      <c r="K22" s="12"/>
      <c r="L22" s="113"/>
      <c r="M22" s="110"/>
      <c r="N22" s="110"/>
      <c r="O22" s="110"/>
      <c r="P22" s="165"/>
      <c r="Q22" s="165"/>
      <c r="R22" s="13"/>
      <c r="S22" s="110"/>
      <c r="T22" s="109">
        <f t="shared" si="0"/>
        <v>6.72</v>
      </c>
      <c r="U22" s="112"/>
      <c r="V22" s="110"/>
      <c r="W22" s="176"/>
      <c r="X22" s="176"/>
      <c r="Y22" s="111"/>
      <c r="Z22" s="111"/>
      <c r="AA22" s="111"/>
      <c r="AB22" s="111"/>
      <c r="AC22" s="111"/>
      <c r="AD22" s="165"/>
      <c r="AE22" s="165"/>
      <c r="AF22" s="104"/>
      <c r="AG22" s="104"/>
      <c r="AH22" s="104"/>
      <c r="AI22" s="104"/>
      <c r="AJ22" s="104"/>
      <c r="AK22" s="104"/>
      <c r="AL22" s="104"/>
      <c r="AM22" s="72">
        <f t="shared" si="1"/>
        <v>6.72</v>
      </c>
      <c r="AN22" s="72">
        <f>AM22</f>
        <v>6.72</v>
      </c>
      <c r="AO22" s="72"/>
      <c r="AP22" s="72"/>
      <c r="AQ22" s="72"/>
    </row>
    <row r="23" spans="1:70" s="7" customFormat="1" ht="30.75" customHeight="1">
      <c r="A23" s="16">
        <v>4</v>
      </c>
      <c r="B23" s="102" t="s">
        <v>98</v>
      </c>
      <c r="C23" s="102" t="s">
        <v>99</v>
      </c>
      <c r="D23" s="74">
        <v>0.57999999999999996</v>
      </c>
      <c r="E23" s="16" t="s">
        <v>20</v>
      </c>
      <c r="F23" s="16" t="s">
        <v>20</v>
      </c>
      <c r="G23" s="103">
        <v>9</v>
      </c>
      <c r="H23" s="12"/>
      <c r="I23" s="166"/>
      <c r="J23" s="175"/>
      <c r="K23" s="12"/>
      <c r="L23" s="113"/>
      <c r="M23" s="110"/>
      <c r="N23" s="110"/>
      <c r="O23" s="110"/>
      <c r="P23" s="165"/>
      <c r="Q23" s="165"/>
      <c r="R23" s="13"/>
      <c r="S23" s="110"/>
      <c r="T23" s="109">
        <f t="shared" si="0"/>
        <v>5.22</v>
      </c>
      <c r="U23" s="110"/>
      <c r="V23" s="112"/>
      <c r="W23" s="176"/>
      <c r="X23" s="176"/>
      <c r="Y23" s="111"/>
      <c r="Z23" s="111"/>
      <c r="AA23" s="111"/>
      <c r="AB23" s="111"/>
      <c r="AC23" s="111"/>
      <c r="AD23" s="165"/>
      <c r="AE23" s="165"/>
      <c r="AF23" s="104"/>
      <c r="AG23" s="104"/>
      <c r="AH23" s="104"/>
      <c r="AI23" s="104"/>
      <c r="AJ23" s="104"/>
      <c r="AK23" s="104"/>
      <c r="AL23" s="104"/>
      <c r="AM23" s="72">
        <f t="shared" si="1"/>
        <v>5.22</v>
      </c>
      <c r="AN23" s="72"/>
      <c r="AO23" s="72">
        <f>AM23</f>
        <v>5.22</v>
      </c>
      <c r="AP23" s="72"/>
      <c r="AQ23" s="72"/>
    </row>
    <row r="24" spans="1:70" s="7" customFormat="1" ht="30.75" customHeight="1">
      <c r="A24" s="16">
        <v>5</v>
      </c>
      <c r="B24" s="102" t="s">
        <v>100</v>
      </c>
      <c r="C24" s="102" t="s">
        <v>101</v>
      </c>
      <c r="D24" s="74">
        <v>0.66</v>
      </c>
      <c r="E24" s="16" t="s">
        <v>20</v>
      </c>
      <c r="F24" s="16" t="s">
        <v>20</v>
      </c>
      <c r="G24" s="103">
        <v>9</v>
      </c>
      <c r="H24" s="12"/>
      <c r="I24" s="166"/>
      <c r="J24" s="175"/>
      <c r="K24" s="12"/>
      <c r="L24" s="113"/>
      <c r="M24" s="110"/>
      <c r="N24" s="110"/>
      <c r="O24" s="110"/>
      <c r="P24" s="165"/>
      <c r="Q24" s="165"/>
      <c r="R24" s="104"/>
      <c r="S24" s="110"/>
      <c r="T24" s="109">
        <f t="shared" si="0"/>
        <v>5.94</v>
      </c>
      <c r="U24" s="110"/>
      <c r="V24" s="110"/>
      <c r="W24" s="167"/>
      <c r="X24" s="176"/>
      <c r="Y24" s="111"/>
      <c r="Z24" s="111"/>
      <c r="AA24" s="111"/>
      <c r="AB24" s="111"/>
      <c r="AC24" s="111"/>
      <c r="AD24" s="165"/>
      <c r="AE24" s="165"/>
      <c r="AF24" s="104"/>
      <c r="AG24" s="104"/>
      <c r="AH24" s="104"/>
      <c r="AI24" s="104"/>
      <c r="AJ24" s="104"/>
      <c r="AK24" s="104"/>
      <c r="AL24" s="104"/>
      <c r="AM24" s="72">
        <f t="shared" si="1"/>
        <v>5.94</v>
      </c>
      <c r="AN24" s="72"/>
      <c r="AO24" s="72">
        <f>AM24</f>
        <v>5.94</v>
      </c>
      <c r="AP24" s="72"/>
      <c r="AQ24" s="72"/>
    </row>
    <row r="25" spans="1:70" s="7" customFormat="1" ht="30.75" customHeight="1">
      <c r="A25" s="16">
        <v>6</v>
      </c>
      <c r="B25" s="102" t="s">
        <v>69</v>
      </c>
      <c r="C25" s="102" t="s">
        <v>70</v>
      </c>
      <c r="D25" s="74">
        <v>3.36</v>
      </c>
      <c r="E25" s="16" t="s">
        <v>20</v>
      </c>
      <c r="F25" s="16" t="s">
        <v>20</v>
      </c>
      <c r="G25" s="103">
        <v>9</v>
      </c>
      <c r="H25" s="12"/>
      <c r="I25" s="166"/>
      <c r="J25" s="175"/>
      <c r="K25" s="12"/>
      <c r="L25" s="113"/>
      <c r="M25" s="110"/>
      <c r="N25" s="110"/>
      <c r="O25" s="110"/>
      <c r="P25" s="165"/>
      <c r="Q25" s="165"/>
      <c r="R25" s="104"/>
      <c r="S25" s="110"/>
      <c r="T25" s="109">
        <f t="shared" si="0"/>
        <v>30.24</v>
      </c>
      <c r="U25" s="110"/>
      <c r="V25" s="110"/>
      <c r="W25" s="176"/>
      <c r="X25" s="167"/>
      <c r="Y25" s="111"/>
      <c r="Z25" s="111"/>
      <c r="AA25" s="111"/>
      <c r="AB25" s="111"/>
      <c r="AC25" s="111"/>
      <c r="AD25" s="165"/>
      <c r="AE25" s="165"/>
      <c r="AF25" s="104"/>
      <c r="AG25" s="104"/>
      <c r="AH25" s="104"/>
      <c r="AI25" s="104"/>
      <c r="AJ25" s="104"/>
      <c r="AK25" s="104"/>
      <c r="AL25" s="104"/>
      <c r="AM25" s="72">
        <f t="shared" si="1"/>
        <v>30.24</v>
      </c>
      <c r="AN25" s="72">
        <f>AM25</f>
        <v>30.24</v>
      </c>
      <c r="AO25" s="72"/>
      <c r="AP25" s="72"/>
      <c r="AQ25" s="72"/>
    </row>
    <row r="26" spans="1:70" s="7" customFormat="1" ht="24.75" customHeight="1">
      <c r="A26" s="14"/>
      <c r="B26" s="201" t="s">
        <v>28</v>
      </c>
      <c r="C26" s="202"/>
      <c r="D26" s="202"/>
      <c r="E26" s="202"/>
      <c r="F26" s="202"/>
      <c r="G26" s="203"/>
      <c r="H26" s="13"/>
      <c r="I26" s="166"/>
      <c r="J26" s="166"/>
      <c r="K26" s="13"/>
      <c r="L26" s="13"/>
      <c r="M26" s="13"/>
      <c r="N26" s="13"/>
      <c r="O26" s="13"/>
      <c r="P26" s="165"/>
      <c r="Q26" s="165"/>
      <c r="R26" s="110"/>
      <c r="S26" s="13"/>
      <c r="T26" s="109">
        <f>SUM(T20:T25)</f>
        <v>52.36</v>
      </c>
      <c r="U26" s="110"/>
      <c r="V26" s="110"/>
      <c r="W26" s="176"/>
      <c r="X26" s="176"/>
      <c r="Y26" s="13"/>
      <c r="Z26" s="13"/>
      <c r="AA26" s="13"/>
      <c r="AB26" s="13"/>
      <c r="AC26" s="13"/>
      <c r="AD26" s="166"/>
      <c r="AE26" s="166"/>
      <c r="AF26" s="13"/>
      <c r="AG26" s="13"/>
      <c r="AH26" s="13"/>
      <c r="AI26" s="13"/>
      <c r="AJ26" s="13"/>
      <c r="AK26" s="13"/>
      <c r="AL26" s="13"/>
      <c r="AM26" s="69">
        <f>SUM(AM20:AM25)</f>
        <v>52.36</v>
      </c>
      <c r="AN26" s="69">
        <f t="shared" ref="AN26:AO26" si="2">SUM(AN20:AN25)</f>
        <v>40.32</v>
      </c>
      <c r="AO26" s="69">
        <f t="shared" si="2"/>
        <v>12.04</v>
      </c>
      <c r="AP26" s="69"/>
      <c r="AQ26" s="73"/>
    </row>
    <row r="27" spans="1:70" s="66" customFormat="1" ht="51.75" customHeight="1">
      <c r="A27" s="62"/>
      <c r="B27" s="63" t="s">
        <v>86</v>
      </c>
      <c r="C27" s="182" t="s">
        <v>87</v>
      </c>
      <c r="D27" s="182"/>
      <c r="E27" s="182"/>
      <c r="F27" s="68"/>
      <c r="G27" s="68"/>
      <c r="H27" s="182"/>
      <c r="I27" s="182"/>
      <c r="J27" s="182"/>
      <c r="K27" s="68"/>
      <c r="L27" s="68"/>
      <c r="M27" s="68"/>
      <c r="N27" s="182"/>
      <c r="O27" s="182"/>
      <c r="P27" s="182"/>
      <c r="Q27" s="68"/>
      <c r="R27" s="62"/>
      <c r="S27" s="68"/>
      <c r="T27" s="62"/>
      <c r="U27" s="62"/>
      <c r="V27" s="62"/>
      <c r="W27" s="62"/>
      <c r="X27" s="185" t="s">
        <v>88</v>
      </c>
      <c r="Y27" s="185"/>
      <c r="Z27" s="185"/>
      <c r="AA27" s="185"/>
      <c r="AB27" s="185"/>
      <c r="AC27" s="185"/>
      <c r="AD27" s="182"/>
      <c r="AE27" s="182"/>
      <c r="AF27" s="182"/>
      <c r="AG27" s="182"/>
      <c r="AH27" s="182"/>
      <c r="AI27" s="62"/>
      <c r="AJ27" s="62"/>
    </row>
    <row r="28" spans="1:70" s="66" customFormat="1" ht="38.25" customHeight="1">
      <c r="A28" s="62"/>
      <c r="B28" s="63"/>
      <c r="C28" s="183" t="s">
        <v>5</v>
      </c>
      <c r="D28" s="183"/>
      <c r="E28" s="183"/>
      <c r="F28" s="64"/>
      <c r="G28" s="64"/>
      <c r="H28" s="183" t="s">
        <v>7</v>
      </c>
      <c r="I28" s="183"/>
      <c r="J28" s="183"/>
      <c r="K28" s="183"/>
      <c r="L28" s="183"/>
      <c r="M28" s="183"/>
      <c r="N28" s="183"/>
      <c r="O28" s="183"/>
      <c r="P28" s="183"/>
      <c r="Q28" s="64"/>
      <c r="R28" s="62"/>
      <c r="S28" s="64"/>
      <c r="T28" s="62"/>
      <c r="U28" s="62"/>
      <c r="V28" s="64"/>
      <c r="W28" s="64"/>
      <c r="X28" s="183" t="s">
        <v>32</v>
      </c>
      <c r="Y28" s="183"/>
      <c r="Z28" s="183"/>
      <c r="AA28" s="183"/>
      <c r="AB28" s="183"/>
      <c r="AC28" s="183"/>
      <c r="AD28" s="184"/>
      <c r="AE28" s="184"/>
      <c r="AF28" s="184"/>
      <c r="AG28" s="184"/>
      <c r="AH28" s="184"/>
      <c r="AI28" s="62"/>
      <c r="AJ28" s="62"/>
    </row>
    <row r="29" spans="1:70" s="66" customFormat="1" ht="38.25" customHeight="1">
      <c r="A29" s="62"/>
      <c r="B29" s="63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</row>
    <row r="30" spans="1:70" s="66" customFormat="1" ht="38.25" customHeight="1">
      <c r="A30" s="62"/>
      <c r="B30" s="63" t="s">
        <v>89</v>
      </c>
      <c r="C30" s="182" t="s">
        <v>90</v>
      </c>
      <c r="D30" s="182"/>
      <c r="E30" s="182"/>
      <c r="F30" s="68"/>
      <c r="G30" s="68"/>
      <c r="H30" s="182"/>
      <c r="I30" s="182"/>
      <c r="J30" s="182"/>
      <c r="K30" s="68"/>
      <c r="L30" s="68"/>
      <c r="M30" s="68"/>
      <c r="N30" s="182"/>
      <c r="O30" s="182"/>
      <c r="P30" s="182"/>
      <c r="Q30" s="68"/>
      <c r="R30" s="62"/>
      <c r="S30" s="68"/>
      <c r="T30" s="62"/>
      <c r="U30" s="62"/>
      <c r="V30" s="62"/>
      <c r="W30" s="62"/>
      <c r="X30" s="185" t="s">
        <v>91</v>
      </c>
      <c r="Y30" s="185"/>
      <c r="Z30" s="185"/>
      <c r="AA30" s="185"/>
      <c r="AB30" s="185"/>
      <c r="AC30" s="185"/>
      <c r="AD30" s="182"/>
      <c r="AE30" s="182"/>
      <c r="AF30" s="182"/>
      <c r="AG30" s="182"/>
      <c r="AH30" s="182"/>
      <c r="AI30" s="62"/>
      <c r="AJ30" s="62"/>
    </row>
    <row r="31" spans="1:70" s="66" customFormat="1" ht="38.25" customHeight="1">
      <c r="A31" s="62"/>
      <c r="B31" s="63"/>
      <c r="C31" s="183" t="s">
        <v>5</v>
      </c>
      <c r="D31" s="183"/>
      <c r="E31" s="183"/>
      <c r="F31" s="64"/>
      <c r="G31" s="64"/>
      <c r="H31" s="183" t="s">
        <v>7</v>
      </c>
      <c r="I31" s="183"/>
      <c r="J31" s="183"/>
      <c r="K31" s="183"/>
      <c r="L31" s="183"/>
      <c r="M31" s="183"/>
      <c r="N31" s="183"/>
      <c r="O31" s="183"/>
      <c r="P31" s="183"/>
      <c r="Q31" s="64"/>
      <c r="R31" s="62"/>
      <c r="S31" s="64"/>
      <c r="T31" s="62"/>
      <c r="U31" s="62"/>
      <c r="V31" s="64"/>
      <c r="W31" s="64"/>
      <c r="X31" s="183" t="s">
        <v>32</v>
      </c>
      <c r="Y31" s="183"/>
      <c r="Z31" s="183"/>
      <c r="AA31" s="183"/>
      <c r="AB31" s="183"/>
      <c r="AC31" s="183"/>
      <c r="AD31" s="184"/>
      <c r="AE31" s="184"/>
      <c r="AF31" s="184"/>
      <c r="AG31" s="184"/>
      <c r="AH31" s="184"/>
      <c r="AI31" s="62"/>
      <c r="AJ31" s="62"/>
    </row>
    <row r="32" spans="1:70" ht="11.45" customHeight="1">
      <c r="L32" s="2"/>
      <c r="M32" s="2"/>
      <c r="X32" s="4"/>
      <c r="Y32" s="4"/>
    </row>
    <row r="33" spans="1:41" s="66" customFormat="1" ht="18.75" customHeight="1">
      <c r="A33" s="62"/>
      <c r="B33" s="63"/>
      <c r="C33" s="184"/>
      <c r="D33" s="184"/>
      <c r="E33" s="184"/>
      <c r="F33" s="184"/>
      <c r="G33" s="184"/>
      <c r="H33" s="184"/>
      <c r="I33" s="64"/>
      <c r="J33" s="64"/>
      <c r="K33" s="64"/>
      <c r="L33" s="64"/>
      <c r="M33" s="64"/>
      <c r="N33" s="200"/>
      <c r="O33" s="200"/>
      <c r="P33" s="200"/>
      <c r="Q33" s="200"/>
      <c r="R33" s="64"/>
      <c r="S33" s="200"/>
      <c r="T33" s="200"/>
      <c r="U33" s="200"/>
      <c r="V33" s="65"/>
      <c r="W33" s="65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</row>
    <row r="34" spans="1:41" ht="61.5" customHeight="1">
      <c r="L34" s="2"/>
      <c r="M34" s="2"/>
      <c r="P34" s="4"/>
      <c r="T34" s="266" t="s">
        <v>126</v>
      </c>
      <c r="X34" s="4"/>
      <c r="Y34" s="4"/>
    </row>
    <row r="35" spans="1:41" s="66" customFormat="1" ht="61.5" customHeight="1">
      <c r="A35" s="267"/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Q35" s="267"/>
      <c r="R35" s="267"/>
      <c r="S35" s="267"/>
      <c r="T35" s="264">
        <f>(0.3+0.34)</f>
        <v>0.64</v>
      </c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</row>
    <row r="36" spans="1:41" ht="11.45" customHeight="1">
      <c r="A36" s="267"/>
      <c r="B36" s="267"/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</row>
    <row r="37" spans="1:41" ht="11.45" customHeight="1">
      <c r="A37" s="267"/>
      <c r="B37" s="267"/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7"/>
      <c r="AK37" s="267"/>
    </row>
    <row r="38" spans="1:41" ht="51" customHeight="1">
      <c r="E38" s="263" t="s">
        <v>124</v>
      </c>
      <c r="F38" s="263"/>
      <c r="G38" s="263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>
        <f>T26/8</f>
        <v>6.5449999999999999</v>
      </c>
      <c r="U38" s="264"/>
      <c r="V38" s="264"/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9"/>
      <c r="AK38" s="268"/>
      <c r="AL38" s="268"/>
      <c r="AM38" s="270"/>
      <c r="AN38" s="270"/>
      <c r="AO38" s="132"/>
    </row>
    <row r="39" spans="1:41" ht="51" customHeight="1">
      <c r="E39" s="265" t="s">
        <v>125</v>
      </c>
      <c r="F39" s="265"/>
      <c r="G39" s="265"/>
      <c r="H39" s="264"/>
      <c r="I39" s="264"/>
      <c r="J39" s="264"/>
      <c r="K39" s="271"/>
      <c r="L39" s="271"/>
      <c r="M39" s="271"/>
      <c r="N39" s="271"/>
      <c r="O39" s="271"/>
      <c r="P39" s="271"/>
      <c r="Q39" s="271"/>
      <c r="R39" s="271"/>
      <c r="S39" s="271"/>
      <c r="T39" s="271">
        <f>0.75*7+0.17</f>
        <v>5.42</v>
      </c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2"/>
      <c r="AK39" s="271"/>
      <c r="AL39" s="271"/>
      <c r="AM39" s="273">
        <f>SUM(P39:AL39)</f>
        <v>5.42</v>
      </c>
      <c r="AN39" s="274"/>
      <c r="AO39" s="132"/>
    </row>
    <row r="40" spans="1:41" ht="51" customHeight="1">
      <c r="E40" s="275"/>
      <c r="F40" s="275"/>
      <c r="G40" s="275"/>
      <c r="H40" s="276"/>
      <c r="I40" s="276"/>
      <c r="J40" s="276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1"/>
      <c r="AL40" s="271"/>
      <c r="AM40" s="274"/>
      <c r="AN40" s="274"/>
      <c r="AO40" s="132"/>
    </row>
    <row r="41" spans="1:41" ht="51" customHeight="1">
      <c r="E41" s="263" t="s">
        <v>127</v>
      </c>
      <c r="F41" s="263"/>
      <c r="G41" s="263"/>
      <c r="H41" s="266"/>
      <c r="I41" s="266"/>
      <c r="J41" s="266"/>
      <c r="K41" s="277"/>
      <c r="L41" s="277"/>
      <c r="M41" s="277"/>
      <c r="N41" s="277"/>
      <c r="O41" s="277"/>
      <c r="P41" s="281"/>
      <c r="Q41" s="277"/>
      <c r="R41" s="277"/>
      <c r="S41" s="277"/>
      <c r="T41" s="266" t="s">
        <v>126</v>
      </c>
      <c r="U41" s="277"/>
      <c r="V41" s="277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9"/>
      <c r="AK41" s="278"/>
      <c r="AL41" s="278"/>
      <c r="AM41" s="280"/>
      <c r="AN41" s="280"/>
      <c r="AO41" s="132"/>
    </row>
    <row r="42" spans="1:41" ht="51" customHeight="1">
      <c r="E42" s="265" t="s">
        <v>128</v>
      </c>
      <c r="F42" s="265"/>
      <c r="G42" s="265"/>
      <c r="H42" s="264"/>
      <c r="I42" s="264"/>
      <c r="J42" s="264"/>
      <c r="K42" s="271"/>
      <c r="L42" s="271"/>
      <c r="M42" s="271"/>
      <c r="N42" s="271"/>
      <c r="O42" s="271"/>
      <c r="P42" s="264"/>
      <c r="Q42" s="271"/>
      <c r="R42" s="271"/>
      <c r="S42" s="271"/>
      <c r="T42" s="271">
        <f>T35*7+0.6</f>
        <v>5.08</v>
      </c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1"/>
      <c r="AH42" s="271"/>
      <c r="AI42" s="271"/>
      <c r="AJ42" s="272"/>
      <c r="AK42" s="271"/>
      <c r="AL42" s="271"/>
      <c r="AM42" s="273">
        <f>SUM(H42:AL42)</f>
        <v>5.08</v>
      </c>
      <c r="AN42" s="274"/>
      <c r="AO42" s="132"/>
    </row>
  </sheetData>
  <mergeCells count="56">
    <mergeCell ref="E38:G38"/>
    <mergeCell ref="E39:G39"/>
    <mergeCell ref="E41:G41"/>
    <mergeCell ref="E42:G42"/>
    <mergeCell ref="C31:E31"/>
    <mergeCell ref="H31:P31"/>
    <mergeCell ref="X31:AC31"/>
    <mergeCell ref="AD31:AH31"/>
    <mergeCell ref="C33:H33"/>
    <mergeCell ref="N33:Q33"/>
    <mergeCell ref="S33:U33"/>
    <mergeCell ref="C28:E28"/>
    <mergeCell ref="H28:P28"/>
    <mergeCell ref="X28:AC28"/>
    <mergeCell ref="AD28:AH28"/>
    <mergeCell ref="C30:E30"/>
    <mergeCell ref="H30:J30"/>
    <mergeCell ref="N30:P30"/>
    <mergeCell ref="X30:AC30"/>
    <mergeCell ref="AD30:AH30"/>
    <mergeCell ref="H19:AL19"/>
    <mergeCell ref="B26:G26"/>
    <mergeCell ref="C27:E27"/>
    <mergeCell ref="H27:J27"/>
    <mergeCell ref="N27:P27"/>
    <mergeCell ref="X27:AC27"/>
    <mergeCell ref="AD27:AH27"/>
    <mergeCell ref="F15:F18"/>
    <mergeCell ref="G15:G18"/>
    <mergeCell ref="H15:AL15"/>
    <mergeCell ref="AM15:AM18"/>
    <mergeCell ref="AN15:AQ17"/>
    <mergeCell ref="H17:AL18"/>
    <mergeCell ref="AA10:AC10"/>
    <mergeCell ref="AP10:AQ10"/>
    <mergeCell ref="A12:AQ12"/>
    <mergeCell ref="A13:AQ13"/>
    <mergeCell ref="A14:AQ14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4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 collapsed="1"/>
    <col min="34" max="36" width="6.7109375" style="4" hidden="1" customWidth="1" outlineLevel="1"/>
    <col min="37" max="37" width="11.85546875" style="4" customWidth="1"/>
    <col min="38" max="16384" width="9.140625" style="4"/>
  </cols>
  <sheetData>
    <row r="1" spans="1:64" ht="15.75" customHeight="1" thickBot="1">
      <c r="P1" s="3"/>
      <c r="Q1" s="197"/>
      <c r="R1" s="197"/>
      <c r="S1" s="197"/>
      <c r="T1" s="197"/>
      <c r="U1" s="195"/>
      <c r="V1" s="195"/>
      <c r="W1" s="195"/>
    </row>
    <row r="2" spans="1:64" s="5" customFormat="1" ht="25.5" customHeight="1" thickBot="1">
      <c r="AJ2" s="7"/>
      <c r="AK2" s="90" t="s">
        <v>83</v>
      </c>
    </row>
    <row r="3" spans="1:64" s="7" customFormat="1" ht="15.75" hidden="1" customHeight="1">
      <c r="A3" s="89"/>
      <c r="B3" s="29" t="s">
        <v>0</v>
      </c>
      <c r="C3" s="29"/>
      <c r="D3" s="29"/>
      <c r="E3" s="29"/>
      <c r="F3" s="29"/>
      <c r="G3" s="89"/>
      <c r="H3" s="89"/>
      <c r="I3" s="89"/>
      <c r="J3" s="89"/>
      <c r="K3" s="89"/>
      <c r="L3" s="5"/>
      <c r="M3" s="5"/>
      <c r="N3" s="5"/>
      <c r="O3" s="5"/>
      <c r="P3" s="5"/>
      <c r="Q3" s="5"/>
      <c r="R3" s="5"/>
      <c r="S3" s="5"/>
      <c r="T3" s="188" t="s">
        <v>1</v>
      </c>
      <c r="U3" s="188"/>
      <c r="V3" s="188"/>
      <c r="W3" s="188"/>
      <c r="X3" s="188"/>
      <c r="Y3" s="188"/>
      <c r="Z3" s="188"/>
      <c r="AA3" s="188"/>
    </row>
    <row r="4" spans="1:64" s="7" customFormat="1" ht="15.75" hidden="1" customHeight="1">
      <c r="A4" s="89"/>
      <c r="B4" s="29" t="s">
        <v>2</v>
      </c>
      <c r="C4" s="29"/>
      <c r="D4" s="29"/>
      <c r="E4" s="29"/>
      <c r="F4" s="29"/>
      <c r="G4" s="89"/>
      <c r="H4" s="89"/>
      <c r="I4" s="89"/>
      <c r="J4" s="89"/>
      <c r="K4" s="89"/>
      <c r="L4" s="5"/>
      <c r="M4" s="5"/>
      <c r="N4" s="5"/>
      <c r="O4" s="5"/>
      <c r="P4" s="5"/>
      <c r="Q4" s="5"/>
      <c r="R4" s="5"/>
      <c r="S4" s="5"/>
      <c r="T4" s="196" t="s">
        <v>3</v>
      </c>
      <c r="U4" s="196"/>
      <c r="V4" s="196"/>
      <c r="W4" s="196"/>
      <c r="X4" s="196"/>
      <c r="Y4" s="196"/>
      <c r="Z4" s="196"/>
      <c r="AA4" s="196"/>
    </row>
    <row r="5" spans="1:64" s="7" customFormat="1" ht="22.5" hidden="1" customHeight="1">
      <c r="A5" s="89"/>
      <c r="B5" s="45" t="s">
        <v>4</v>
      </c>
      <c r="C5" s="42"/>
      <c r="D5" s="30"/>
      <c r="E5" s="30"/>
      <c r="F5" s="89"/>
      <c r="G5" s="89"/>
      <c r="H5" s="89"/>
      <c r="I5" s="89"/>
      <c r="J5" s="89"/>
      <c r="K5" s="89"/>
      <c r="L5" s="5"/>
      <c r="M5" s="5"/>
      <c r="N5" s="5"/>
      <c r="O5" s="5"/>
      <c r="P5" s="5"/>
      <c r="Q5" s="5"/>
      <c r="R5" s="5"/>
      <c r="S5" s="5"/>
      <c r="T5" s="89"/>
      <c r="U5" s="5"/>
      <c r="V5" s="5"/>
      <c r="W5" s="5"/>
      <c r="X5" s="5"/>
    </row>
    <row r="6" spans="1:64" s="7" customFormat="1" ht="33.75" hidden="1" customHeight="1">
      <c r="A6" s="89"/>
      <c r="B6" s="91" t="s">
        <v>5</v>
      </c>
      <c r="C6" s="43"/>
      <c r="D6" s="47"/>
      <c r="E6" s="29"/>
      <c r="F6" s="29"/>
      <c r="G6" s="89"/>
      <c r="H6" s="89"/>
      <c r="I6" s="89"/>
      <c r="J6" s="89"/>
      <c r="K6" s="89"/>
      <c r="L6" s="5"/>
      <c r="M6" s="5"/>
      <c r="N6" s="5"/>
      <c r="O6" s="5"/>
      <c r="P6" s="5"/>
      <c r="Q6" s="5"/>
      <c r="R6" s="5"/>
      <c r="S6" s="5"/>
      <c r="T6" s="198" t="s">
        <v>5</v>
      </c>
      <c r="U6" s="198"/>
      <c r="V6" s="198"/>
      <c r="W6" s="198"/>
      <c r="X6" s="198"/>
      <c r="Y6" s="198"/>
      <c r="Z6" s="198"/>
      <c r="AA6" s="198"/>
    </row>
    <row r="7" spans="1:64" s="7" customFormat="1" ht="15.75" hidden="1" customHeight="1">
      <c r="A7" s="89"/>
      <c r="B7" s="42" t="s">
        <v>6</v>
      </c>
      <c r="C7" s="42"/>
      <c r="D7" s="30"/>
      <c r="E7" s="30"/>
      <c r="F7" s="89"/>
      <c r="G7" s="89"/>
      <c r="H7" s="89"/>
      <c r="I7" s="89"/>
      <c r="J7" s="89"/>
      <c r="K7" s="89"/>
      <c r="L7" s="5"/>
      <c r="M7" s="5"/>
      <c r="N7" s="5"/>
      <c r="O7" s="5"/>
      <c r="P7" s="5"/>
      <c r="Q7" s="5"/>
      <c r="R7" s="5"/>
      <c r="S7" s="5"/>
      <c r="T7" s="89"/>
      <c r="U7" s="5"/>
      <c r="V7" s="5"/>
      <c r="W7" s="5"/>
      <c r="X7" s="5"/>
    </row>
    <row r="8" spans="1:64" s="7" customFormat="1" ht="30" hidden="1" customHeight="1">
      <c r="A8" s="89"/>
      <c r="B8" s="91" t="s">
        <v>7</v>
      </c>
      <c r="C8" s="44"/>
      <c r="D8" s="46"/>
      <c r="E8" s="29"/>
      <c r="F8" s="29"/>
      <c r="G8" s="89"/>
      <c r="H8" s="89"/>
      <c r="I8" s="89"/>
      <c r="J8" s="89"/>
      <c r="K8" s="89"/>
      <c r="L8" s="5"/>
      <c r="M8" s="5"/>
      <c r="N8" s="5"/>
      <c r="O8" s="5"/>
      <c r="P8" s="5"/>
      <c r="Q8" s="5"/>
      <c r="R8" s="5"/>
      <c r="S8" s="5"/>
      <c r="T8" s="198" t="s">
        <v>7</v>
      </c>
      <c r="U8" s="198"/>
      <c r="V8" s="198"/>
      <c r="W8" s="198"/>
      <c r="X8" s="198"/>
      <c r="Y8" s="198"/>
      <c r="Z8" s="198"/>
      <c r="AA8" s="198"/>
    </row>
    <row r="9" spans="1:64" s="7" customFormat="1" ht="15.75" hidden="1" customHeight="1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5"/>
      <c r="M9" s="5"/>
      <c r="N9" s="5"/>
      <c r="O9" s="5"/>
      <c r="P9" s="5"/>
      <c r="Q9" s="5"/>
      <c r="R9" s="5"/>
      <c r="S9" s="5"/>
      <c r="T9" s="89"/>
      <c r="U9" s="5"/>
      <c r="V9" s="5"/>
      <c r="W9" s="5"/>
      <c r="X9" s="5"/>
    </row>
    <row r="10" spans="1:64" s="7" customFormat="1" ht="15.75" hidden="1" customHeight="1">
      <c r="A10" s="89"/>
      <c r="B10" s="29" t="s">
        <v>62</v>
      </c>
      <c r="C10" s="29"/>
      <c r="D10" s="29"/>
      <c r="E10" s="29"/>
      <c r="F10" s="29"/>
      <c r="G10" s="89"/>
      <c r="H10" s="89"/>
      <c r="I10" s="89"/>
      <c r="J10" s="89"/>
      <c r="K10" s="89"/>
      <c r="L10" s="5"/>
      <c r="M10" s="5"/>
      <c r="N10" s="5"/>
      <c r="O10" s="5"/>
      <c r="P10" s="5"/>
      <c r="Q10" s="5"/>
      <c r="R10" s="5"/>
      <c r="S10" s="5"/>
      <c r="T10" s="188" t="s">
        <v>58</v>
      </c>
      <c r="U10" s="188"/>
      <c r="V10" s="188"/>
      <c r="W10" s="188"/>
      <c r="X10" s="188"/>
      <c r="Y10" s="188"/>
      <c r="Z10" s="188"/>
      <c r="AA10" s="188"/>
    </row>
    <row r="11" spans="1:64" s="7" customFormat="1" ht="56.25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89"/>
      <c r="Z11" s="189"/>
      <c r="AA11" s="189"/>
    </row>
    <row r="12" spans="1:64" s="7" customFormat="1" ht="12.75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19" t="s">
        <v>60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</row>
    <row r="14" spans="1:64" s="23" customFormat="1" ht="23.25" customHeight="1">
      <c r="A14" s="219" t="s">
        <v>81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</row>
    <row r="15" spans="1:64" s="23" customFormat="1" ht="23.25" customHeight="1">
      <c r="A15" s="219" t="s">
        <v>84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</row>
    <row r="16" spans="1:64" s="9" customFormat="1" ht="15" customHeight="1">
      <c r="A16" s="209" t="s">
        <v>33</v>
      </c>
      <c r="B16" s="215" t="s">
        <v>10</v>
      </c>
      <c r="C16" s="209" t="s">
        <v>34</v>
      </c>
      <c r="D16" s="204" t="s">
        <v>12</v>
      </c>
      <c r="E16" s="205" t="s">
        <v>36</v>
      </c>
      <c r="F16" s="206" t="s">
        <v>123</v>
      </c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7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09"/>
      <c r="B17" s="215"/>
      <c r="C17" s="209"/>
      <c r="D17" s="204"/>
      <c r="E17" s="205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10">
        <v>29</v>
      </c>
      <c r="AI17" s="92" t="s">
        <v>54</v>
      </c>
      <c r="AJ17" s="92" t="s">
        <v>55</v>
      </c>
      <c r="AK17" s="20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09"/>
      <c r="B18" s="215"/>
      <c r="C18" s="209"/>
      <c r="D18" s="204"/>
      <c r="E18" s="205"/>
      <c r="F18" s="209" t="s">
        <v>59</v>
      </c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09"/>
      <c r="B19" s="215"/>
      <c r="C19" s="209"/>
      <c r="D19" s="204"/>
      <c r="E19" s="205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93">
        <v>1</v>
      </c>
      <c r="B20" s="93">
        <v>2</v>
      </c>
      <c r="C20" s="26">
        <v>3</v>
      </c>
      <c r="D20" s="26">
        <v>4</v>
      </c>
      <c r="E20" s="93">
        <v>5</v>
      </c>
      <c r="F20" s="221">
        <v>6</v>
      </c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9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16">
        <v>1</v>
      </c>
      <c r="B21" s="99" t="s">
        <v>68</v>
      </c>
      <c r="C21" s="99" t="s">
        <v>71</v>
      </c>
      <c r="D21" s="99" t="s">
        <v>20</v>
      </c>
      <c r="E21" s="103">
        <v>1</v>
      </c>
      <c r="F21" s="150"/>
      <c r="G21" s="163"/>
      <c r="H21" s="165"/>
      <c r="I21" s="150"/>
      <c r="J21" s="113"/>
      <c r="K21" s="113">
        <v>1</v>
      </c>
      <c r="L21" s="113"/>
      <c r="M21" s="113"/>
      <c r="N21" s="163"/>
      <c r="O21" s="163"/>
      <c r="P21" s="104"/>
      <c r="Q21" s="153"/>
      <c r="R21" s="113"/>
      <c r="S21" s="113"/>
      <c r="T21" s="113"/>
      <c r="U21" s="163"/>
      <c r="V21" s="163"/>
      <c r="W21" s="114"/>
      <c r="X21" s="114"/>
      <c r="Y21" s="114"/>
      <c r="Z21" s="114"/>
      <c r="AA21" s="114"/>
      <c r="AB21" s="168"/>
      <c r="AC21" s="168"/>
      <c r="AD21" s="115"/>
      <c r="AE21" s="115"/>
      <c r="AF21" s="115"/>
      <c r="AG21" s="115"/>
      <c r="AH21" s="115"/>
      <c r="AI21" s="115"/>
      <c r="AJ21" s="115"/>
      <c r="AK21" s="39">
        <f>SUM(F21:AJ21)</f>
        <v>1</v>
      </c>
    </row>
    <row r="22" spans="1:64" s="7" customFormat="1" ht="30.75" customHeight="1">
      <c r="A22" s="101">
        <v>2</v>
      </c>
      <c r="B22" s="99" t="s">
        <v>72</v>
      </c>
      <c r="C22" s="100" t="s">
        <v>121</v>
      </c>
      <c r="D22" s="99" t="s">
        <v>20</v>
      </c>
      <c r="E22" s="103">
        <v>1</v>
      </c>
      <c r="F22" s="150"/>
      <c r="G22" s="163"/>
      <c r="H22" s="165"/>
      <c r="I22" s="150"/>
      <c r="J22" s="113"/>
      <c r="K22" s="113">
        <v>1</v>
      </c>
      <c r="L22" s="113"/>
      <c r="M22" s="113"/>
      <c r="N22" s="163"/>
      <c r="O22" s="163"/>
      <c r="P22" s="104"/>
      <c r="Q22" s="153"/>
      <c r="R22" s="113"/>
      <c r="S22" s="113"/>
      <c r="T22" s="113"/>
      <c r="U22" s="163"/>
      <c r="V22" s="163"/>
      <c r="W22" s="114"/>
      <c r="X22" s="114"/>
      <c r="Y22" s="114"/>
      <c r="Z22" s="114"/>
      <c r="AA22" s="114"/>
      <c r="AB22" s="168"/>
      <c r="AC22" s="168"/>
      <c r="AD22" s="115"/>
      <c r="AE22" s="115"/>
      <c r="AF22" s="115"/>
      <c r="AG22" s="115"/>
      <c r="AH22" s="116"/>
      <c r="AI22" s="116"/>
      <c r="AJ22" s="116"/>
      <c r="AK22" s="39">
        <f t="shared" ref="AK22:AK26" si="0">SUM(F22:AJ22)</f>
        <v>1</v>
      </c>
    </row>
    <row r="23" spans="1:64" s="7" customFormat="1" ht="30.75" customHeight="1">
      <c r="A23" s="101">
        <v>3</v>
      </c>
      <c r="B23" s="99" t="s">
        <v>63</v>
      </c>
      <c r="C23" s="99" t="s">
        <v>64</v>
      </c>
      <c r="D23" s="99" t="s">
        <v>20</v>
      </c>
      <c r="E23" s="103">
        <v>2</v>
      </c>
      <c r="F23" s="150"/>
      <c r="G23" s="163"/>
      <c r="H23" s="165"/>
      <c r="I23" s="150"/>
      <c r="J23" s="113"/>
      <c r="K23" s="113">
        <v>2</v>
      </c>
      <c r="L23" s="113"/>
      <c r="M23" s="113"/>
      <c r="N23" s="163"/>
      <c r="O23" s="163"/>
      <c r="P23" s="104"/>
      <c r="Q23" s="153"/>
      <c r="R23" s="113"/>
      <c r="S23" s="113"/>
      <c r="T23" s="113"/>
      <c r="U23" s="163"/>
      <c r="V23" s="163"/>
      <c r="W23" s="114"/>
      <c r="X23" s="114"/>
      <c r="Y23" s="114"/>
      <c r="Z23" s="114"/>
      <c r="AA23" s="114"/>
      <c r="AB23" s="168"/>
      <c r="AC23" s="168"/>
      <c r="AD23" s="115"/>
      <c r="AE23" s="115"/>
      <c r="AF23" s="115"/>
      <c r="AG23" s="115"/>
      <c r="AH23" s="116"/>
      <c r="AI23" s="116"/>
      <c r="AJ23" s="116"/>
      <c r="AK23" s="39">
        <f t="shared" si="0"/>
        <v>2</v>
      </c>
    </row>
    <row r="24" spans="1:64" s="7" customFormat="1" ht="30.75" customHeight="1">
      <c r="A24" s="101">
        <v>4</v>
      </c>
      <c r="B24" s="99" t="s">
        <v>98</v>
      </c>
      <c r="C24" s="99" t="s">
        <v>99</v>
      </c>
      <c r="D24" s="99" t="s">
        <v>20</v>
      </c>
      <c r="E24" s="103">
        <v>1</v>
      </c>
      <c r="F24" s="150"/>
      <c r="G24" s="163"/>
      <c r="H24" s="165"/>
      <c r="I24" s="150"/>
      <c r="J24" s="113"/>
      <c r="K24" s="113">
        <v>1</v>
      </c>
      <c r="L24" s="113"/>
      <c r="M24" s="113"/>
      <c r="N24" s="163"/>
      <c r="O24" s="163"/>
      <c r="P24" s="104"/>
      <c r="Q24" s="153"/>
      <c r="R24" s="113"/>
      <c r="S24" s="113"/>
      <c r="T24" s="113"/>
      <c r="U24" s="163"/>
      <c r="V24" s="163"/>
      <c r="W24" s="114"/>
      <c r="X24" s="114"/>
      <c r="Y24" s="114"/>
      <c r="Z24" s="114"/>
      <c r="AA24" s="114"/>
      <c r="AB24" s="168"/>
      <c r="AC24" s="168"/>
      <c r="AD24" s="115"/>
      <c r="AE24" s="115"/>
      <c r="AF24" s="115"/>
      <c r="AG24" s="115"/>
      <c r="AH24" s="116"/>
      <c r="AI24" s="116"/>
      <c r="AJ24" s="116"/>
      <c r="AK24" s="39">
        <f t="shared" si="0"/>
        <v>1</v>
      </c>
    </row>
    <row r="25" spans="1:64" s="7" customFormat="1" ht="30.75" customHeight="1">
      <c r="A25" s="101">
        <v>5</v>
      </c>
      <c r="B25" s="99" t="s">
        <v>100</v>
      </c>
      <c r="C25" s="99" t="s">
        <v>101</v>
      </c>
      <c r="D25" s="99" t="s">
        <v>20</v>
      </c>
      <c r="E25" s="103">
        <v>1</v>
      </c>
      <c r="F25" s="150"/>
      <c r="G25" s="163"/>
      <c r="H25" s="165"/>
      <c r="I25" s="150"/>
      <c r="J25" s="113"/>
      <c r="K25" s="113">
        <v>1</v>
      </c>
      <c r="L25" s="113"/>
      <c r="M25" s="113"/>
      <c r="N25" s="163"/>
      <c r="O25" s="163"/>
      <c r="P25" s="104"/>
      <c r="Q25" s="153"/>
      <c r="R25" s="113"/>
      <c r="S25" s="113"/>
      <c r="T25" s="113"/>
      <c r="U25" s="163"/>
      <c r="V25" s="163"/>
      <c r="W25" s="114"/>
      <c r="X25" s="114"/>
      <c r="Y25" s="114"/>
      <c r="Z25" s="114"/>
      <c r="AA25" s="114"/>
      <c r="AB25" s="168"/>
      <c r="AC25" s="168"/>
      <c r="AD25" s="115"/>
      <c r="AE25" s="115"/>
      <c r="AF25" s="115"/>
      <c r="AG25" s="115"/>
      <c r="AH25" s="116"/>
      <c r="AI25" s="116"/>
      <c r="AJ25" s="116"/>
      <c r="AK25" s="39">
        <f t="shared" si="0"/>
        <v>1</v>
      </c>
    </row>
    <row r="26" spans="1:64" s="7" customFormat="1" ht="47.25">
      <c r="A26" s="101">
        <v>6</v>
      </c>
      <c r="B26" s="99" t="s">
        <v>69</v>
      </c>
      <c r="C26" s="99" t="s">
        <v>70</v>
      </c>
      <c r="D26" s="99" t="s">
        <v>20</v>
      </c>
      <c r="E26" s="103">
        <v>1</v>
      </c>
      <c r="F26" s="150"/>
      <c r="G26" s="163"/>
      <c r="H26" s="165"/>
      <c r="I26" s="150"/>
      <c r="J26" s="113"/>
      <c r="K26" s="113">
        <v>1</v>
      </c>
      <c r="L26" s="113"/>
      <c r="M26" s="113"/>
      <c r="N26" s="163"/>
      <c r="O26" s="163"/>
      <c r="P26" s="104"/>
      <c r="Q26" s="153"/>
      <c r="R26" s="113"/>
      <c r="S26" s="113"/>
      <c r="T26" s="113"/>
      <c r="U26" s="163"/>
      <c r="V26" s="163"/>
      <c r="W26" s="114"/>
      <c r="X26" s="114"/>
      <c r="Y26" s="114"/>
      <c r="Z26" s="114"/>
      <c r="AA26" s="114"/>
      <c r="AB26" s="168"/>
      <c r="AC26" s="168"/>
      <c r="AD26" s="115"/>
      <c r="AE26" s="115"/>
      <c r="AF26" s="115"/>
      <c r="AG26" s="115"/>
      <c r="AH26" s="116"/>
      <c r="AI26" s="116"/>
      <c r="AJ26" s="116"/>
      <c r="AK26" s="39">
        <f t="shared" si="0"/>
        <v>1</v>
      </c>
    </row>
    <row r="27" spans="1:64" s="7" customFormat="1" ht="22.5" customHeight="1">
      <c r="A27" s="14"/>
      <c r="B27" s="222" t="s">
        <v>28</v>
      </c>
      <c r="C27" s="222"/>
      <c r="D27" s="222"/>
      <c r="E27" s="222"/>
      <c r="F27" s="150"/>
      <c r="G27" s="163"/>
      <c r="H27" s="165"/>
      <c r="I27" s="149"/>
      <c r="J27" s="150"/>
      <c r="K27" s="113">
        <f>SUM(K21:K26)</f>
        <v>7</v>
      </c>
      <c r="L27" s="149"/>
      <c r="M27" s="149"/>
      <c r="N27" s="163"/>
      <c r="O27" s="166"/>
      <c r="P27" s="104"/>
      <c r="Q27" s="118"/>
      <c r="R27" s="113"/>
      <c r="S27" s="13"/>
      <c r="T27" s="113"/>
      <c r="U27" s="163"/>
      <c r="V27" s="166"/>
      <c r="W27" s="13"/>
      <c r="X27" s="118"/>
      <c r="Y27" s="113"/>
      <c r="Z27" s="13"/>
      <c r="AA27" s="13"/>
      <c r="AB27" s="166"/>
      <c r="AC27" s="166"/>
      <c r="AD27" s="13"/>
      <c r="AE27" s="118"/>
      <c r="AF27" s="113"/>
      <c r="AG27" s="13"/>
      <c r="AH27" s="13"/>
      <c r="AI27" s="13"/>
      <c r="AJ27" s="13"/>
      <c r="AK27" s="17">
        <f>SUM(AK21:AK26)</f>
        <v>7</v>
      </c>
    </row>
    <row r="28" spans="1:64" s="66" customFormat="1" ht="38.25" customHeight="1">
      <c r="A28" s="62"/>
      <c r="B28" s="63" t="s">
        <v>86</v>
      </c>
      <c r="C28" s="182" t="s">
        <v>87</v>
      </c>
      <c r="D28" s="182"/>
      <c r="E28" s="182"/>
      <c r="F28" s="68"/>
      <c r="G28" s="68"/>
      <c r="H28" s="182"/>
      <c r="I28" s="182"/>
      <c r="J28" s="182"/>
      <c r="K28" s="68"/>
      <c r="L28" s="68"/>
      <c r="M28" s="68"/>
      <c r="N28" s="182"/>
      <c r="O28" s="182"/>
      <c r="P28" s="182"/>
      <c r="Q28" s="68"/>
      <c r="R28" s="62"/>
      <c r="S28" s="68"/>
      <c r="T28" s="62"/>
      <c r="U28" s="62"/>
      <c r="V28" s="62"/>
      <c r="W28" s="62"/>
      <c r="X28" s="185" t="s">
        <v>88</v>
      </c>
      <c r="Y28" s="185"/>
      <c r="Z28" s="185"/>
      <c r="AA28" s="185"/>
      <c r="AB28" s="185"/>
      <c r="AC28" s="185"/>
      <c r="AD28" s="182"/>
      <c r="AE28" s="182"/>
      <c r="AF28" s="182"/>
      <c r="AG28" s="182"/>
      <c r="AH28" s="182"/>
      <c r="AI28" s="62"/>
      <c r="AJ28" s="62"/>
    </row>
    <row r="29" spans="1:64" s="66" customFormat="1" ht="38.25" customHeight="1">
      <c r="A29" s="62"/>
      <c r="B29" s="63"/>
      <c r="C29" s="183" t="s">
        <v>5</v>
      </c>
      <c r="D29" s="183"/>
      <c r="E29" s="183"/>
      <c r="F29" s="64"/>
      <c r="G29" s="64"/>
      <c r="H29" s="183" t="s">
        <v>7</v>
      </c>
      <c r="I29" s="183"/>
      <c r="J29" s="183"/>
      <c r="K29" s="183"/>
      <c r="L29" s="183"/>
      <c r="M29" s="183"/>
      <c r="N29" s="183"/>
      <c r="O29" s="183"/>
      <c r="P29" s="183"/>
      <c r="Q29" s="64"/>
      <c r="R29" s="62"/>
      <c r="S29" s="64"/>
      <c r="T29" s="62"/>
      <c r="U29" s="62"/>
      <c r="V29" s="64"/>
      <c r="W29" s="64"/>
      <c r="X29" s="183" t="s">
        <v>32</v>
      </c>
      <c r="Y29" s="183"/>
      <c r="Z29" s="183"/>
      <c r="AA29" s="183"/>
      <c r="AB29" s="183"/>
      <c r="AC29" s="183"/>
      <c r="AD29" s="184"/>
      <c r="AE29" s="184"/>
      <c r="AF29" s="184"/>
      <c r="AG29" s="184"/>
      <c r="AH29" s="184"/>
      <c r="AI29" s="62"/>
      <c r="AJ29" s="62"/>
    </row>
    <row r="30" spans="1:64" s="66" customFormat="1" ht="38.25" customHeight="1">
      <c r="A30" s="62"/>
      <c r="B30" s="63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64" s="66" customFormat="1" ht="38.25" customHeight="1">
      <c r="A31" s="62"/>
      <c r="B31" s="63" t="s">
        <v>89</v>
      </c>
      <c r="C31" s="182" t="s">
        <v>90</v>
      </c>
      <c r="D31" s="182"/>
      <c r="E31" s="182"/>
      <c r="F31" s="68"/>
      <c r="G31" s="68"/>
      <c r="H31" s="182"/>
      <c r="I31" s="182"/>
      <c r="J31" s="182"/>
      <c r="K31" s="68"/>
      <c r="L31" s="68"/>
      <c r="M31" s="68"/>
      <c r="N31" s="182"/>
      <c r="O31" s="182"/>
      <c r="P31" s="182"/>
      <c r="Q31" s="68"/>
      <c r="R31" s="62"/>
      <c r="S31" s="68"/>
      <c r="T31" s="62"/>
      <c r="U31" s="62"/>
      <c r="V31" s="62"/>
      <c r="W31" s="62"/>
      <c r="X31" s="185" t="s">
        <v>91</v>
      </c>
      <c r="Y31" s="185"/>
      <c r="Z31" s="185"/>
      <c r="AA31" s="185"/>
      <c r="AB31" s="185"/>
      <c r="AC31" s="185"/>
      <c r="AD31" s="182"/>
      <c r="AE31" s="182"/>
      <c r="AF31" s="182"/>
      <c r="AG31" s="182"/>
      <c r="AH31" s="182"/>
      <c r="AI31" s="62"/>
      <c r="AJ31" s="62"/>
    </row>
    <row r="32" spans="1:64" s="66" customFormat="1" ht="17.25" customHeight="1">
      <c r="A32" s="62"/>
      <c r="B32" s="63"/>
      <c r="C32" s="183" t="s">
        <v>5</v>
      </c>
      <c r="D32" s="183"/>
      <c r="E32" s="183"/>
      <c r="F32" s="64"/>
      <c r="G32" s="64"/>
      <c r="H32" s="183" t="s">
        <v>7</v>
      </c>
      <c r="I32" s="183"/>
      <c r="J32" s="183"/>
      <c r="K32" s="183"/>
      <c r="L32" s="183"/>
      <c r="M32" s="183"/>
      <c r="N32" s="183"/>
      <c r="O32" s="183"/>
      <c r="P32" s="183"/>
      <c r="Q32" s="64"/>
      <c r="R32" s="62"/>
      <c r="S32" s="64"/>
      <c r="T32" s="62"/>
      <c r="U32" s="62"/>
      <c r="V32" s="64"/>
      <c r="W32" s="64"/>
      <c r="X32" s="183" t="s">
        <v>32</v>
      </c>
      <c r="Y32" s="183"/>
      <c r="Z32" s="183"/>
      <c r="AA32" s="183"/>
      <c r="AB32" s="183"/>
      <c r="AC32" s="183"/>
      <c r="AD32" s="184"/>
      <c r="AE32" s="184"/>
      <c r="AF32" s="184"/>
      <c r="AG32" s="184"/>
      <c r="AH32" s="184"/>
      <c r="AI32" s="62"/>
      <c r="AJ32" s="62"/>
    </row>
    <row r="35" spans="6:37" ht="90.75" hidden="1" customHeight="1">
      <c r="F35" s="119"/>
      <c r="G35" s="119"/>
      <c r="H35" s="119" t="s">
        <v>94</v>
      </c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20" t="s">
        <v>93</v>
      </c>
    </row>
    <row r="36" spans="6:37" ht="44.25" hidden="1" customHeight="1">
      <c r="F36" s="121"/>
      <c r="G36" s="121"/>
      <c r="H36" s="121">
        <v>0.33</v>
      </c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2">
        <f>SUM(F36:AG36)</f>
        <v>0.33</v>
      </c>
    </row>
    <row r="37" spans="6:37" ht="11.45" hidden="1" customHeight="1"/>
  </sheetData>
  <mergeCells count="39"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6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40"/>
  <sheetViews>
    <sheetView view="pageBreakPreview" topLeftCell="A20" zoomScale="70" zoomScaleNormal="55" zoomScaleSheetLayoutView="70" workbookViewId="0">
      <selection activeCell="AM38" sqref="AM38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9.42578125" style="1" customWidth="1"/>
    <col min="7" max="8" width="6.7109375" style="1" customWidth="1"/>
    <col min="9" max="9" width="7" style="1" customWidth="1"/>
    <col min="10" max="11" width="6.7109375" style="1" customWidth="1"/>
    <col min="12" max="12" width="8.140625" style="1" customWidth="1"/>
    <col min="13" max="16" width="6.7109375" style="2" customWidth="1"/>
    <col min="17" max="17" width="8" style="2" customWidth="1"/>
    <col min="18" max="24" width="6.7109375" style="2" customWidth="1"/>
    <col min="25" max="33" width="6.7109375" style="4" customWidth="1"/>
    <col min="34" max="34" width="6.7109375" style="4" customWidth="1" collapsed="1"/>
    <col min="35" max="37" width="6.7109375" style="4" hidden="1" customWidth="1" outlineLevel="1"/>
    <col min="38" max="38" width="11.85546875" style="4" customWidth="1"/>
    <col min="39" max="39" width="14.28515625" style="4" customWidth="1"/>
    <col min="40" max="40" width="11.42578125" style="4" bestFit="1" customWidth="1"/>
    <col min="41" max="41" width="19.140625" style="4" bestFit="1" customWidth="1"/>
    <col min="42" max="42" width="11.42578125" style="4" bestFit="1" customWidth="1"/>
    <col min="43" max="16384" width="9" style="4"/>
  </cols>
  <sheetData>
    <row r="1" spans="1:62" ht="15.75" customHeight="1" thickBot="1">
      <c r="D1" s="5"/>
      <c r="Q1" s="3"/>
      <c r="R1" s="197"/>
      <c r="S1" s="197"/>
      <c r="T1" s="197"/>
      <c r="U1" s="197"/>
      <c r="V1" s="195"/>
      <c r="W1" s="195"/>
      <c r="X1" s="195"/>
    </row>
    <row r="2" spans="1:62" s="5" customFormat="1" ht="25.5" customHeight="1" thickBot="1">
      <c r="AK2" s="7"/>
      <c r="AP2" s="57" t="s">
        <v>83</v>
      </c>
    </row>
    <row r="3" spans="1:62" s="7" customFormat="1" ht="15.75" hidden="1" customHeight="1">
      <c r="A3" s="89"/>
      <c r="B3" s="29" t="s">
        <v>0</v>
      </c>
      <c r="C3" s="29"/>
      <c r="D3" s="29"/>
      <c r="E3" s="29"/>
      <c r="F3" s="29"/>
      <c r="G3" s="29"/>
      <c r="H3" s="89"/>
      <c r="I3" s="89"/>
      <c r="J3" s="89"/>
      <c r="K3" s="89"/>
      <c r="L3" s="89"/>
      <c r="M3" s="5"/>
      <c r="N3" s="5"/>
      <c r="O3" s="5"/>
      <c r="P3" s="5"/>
      <c r="Q3" s="5"/>
      <c r="R3" s="5"/>
      <c r="S3" s="5"/>
      <c r="T3" s="5"/>
      <c r="U3" s="188" t="s">
        <v>1</v>
      </c>
      <c r="V3" s="188"/>
      <c r="W3" s="188"/>
      <c r="X3" s="188"/>
      <c r="Y3" s="188"/>
      <c r="Z3" s="188"/>
      <c r="AA3" s="188"/>
      <c r="AB3" s="188"/>
    </row>
    <row r="4" spans="1:62" s="7" customFormat="1" ht="15.75" hidden="1" customHeight="1">
      <c r="A4" s="89"/>
      <c r="B4" s="29" t="s">
        <v>2</v>
      </c>
      <c r="C4" s="29"/>
      <c r="D4" s="29"/>
      <c r="E4" s="29"/>
      <c r="F4" s="29"/>
      <c r="G4" s="29"/>
      <c r="H4" s="89"/>
      <c r="I4" s="89"/>
      <c r="J4" s="89"/>
      <c r="K4" s="89"/>
      <c r="L4" s="89"/>
      <c r="M4" s="5"/>
      <c r="N4" s="5"/>
      <c r="O4" s="5"/>
      <c r="P4" s="5"/>
      <c r="Q4" s="5"/>
      <c r="R4" s="5"/>
      <c r="S4" s="5"/>
      <c r="T4" s="5"/>
      <c r="U4" s="196" t="s">
        <v>3</v>
      </c>
      <c r="V4" s="196"/>
      <c r="W4" s="196"/>
      <c r="X4" s="196"/>
      <c r="Y4" s="196"/>
      <c r="Z4" s="196"/>
      <c r="AA4" s="196"/>
      <c r="AB4" s="196"/>
    </row>
    <row r="5" spans="1:62" s="7" customFormat="1" ht="22.5" hidden="1" customHeight="1">
      <c r="A5" s="89"/>
      <c r="B5" s="45" t="s">
        <v>4</v>
      </c>
      <c r="C5" s="42"/>
      <c r="D5" s="30"/>
      <c r="E5" s="30"/>
      <c r="F5" s="30"/>
      <c r="G5" s="89"/>
      <c r="H5" s="89"/>
      <c r="I5" s="89"/>
      <c r="J5" s="89"/>
      <c r="K5" s="89"/>
      <c r="L5" s="89"/>
      <c r="M5" s="5"/>
      <c r="N5" s="5"/>
      <c r="O5" s="5"/>
      <c r="P5" s="5"/>
      <c r="Q5" s="5"/>
      <c r="R5" s="5"/>
      <c r="S5" s="5"/>
      <c r="T5" s="5"/>
      <c r="U5" s="89"/>
      <c r="V5" s="5"/>
      <c r="W5" s="5"/>
      <c r="X5" s="5"/>
      <c r="Y5" s="5"/>
    </row>
    <row r="6" spans="1:62" s="7" customFormat="1" ht="33.75" hidden="1" customHeight="1">
      <c r="A6" s="89"/>
      <c r="B6" s="91" t="s">
        <v>5</v>
      </c>
      <c r="C6" s="43"/>
      <c r="D6" s="47"/>
      <c r="E6" s="47"/>
      <c r="F6" s="29"/>
      <c r="G6" s="29"/>
      <c r="H6" s="89"/>
      <c r="I6" s="89"/>
      <c r="J6" s="89"/>
      <c r="K6" s="89"/>
      <c r="L6" s="89"/>
      <c r="M6" s="5"/>
      <c r="N6" s="5"/>
      <c r="O6" s="5"/>
      <c r="P6" s="5"/>
      <c r="Q6" s="5"/>
      <c r="R6" s="5"/>
      <c r="S6" s="5"/>
      <c r="T6" s="5"/>
      <c r="U6" s="198" t="s">
        <v>5</v>
      </c>
      <c r="V6" s="198"/>
      <c r="W6" s="198"/>
      <c r="X6" s="198"/>
      <c r="Y6" s="198"/>
      <c r="Z6" s="198"/>
      <c r="AA6" s="198"/>
      <c r="AB6" s="198"/>
    </row>
    <row r="7" spans="1:62" s="7" customFormat="1" ht="15.75" hidden="1" customHeight="1">
      <c r="A7" s="89"/>
      <c r="B7" s="42" t="s">
        <v>6</v>
      </c>
      <c r="C7" s="42"/>
      <c r="D7" s="30"/>
      <c r="E7" s="30"/>
      <c r="F7" s="30"/>
      <c r="G7" s="89"/>
      <c r="H7" s="89"/>
      <c r="I7" s="89"/>
      <c r="J7" s="89"/>
      <c r="K7" s="89"/>
      <c r="L7" s="89"/>
      <c r="M7" s="5"/>
      <c r="N7" s="5"/>
      <c r="O7" s="5"/>
      <c r="P7" s="5"/>
      <c r="Q7" s="5"/>
      <c r="R7" s="5"/>
      <c r="S7" s="5"/>
      <c r="T7" s="5"/>
      <c r="U7" s="89"/>
      <c r="V7" s="5"/>
      <c r="W7" s="5"/>
      <c r="X7" s="5"/>
      <c r="Y7" s="5"/>
    </row>
    <row r="8" spans="1:62" s="7" customFormat="1" ht="30" hidden="1" customHeight="1">
      <c r="A8" s="89"/>
      <c r="B8" s="91" t="s">
        <v>7</v>
      </c>
      <c r="C8" s="44"/>
      <c r="D8" s="89"/>
      <c r="E8" s="46"/>
      <c r="F8" s="29"/>
      <c r="G8" s="29"/>
      <c r="H8" s="89"/>
      <c r="I8" s="89"/>
      <c r="J8" s="89"/>
      <c r="K8" s="89"/>
      <c r="L8" s="89"/>
      <c r="M8" s="5"/>
      <c r="N8" s="5"/>
      <c r="O8" s="5"/>
      <c r="P8" s="5"/>
      <c r="Q8" s="5"/>
      <c r="R8" s="5"/>
      <c r="S8" s="5"/>
      <c r="T8" s="5"/>
      <c r="U8" s="198" t="s">
        <v>7</v>
      </c>
      <c r="V8" s="198"/>
      <c r="W8" s="198"/>
      <c r="X8" s="198"/>
      <c r="Y8" s="198"/>
      <c r="Z8" s="198"/>
      <c r="AA8" s="198"/>
      <c r="AB8" s="198"/>
    </row>
    <row r="9" spans="1:62" s="7" customFormat="1" ht="15.75" hidden="1" customHeight="1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5"/>
      <c r="N9" s="5"/>
      <c r="O9" s="5"/>
      <c r="P9" s="5"/>
      <c r="Q9" s="5"/>
      <c r="R9" s="5"/>
      <c r="S9" s="5"/>
      <c r="T9" s="5"/>
      <c r="U9" s="89"/>
      <c r="V9" s="5"/>
      <c r="W9" s="5"/>
      <c r="X9" s="5"/>
      <c r="Y9" s="5"/>
    </row>
    <row r="10" spans="1:62" s="7" customFormat="1" ht="15.75" hidden="1" customHeight="1">
      <c r="A10" s="89"/>
      <c r="B10" s="29" t="s">
        <v>62</v>
      </c>
      <c r="C10" s="29"/>
      <c r="D10" s="89"/>
      <c r="E10" s="29"/>
      <c r="F10" s="29"/>
      <c r="G10" s="29"/>
      <c r="H10" s="89"/>
      <c r="I10" s="89"/>
      <c r="J10" s="89"/>
      <c r="K10" s="89"/>
      <c r="L10" s="89"/>
      <c r="M10" s="5"/>
      <c r="N10" s="5"/>
      <c r="O10" s="5"/>
      <c r="P10" s="5"/>
      <c r="Q10" s="5"/>
      <c r="R10" s="5"/>
      <c r="S10" s="5"/>
      <c r="T10" s="5"/>
      <c r="U10" s="188" t="s">
        <v>58</v>
      </c>
      <c r="V10" s="188"/>
      <c r="W10" s="188"/>
      <c r="X10" s="188"/>
      <c r="Y10" s="188"/>
      <c r="Z10" s="188"/>
      <c r="AA10" s="188"/>
      <c r="AB10" s="188"/>
    </row>
    <row r="11" spans="1:62" s="7" customFormat="1" ht="42.75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189"/>
      <c r="AA11" s="189"/>
      <c r="AB11" s="189"/>
    </row>
    <row r="12" spans="1:62" s="7" customFormat="1" ht="12.75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2" s="23" customFormat="1" ht="23.25" customHeight="1">
      <c r="A13" s="219" t="s">
        <v>56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</row>
    <row r="14" spans="1:62" s="23" customFormat="1" ht="23.25" customHeight="1">
      <c r="A14" s="219" t="s">
        <v>81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</row>
    <row r="15" spans="1:62" s="23" customFormat="1" ht="23.25" customHeight="1">
      <c r="A15" s="219" t="s">
        <v>84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</row>
    <row r="16" spans="1:62" s="9" customFormat="1" ht="27.75" customHeight="1">
      <c r="A16" s="209" t="s">
        <v>33</v>
      </c>
      <c r="B16" s="215" t="s">
        <v>10</v>
      </c>
      <c r="C16" s="209" t="s">
        <v>34</v>
      </c>
      <c r="D16" s="204" t="s">
        <v>35</v>
      </c>
      <c r="E16" s="223" t="s">
        <v>12</v>
      </c>
      <c r="F16" s="205" t="s">
        <v>36</v>
      </c>
      <c r="G16" s="206" t="s">
        <v>123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7" t="s">
        <v>103</v>
      </c>
      <c r="AM16" s="208" t="s">
        <v>39</v>
      </c>
      <c r="AN16" s="208"/>
      <c r="AO16" s="208"/>
      <c r="AP16" s="20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s="9" customFormat="1" ht="15" customHeight="1">
      <c r="A17" s="209"/>
      <c r="B17" s="215"/>
      <c r="C17" s="209"/>
      <c r="D17" s="204"/>
      <c r="E17" s="224"/>
      <c r="F17" s="205"/>
      <c r="G17" s="55">
        <v>1</v>
      </c>
      <c r="H17" s="161" t="s">
        <v>40</v>
      </c>
      <c r="I17" s="162">
        <v>3</v>
      </c>
      <c r="J17" s="56" t="s">
        <v>41</v>
      </c>
      <c r="K17" s="55">
        <v>5</v>
      </c>
      <c r="L17" s="56" t="s">
        <v>42</v>
      </c>
      <c r="M17" s="55">
        <v>7</v>
      </c>
      <c r="N17" s="56" t="s">
        <v>43</v>
      </c>
      <c r="O17" s="162">
        <v>9</v>
      </c>
      <c r="P17" s="161" t="s">
        <v>44</v>
      </c>
      <c r="Q17" s="55">
        <v>11</v>
      </c>
      <c r="R17" s="56" t="s">
        <v>45</v>
      </c>
      <c r="S17" s="55">
        <v>13</v>
      </c>
      <c r="T17" s="56" t="s">
        <v>46</v>
      </c>
      <c r="U17" s="55">
        <v>15</v>
      </c>
      <c r="V17" s="161" t="s">
        <v>47</v>
      </c>
      <c r="W17" s="162">
        <v>17</v>
      </c>
      <c r="X17" s="56" t="s">
        <v>48</v>
      </c>
      <c r="Y17" s="55">
        <v>19</v>
      </c>
      <c r="Z17" s="56" t="s">
        <v>49</v>
      </c>
      <c r="AA17" s="55">
        <v>21</v>
      </c>
      <c r="AB17" s="56" t="s">
        <v>50</v>
      </c>
      <c r="AC17" s="162">
        <v>23</v>
      </c>
      <c r="AD17" s="161" t="s">
        <v>51</v>
      </c>
      <c r="AE17" s="55">
        <v>25</v>
      </c>
      <c r="AF17" s="56" t="s">
        <v>52</v>
      </c>
      <c r="AG17" s="55">
        <v>27</v>
      </c>
      <c r="AH17" s="56" t="s">
        <v>53</v>
      </c>
      <c r="AI17" s="10">
        <v>29</v>
      </c>
      <c r="AJ17" s="92" t="s">
        <v>54</v>
      </c>
      <c r="AK17" s="92" t="s">
        <v>55</v>
      </c>
      <c r="AL17" s="207"/>
      <c r="AM17" s="208"/>
      <c r="AN17" s="208"/>
      <c r="AO17" s="208"/>
      <c r="AP17" s="20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s="9" customFormat="1" ht="6" customHeight="1">
      <c r="A18" s="209"/>
      <c r="B18" s="215"/>
      <c r="C18" s="209"/>
      <c r="D18" s="204"/>
      <c r="E18" s="224"/>
      <c r="F18" s="205"/>
      <c r="G18" s="209" t="s">
        <v>104</v>
      </c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7"/>
      <c r="AM18" s="208"/>
      <c r="AN18" s="208"/>
      <c r="AO18" s="208"/>
      <c r="AP18" s="20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s="9" customFormat="1" ht="38.25" customHeight="1">
      <c r="A19" s="209"/>
      <c r="B19" s="215"/>
      <c r="C19" s="209"/>
      <c r="D19" s="204"/>
      <c r="E19" s="225"/>
      <c r="F19" s="205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7"/>
      <c r="AM19" s="13" t="s">
        <v>13</v>
      </c>
      <c r="AN19" s="13" t="s">
        <v>14</v>
      </c>
      <c r="AO19" s="13" t="s">
        <v>15</v>
      </c>
      <c r="AP19" s="13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s="9" customFormat="1" ht="15.75">
      <c r="A20" s="93">
        <v>1</v>
      </c>
      <c r="B20" s="93">
        <v>2</v>
      </c>
      <c r="C20" s="26">
        <v>3</v>
      </c>
      <c r="D20" s="95">
        <v>4</v>
      </c>
      <c r="E20" s="26">
        <v>5</v>
      </c>
      <c r="F20" s="93">
        <v>6</v>
      </c>
      <c r="G20" s="221">
        <v>7</v>
      </c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93">
        <v>8</v>
      </c>
      <c r="AM20" s="123">
        <v>9</v>
      </c>
      <c r="AN20" s="124"/>
      <c r="AO20" s="124"/>
      <c r="AP20" s="124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9" customFormat="1" ht="31.5">
      <c r="A21" s="93">
        <v>1</v>
      </c>
      <c r="B21" s="99" t="s">
        <v>68</v>
      </c>
      <c r="C21" s="99" t="s">
        <v>71</v>
      </c>
      <c r="D21" s="74">
        <v>0.88</v>
      </c>
      <c r="E21" s="16" t="s">
        <v>20</v>
      </c>
      <c r="F21" s="103">
        <v>1</v>
      </c>
      <c r="G21" s="125"/>
      <c r="H21" s="171"/>
      <c r="I21" s="177"/>
      <c r="J21" s="125"/>
      <c r="K21" s="109"/>
      <c r="L21" s="109">
        <f t="shared" ref="L21:L26" si="0">F21*D21</f>
        <v>0.88</v>
      </c>
      <c r="M21" s="109"/>
      <c r="N21" s="109"/>
      <c r="O21" s="171"/>
      <c r="P21" s="171"/>
      <c r="Q21" s="169"/>
      <c r="R21" s="109"/>
      <c r="S21" s="109"/>
      <c r="T21" s="109"/>
      <c r="U21" s="109"/>
      <c r="V21" s="171"/>
      <c r="W21" s="171"/>
      <c r="X21" s="126"/>
      <c r="Y21" s="126"/>
      <c r="Z21" s="126"/>
      <c r="AA21" s="126"/>
      <c r="AB21" s="126"/>
      <c r="AC21" s="173"/>
      <c r="AD21" s="173"/>
      <c r="AE21" s="127"/>
      <c r="AF21" s="127"/>
      <c r="AG21" s="127"/>
      <c r="AH21" s="127"/>
      <c r="AI21" s="127"/>
      <c r="AJ21" s="127"/>
      <c r="AK21" s="127"/>
      <c r="AL21" s="128">
        <f>SUM(G21:AK21)</f>
        <v>0.88</v>
      </c>
      <c r="AM21" s="15"/>
      <c r="AN21" s="71">
        <f>AL21</f>
        <v>0.88</v>
      </c>
      <c r="AO21" s="15"/>
      <c r="AP21" s="15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s="9" customFormat="1" ht="30.75" customHeight="1">
      <c r="A22" s="93">
        <v>2</v>
      </c>
      <c r="B22" s="99" t="s">
        <v>72</v>
      </c>
      <c r="C22" s="100" t="s">
        <v>121</v>
      </c>
      <c r="D22" s="74">
        <v>3.36</v>
      </c>
      <c r="E22" s="16" t="s">
        <v>20</v>
      </c>
      <c r="F22" s="103">
        <v>1</v>
      </c>
      <c r="G22" s="125"/>
      <c r="H22" s="171"/>
      <c r="I22" s="177"/>
      <c r="J22" s="125"/>
      <c r="K22" s="109"/>
      <c r="L22" s="109">
        <f t="shared" si="0"/>
        <v>3.36</v>
      </c>
      <c r="M22" s="109"/>
      <c r="N22" s="109"/>
      <c r="O22" s="171"/>
      <c r="P22" s="171"/>
      <c r="Q22" s="169"/>
      <c r="R22" s="109"/>
      <c r="S22" s="109"/>
      <c r="T22" s="109"/>
      <c r="U22" s="109"/>
      <c r="V22" s="171"/>
      <c r="W22" s="171"/>
      <c r="X22" s="126"/>
      <c r="Y22" s="126"/>
      <c r="Z22" s="126"/>
      <c r="AA22" s="126"/>
      <c r="AB22" s="126"/>
      <c r="AC22" s="173"/>
      <c r="AD22" s="173"/>
      <c r="AE22" s="127"/>
      <c r="AF22" s="127"/>
      <c r="AG22" s="127"/>
      <c r="AH22" s="127"/>
      <c r="AI22" s="127"/>
      <c r="AJ22" s="127"/>
      <c r="AK22" s="127"/>
      <c r="AL22" s="128">
        <f t="shared" ref="AL22:AL26" si="1">SUM(G22:AK22)</f>
        <v>3.36</v>
      </c>
      <c r="AM22" s="20">
        <f>AL22</f>
        <v>3.36</v>
      </c>
      <c r="AN22" s="20"/>
      <c r="AO22" s="20"/>
      <c r="AP22" s="20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s="9" customFormat="1" ht="30.75" customHeight="1">
      <c r="A23" s="93">
        <v>3</v>
      </c>
      <c r="B23" s="99" t="s">
        <v>63</v>
      </c>
      <c r="C23" s="99" t="s">
        <v>64</v>
      </c>
      <c r="D23" s="74">
        <v>3.36</v>
      </c>
      <c r="E23" s="16" t="s">
        <v>20</v>
      </c>
      <c r="F23" s="103">
        <v>2</v>
      </c>
      <c r="G23" s="125"/>
      <c r="H23" s="171"/>
      <c r="I23" s="177"/>
      <c r="J23" s="125"/>
      <c r="K23" s="109"/>
      <c r="L23" s="109">
        <f t="shared" si="0"/>
        <v>6.72</v>
      </c>
      <c r="M23" s="109"/>
      <c r="N23" s="109"/>
      <c r="O23" s="171"/>
      <c r="P23" s="171"/>
      <c r="Q23" s="169"/>
      <c r="R23" s="109"/>
      <c r="S23" s="109"/>
      <c r="T23" s="109"/>
      <c r="U23" s="109"/>
      <c r="V23" s="171"/>
      <c r="W23" s="171"/>
      <c r="X23" s="126"/>
      <c r="Y23" s="126"/>
      <c r="Z23" s="126"/>
      <c r="AA23" s="126"/>
      <c r="AB23" s="126"/>
      <c r="AC23" s="173"/>
      <c r="AD23" s="173"/>
      <c r="AE23" s="127"/>
      <c r="AF23" s="127"/>
      <c r="AG23" s="127"/>
      <c r="AH23" s="127"/>
      <c r="AI23" s="127"/>
      <c r="AJ23" s="127"/>
      <c r="AK23" s="127"/>
      <c r="AL23" s="128">
        <f t="shared" si="1"/>
        <v>6.72</v>
      </c>
      <c r="AM23" s="20">
        <f>AL23</f>
        <v>6.72</v>
      </c>
      <c r="AN23" s="20"/>
      <c r="AO23" s="20"/>
      <c r="AP23" s="20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s="7" customFormat="1" ht="30.75" customHeight="1">
      <c r="A24" s="16">
        <v>4</v>
      </c>
      <c r="B24" s="99" t="s">
        <v>98</v>
      </c>
      <c r="C24" s="99" t="s">
        <v>99</v>
      </c>
      <c r="D24" s="74">
        <v>0.57999999999999996</v>
      </c>
      <c r="E24" s="16" t="s">
        <v>20</v>
      </c>
      <c r="F24" s="103">
        <v>1</v>
      </c>
      <c r="G24" s="125"/>
      <c r="H24" s="171"/>
      <c r="I24" s="165"/>
      <c r="J24" s="125"/>
      <c r="K24" s="109"/>
      <c r="L24" s="109">
        <f t="shared" si="0"/>
        <v>0.57999999999999996</v>
      </c>
      <c r="M24" s="109"/>
      <c r="N24" s="109"/>
      <c r="O24" s="171"/>
      <c r="P24" s="171"/>
      <c r="Q24" s="104"/>
      <c r="R24" s="109"/>
      <c r="S24" s="109"/>
      <c r="T24" s="109"/>
      <c r="U24" s="109"/>
      <c r="V24" s="171"/>
      <c r="W24" s="171"/>
      <c r="X24" s="126"/>
      <c r="Y24" s="126"/>
      <c r="Z24" s="126"/>
      <c r="AA24" s="126"/>
      <c r="AB24" s="126"/>
      <c r="AC24" s="173"/>
      <c r="AD24" s="173"/>
      <c r="AE24" s="127"/>
      <c r="AF24" s="127"/>
      <c r="AG24" s="127"/>
      <c r="AH24" s="127"/>
      <c r="AI24" s="127"/>
      <c r="AJ24" s="127"/>
      <c r="AK24" s="127"/>
      <c r="AL24" s="128">
        <f t="shared" si="1"/>
        <v>0.57999999999999996</v>
      </c>
      <c r="AM24" s="20"/>
      <c r="AN24" s="20">
        <f>AL24</f>
        <v>0.57999999999999996</v>
      </c>
      <c r="AO24" s="20"/>
      <c r="AP24" s="20"/>
    </row>
    <row r="25" spans="1:62" s="7" customFormat="1" ht="30.75" customHeight="1">
      <c r="A25" s="16">
        <v>5</v>
      </c>
      <c r="B25" s="99" t="s">
        <v>100</v>
      </c>
      <c r="C25" s="99" t="s">
        <v>101</v>
      </c>
      <c r="D25" s="74">
        <v>0.66</v>
      </c>
      <c r="E25" s="16" t="s">
        <v>20</v>
      </c>
      <c r="F25" s="103">
        <v>1</v>
      </c>
      <c r="G25" s="125"/>
      <c r="H25" s="171"/>
      <c r="I25" s="165"/>
      <c r="J25" s="125"/>
      <c r="K25" s="109"/>
      <c r="L25" s="109">
        <f t="shared" si="0"/>
        <v>0.66</v>
      </c>
      <c r="M25" s="109"/>
      <c r="N25" s="109"/>
      <c r="O25" s="171"/>
      <c r="P25" s="171"/>
      <c r="Q25" s="104"/>
      <c r="R25" s="109"/>
      <c r="S25" s="109"/>
      <c r="T25" s="109"/>
      <c r="U25" s="109"/>
      <c r="V25" s="171"/>
      <c r="W25" s="171"/>
      <c r="X25" s="126"/>
      <c r="Y25" s="126"/>
      <c r="Z25" s="126"/>
      <c r="AA25" s="126"/>
      <c r="AB25" s="126"/>
      <c r="AC25" s="173"/>
      <c r="AD25" s="173"/>
      <c r="AE25" s="127"/>
      <c r="AF25" s="127"/>
      <c r="AG25" s="127"/>
      <c r="AH25" s="127"/>
      <c r="AI25" s="127"/>
      <c r="AJ25" s="127"/>
      <c r="AK25" s="127"/>
      <c r="AL25" s="128">
        <f t="shared" si="1"/>
        <v>0.66</v>
      </c>
      <c r="AM25" s="20"/>
      <c r="AN25" s="20">
        <f>AL25</f>
        <v>0.66</v>
      </c>
      <c r="AO25" s="20"/>
      <c r="AP25" s="20"/>
    </row>
    <row r="26" spans="1:62" s="7" customFormat="1" ht="57" customHeight="1">
      <c r="A26" s="16">
        <v>6</v>
      </c>
      <c r="B26" s="99" t="s">
        <v>69</v>
      </c>
      <c r="C26" s="99" t="s">
        <v>70</v>
      </c>
      <c r="D26" s="74">
        <v>3.36</v>
      </c>
      <c r="E26" s="16" t="s">
        <v>20</v>
      </c>
      <c r="F26" s="103">
        <v>1</v>
      </c>
      <c r="G26" s="125"/>
      <c r="H26" s="171"/>
      <c r="I26" s="165"/>
      <c r="J26" s="125"/>
      <c r="K26" s="109"/>
      <c r="L26" s="109">
        <f t="shared" si="0"/>
        <v>3.36</v>
      </c>
      <c r="M26" s="109"/>
      <c r="N26" s="109"/>
      <c r="O26" s="171"/>
      <c r="P26" s="171"/>
      <c r="Q26" s="104"/>
      <c r="R26" s="109"/>
      <c r="S26" s="109"/>
      <c r="T26" s="109"/>
      <c r="U26" s="109"/>
      <c r="V26" s="171"/>
      <c r="W26" s="171"/>
      <c r="X26" s="126"/>
      <c r="Y26" s="126"/>
      <c r="Z26" s="126"/>
      <c r="AA26" s="126"/>
      <c r="AB26" s="126"/>
      <c r="AC26" s="173"/>
      <c r="AD26" s="173"/>
      <c r="AE26" s="127"/>
      <c r="AF26" s="127"/>
      <c r="AG26" s="127"/>
      <c r="AH26" s="127"/>
      <c r="AI26" s="127"/>
      <c r="AJ26" s="127"/>
      <c r="AK26" s="127"/>
      <c r="AL26" s="128">
        <f t="shared" si="1"/>
        <v>3.36</v>
      </c>
      <c r="AM26" s="20">
        <f>AL26</f>
        <v>3.36</v>
      </c>
      <c r="AN26" s="20"/>
      <c r="AO26" s="20"/>
      <c r="AP26" s="20"/>
    </row>
    <row r="27" spans="1:62" s="7" customFormat="1" ht="21" customHeight="1">
      <c r="A27" s="14"/>
      <c r="B27" s="222" t="s">
        <v>28</v>
      </c>
      <c r="C27" s="222"/>
      <c r="D27" s="222"/>
      <c r="E27" s="222"/>
      <c r="F27" s="222"/>
      <c r="G27" s="151"/>
      <c r="H27" s="178"/>
      <c r="I27" s="179"/>
      <c r="J27" s="156"/>
      <c r="K27" s="109"/>
      <c r="L27" s="157">
        <f>SUM(L21:L26)</f>
        <v>15.56</v>
      </c>
      <c r="M27" s="109"/>
      <c r="N27" s="109"/>
      <c r="O27" s="171"/>
      <c r="P27" s="171"/>
      <c r="Q27" s="104"/>
      <c r="R27" s="109"/>
      <c r="S27" s="109"/>
      <c r="T27" s="109"/>
      <c r="U27" s="109"/>
      <c r="V27" s="171"/>
      <c r="W27" s="171"/>
      <c r="X27" s="126"/>
      <c r="Y27" s="126"/>
      <c r="Z27" s="126"/>
      <c r="AA27" s="126"/>
      <c r="AB27" s="126"/>
      <c r="AC27" s="173"/>
      <c r="AD27" s="173"/>
      <c r="AE27" s="127"/>
      <c r="AF27" s="127"/>
      <c r="AG27" s="127"/>
      <c r="AH27" s="127"/>
      <c r="AI27" s="127"/>
      <c r="AJ27" s="109"/>
      <c r="AK27" s="109"/>
      <c r="AL27" s="158">
        <f>SUM(AL21:AL26)</f>
        <v>15.56</v>
      </c>
      <c r="AM27" s="158">
        <f t="shared" ref="AM27:AN27" si="2">SUM(AM21:AM26)</f>
        <v>13.44</v>
      </c>
      <c r="AN27" s="158">
        <f t="shared" si="2"/>
        <v>2.12</v>
      </c>
      <c r="AO27" s="20"/>
      <c r="AP27" s="20"/>
    </row>
    <row r="28" spans="1:62" s="5" customFormat="1" ht="38.25" customHeight="1">
      <c r="AM28" s="98"/>
      <c r="AN28" s="98"/>
      <c r="AO28" s="98"/>
      <c r="AP28" s="130"/>
    </row>
    <row r="29" spans="1:62" s="66" customFormat="1" ht="38.25" customHeight="1">
      <c r="A29" s="62"/>
      <c r="B29" s="63" t="s">
        <v>86</v>
      </c>
      <c r="C29" s="182" t="s">
        <v>87</v>
      </c>
      <c r="D29" s="182"/>
      <c r="E29" s="182"/>
      <c r="F29" s="182"/>
      <c r="G29" s="68"/>
      <c r="H29" s="68"/>
      <c r="I29" s="182"/>
      <c r="J29" s="182"/>
      <c r="K29" s="182"/>
      <c r="L29" s="68"/>
      <c r="M29" s="68"/>
      <c r="N29" s="68"/>
      <c r="O29" s="182"/>
      <c r="P29" s="182"/>
      <c r="Q29" s="182"/>
      <c r="R29" s="68"/>
      <c r="S29" s="62"/>
      <c r="T29" s="68"/>
      <c r="U29" s="62"/>
      <c r="V29" s="62"/>
      <c r="W29" s="62"/>
      <c r="X29" s="62"/>
      <c r="Y29" s="185" t="s">
        <v>88</v>
      </c>
      <c r="Z29" s="185"/>
      <c r="AA29" s="185"/>
      <c r="AB29" s="185"/>
      <c r="AC29" s="185"/>
      <c r="AD29" s="185"/>
      <c r="AE29" s="182"/>
      <c r="AF29" s="182"/>
      <c r="AG29" s="182"/>
      <c r="AH29" s="182"/>
      <c r="AI29" s="182"/>
      <c r="AJ29" s="62"/>
      <c r="AK29" s="62"/>
      <c r="AM29" s="61"/>
    </row>
    <row r="30" spans="1:62" s="66" customFormat="1" ht="38.25" customHeight="1">
      <c r="A30" s="62"/>
      <c r="B30" s="63"/>
      <c r="C30" s="183" t="s">
        <v>5</v>
      </c>
      <c r="D30" s="183"/>
      <c r="E30" s="183"/>
      <c r="F30" s="183"/>
      <c r="G30" s="64"/>
      <c r="H30" s="64"/>
      <c r="I30" s="183" t="s">
        <v>7</v>
      </c>
      <c r="J30" s="183"/>
      <c r="K30" s="183"/>
      <c r="L30" s="183"/>
      <c r="M30" s="183"/>
      <c r="N30" s="183"/>
      <c r="O30" s="183"/>
      <c r="P30" s="183"/>
      <c r="Q30" s="183"/>
      <c r="R30" s="64"/>
      <c r="S30" s="62"/>
      <c r="T30" s="64"/>
      <c r="U30" s="62"/>
      <c r="V30" s="62"/>
      <c r="W30" s="64"/>
      <c r="X30" s="64"/>
      <c r="Y30" s="183" t="s">
        <v>32</v>
      </c>
      <c r="Z30" s="183"/>
      <c r="AA30" s="183"/>
      <c r="AB30" s="183"/>
      <c r="AC30" s="183"/>
      <c r="AD30" s="183"/>
      <c r="AE30" s="184"/>
      <c r="AF30" s="184"/>
      <c r="AG30" s="184"/>
      <c r="AH30" s="184"/>
      <c r="AI30" s="184"/>
      <c r="AJ30" s="62"/>
      <c r="AK30" s="62"/>
      <c r="AM30" s="61"/>
    </row>
    <row r="31" spans="1:62" s="66" customFormat="1" ht="38.25" customHeight="1">
      <c r="A31" s="62"/>
      <c r="B31" s="63"/>
      <c r="C31" s="97"/>
      <c r="D31" s="96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M31" s="61"/>
    </row>
    <row r="32" spans="1:62" s="66" customFormat="1" ht="54" customHeight="1">
      <c r="A32" s="62"/>
      <c r="B32" s="63" t="s">
        <v>89</v>
      </c>
      <c r="C32" s="182" t="s">
        <v>90</v>
      </c>
      <c r="D32" s="182"/>
      <c r="E32" s="182"/>
      <c r="F32" s="182"/>
      <c r="G32" s="68"/>
      <c r="H32" s="68"/>
      <c r="I32" s="182"/>
      <c r="J32" s="182"/>
      <c r="K32" s="182"/>
      <c r="L32" s="68"/>
      <c r="M32" s="68"/>
      <c r="N32" s="68"/>
      <c r="O32" s="182"/>
      <c r="P32" s="182"/>
      <c r="Q32" s="182"/>
      <c r="R32" s="68"/>
      <c r="S32" s="62"/>
      <c r="T32" s="68"/>
      <c r="U32" s="62"/>
      <c r="V32" s="62"/>
      <c r="W32" s="62"/>
      <c r="X32" s="62"/>
      <c r="Y32" s="185" t="s">
        <v>91</v>
      </c>
      <c r="Z32" s="185"/>
      <c r="AA32" s="185"/>
      <c r="AB32" s="185"/>
      <c r="AC32" s="185"/>
      <c r="AD32" s="185"/>
      <c r="AE32" s="182"/>
      <c r="AF32" s="182"/>
      <c r="AG32" s="182"/>
      <c r="AH32" s="182"/>
      <c r="AI32" s="182"/>
      <c r="AJ32" s="62"/>
      <c r="AK32" s="62"/>
      <c r="AM32" s="79"/>
    </row>
    <row r="33" spans="1:40" s="66" customFormat="1" ht="17.25" customHeight="1">
      <c r="A33" s="62"/>
      <c r="B33" s="63"/>
      <c r="C33" s="183" t="s">
        <v>5</v>
      </c>
      <c r="D33" s="183"/>
      <c r="E33" s="183"/>
      <c r="F33" s="183"/>
      <c r="G33" s="64"/>
      <c r="H33" s="64"/>
      <c r="I33" s="183" t="s">
        <v>7</v>
      </c>
      <c r="J33" s="183"/>
      <c r="K33" s="183"/>
      <c r="L33" s="183"/>
      <c r="M33" s="183"/>
      <c r="N33" s="183"/>
      <c r="O33" s="183"/>
      <c r="P33" s="183"/>
      <c r="Q33" s="183"/>
      <c r="R33" s="64"/>
      <c r="S33" s="62"/>
      <c r="T33" s="64"/>
      <c r="U33" s="62"/>
      <c r="V33" s="62"/>
      <c r="W33" s="64"/>
      <c r="X33" s="64"/>
      <c r="Y33" s="183" t="s">
        <v>32</v>
      </c>
      <c r="Z33" s="183"/>
      <c r="AA33" s="183"/>
      <c r="AB33" s="183"/>
      <c r="AC33" s="183"/>
      <c r="AD33" s="183"/>
      <c r="AE33" s="184"/>
      <c r="AF33" s="184"/>
      <c r="AG33" s="184"/>
      <c r="AH33" s="184"/>
      <c r="AI33" s="184"/>
      <c r="AJ33" s="62"/>
      <c r="AK33" s="62"/>
      <c r="AM33" s="80"/>
    </row>
    <row r="34" spans="1:40" ht="47.25" customHeight="1">
      <c r="L34" s="266" t="s">
        <v>129</v>
      </c>
      <c r="Q34" s="4"/>
      <c r="X34" s="4"/>
    </row>
    <row r="35" spans="1:40" ht="47.25" customHeight="1">
      <c r="A35" s="267"/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4">
        <f>(0.16+0.17)</f>
        <v>0.33</v>
      </c>
      <c r="M35" s="267"/>
      <c r="N35" s="267"/>
      <c r="O35" s="267"/>
      <c r="Q35" s="4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66"/>
      <c r="AM35" s="66"/>
      <c r="AN35" s="66"/>
    </row>
    <row r="36" spans="1:40" ht="47.25" customHeight="1">
      <c r="E36" s="287" t="s">
        <v>124</v>
      </c>
      <c r="F36" s="288"/>
      <c r="G36" s="289"/>
      <c r="H36" s="264"/>
      <c r="I36" s="264"/>
      <c r="J36" s="264"/>
      <c r="K36" s="264"/>
      <c r="L36" s="264">
        <f>L27/8</f>
        <v>1.9450000000000001</v>
      </c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8"/>
      <c r="X36" s="268"/>
      <c r="Y36" s="268"/>
      <c r="Z36" s="268"/>
      <c r="AA36" s="268"/>
      <c r="AB36" s="268"/>
      <c r="AC36" s="268"/>
      <c r="AD36" s="268"/>
      <c r="AE36" s="268"/>
      <c r="AF36" s="268"/>
      <c r="AG36" s="268"/>
      <c r="AH36" s="268"/>
      <c r="AI36" s="268"/>
      <c r="AJ36" s="269"/>
      <c r="AK36" s="268"/>
      <c r="AL36" s="268"/>
      <c r="AM36" s="270"/>
      <c r="AN36" s="270"/>
    </row>
    <row r="37" spans="1:40" ht="47.25" customHeight="1">
      <c r="E37" s="285" t="s">
        <v>125</v>
      </c>
      <c r="F37" s="286"/>
      <c r="G37" s="290"/>
      <c r="H37" s="264"/>
      <c r="I37" s="264"/>
      <c r="J37" s="264"/>
      <c r="K37" s="271"/>
      <c r="L37" s="271">
        <f>0.75*2+0.17</f>
        <v>1.67</v>
      </c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2"/>
      <c r="AK37" s="271"/>
      <c r="AL37" s="271"/>
      <c r="AM37" s="273">
        <f>SUM(G37:AL37)</f>
        <v>1.67</v>
      </c>
      <c r="AN37" s="274"/>
    </row>
    <row r="38" spans="1:40" ht="47.25" customHeight="1">
      <c r="E38" s="275"/>
      <c r="F38" s="275"/>
      <c r="G38" s="275"/>
      <c r="H38" s="276"/>
      <c r="I38" s="276"/>
      <c r="J38" s="276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1"/>
      <c r="AL38" s="271"/>
      <c r="AM38" s="274"/>
      <c r="AN38" s="274"/>
    </row>
    <row r="39" spans="1:40" ht="47.25" customHeight="1">
      <c r="E39" s="287" t="s">
        <v>127</v>
      </c>
      <c r="F39" s="288"/>
      <c r="G39" s="289"/>
      <c r="H39" s="266"/>
      <c r="I39" s="266"/>
      <c r="J39" s="266"/>
      <c r="K39" s="277"/>
      <c r="L39" s="266" t="s">
        <v>129</v>
      </c>
      <c r="M39" s="277"/>
      <c r="N39" s="277"/>
      <c r="O39" s="277"/>
      <c r="P39" s="282"/>
      <c r="Q39" s="291"/>
      <c r="R39" s="283"/>
      <c r="S39" s="277"/>
      <c r="T39" s="277"/>
      <c r="U39" s="277"/>
      <c r="V39" s="277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9"/>
      <c r="AK39" s="278"/>
      <c r="AL39" s="278"/>
      <c r="AM39" s="280"/>
      <c r="AN39" s="280"/>
    </row>
    <row r="40" spans="1:40" ht="47.25" customHeight="1">
      <c r="E40" s="285" t="s">
        <v>128</v>
      </c>
      <c r="F40" s="286"/>
      <c r="G40" s="290"/>
      <c r="H40" s="264"/>
      <c r="I40" s="264"/>
      <c r="J40" s="264"/>
      <c r="K40" s="271"/>
      <c r="L40" s="271">
        <f>L35*2+0.06</f>
        <v>0.72</v>
      </c>
      <c r="M40" s="271"/>
      <c r="N40" s="271"/>
      <c r="O40" s="271"/>
      <c r="P40" s="264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  <c r="AJ40" s="272"/>
      <c r="AK40" s="271"/>
      <c r="AL40" s="271"/>
      <c r="AM40" s="273">
        <f>SUM(H40:AL40)</f>
        <v>0.72</v>
      </c>
      <c r="AN40" s="274"/>
    </row>
  </sheetData>
  <mergeCells count="45">
    <mergeCell ref="E36:F36"/>
    <mergeCell ref="E37:F37"/>
    <mergeCell ref="E39:F39"/>
    <mergeCell ref="E40:F40"/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AE29:AI29"/>
    <mergeCell ref="F16:F19"/>
    <mergeCell ref="G16:AK16"/>
    <mergeCell ref="AL16:AL19"/>
    <mergeCell ref="AM16:AP18"/>
    <mergeCell ref="G18:AK19"/>
    <mergeCell ref="G20:AK20"/>
    <mergeCell ref="B27:F27"/>
    <mergeCell ref="C29:F29"/>
    <mergeCell ref="I29:K29"/>
    <mergeCell ref="O29:Q29"/>
    <mergeCell ref="Y29:AD29"/>
    <mergeCell ref="U10:AB10"/>
    <mergeCell ref="Z11:AB11"/>
    <mergeCell ref="A13:AP13"/>
    <mergeCell ref="A14:AP14"/>
    <mergeCell ref="A15:AP15"/>
    <mergeCell ref="A16:A19"/>
    <mergeCell ref="B16:B19"/>
    <mergeCell ref="C16:C19"/>
    <mergeCell ref="D16:D19"/>
    <mergeCell ref="E16:E19"/>
    <mergeCell ref="U8:AB8"/>
    <mergeCell ref="R1:U1"/>
    <mergeCell ref="V1:X1"/>
    <mergeCell ref="U3:AB3"/>
    <mergeCell ref="U4:AB4"/>
    <mergeCell ref="U6:AB6"/>
  </mergeCells>
  <pageMargins left="0.74803149606299213" right="0.78740157480314965" top="0.74803149606299213" bottom="0.98425196850393704" header="0.51181102362204722" footer="0.51181102362204722"/>
  <pageSetup paperSize="8" scale="50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topLeftCell="A15" zoomScale="70" zoomScaleNormal="100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9.42578125" style="1" customWidth="1"/>
    <col min="5" max="5" width="16" style="1" customWidth="1"/>
    <col min="6" max="9" width="6.7109375" style="1" customWidth="1"/>
    <col min="10" max="11" width="6.7109375" style="2" customWidth="1"/>
    <col min="12" max="12" width="6.7109375" style="131" customWidth="1"/>
    <col min="13" max="20" width="6.7109375" style="2" customWidth="1"/>
    <col min="21" max="21" width="6.7109375" style="131" customWidth="1"/>
    <col min="22" max="26" width="6.7109375" style="4" customWidth="1"/>
    <col min="27" max="27" width="6.7109375" style="132" customWidth="1"/>
    <col min="28" max="32" width="6.7109375" style="4" customWidth="1"/>
    <col min="33" max="33" width="6.42578125" style="4" customWidth="1" collapsed="1"/>
    <col min="34" max="36" width="6.42578125" style="4" hidden="1" customWidth="1" outlineLevel="1"/>
    <col min="37" max="37" width="12" style="4" customWidth="1"/>
    <col min="38" max="16384" width="9.140625" style="4"/>
  </cols>
  <sheetData>
    <row r="1" spans="1:58" ht="15.75" customHeight="1" thickBot="1">
      <c r="N1" s="3"/>
      <c r="O1" s="197"/>
      <c r="P1" s="197"/>
      <c r="Q1" s="197"/>
      <c r="R1" s="197"/>
      <c r="S1" s="195"/>
      <c r="T1" s="195"/>
      <c r="U1" s="195"/>
    </row>
    <row r="2" spans="1:58" s="5" customFormat="1" ht="21" customHeight="1" thickBot="1">
      <c r="L2" s="133"/>
      <c r="U2" s="133"/>
      <c r="AA2" s="133"/>
      <c r="AG2" s="7"/>
      <c r="AH2" s="7"/>
      <c r="AI2" s="7"/>
      <c r="AK2" s="57" t="s">
        <v>77</v>
      </c>
    </row>
    <row r="3" spans="1:58" s="7" customFormat="1" ht="15.75" hidden="1" customHeight="1">
      <c r="A3" s="89"/>
      <c r="B3" s="29" t="s">
        <v>0</v>
      </c>
      <c r="C3" s="29"/>
      <c r="D3" s="29"/>
      <c r="E3" s="89"/>
      <c r="F3" s="89"/>
      <c r="G3" s="89"/>
      <c r="H3" s="89"/>
      <c r="I3" s="89"/>
      <c r="J3" s="5"/>
      <c r="K3" s="5"/>
      <c r="L3" s="133"/>
      <c r="M3" s="5"/>
      <c r="N3" s="5"/>
      <c r="O3" s="5"/>
      <c r="P3" s="5"/>
      <c r="Q3" s="5"/>
      <c r="R3" s="188" t="s">
        <v>1</v>
      </c>
      <c r="S3" s="188"/>
      <c r="T3" s="188"/>
      <c r="U3" s="188"/>
      <c r="V3" s="188"/>
      <c r="W3" s="188"/>
      <c r="X3" s="188"/>
      <c r="Y3" s="188"/>
      <c r="AA3" s="112"/>
    </row>
    <row r="4" spans="1:58" s="7" customFormat="1" ht="15.75" hidden="1" customHeight="1">
      <c r="A4" s="89"/>
      <c r="B4" s="29" t="s">
        <v>2</v>
      </c>
      <c r="C4" s="29"/>
      <c r="D4" s="29"/>
      <c r="E4" s="89"/>
      <c r="F4" s="89"/>
      <c r="G4" s="89"/>
      <c r="H4" s="89"/>
      <c r="I4" s="89"/>
      <c r="J4" s="5"/>
      <c r="K4" s="5"/>
      <c r="L4" s="133"/>
      <c r="M4" s="5"/>
      <c r="N4" s="5"/>
      <c r="O4" s="5"/>
      <c r="P4" s="5"/>
      <c r="Q4" s="5"/>
      <c r="R4" s="196" t="s">
        <v>3</v>
      </c>
      <c r="S4" s="196"/>
      <c r="T4" s="196"/>
      <c r="U4" s="196"/>
      <c r="V4" s="196"/>
      <c r="W4" s="196"/>
      <c r="X4" s="196"/>
      <c r="Y4" s="196"/>
      <c r="AA4" s="112"/>
    </row>
    <row r="5" spans="1:58" s="7" customFormat="1" ht="22.5" hidden="1" customHeight="1">
      <c r="A5" s="89"/>
      <c r="B5" s="45" t="s">
        <v>4</v>
      </c>
      <c r="C5" s="42"/>
      <c r="D5" s="30"/>
      <c r="E5" s="89"/>
      <c r="F5" s="89"/>
      <c r="G5" s="89"/>
      <c r="H5" s="89"/>
      <c r="I5" s="89"/>
      <c r="J5" s="5"/>
      <c r="K5" s="5"/>
      <c r="L5" s="133"/>
      <c r="M5" s="5"/>
      <c r="N5" s="5"/>
      <c r="O5" s="5"/>
      <c r="P5" s="5"/>
      <c r="Q5" s="5"/>
      <c r="R5" s="89"/>
      <c r="S5" s="5"/>
      <c r="T5" s="5"/>
      <c r="U5" s="133"/>
      <c r="V5" s="5"/>
      <c r="AA5" s="112"/>
    </row>
    <row r="6" spans="1:58" s="7" customFormat="1" ht="33.75" hidden="1" customHeight="1">
      <c r="A6" s="89"/>
      <c r="B6" s="91" t="s">
        <v>5</v>
      </c>
      <c r="C6" s="43"/>
      <c r="D6" s="29"/>
      <c r="E6" s="89"/>
      <c r="F6" s="89"/>
      <c r="G6" s="89"/>
      <c r="H6" s="89"/>
      <c r="I6" s="89"/>
      <c r="J6" s="5"/>
      <c r="K6" s="5"/>
      <c r="L6" s="133"/>
      <c r="M6" s="5"/>
      <c r="N6" s="5"/>
      <c r="O6" s="5"/>
      <c r="P6" s="5"/>
      <c r="Q6" s="5"/>
      <c r="R6" s="198" t="s">
        <v>5</v>
      </c>
      <c r="S6" s="198"/>
      <c r="T6" s="198"/>
      <c r="U6" s="198"/>
      <c r="V6" s="198"/>
      <c r="W6" s="198"/>
      <c r="X6" s="198"/>
      <c r="Y6" s="198"/>
      <c r="AA6" s="112"/>
    </row>
    <row r="7" spans="1:58" s="7" customFormat="1" ht="15.75" hidden="1" customHeight="1">
      <c r="A7" s="89"/>
      <c r="B7" s="42" t="s">
        <v>6</v>
      </c>
      <c r="C7" s="42"/>
      <c r="D7" s="30"/>
      <c r="E7" s="89"/>
      <c r="F7" s="89"/>
      <c r="G7" s="89"/>
      <c r="H7" s="89"/>
      <c r="I7" s="89"/>
      <c r="J7" s="5"/>
      <c r="K7" s="5"/>
      <c r="L7" s="133"/>
      <c r="M7" s="5"/>
      <c r="N7" s="5"/>
      <c r="O7" s="5"/>
      <c r="P7" s="5"/>
      <c r="Q7" s="5"/>
      <c r="R7" s="89"/>
      <c r="S7" s="5"/>
      <c r="T7" s="5"/>
      <c r="U7" s="133"/>
      <c r="V7" s="5"/>
      <c r="AA7" s="112"/>
    </row>
    <row r="8" spans="1:58" s="7" customFormat="1" ht="30" hidden="1" customHeight="1">
      <c r="A8" s="89"/>
      <c r="B8" s="91" t="s">
        <v>7</v>
      </c>
      <c r="C8" s="44"/>
      <c r="D8" s="29"/>
      <c r="E8" s="89"/>
      <c r="F8" s="89"/>
      <c r="G8" s="89"/>
      <c r="H8" s="89"/>
      <c r="I8" s="89"/>
      <c r="J8" s="5"/>
      <c r="K8" s="5"/>
      <c r="L8" s="133"/>
      <c r="M8" s="5"/>
      <c r="N8" s="5"/>
      <c r="O8" s="5"/>
      <c r="P8" s="5"/>
      <c r="Q8" s="5"/>
      <c r="R8" s="198" t="s">
        <v>7</v>
      </c>
      <c r="S8" s="198"/>
      <c r="T8" s="198"/>
      <c r="U8" s="198"/>
      <c r="V8" s="198"/>
      <c r="W8" s="198"/>
      <c r="X8" s="198"/>
      <c r="Y8" s="198"/>
      <c r="AA8" s="112"/>
    </row>
    <row r="9" spans="1:58" s="7" customFormat="1" ht="15.75" hidden="1" customHeight="1">
      <c r="A9" s="89"/>
      <c r="B9" s="89"/>
      <c r="C9" s="89"/>
      <c r="D9" s="89"/>
      <c r="E9" s="89"/>
      <c r="F9" s="89"/>
      <c r="G9" s="89"/>
      <c r="H9" s="89"/>
      <c r="I9" s="89"/>
      <c r="J9" s="5"/>
      <c r="K9" s="5"/>
      <c r="L9" s="133"/>
      <c r="M9" s="5"/>
      <c r="N9" s="5"/>
      <c r="O9" s="5"/>
      <c r="P9" s="5"/>
      <c r="Q9" s="5"/>
      <c r="R9" s="89"/>
      <c r="S9" s="5"/>
      <c r="T9" s="5"/>
      <c r="U9" s="133"/>
      <c r="V9" s="5"/>
      <c r="AA9" s="112"/>
    </row>
    <row r="10" spans="1:58" s="7" customFormat="1" ht="15.75" hidden="1" customHeight="1">
      <c r="A10" s="89"/>
      <c r="B10" s="29" t="s">
        <v>62</v>
      </c>
      <c r="C10" s="29"/>
      <c r="D10" s="29"/>
      <c r="E10" s="89"/>
      <c r="F10" s="89"/>
      <c r="G10" s="89"/>
      <c r="H10" s="89"/>
      <c r="I10" s="89"/>
      <c r="J10" s="5"/>
      <c r="K10" s="5"/>
      <c r="L10" s="133"/>
      <c r="M10" s="5"/>
      <c r="N10" s="5"/>
      <c r="O10" s="5"/>
      <c r="P10" s="5"/>
      <c r="Q10" s="5"/>
      <c r="R10" s="188" t="s">
        <v>58</v>
      </c>
      <c r="S10" s="188"/>
      <c r="T10" s="188"/>
      <c r="U10" s="188"/>
      <c r="V10" s="188"/>
      <c r="W10" s="188"/>
      <c r="X10" s="188"/>
      <c r="Y10" s="188"/>
      <c r="AA10" s="112"/>
    </row>
    <row r="11" spans="1:58" s="7" customFormat="1" ht="34.5" customHeight="1">
      <c r="A11" s="89"/>
      <c r="B11" s="89"/>
      <c r="C11" s="89"/>
      <c r="D11" s="89"/>
      <c r="E11" s="89"/>
      <c r="F11" s="89"/>
      <c r="G11" s="89"/>
      <c r="H11" s="89"/>
      <c r="I11" s="89"/>
      <c r="J11" s="5"/>
      <c r="K11" s="5"/>
      <c r="L11" s="133"/>
      <c r="M11" s="5"/>
      <c r="N11" s="5"/>
      <c r="O11" s="5"/>
      <c r="P11" s="5"/>
      <c r="Q11" s="5"/>
      <c r="R11" s="5"/>
      <c r="S11" s="5"/>
      <c r="T11" s="5"/>
      <c r="U11" s="133"/>
      <c r="W11" s="189"/>
      <c r="X11" s="189"/>
      <c r="Y11" s="189"/>
      <c r="AA11" s="112"/>
    </row>
    <row r="12" spans="1:58" s="7" customFormat="1" ht="12.75" customHeight="1">
      <c r="A12" s="89"/>
      <c r="B12" s="89"/>
      <c r="C12" s="89"/>
      <c r="D12" s="89"/>
      <c r="E12" s="89"/>
      <c r="F12" s="89"/>
      <c r="G12" s="89"/>
      <c r="H12" s="89"/>
      <c r="I12" s="89"/>
      <c r="J12" s="5"/>
      <c r="K12" s="5"/>
      <c r="L12" s="133"/>
      <c r="M12" s="5"/>
      <c r="N12" s="5"/>
      <c r="O12" s="5"/>
      <c r="P12" s="5"/>
      <c r="Q12" s="5"/>
      <c r="R12" s="5"/>
      <c r="S12" s="5"/>
      <c r="T12" s="5"/>
      <c r="U12" s="133"/>
      <c r="AA12" s="112"/>
    </row>
    <row r="13" spans="1:58" s="23" customFormat="1" ht="23.25" customHeight="1">
      <c r="A13" s="212" t="s">
        <v>80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4"/>
    </row>
    <row r="14" spans="1:58" s="23" customFormat="1" ht="23.25" customHeight="1">
      <c r="A14" s="212" t="s">
        <v>81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4"/>
    </row>
    <row r="15" spans="1:58" s="23" customFormat="1" ht="23.25" customHeight="1">
      <c r="A15" s="212" t="s">
        <v>85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4"/>
    </row>
    <row r="16" spans="1:58" s="9" customFormat="1" ht="15" customHeight="1">
      <c r="A16" s="209" t="s">
        <v>33</v>
      </c>
      <c r="B16" s="215" t="s">
        <v>10</v>
      </c>
      <c r="C16" s="209" t="s">
        <v>34</v>
      </c>
      <c r="D16" s="223" t="s">
        <v>12</v>
      </c>
      <c r="E16" s="205" t="s">
        <v>36</v>
      </c>
      <c r="F16" s="206" t="s">
        <v>123</v>
      </c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7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s="9" customFormat="1" ht="15" customHeight="1">
      <c r="A17" s="209"/>
      <c r="B17" s="215"/>
      <c r="C17" s="209"/>
      <c r="D17" s="224"/>
      <c r="E17" s="205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10">
        <v>29</v>
      </c>
      <c r="AI17" s="92" t="s">
        <v>54</v>
      </c>
      <c r="AJ17" s="92" t="s">
        <v>55</v>
      </c>
      <c r="AK17" s="207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s="9" customFormat="1" ht="6" customHeight="1">
      <c r="A18" s="209"/>
      <c r="B18" s="215"/>
      <c r="C18" s="209"/>
      <c r="D18" s="224"/>
      <c r="E18" s="205"/>
      <c r="F18" s="209" t="s">
        <v>79</v>
      </c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7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s="9" customFormat="1" ht="18.75" customHeight="1">
      <c r="A19" s="209"/>
      <c r="B19" s="215"/>
      <c r="C19" s="209"/>
      <c r="D19" s="225"/>
      <c r="E19" s="205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7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s="9" customFormat="1" ht="15.75">
      <c r="A20" s="93">
        <v>1</v>
      </c>
      <c r="B20" s="93">
        <v>2</v>
      </c>
      <c r="C20" s="26">
        <v>3</v>
      </c>
      <c r="D20" s="26">
        <v>4</v>
      </c>
      <c r="E20" s="93">
        <v>5</v>
      </c>
      <c r="F20" s="221">
        <v>6</v>
      </c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9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s="7" customFormat="1" ht="15" customHeight="1">
      <c r="A21" s="14"/>
      <c r="B21" s="51"/>
      <c r="C21" s="52"/>
      <c r="D21" s="52"/>
      <c r="E21" s="52"/>
      <c r="F21" s="229" t="s">
        <v>74</v>
      </c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30"/>
      <c r="AK21" s="15"/>
    </row>
    <row r="22" spans="1:58" s="7" customFormat="1" ht="30.75" customHeight="1">
      <c r="A22" s="134" t="s">
        <v>105</v>
      </c>
      <c r="B22" s="99" t="s">
        <v>68</v>
      </c>
      <c r="C22" s="99" t="s">
        <v>71</v>
      </c>
      <c r="D22" s="99" t="s">
        <v>20</v>
      </c>
      <c r="E22" s="17">
        <v>1</v>
      </c>
      <c r="F22" s="13"/>
      <c r="G22" s="166"/>
      <c r="H22" s="166"/>
      <c r="I22" s="13"/>
      <c r="J22" s="113"/>
      <c r="K22" s="110"/>
      <c r="L22" s="104"/>
      <c r="M22" s="113"/>
      <c r="N22" s="165"/>
      <c r="O22" s="165"/>
      <c r="P22" s="13"/>
      <c r="Q22" s="110"/>
      <c r="R22" s="113">
        <v>1</v>
      </c>
      <c r="S22" s="110"/>
      <c r="T22" s="110"/>
      <c r="U22" s="176"/>
      <c r="V22" s="176"/>
      <c r="W22" s="111"/>
      <c r="X22" s="111"/>
      <c r="Y22" s="111"/>
      <c r="Z22" s="111"/>
      <c r="AA22" s="111"/>
      <c r="AB22" s="181"/>
      <c r="AC22" s="181"/>
      <c r="AD22" s="135"/>
      <c r="AE22" s="135"/>
      <c r="AF22" s="135"/>
      <c r="AG22" s="135"/>
      <c r="AH22" s="135"/>
      <c r="AI22" s="135"/>
      <c r="AJ22" s="135"/>
      <c r="AK22" s="21">
        <f>SUM(F22:AJ22)</f>
        <v>1</v>
      </c>
    </row>
    <row r="23" spans="1:58" s="7" customFormat="1" ht="30.75" customHeight="1">
      <c r="A23" s="134" t="s">
        <v>106</v>
      </c>
      <c r="B23" s="99" t="s">
        <v>63</v>
      </c>
      <c r="C23" s="99" t="s">
        <v>64</v>
      </c>
      <c r="D23" s="99" t="s">
        <v>20</v>
      </c>
      <c r="E23" s="103">
        <v>2</v>
      </c>
      <c r="F23" s="13"/>
      <c r="G23" s="166"/>
      <c r="H23" s="166"/>
      <c r="I23" s="13"/>
      <c r="J23" s="113"/>
      <c r="K23" s="110"/>
      <c r="L23" s="104"/>
      <c r="M23" s="113"/>
      <c r="N23" s="165"/>
      <c r="O23" s="165"/>
      <c r="P23" s="13"/>
      <c r="Q23" s="110"/>
      <c r="R23" s="113">
        <v>2</v>
      </c>
      <c r="S23" s="110"/>
      <c r="T23" s="110"/>
      <c r="U23" s="176"/>
      <c r="V23" s="176"/>
      <c r="W23" s="111"/>
      <c r="X23" s="111"/>
      <c r="Y23" s="111"/>
      <c r="Z23" s="111"/>
      <c r="AA23" s="111"/>
      <c r="AB23" s="181"/>
      <c r="AC23" s="181"/>
      <c r="AD23" s="135"/>
      <c r="AE23" s="135"/>
      <c r="AF23" s="135"/>
      <c r="AG23" s="135"/>
      <c r="AH23" s="135"/>
      <c r="AI23" s="135"/>
      <c r="AJ23" s="135"/>
      <c r="AK23" s="21">
        <f t="shared" ref="AK23:AK26" si="0">SUM(F23:AJ23)</f>
        <v>2</v>
      </c>
    </row>
    <row r="24" spans="1:58" s="7" customFormat="1" ht="30.75" customHeight="1">
      <c r="A24" s="134" t="s">
        <v>107</v>
      </c>
      <c r="B24" s="99" t="s">
        <v>98</v>
      </c>
      <c r="C24" s="99" t="s">
        <v>99</v>
      </c>
      <c r="D24" s="99" t="s">
        <v>20</v>
      </c>
      <c r="E24" s="103">
        <v>2</v>
      </c>
      <c r="F24" s="13"/>
      <c r="G24" s="166"/>
      <c r="H24" s="166"/>
      <c r="I24" s="13"/>
      <c r="J24" s="113"/>
      <c r="K24" s="110"/>
      <c r="L24" s="104"/>
      <c r="M24" s="113"/>
      <c r="N24" s="165"/>
      <c r="O24" s="165"/>
      <c r="P24" s="13"/>
      <c r="Q24" s="110"/>
      <c r="R24" s="113">
        <v>2</v>
      </c>
      <c r="S24" s="110"/>
      <c r="T24" s="110"/>
      <c r="U24" s="176"/>
      <c r="V24" s="176"/>
      <c r="W24" s="111"/>
      <c r="X24" s="111"/>
      <c r="Y24" s="111"/>
      <c r="Z24" s="111"/>
      <c r="AA24" s="111"/>
      <c r="AB24" s="181"/>
      <c r="AC24" s="181"/>
      <c r="AD24" s="135"/>
      <c r="AE24" s="135"/>
      <c r="AF24" s="135"/>
      <c r="AG24" s="135"/>
      <c r="AH24" s="135"/>
      <c r="AI24" s="135"/>
      <c r="AJ24" s="135"/>
      <c r="AK24" s="21">
        <f t="shared" si="0"/>
        <v>2</v>
      </c>
    </row>
    <row r="25" spans="1:58" s="7" customFormat="1" ht="30.75" customHeight="1">
      <c r="A25" s="134" t="s">
        <v>108</v>
      </c>
      <c r="B25" s="99" t="s">
        <v>100</v>
      </c>
      <c r="C25" s="99" t="s">
        <v>101</v>
      </c>
      <c r="D25" s="99" t="s">
        <v>20</v>
      </c>
      <c r="E25" s="103">
        <v>2</v>
      </c>
      <c r="F25" s="13"/>
      <c r="G25" s="166"/>
      <c r="H25" s="166"/>
      <c r="I25" s="13"/>
      <c r="J25" s="113"/>
      <c r="K25" s="110"/>
      <c r="L25" s="104"/>
      <c r="M25" s="113"/>
      <c r="N25" s="165"/>
      <c r="O25" s="165"/>
      <c r="P25" s="13"/>
      <c r="Q25" s="110"/>
      <c r="R25" s="113">
        <v>2</v>
      </c>
      <c r="S25" s="110"/>
      <c r="T25" s="110"/>
      <c r="U25" s="176"/>
      <c r="V25" s="176"/>
      <c r="W25" s="111"/>
      <c r="X25" s="111"/>
      <c r="Y25" s="111"/>
      <c r="Z25" s="111"/>
      <c r="AA25" s="111"/>
      <c r="AB25" s="181"/>
      <c r="AC25" s="181"/>
      <c r="AD25" s="135"/>
      <c r="AE25" s="135"/>
      <c r="AF25" s="135"/>
      <c r="AG25" s="135"/>
      <c r="AH25" s="135"/>
      <c r="AI25" s="135"/>
      <c r="AJ25" s="135"/>
      <c r="AK25" s="21">
        <f t="shared" si="0"/>
        <v>2</v>
      </c>
    </row>
    <row r="26" spans="1:58" s="7" customFormat="1" ht="52.5" customHeight="1">
      <c r="A26" s="134" t="s">
        <v>109</v>
      </c>
      <c r="B26" s="99" t="s">
        <v>69</v>
      </c>
      <c r="C26" s="99" t="s">
        <v>70</v>
      </c>
      <c r="D26" s="99" t="s">
        <v>20</v>
      </c>
      <c r="E26" s="103">
        <v>2</v>
      </c>
      <c r="F26" s="13"/>
      <c r="G26" s="166"/>
      <c r="H26" s="166"/>
      <c r="I26" s="13"/>
      <c r="J26" s="113"/>
      <c r="K26" s="110"/>
      <c r="L26" s="104"/>
      <c r="M26" s="113"/>
      <c r="N26" s="165"/>
      <c r="O26" s="165"/>
      <c r="P26" s="13"/>
      <c r="Q26" s="110"/>
      <c r="R26" s="113">
        <v>2</v>
      </c>
      <c r="S26" s="110"/>
      <c r="T26" s="110"/>
      <c r="U26" s="176"/>
      <c r="V26" s="176"/>
      <c r="W26" s="111"/>
      <c r="X26" s="111"/>
      <c r="Y26" s="111"/>
      <c r="Z26" s="111"/>
      <c r="AA26" s="111"/>
      <c r="AB26" s="181"/>
      <c r="AC26" s="181"/>
      <c r="AD26" s="135"/>
      <c r="AE26" s="135"/>
      <c r="AF26" s="135"/>
      <c r="AG26" s="135"/>
      <c r="AH26" s="135"/>
      <c r="AI26" s="135"/>
      <c r="AJ26" s="135"/>
      <c r="AK26" s="21">
        <f t="shared" si="0"/>
        <v>2</v>
      </c>
    </row>
    <row r="27" spans="1:58" s="7" customFormat="1" ht="15.75">
      <c r="A27" s="16"/>
      <c r="B27" s="53"/>
      <c r="C27" s="54"/>
      <c r="D27" s="54"/>
      <c r="E27" s="54"/>
      <c r="F27" s="136" t="s">
        <v>75</v>
      </c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7"/>
      <c r="AK27" s="21"/>
    </row>
    <row r="28" spans="1:58" s="7" customFormat="1" ht="38.25" customHeight="1">
      <c r="A28" s="134" t="s">
        <v>110</v>
      </c>
      <c r="B28" s="102" t="s">
        <v>68</v>
      </c>
      <c r="C28" s="102" t="s">
        <v>71</v>
      </c>
      <c r="D28" s="99" t="s">
        <v>20</v>
      </c>
      <c r="E28" s="17">
        <v>1</v>
      </c>
      <c r="F28" s="12"/>
      <c r="G28" s="166"/>
      <c r="H28" s="175"/>
      <c r="I28" s="12"/>
      <c r="J28" s="113"/>
      <c r="K28" s="110"/>
      <c r="L28" s="110"/>
      <c r="M28" s="110"/>
      <c r="N28" s="166"/>
      <c r="O28" s="166"/>
      <c r="P28" s="13"/>
      <c r="Q28" s="13"/>
      <c r="R28" s="110"/>
      <c r="S28" s="110"/>
      <c r="T28" s="104"/>
      <c r="U28" s="165"/>
      <c r="V28" s="166"/>
      <c r="W28" s="13"/>
      <c r="X28" s="13"/>
      <c r="Y28" s="13">
        <v>1</v>
      </c>
      <c r="Z28" s="114"/>
      <c r="AA28" s="13"/>
      <c r="AB28" s="166"/>
      <c r="AC28" s="166"/>
      <c r="AD28" s="13"/>
      <c r="AE28" s="13"/>
      <c r="AF28" s="104"/>
      <c r="AG28" s="104"/>
      <c r="AH28" s="13"/>
      <c r="AI28" s="13"/>
      <c r="AJ28" s="13"/>
      <c r="AK28" s="21">
        <f>SUM(F28:AJ28)</f>
        <v>1</v>
      </c>
    </row>
    <row r="29" spans="1:58" s="7" customFormat="1" ht="38.25" customHeight="1">
      <c r="A29" s="134" t="s">
        <v>111</v>
      </c>
      <c r="B29" s="102" t="s">
        <v>63</v>
      </c>
      <c r="C29" s="102" t="s">
        <v>64</v>
      </c>
      <c r="D29" s="99" t="s">
        <v>20</v>
      </c>
      <c r="E29" s="138">
        <v>2</v>
      </c>
      <c r="F29" s="12"/>
      <c r="G29" s="166"/>
      <c r="H29" s="175"/>
      <c r="I29" s="12"/>
      <c r="J29" s="113"/>
      <c r="K29" s="110"/>
      <c r="L29" s="110"/>
      <c r="M29" s="110"/>
      <c r="N29" s="166"/>
      <c r="O29" s="166"/>
      <c r="P29" s="13"/>
      <c r="Q29" s="13"/>
      <c r="R29" s="110"/>
      <c r="S29" s="110"/>
      <c r="T29" s="104"/>
      <c r="U29" s="165"/>
      <c r="V29" s="166"/>
      <c r="W29" s="13"/>
      <c r="X29" s="13"/>
      <c r="Y29" s="13">
        <v>2</v>
      </c>
      <c r="Z29" s="114"/>
      <c r="AA29" s="13"/>
      <c r="AB29" s="166"/>
      <c r="AC29" s="166"/>
      <c r="AD29" s="13"/>
      <c r="AE29" s="13"/>
      <c r="AF29" s="104"/>
      <c r="AG29" s="104"/>
      <c r="AH29" s="13"/>
      <c r="AI29" s="13"/>
      <c r="AJ29" s="13"/>
      <c r="AK29" s="21">
        <f t="shared" ref="AK29:AK32" si="1">SUM(F29:AJ29)</f>
        <v>2</v>
      </c>
    </row>
    <row r="30" spans="1:58" s="7" customFormat="1" ht="38.25" customHeight="1">
      <c r="A30" s="134" t="s">
        <v>112</v>
      </c>
      <c r="B30" s="102" t="s">
        <v>98</v>
      </c>
      <c r="C30" s="102" t="s">
        <v>99</v>
      </c>
      <c r="D30" s="99" t="s">
        <v>20</v>
      </c>
      <c r="E30" s="138">
        <v>2</v>
      </c>
      <c r="F30" s="12"/>
      <c r="G30" s="166"/>
      <c r="H30" s="175"/>
      <c r="I30" s="12"/>
      <c r="J30" s="113"/>
      <c r="K30" s="110"/>
      <c r="L30" s="110"/>
      <c r="M30" s="110"/>
      <c r="N30" s="166"/>
      <c r="O30" s="166"/>
      <c r="P30" s="13"/>
      <c r="Q30" s="13"/>
      <c r="R30" s="110"/>
      <c r="S30" s="110"/>
      <c r="T30" s="104"/>
      <c r="U30" s="165"/>
      <c r="V30" s="166"/>
      <c r="W30" s="13"/>
      <c r="X30" s="13"/>
      <c r="Y30" s="13">
        <v>2</v>
      </c>
      <c r="Z30" s="114"/>
      <c r="AA30" s="13"/>
      <c r="AB30" s="166"/>
      <c r="AC30" s="166"/>
      <c r="AD30" s="13"/>
      <c r="AE30" s="13"/>
      <c r="AF30" s="104"/>
      <c r="AG30" s="104"/>
      <c r="AH30" s="13"/>
      <c r="AI30" s="13"/>
      <c r="AJ30" s="13"/>
      <c r="AK30" s="21">
        <f t="shared" si="1"/>
        <v>2</v>
      </c>
    </row>
    <row r="31" spans="1:58" s="7" customFormat="1" ht="38.25" customHeight="1">
      <c r="A31" s="134" t="s">
        <v>113</v>
      </c>
      <c r="B31" s="102" t="s">
        <v>100</v>
      </c>
      <c r="C31" s="102" t="s">
        <v>101</v>
      </c>
      <c r="D31" s="99" t="s">
        <v>20</v>
      </c>
      <c r="E31" s="139">
        <v>2</v>
      </c>
      <c r="F31" s="12"/>
      <c r="G31" s="166"/>
      <c r="H31" s="175"/>
      <c r="I31" s="12"/>
      <c r="J31" s="113"/>
      <c r="K31" s="110"/>
      <c r="L31" s="110"/>
      <c r="M31" s="110"/>
      <c r="N31" s="166"/>
      <c r="O31" s="166"/>
      <c r="P31" s="13"/>
      <c r="Q31" s="13"/>
      <c r="R31" s="110"/>
      <c r="S31" s="110"/>
      <c r="T31" s="104"/>
      <c r="U31" s="165"/>
      <c r="V31" s="166"/>
      <c r="W31" s="13"/>
      <c r="X31" s="13"/>
      <c r="Y31" s="13">
        <v>2</v>
      </c>
      <c r="Z31" s="114"/>
      <c r="AA31" s="13"/>
      <c r="AB31" s="166"/>
      <c r="AC31" s="166"/>
      <c r="AD31" s="13"/>
      <c r="AE31" s="13"/>
      <c r="AF31" s="104"/>
      <c r="AG31" s="104"/>
      <c r="AH31" s="13"/>
      <c r="AI31" s="13"/>
      <c r="AJ31" s="13"/>
      <c r="AK31" s="21">
        <f t="shared" si="1"/>
        <v>2</v>
      </c>
    </row>
    <row r="32" spans="1:58" s="7" customFormat="1" ht="65.25" customHeight="1">
      <c r="A32" s="134" t="s">
        <v>114</v>
      </c>
      <c r="B32" s="102" t="s">
        <v>69</v>
      </c>
      <c r="C32" s="102" t="s">
        <v>70</v>
      </c>
      <c r="D32" s="99" t="s">
        <v>20</v>
      </c>
      <c r="E32" s="138">
        <v>2</v>
      </c>
      <c r="F32" s="12"/>
      <c r="G32" s="166"/>
      <c r="H32" s="175"/>
      <c r="I32" s="12"/>
      <c r="J32" s="113"/>
      <c r="K32" s="110"/>
      <c r="L32" s="110"/>
      <c r="M32" s="110"/>
      <c r="N32" s="166"/>
      <c r="O32" s="166"/>
      <c r="P32" s="13"/>
      <c r="Q32" s="13"/>
      <c r="R32" s="110"/>
      <c r="S32" s="110"/>
      <c r="T32" s="104"/>
      <c r="U32" s="165"/>
      <c r="V32" s="166"/>
      <c r="W32" s="13"/>
      <c r="X32" s="13"/>
      <c r="Y32" s="13">
        <v>2</v>
      </c>
      <c r="Z32" s="114"/>
      <c r="AA32" s="13"/>
      <c r="AB32" s="166"/>
      <c r="AC32" s="166"/>
      <c r="AD32" s="13"/>
      <c r="AE32" s="13"/>
      <c r="AF32" s="104"/>
      <c r="AG32" s="104"/>
      <c r="AH32" s="13"/>
      <c r="AI32" s="13"/>
      <c r="AJ32" s="13"/>
      <c r="AK32" s="21">
        <f t="shared" si="1"/>
        <v>2</v>
      </c>
    </row>
    <row r="33" spans="1:37" s="7" customFormat="1" ht="15.75">
      <c r="A33" s="16"/>
      <c r="B33" s="53"/>
      <c r="C33" s="54"/>
      <c r="D33" s="54"/>
      <c r="E33" s="54"/>
      <c r="F33" s="136" t="s">
        <v>76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7"/>
      <c r="AK33" s="21"/>
    </row>
    <row r="34" spans="1:37" s="7" customFormat="1" ht="35.25" customHeight="1">
      <c r="A34" s="134" t="s">
        <v>115</v>
      </c>
      <c r="B34" s="102" t="s">
        <v>68</v>
      </c>
      <c r="C34" s="102" t="s">
        <v>71</v>
      </c>
      <c r="D34" s="99" t="s">
        <v>20</v>
      </c>
      <c r="E34" s="103">
        <v>1</v>
      </c>
      <c r="F34" s="12"/>
      <c r="G34" s="166"/>
      <c r="H34" s="175"/>
      <c r="I34" s="12"/>
      <c r="J34" s="113"/>
      <c r="K34" s="110"/>
      <c r="L34" s="110"/>
      <c r="M34" s="110"/>
      <c r="N34" s="176"/>
      <c r="O34" s="176"/>
      <c r="P34" s="110"/>
      <c r="Q34" s="113"/>
      <c r="R34" s="110"/>
      <c r="S34" s="110"/>
      <c r="T34" s="113"/>
      <c r="U34" s="165"/>
      <c r="V34" s="166"/>
      <c r="W34" s="111"/>
      <c r="X34" s="111"/>
      <c r="Y34" s="111"/>
      <c r="Z34" s="111"/>
      <c r="AA34" s="104"/>
      <c r="AB34" s="165"/>
      <c r="AC34" s="165"/>
      <c r="AD34" s="104"/>
      <c r="AE34" s="104"/>
      <c r="AF34" s="13">
        <v>1</v>
      </c>
      <c r="AG34" s="104"/>
      <c r="AH34" s="104"/>
      <c r="AI34" s="104"/>
      <c r="AJ34" s="104"/>
      <c r="AK34" s="21">
        <f>SUM(F34:AJ34)</f>
        <v>1</v>
      </c>
    </row>
    <row r="35" spans="1:37" s="5" customFormat="1" ht="38.25" customHeight="1">
      <c r="A35" s="134" t="s">
        <v>116</v>
      </c>
      <c r="B35" s="102" t="s">
        <v>72</v>
      </c>
      <c r="C35" s="102" t="s">
        <v>121</v>
      </c>
      <c r="D35" s="99" t="s">
        <v>20</v>
      </c>
      <c r="E35" s="103">
        <v>1</v>
      </c>
      <c r="F35" s="12"/>
      <c r="G35" s="166"/>
      <c r="H35" s="175"/>
      <c r="I35" s="12"/>
      <c r="J35" s="113"/>
      <c r="K35" s="110"/>
      <c r="L35" s="110"/>
      <c r="M35" s="110"/>
      <c r="N35" s="176"/>
      <c r="O35" s="176"/>
      <c r="P35" s="110"/>
      <c r="Q35" s="113"/>
      <c r="R35" s="110"/>
      <c r="S35" s="110"/>
      <c r="T35" s="113"/>
      <c r="U35" s="180"/>
      <c r="V35" s="166"/>
      <c r="W35" s="111"/>
      <c r="X35" s="111"/>
      <c r="Y35" s="111"/>
      <c r="Z35" s="111"/>
      <c r="AA35" s="140"/>
      <c r="AB35" s="165"/>
      <c r="AC35" s="165"/>
      <c r="AD35" s="104"/>
      <c r="AE35" s="104"/>
      <c r="AF35" s="113">
        <v>1</v>
      </c>
      <c r="AG35" s="104"/>
      <c r="AH35" s="104"/>
      <c r="AI35" s="104"/>
      <c r="AJ35" s="104"/>
      <c r="AK35" s="21">
        <f t="shared" ref="AK35:AK39" si="2">SUM(F35:AJ35)</f>
        <v>1</v>
      </c>
    </row>
    <row r="36" spans="1:37" s="5" customFormat="1" ht="38.25" customHeight="1">
      <c r="A36" s="134" t="s">
        <v>117</v>
      </c>
      <c r="B36" s="102" t="s">
        <v>63</v>
      </c>
      <c r="C36" s="102" t="s">
        <v>64</v>
      </c>
      <c r="D36" s="99" t="s">
        <v>20</v>
      </c>
      <c r="E36" s="103">
        <v>2</v>
      </c>
      <c r="F36" s="12"/>
      <c r="G36" s="166"/>
      <c r="H36" s="175"/>
      <c r="I36" s="12"/>
      <c r="J36" s="113"/>
      <c r="K36" s="110"/>
      <c r="L36" s="110"/>
      <c r="M36" s="110"/>
      <c r="N36" s="176"/>
      <c r="O36" s="176"/>
      <c r="P36" s="110"/>
      <c r="Q36" s="113"/>
      <c r="R36" s="110"/>
      <c r="S36" s="110"/>
      <c r="T36" s="113"/>
      <c r="U36" s="180"/>
      <c r="V36" s="166"/>
      <c r="W36" s="111"/>
      <c r="X36" s="111"/>
      <c r="Y36" s="111"/>
      <c r="Z36" s="111"/>
      <c r="AA36" s="140"/>
      <c r="AB36" s="165"/>
      <c r="AC36" s="165"/>
      <c r="AD36" s="104"/>
      <c r="AE36" s="104"/>
      <c r="AF36" s="113">
        <v>2</v>
      </c>
      <c r="AG36" s="104"/>
      <c r="AH36" s="104"/>
      <c r="AI36" s="104"/>
      <c r="AJ36" s="104"/>
      <c r="AK36" s="21">
        <f t="shared" si="2"/>
        <v>2</v>
      </c>
    </row>
    <row r="37" spans="1:37" s="5" customFormat="1" ht="38.25" customHeight="1">
      <c r="A37" s="134" t="s">
        <v>118</v>
      </c>
      <c r="B37" s="102" t="s">
        <v>98</v>
      </c>
      <c r="C37" s="102" t="s">
        <v>99</v>
      </c>
      <c r="D37" s="99" t="s">
        <v>20</v>
      </c>
      <c r="E37" s="103">
        <v>2</v>
      </c>
      <c r="F37" s="12"/>
      <c r="G37" s="166"/>
      <c r="H37" s="175"/>
      <c r="I37" s="12"/>
      <c r="J37" s="113"/>
      <c r="K37" s="110"/>
      <c r="L37" s="110"/>
      <c r="M37" s="110"/>
      <c r="N37" s="176"/>
      <c r="O37" s="176"/>
      <c r="P37" s="110"/>
      <c r="Q37" s="113"/>
      <c r="R37" s="110"/>
      <c r="S37" s="110"/>
      <c r="T37" s="113"/>
      <c r="U37" s="180"/>
      <c r="V37" s="166"/>
      <c r="W37" s="111"/>
      <c r="X37" s="111"/>
      <c r="Y37" s="111"/>
      <c r="Z37" s="111"/>
      <c r="AA37" s="140"/>
      <c r="AB37" s="165"/>
      <c r="AC37" s="165"/>
      <c r="AD37" s="104"/>
      <c r="AE37" s="104"/>
      <c r="AF37" s="113">
        <v>2</v>
      </c>
      <c r="AG37" s="104"/>
      <c r="AH37" s="104"/>
      <c r="AI37" s="104"/>
      <c r="AJ37" s="104"/>
      <c r="AK37" s="21">
        <f t="shared" si="2"/>
        <v>2</v>
      </c>
    </row>
    <row r="38" spans="1:37" s="5" customFormat="1" ht="38.25" customHeight="1">
      <c r="A38" s="134" t="s">
        <v>119</v>
      </c>
      <c r="B38" s="102" t="s">
        <v>100</v>
      </c>
      <c r="C38" s="102" t="s">
        <v>101</v>
      </c>
      <c r="D38" s="99" t="s">
        <v>20</v>
      </c>
      <c r="E38" s="103">
        <v>2</v>
      </c>
      <c r="F38" s="12"/>
      <c r="G38" s="166"/>
      <c r="H38" s="175"/>
      <c r="I38" s="12"/>
      <c r="J38" s="113"/>
      <c r="K38" s="110"/>
      <c r="L38" s="110"/>
      <c r="M38" s="110"/>
      <c r="N38" s="176"/>
      <c r="O38" s="176"/>
      <c r="P38" s="110"/>
      <c r="Q38" s="113"/>
      <c r="R38" s="110"/>
      <c r="S38" s="110"/>
      <c r="T38" s="113"/>
      <c r="U38" s="180"/>
      <c r="V38" s="166"/>
      <c r="W38" s="111"/>
      <c r="X38" s="111"/>
      <c r="Y38" s="111"/>
      <c r="Z38" s="111"/>
      <c r="AA38" s="140"/>
      <c r="AB38" s="165"/>
      <c r="AC38" s="165"/>
      <c r="AD38" s="104"/>
      <c r="AE38" s="104"/>
      <c r="AF38" s="113">
        <v>2</v>
      </c>
      <c r="AG38" s="104"/>
      <c r="AH38" s="104"/>
      <c r="AI38" s="104"/>
      <c r="AJ38" s="104"/>
      <c r="AK38" s="21">
        <f t="shared" si="2"/>
        <v>2</v>
      </c>
    </row>
    <row r="39" spans="1:37" s="5" customFormat="1" ht="67.5" customHeight="1">
      <c r="A39" s="134" t="s">
        <v>120</v>
      </c>
      <c r="B39" s="102" t="s">
        <v>69</v>
      </c>
      <c r="C39" s="102" t="s">
        <v>70</v>
      </c>
      <c r="D39" s="99" t="s">
        <v>20</v>
      </c>
      <c r="E39" s="103">
        <v>2</v>
      </c>
      <c r="F39" s="12"/>
      <c r="G39" s="166"/>
      <c r="H39" s="175"/>
      <c r="I39" s="12"/>
      <c r="J39" s="113"/>
      <c r="K39" s="110"/>
      <c r="L39" s="110"/>
      <c r="M39" s="110"/>
      <c r="N39" s="176"/>
      <c r="O39" s="176"/>
      <c r="P39" s="110"/>
      <c r="Q39" s="113"/>
      <c r="R39" s="110"/>
      <c r="S39" s="110"/>
      <c r="T39" s="113"/>
      <c r="U39" s="180"/>
      <c r="V39" s="166"/>
      <c r="W39" s="111"/>
      <c r="X39" s="111"/>
      <c r="Y39" s="111"/>
      <c r="Z39" s="111"/>
      <c r="AA39" s="140"/>
      <c r="AB39" s="165"/>
      <c r="AC39" s="165"/>
      <c r="AD39" s="104"/>
      <c r="AE39" s="104"/>
      <c r="AF39" s="113">
        <v>2</v>
      </c>
      <c r="AG39" s="104"/>
      <c r="AH39" s="104"/>
      <c r="AI39" s="104"/>
      <c r="AJ39" s="104"/>
      <c r="AK39" s="21">
        <f t="shared" si="2"/>
        <v>2</v>
      </c>
    </row>
    <row r="40" spans="1:37" s="133" customFormat="1" ht="15.75">
      <c r="A40" s="141"/>
      <c r="B40" s="226" t="s">
        <v>28</v>
      </c>
      <c r="C40" s="227"/>
      <c r="D40" s="227"/>
      <c r="E40" s="228"/>
      <c r="F40" s="117"/>
      <c r="G40" s="117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>
        <f t="shared" ref="R40:AJ40" si="3">SUM(R22:R39)</f>
        <v>9</v>
      </c>
      <c r="S40" s="113"/>
      <c r="T40" s="113"/>
      <c r="U40" s="113"/>
      <c r="V40" s="113"/>
      <c r="W40" s="113"/>
      <c r="X40" s="113"/>
      <c r="Y40" s="113">
        <f t="shared" si="3"/>
        <v>9</v>
      </c>
      <c r="Z40" s="113"/>
      <c r="AA40" s="113"/>
      <c r="AB40" s="113"/>
      <c r="AC40" s="113"/>
      <c r="AD40" s="113"/>
      <c r="AE40" s="113"/>
      <c r="AF40" s="113">
        <f t="shared" si="3"/>
        <v>10</v>
      </c>
      <c r="AG40" s="113"/>
      <c r="AH40" s="113">
        <f t="shared" si="3"/>
        <v>0</v>
      </c>
      <c r="AI40" s="113">
        <f t="shared" si="3"/>
        <v>0</v>
      </c>
      <c r="AJ40" s="113">
        <f t="shared" si="3"/>
        <v>0</v>
      </c>
      <c r="AK40" s="13">
        <f>SUM(AK22:AK26,AK28:AK32,AK34:AK39)</f>
        <v>28</v>
      </c>
    </row>
    <row r="41" spans="1:37" s="5" customFormat="1" ht="35.25" hidden="1" customHeight="1">
      <c r="L41" s="133"/>
      <c r="U41" s="133"/>
      <c r="AA41" s="133"/>
    </row>
    <row r="42" spans="1:37" s="66" customFormat="1" ht="51.75" customHeight="1">
      <c r="A42" s="62"/>
      <c r="B42" s="63" t="s">
        <v>86</v>
      </c>
      <c r="C42" s="182" t="s">
        <v>87</v>
      </c>
      <c r="D42" s="182"/>
      <c r="E42" s="182"/>
      <c r="F42" s="68"/>
      <c r="G42" s="68"/>
      <c r="H42" s="182"/>
      <c r="I42" s="182"/>
      <c r="J42" s="182"/>
      <c r="K42" s="68"/>
      <c r="L42" s="68"/>
      <c r="M42" s="68"/>
      <c r="N42" s="182"/>
      <c r="O42" s="182"/>
      <c r="P42" s="182"/>
      <c r="Q42" s="68"/>
      <c r="R42" s="62"/>
      <c r="S42" s="68"/>
      <c r="T42" s="62"/>
      <c r="U42" s="62"/>
      <c r="V42" s="62"/>
      <c r="W42" s="62"/>
      <c r="X42" s="185" t="s">
        <v>88</v>
      </c>
      <c r="Y42" s="185"/>
      <c r="Z42" s="185"/>
      <c r="AA42" s="185"/>
      <c r="AB42" s="185"/>
      <c r="AC42" s="185"/>
      <c r="AD42" s="182"/>
      <c r="AE42" s="182"/>
      <c r="AF42" s="182"/>
      <c r="AG42" s="182"/>
      <c r="AH42" s="182"/>
      <c r="AI42" s="62"/>
      <c r="AJ42" s="62"/>
    </row>
    <row r="43" spans="1:37" s="66" customFormat="1" ht="17.25" customHeight="1">
      <c r="A43" s="62"/>
      <c r="B43" s="63"/>
      <c r="C43" s="183" t="s">
        <v>5</v>
      </c>
      <c r="D43" s="183"/>
      <c r="E43" s="183"/>
      <c r="F43" s="64"/>
      <c r="G43" s="64"/>
      <c r="H43" s="183" t="s">
        <v>7</v>
      </c>
      <c r="I43" s="183"/>
      <c r="J43" s="183"/>
      <c r="K43" s="183"/>
      <c r="L43" s="183"/>
      <c r="M43" s="183"/>
      <c r="N43" s="183"/>
      <c r="O43" s="183"/>
      <c r="P43" s="183"/>
      <c r="Q43" s="64"/>
      <c r="R43" s="62"/>
      <c r="S43" s="64"/>
      <c r="T43" s="62"/>
      <c r="U43" s="62"/>
      <c r="V43" s="64"/>
      <c r="W43" s="64"/>
      <c r="X43" s="183" t="s">
        <v>32</v>
      </c>
      <c r="Y43" s="183"/>
      <c r="Z43" s="183"/>
      <c r="AA43" s="183"/>
      <c r="AB43" s="183"/>
      <c r="AC43" s="183"/>
      <c r="AD43" s="184"/>
      <c r="AE43" s="184"/>
      <c r="AF43" s="184"/>
      <c r="AG43" s="184"/>
      <c r="AH43" s="184"/>
      <c r="AI43" s="62"/>
      <c r="AJ43" s="62"/>
    </row>
    <row r="44" spans="1:37" s="66" customFormat="1" ht="33" customHeight="1">
      <c r="A44" s="62"/>
      <c r="B44" s="63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37" s="66" customFormat="1" ht="44.25" customHeight="1">
      <c r="A45" s="62"/>
      <c r="B45" s="63" t="s">
        <v>89</v>
      </c>
      <c r="C45" s="185" t="s">
        <v>90</v>
      </c>
      <c r="D45" s="185"/>
      <c r="E45" s="185"/>
      <c r="F45" s="68"/>
      <c r="G45" s="68"/>
      <c r="H45" s="182"/>
      <c r="I45" s="182"/>
      <c r="J45" s="182"/>
      <c r="K45" s="68"/>
      <c r="L45" s="68"/>
      <c r="M45" s="68"/>
      <c r="N45" s="182"/>
      <c r="O45" s="182"/>
      <c r="P45" s="182"/>
      <c r="Q45" s="68"/>
      <c r="R45" s="62"/>
      <c r="S45" s="68"/>
      <c r="T45" s="62"/>
      <c r="U45" s="62"/>
      <c r="V45" s="62"/>
      <c r="W45" s="62"/>
      <c r="X45" s="185" t="s">
        <v>91</v>
      </c>
      <c r="Y45" s="185"/>
      <c r="Z45" s="185"/>
      <c r="AA45" s="185"/>
      <c r="AB45" s="185"/>
      <c r="AC45" s="185"/>
      <c r="AD45" s="182"/>
      <c r="AE45" s="182"/>
      <c r="AF45" s="182"/>
      <c r="AG45" s="182"/>
      <c r="AH45" s="182"/>
      <c r="AI45" s="62"/>
      <c r="AJ45" s="62"/>
    </row>
    <row r="46" spans="1:37" s="7" customFormat="1" ht="18.75">
      <c r="H46" s="183" t="s">
        <v>7</v>
      </c>
      <c r="I46" s="183"/>
      <c r="J46" s="183"/>
      <c r="K46" s="183"/>
      <c r="L46" s="183"/>
      <c r="M46" s="183"/>
      <c r="N46" s="183"/>
      <c r="O46" s="183"/>
      <c r="P46" s="183"/>
      <c r="U46" s="112"/>
      <c r="AA46" s="112"/>
    </row>
    <row r="47" spans="1:37" s="7" customFormat="1" ht="15.75">
      <c r="L47" s="112"/>
      <c r="U47" s="112"/>
      <c r="AA47" s="112"/>
    </row>
    <row r="48" spans="1:37" ht="11.4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32"/>
      <c r="M48" s="4"/>
      <c r="N48" s="4"/>
      <c r="O48" s="4"/>
      <c r="P48" s="4"/>
      <c r="Q48" s="4"/>
      <c r="R48" s="4"/>
      <c r="S48" s="4"/>
      <c r="T48" s="4"/>
      <c r="U48" s="132"/>
    </row>
    <row r="49" spans="1:37" ht="11.45" hidden="1" customHeight="1"/>
    <row r="50" spans="1:37" ht="80.25" hidden="1" customHeight="1">
      <c r="A50" s="16"/>
      <c r="B50" s="81"/>
      <c r="C50" s="82"/>
      <c r="D50" s="83"/>
      <c r="E50" s="84"/>
      <c r="F50" s="85"/>
      <c r="G50" s="85"/>
      <c r="H50" s="85"/>
      <c r="I50" s="85"/>
      <c r="J50" s="85"/>
      <c r="K50" s="85"/>
      <c r="L50" s="142" t="s">
        <v>95</v>
      </c>
      <c r="M50" s="85"/>
      <c r="N50" s="85"/>
      <c r="O50" s="85"/>
      <c r="P50" s="85"/>
      <c r="Q50" s="85"/>
      <c r="R50" s="85"/>
      <c r="S50" s="85"/>
      <c r="T50" s="85"/>
      <c r="U50" s="142" t="s">
        <v>96</v>
      </c>
      <c r="V50" s="85"/>
      <c r="W50" s="85"/>
      <c r="X50" s="85"/>
      <c r="Y50" s="85"/>
      <c r="Z50" s="85"/>
      <c r="AA50" s="142" t="s">
        <v>92</v>
      </c>
      <c r="AB50" s="85"/>
      <c r="AC50" s="85"/>
      <c r="AD50" s="85"/>
      <c r="AE50" s="85"/>
      <c r="AF50" s="85"/>
      <c r="AG50" s="85"/>
      <c r="AH50" s="85"/>
      <c r="AI50" s="85"/>
      <c r="AJ50" s="85"/>
      <c r="AK50" s="86" t="s">
        <v>93</v>
      </c>
    </row>
    <row r="51" spans="1:37" ht="80.25" hidden="1" customHeight="1">
      <c r="A51" s="16"/>
      <c r="B51" s="81"/>
      <c r="C51" s="82"/>
      <c r="D51" s="83"/>
      <c r="E51" s="84"/>
      <c r="F51" s="87"/>
      <c r="G51" s="87"/>
      <c r="H51" s="87"/>
      <c r="I51" s="87"/>
      <c r="J51" s="87"/>
      <c r="K51" s="87"/>
      <c r="L51" s="88">
        <v>0.48</v>
      </c>
      <c r="M51" s="87"/>
      <c r="N51" s="87"/>
      <c r="O51" s="87"/>
      <c r="P51" s="87"/>
      <c r="Q51" s="87"/>
      <c r="R51" s="87"/>
      <c r="S51" s="87"/>
      <c r="T51" s="87"/>
      <c r="U51" s="88">
        <v>0.14000000000000001</v>
      </c>
      <c r="V51" s="87"/>
      <c r="W51" s="87"/>
      <c r="X51" s="87"/>
      <c r="Y51" s="87"/>
      <c r="Z51" s="87"/>
      <c r="AA51" s="88">
        <v>0.14000000000000001</v>
      </c>
      <c r="AB51" s="87"/>
      <c r="AC51" s="87"/>
      <c r="AD51" s="87"/>
      <c r="AE51" s="87"/>
      <c r="AF51" s="87"/>
      <c r="AG51" s="87"/>
      <c r="AH51" s="87"/>
      <c r="AI51" s="87"/>
      <c r="AJ51" s="87"/>
      <c r="AK51" s="87">
        <f>SUM(F51:AJ51)</f>
        <v>0.76</v>
      </c>
    </row>
    <row r="52" spans="1:37" ht="80.25" customHeight="1"/>
  </sheetData>
  <mergeCells count="37">
    <mergeCell ref="AD45:AH45"/>
    <mergeCell ref="H46:P46"/>
    <mergeCell ref="C42:E42"/>
    <mergeCell ref="H42:J42"/>
    <mergeCell ref="N42:P42"/>
    <mergeCell ref="X42:AC42"/>
    <mergeCell ref="C45:E45"/>
    <mergeCell ref="H45:J45"/>
    <mergeCell ref="N45:P45"/>
    <mergeCell ref="X45:AC45"/>
    <mergeCell ref="AD42:AH42"/>
    <mergeCell ref="C43:E43"/>
    <mergeCell ref="H43:P43"/>
    <mergeCell ref="X43:AC43"/>
    <mergeCell ref="AD43:AH43"/>
    <mergeCell ref="B40:E40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F21:AJ21"/>
    <mergeCell ref="R8:Y8"/>
    <mergeCell ref="O1:R1"/>
    <mergeCell ref="S1:U1"/>
    <mergeCell ref="R3:Y3"/>
    <mergeCell ref="R4:Y4"/>
    <mergeCell ref="R6:Y6"/>
  </mergeCells>
  <pageMargins left="0.74803149606299213" right="0.78740157480314965" top="0.74803149606299213" bottom="0.98425196850393704" header="0.51181102362204722" footer="0.51181102362204722"/>
  <pageSetup paperSize="8" scale="62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56"/>
  <sheetViews>
    <sheetView tabSelected="1" view="pageBreakPreview" topLeftCell="A23" zoomScale="55" zoomScaleNormal="100" zoomScaleSheetLayoutView="55" workbookViewId="0">
      <selection activeCell="AM57" sqref="AM57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6.85546875" style="1" customWidth="1"/>
    <col min="5" max="5" width="19.42578125" style="1" customWidth="1"/>
    <col min="6" max="6" width="16" style="1" customWidth="1"/>
    <col min="7" max="10" width="8.85546875" style="1" customWidth="1"/>
    <col min="11" max="12" width="8.85546875" style="2" customWidth="1"/>
    <col min="13" max="13" width="8.85546875" style="131" customWidth="1"/>
    <col min="14" max="21" width="8.85546875" style="2" customWidth="1"/>
    <col min="22" max="22" width="8.85546875" style="131" customWidth="1"/>
    <col min="23" max="27" width="8.85546875" style="4" customWidth="1"/>
    <col min="28" max="28" width="8.85546875" style="132" customWidth="1"/>
    <col min="29" max="33" width="8.85546875" style="4" customWidth="1"/>
    <col min="34" max="34" width="8.85546875" style="4" customWidth="1" collapsed="1"/>
    <col min="35" max="37" width="8.85546875" style="4" hidden="1" customWidth="1" outlineLevel="1"/>
    <col min="38" max="38" width="12" style="4" customWidth="1"/>
    <col min="39" max="39" width="12.7109375" style="4" customWidth="1"/>
    <col min="40" max="40" width="13.140625" style="4" customWidth="1"/>
    <col min="41" max="41" width="19.140625" style="4" customWidth="1"/>
    <col min="42" max="42" width="11.28515625" style="4" customWidth="1"/>
    <col min="43" max="16384" width="9" style="4"/>
  </cols>
  <sheetData>
    <row r="1" spans="1:59" ht="15.75" customHeight="1" thickBot="1">
      <c r="D1" s="5"/>
      <c r="O1" s="3"/>
      <c r="P1" s="197"/>
      <c r="Q1" s="197"/>
      <c r="R1" s="197"/>
      <c r="S1" s="197"/>
      <c r="T1" s="195"/>
      <c r="U1" s="195"/>
      <c r="V1" s="195"/>
    </row>
    <row r="2" spans="1:59" s="5" customFormat="1" ht="37.5" customHeight="1" thickBot="1">
      <c r="M2" s="133"/>
      <c r="V2" s="133"/>
      <c r="AB2" s="133"/>
      <c r="AH2" s="7"/>
      <c r="AI2" s="7"/>
      <c r="AJ2" s="7"/>
      <c r="AO2" s="57" t="s">
        <v>77</v>
      </c>
    </row>
    <row r="3" spans="1:59" s="7" customFormat="1" ht="15.75" hidden="1" customHeight="1">
      <c r="A3" s="89"/>
      <c r="B3" s="29" t="s">
        <v>0</v>
      </c>
      <c r="C3" s="29"/>
      <c r="D3" s="29"/>
      <c r="E3" s="29"/>
      <c r="F3" s="89"/>
      <c r="G3" s="89"/>
      <c r="H3" s="89"/>
      <c r="I3" s="89"/>
      <c r="J3" s="89"/>
      <c r="K3" s="5"/>
      <c r="L3" s="5"/>
      <c r="M3" s="133"/>
      <c r="N3" s="5"/>
      <c r="O3" s="5"/>
      <c r="P3" s="5"/>
      <c r="Q3" s="5"/>
      <c r="R3" s="5"/>
      <c r="S3" s="188" t="s">
        <v>1</v>
      </c>
      <c r="T3" s="188"/>
      <c r="U3" s="188"/>
      <c r="V3" s="188"/>
      <c r="W3" s="188"/>
      <c r="X3" s="188"/>
      <c r="Y3" s="188"/>
      <c r="Z3" s="188"/>
      <c r="AB3" s="112"/>
    </row>
    <row r="4" spans="1:59" s="7" customFormat="1" ht="15.75" hidden="1" customHeight="1">
      <c r="A4" s="89"/>
      <c r="B4" s="29" t="s">
        <v>2</v>
      </c>
      <c r="C4" s="29"/>
      <c r="D4" s="29"/>
      <c r="E4" s="29"/>
      <c r="F4" s="89"/>
      <c r="G4" s="89"/>
      <c r="H4" s="89"/>
      <c r="I4" s="89"/>
      <c r="J4" s="89"/>
      <c r="K4" s="5"/>
      <c r="L4" s="5"/>
      <c r="M4" s="133"/>
      <c r="N4" s="5"/>
      <c r="O4" s="5"/>
      <c r="P4" s="5"/>
      <c r="Q4" s="5"/>
      <c r="R4" s="5"/>
      <c r="S4" s="196" t="s">
        <v>3</v>
      </c>
      <c r="T4" s="196"/>
      <c r="U4" s="196"/>
      <c r="V4" s="196"/>
      <c r="W4" s="196"/>
      <c r="X4" s="196"/>
      <c r="Y4" s="196"/>
      <c r="Z4" s="196"/>
      <c r="AB4" s="112"/>
    </row>
    <row r="5" spans="1:59" s="7" customFormat="1" ht="22.5" hidden="1" customHeight="1">
      <c r="A5" s="89"/>
      <c r="B5" s="45" t="s">
        <v>4</v>
      </c>
      <c r="C5" s="42"/>
      <c r="D5" s="30"/>
      <c r="E5" s="30"/>
      <c r="F5" s="89"/>
      <c r="G5" s="89"/>
      <c r="H5" s="89"/>
      <c r="I5" s="89"/>
      <c r="J5" s="89"/>
      <c r="K5" s="5"/>
      <c r="L5" s="5"/>
      <c r="M5" s="133"/>
      <c r="N5" s="5"/>
      <c r="O5" s="5"/>
      <c r="P5" s="5"/>
      <c r="Q5" s="5"/>
      <c r="R5" s="5"/>
      <c r="S5" s="89"/>
      <c r="T5" s="5"/>
      <c r="U5" s="5"/>
      <c r="V5" s="133"/>
      <c r="W5" s="5"/>
      <c r="AB5" s="112"/>
    </row>
    <row r="6" spans="1:59" s="7" customFormat="1" ht="33.75" hidden="1" customHeight="1">
      <c r="A6" s="89"/>
      <c r="B6" s="91" t="s">
        <v>5</v>
      </c>
      <c r="C6" s="43"/>
      <c r="D6" s="47"/>
      <c r="E6" s="29"/>
      <c r="F6" s="89"/>
      <c r="G6" s="89"/>
      <c r="H6" s="89"/>
      <c r="I6" s="89"/>
      <c r="J6" s="89"/>
      <c r="K6" s="5"/>
      <c r="L6" s="5"/>
      <c r="M6" s="133"/>
      <c r="N6" s="5"/>
      <c r="O6" s="5"/>
      <c r="P6" s="5"/>
      <c r="Q6" s="5"/>
      <c r="R6" s="5"/>
      <c r="S6" s="198" t="s">
        <v>5</v>
      </c>
      <c r="T6" s="198"/>
      <c r="U6" s="198"/>
      <c r="V6" s="198"/>
      <c r="W6" s="198"/>
      <c r="X6" s="198"/>
      <c r="Y6" s="198"/>
      <c r="Z6" s="198"/>
      <c r="AB6" s="112"/>
    </row>
    <row r="7" spans="1:59" s="7" customFormat="1" ht="15.75" hidden="1" customHeight="1">
      <c r="A7" s="89"/>
      <c r="B7" s="42" t="s">
        <v>6</v>
      </c>
      <c r="C7" s="42"/>
      <c r="D7" s="30"/>
      <c r="E7" s="30"/>
      <c r="F7" s="89"/>
      <c r="G7" s="89"/>
      <c r="H7" s="89"/>
      <c r="I7" s="89"/>
      <c r="J7" s="89"/>
      <c r="K7" s="5"/>
      <c r="L7" s="5"/>
      <c r="M7" s="133"/>
      <c r="N7" s="5"/>
      <c r="O7" s="5"/>
      <c r="P7" s="5"/>
      <c r="Q7" s="5"/>
      <c r="R7" s="5"/>
      <c r="S7" s="89"/>
      <c r="T7" s="5"/>
      <c r="U7" s="5"/>
      <c r="V7" s="133"/>
      <c r="W7" s="5"/>
      <c r="AB7" s="112"/>
    </row>
    <row r="8" spans="1:59" s="7" customFormat="1" ht="30" hidden="1" customHeight="1">
      <c r="A8" s="89"/>
      <c r="B8" s="91" t="s">
        <v>7</v>
      </c>
      <c r="C8" s="44"/>
      <c r="D8" s="89"/>
      <c r="E8" s="29"/>
      <c r="F8" s="89"/>
      <c r="G8" s="89"/>
      <c r="H8" s="89"/>
      <c r="I8" s="89"/>
      <c r="J8" s="89"/>
      <c r="K8" s="5"/>
      <c r="L8" s="5"/>
      <c r="M8" s="133"/>
      <c r="N8" s="5"/>
      <c r="O8" s="5"/>
      <c r="P8" s="5"/>
      <c r="Q8" s="5"/>
      <c r="R8" s="5"/>
      <c r="S8" s="198" t="s">
        <v>7</v>
      </c>
      <c r="T8" s="198"/>
      <c r="U8" s="198"/>
      <c r="V8" s="198"/>
      <c r="W8" s="198"/>
      <c r="X8" s="198"/>
      <c r="Y8" s="198"/>
      <c r="Z8" s="198"/>
      <c r="AB8" s="112"/>
    </row>
    <row r="9" spans="1:59" s="7" customFormat="1" ht="15.75" hidden="1" customHeight="1">
      <c r="A9" s="89"/>
      <c r="B9" s="89"/>
      <c r="C9" s="89"/>
      <c r="D9" s="89"/>
      <c r="E9" s="89"/>
      <c r="F9" s="89"/>
      <c r="G9" s="89"/>
      <c r="H9" s="89"/>
      <c r="I9" s="89"/>
      <c r="J9" s="89"/>
      <c r="K9" s="5"/>
      <c r="L9" s="5"/>
      <c r="M9" s="133"/>
      <c r="N9" s="5"/>
      <c r="O9" s="5"/>
      <c r="P9" s="5"/>
      <c r="Q9" s="5"/>
      <c r="R9" s="5"/>
      <c r="S9" s="89"/>
      <c r="T9" s="5"/>
      <c r="U9" s="5"/>
      <c r="V9" s="133"/>
      <c r="W9" s="5"/>
      <c r="AB9" s="112"/>
    </row>
    <row r="10" spans="1:59" s="7" customFormat="1" ht="15.75" hidden="1" customHeight="1">
      <c r="A10" s="89"/>
      <c r="B10" s="29" t="s">
        <v>62</v>
      </c>
      <c r="C10" s="29"/>
      <c r="D10" s="89"/>
      <c r="E10" s="29"/>
      <c r="F10" s="89"/>
      <c r="G10" s="89"/>
      <c r="H10" s="89"/>
      <c r="I10" s="89"/>
      <c r="J10" s="89"/>
      <c r="K10" s="5"/>
      <c r="L10" s="5"/>
      <c r="M10" s="133"/>
      <c r="N10" s="5"/>
      <c r="O10" s="5"/>
      <c r="P10" s="5"/>
      <c r="Q10" s="5"/>
      <c r="R10" s="5"/>
      <c r="S10" s="188" t="s">
        <v>58</v>
      </c>
      <c r="T10" s="188"/>
      <c r="U10" s="188"/>
      <c r="V10" s="188"/>
      <c r="W10" s="188"/>
      <c r="X10" s="188"/>
      <c r="Y10" s="188"/>
      <c r="Z10" s="188"/>
      <c r="AB10" s="112"/>
    </row>
    <row r="11" spans="1:59" s="7" customFormat="1" ht="33.75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5"/>
      <c r="L11" s="5"/>
      <c r="M11" s="133"/>
      <c r="N11" s="5"/>
      <c r="O11" s="5"/>
      <c r="P11" s="5"/>
      <c r="Q11" s="5"/>
      <c r="R11" s="5"/>
      <c r="S11" s="5"/>
      <c r="T11" s="5"/>
      <c r="U11" s="5"/>
      <c r="V11" s="133"/>
      <c r="X11" s="189"/>
      <c r="Y11" s="189"/>
      <c r="Z11" s="189"/>
      <c r="AB11" s="112"/>
    </row>
    <row r="12" spans="1:59" s="7" customFormat="1" ht="12.75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5"/>
      <c r="L12" s="5"/>
      <c r="M12" s="133"/>
      <c r="N12" s="5"/>
      <c r="O12" s="5"/>
      <c r="P12" s="5"/>
      <c r="Q12" s="5"/>
      <c r="R12" s="5"/>
      <c r="S12" s="5"/>
      <c r="T12" s="5"/>
      <c r="U12" s="5"/>
      <c r="V12" s="133"/>
      <c r="AB12" s="112"/>
    </row>
    <row r="13" spans="1:59" s="23" customFormat="1" ht="23.25" customHeight="1">
      <c r="A13" s="219" t="s">
        <v>56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</row>
    <row r="14" spans="1:59" s="23" customFormat="1" ht="23.25" customHeight="1">
      <c r="A14" s="219" t="s">
        <v>81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</row>
    <row r="15" spans="1:59" s="23" customFormat="1" ht="23.25" customHeight="1">
      <c r="A15" s="219" t="s">
        <v>85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</row>
    <row r="16" spans="1:59" s="9" customFormat="1" ht="15" customHeight="1">
      <c r="A16" s="232" t="s">
        <v>33</v>
      </c>
      <c r="B16" s="233" t="s">
        <v>10</v>
      </c>
      <c r="C16" s="232" t="s">
        <v>34</v>
      </c>
      <c r="D16" s="225" t="s">
        <v>35</v>
      </c>
      <c r="E16" s="225" t="s">
        <v>12</v>
      </c>
      <c r="F16" s="234" t="s">
        <v>36</v>
      </c>
      <c r="G16" s="235" t="s">
        <v>123</v>
      </c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1" t="s">
        <v>103</v>
      </c>
      <c r="AM16" s="236" t="s">
        <v>122</v>
      </c>
      <c r="AN16" s="237"/>
      <c r="AO16" s="237"/>
      <c r="AP16" s="237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>
      <c r="A17" s="209"/>
      <c r="B17" s="215"/>
      <c r="C17" s="209"/>
      <c r="D17" s="204"/>
      <c r="E17" s="204"/>
      <c r="F17" s="205"/>
      <c r="G17" s="55">
        <v>1</v>
      </c>
      <c r="H17" s="161" t="s">
        <v>40</v>
      </c>
      <c r="I17" s="162">
        <v>3</v>
      </c>
      <c r="J17" s="56" t="s">
        <v>41</v>
      </c>
      <c r="K17" s="55">
        <v>5</v>
      </c>
      <c r="L17" s="56" t="s">
        <v>42</v>
      </c>
      <c r="M17" s="55">
        <v>7</v>
      </c>
      <c r="N17" s="56" t="s">
        <v>43</v>
      </c>
      <c r="O17" s="162">
        <v>9</v>
      </c>
      <c r="P17" s="161" t="s">
        <v>44</v>
      </c>
      <c r="Q17" s="55">
        <v>11</v>
      </c>
      <c r="R17" s="56" t="s">
        <v>45</v>
      </c>
      <c r="S17" s="55">
        <v>13</v>
      </c>
      <c r="T17" s="56" t="s">
        <v>46</v>
      </c>
      <c r="U17" s="55">
        <v>15</v>
      </c>
      <c r="V17" s="161" t="s">
        <v>47</v>
      </c>
      <c r="W17" s="162">
        <v>17</v>
      </c>
      <c r="X17" s="56" t="s">
        <v>48</v>
      </c>
      <c r="Y17" s="55">
        <v>19</v>
      </c>
      <c r="Z17" s="56" t="s">
        <v>49</v>
      </c>
      <c r="AA17" s="55">
        <v>21</v>
      </c>
      <c r="AB17" s="56" t="s">
        <v>50</v>
      </c>
      <c r="AC17" s="162">
        <v>23</v>
      </c>
      <c r="AD17" s="161" t="s">
        <v>51</v>
      </c>
      <c r="AE17" s="55">
        <v>25</v>
      </c>
      <c r="AF17" s="56" t="s">
        <v>52</v>
      </c>
      <c r="AG17" s="55">
        <v>27</v>
      </c>
      <c r="AH17" s="56" t="s">
        <v>53</v>
      </c>
      <c r="AI17" s="10">
        <v>29</v>
      </c>
      <c r="AJ17" s="92" t="s">
        <v>54</v>
      </c>
      <c r="AK17" s="92" t="s">
        <v>55</v>
      </c>
      <c r="AL17" s="207"/>
      <c r="AM17" s="238"/>
      <c r="AN17" s="239"/>
      <c r="AO17" s="239"/>
      <c r="AP17" s="239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7.5" customHeight="1">
      <c r="A18" s="209"/>
      <c r="B18" s="215"/>
      <c r="C18" s="209"/>
      <c r="D18" s="204"/>
      <c r="E18" s="204"/>
      <c r="F18" s="205"/>
      <c r="G18" s="209" t="s">
        <v>39</v>
      </c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7"/>
      <c r="AM18" s="240"/>
      <c r="AN18" s="241"/>
      <c r="AO18" s="241"/>
      <c r="AP18" s="241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36" customHeight="1">
      <c r="A19" s="209"/>
      <c r="B19" s="215"/>
      <c r="C19" s="209"/>
      <c r="D19" s="204"/>
      <c r="E19" s="204"/>
      <c r="F19" s="205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7"/>
      <c r="AM19" s="99" t="s">
        <v>13</v>
      </c>
      <c r="AN19" s="99" t="s">
        <v>14</v>
      </c>
      <c r="AO19" s="78" t="s">
        <v>15</v>
      </c>
      <c r="AP19" s="99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75">
      <c r="A20" s="93">
        <v>1</v>
      </c>
      <c r="B20" s="93">
        <v>2</v>
      </c>
      <c r="C20" s="26">
        <v>3</v>
      </c>
      <c r="D20" s="95">
        <v>4</v>
      </c>
      <c r="E20" s="26">
        <v>5</v>
      </c>
      <c r="F20" s="93">
        <v>6</v>
      </c>
      <c r="G20" s="221">
        <v>7</v>
      </c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93">
        <v>8</v>
      </c>
      <c r="AM20" s="99">
        <v>9</v>
      </c>
      <c r="AN20" s="99">
        <v>10</v>
      </c>
      <c r="AO20" s="99">
        <v>11</v>
      </c>
      <c r="AP20" s="99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>
      <c r="A21" s="242" t="s">
        <v>74</v>
      </c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  <c r="AN21" s="243"/>
      <c r="AO21" s="243"/>
      <c r="AP21" s="244"/>
    </row>
    <row r="22" spans="1:59" s="7" customFormat="1" ht="30.75" customHeight="1">
      <c r="A22" s="134" t="s">
        <v>105</v>
      </c>
      <c r="B22" s="99" t="s">
        <v>68</v>
      </c>
      <c r="C22" s="99" t="s">
        <v>71</v>
      </c>
      <c r="D22" s="74">
        <v>0.88</v>
      </c>
      <c r="E22" s="16" t="s">
        <v>20</v>
      </c>
      <c r="F22" s="17">
        <v>1</v>
      </c>
      <c r="G22" s="13"/>
      <c r="H22" s="166"/>
      <c r="I22" s="166"/>
      <c r="J22" s="13"/>
      <c r="K22" s="113"/>
      <c r="L22" s="110"/>
      <c r="M22" s="104"/>
      <c r="N22" s="113"/>
      <c r="O22" s="165"/>
      <c r="P22" s="165"/>
      <c r="Q22" s="13"/>
      <c r="R22" s="110"/>
      <c r="S22" s="109">
        <f>F22*D22</f>
        <v>0.88</v>
      </c>
      <c r="T22" s="110"/>
      <c r="U22" s="110"/>
      <c r="V22" s="176"/>
      <c r="W22" s="176"/>
      <c r="X22" s="111"/>
      <c r="Y22" s="111"/>
      <c r="Z22" s="111"/>
      <c r="AA22" s="111"/>
      <c r="AB22" s="111"/>
      <c r="AC22" s="181"/>
      <c r="AD22" s="181"/>
      <c r="AE22" s="135"/>
      <c r="AF22" s="135"/>
      <c r="AG22" s="135"/>
      <c r="AH22" s="135"/>
      <c r="AI22" s="135"/>
      <c r="AJ22" s="135"/>
      <c r="AK22" s="135"/>
      <c r="AL22" s="72">
        <f>SUM(G22:AK22)</f>
        <v>0.88</v>
      </c>
      <c r="AM22" s="76"/>
      <c r="AN22" s="76">
        <f>AL22</f>
        <v>0.88</v>
      </c>
      <c r="AO22" s="76"/>
      <c r="AP22" s="76"/>
    </row>
    <row r="23" spans="1:59" s="7" customFormat="1" ht="30.75" customHeight="1">
      <c r="A23" s="134" t="s">
        <v>106</v>
      </c>
      <c r="B23" s="99" t="s">
        <v>63</v>
      </c>
      <c r="C23" s="99" t="s">
        <v>64</v>
      </c>
      <c r="D23" s="74">
        <v>3.36</v>
      </c>
      <c r="E23" s="16" t="s">
        <v>20</v>
      </c>
      <c r="F23" s="103">
        <v>2</v>
      </c>
      <c r="G23" s="13"/>
      <c r="H23" s="166"/>
      <c r="I23" s="166"/>
      <c r="J23" s="13"/>
      <c r="K23" s="113"/>
      <c r="L23" s="110"/>
      <c r="M23" s="104"/>
      <c r="N23" s="113"/>
      <c r="O23" s="165"/>
      <c r="P23" s="165"/>
      <c r="Q23" s="13"/>
      <c r="R23" s="110"/>
      <c r="S23" s="109">
        <f>F23*D23</f>
        <v>6.72</v>
      </c>
      <c r="T23" s="110"/>
      <c r="U23" s="110"/>
      <c r="V23" s="176"/>
      <c r="W23" s="176"/>
      <c r="X23" s="111"/>
      <c r="Y23" s="111"/>
      <c r="Z23" s="111"/>
      <c r="AA23" s="111"/>
      <c r="AB23" s="111"/>
      <c r="AC23" s="181"/>
      <c r="AD23" s="181"/>
      <c r="AE23" s="135"/>
      <c r="AF23" s="135"/>
      <c r="AG23" s="135"/>
      <c r="AH23" s="135"/>
      <c r="AI23" s="135"/>
      <c r="AJ23" s="135"/>
      <c r="AK23" s="135"/>
      <c r="AL23" s="72">
        <f t="shared" ref="AL23:AL39" si="0">SUM(G23:AK23)</f>
        <v>6.72</v>
      </c>
      <c r="AM23" s="76">
        <f>AL23</f>
        <v>6.72</v>
      </c>
      <c r="AN23" s="76"/>
      <c r="AO23" s="76"/>
      <c r="AP23" s="76"/>
    </row>
    <row r="24" spans="1:59" s="7" customFormat="1" ht="30.75" customHeight="1">
      <c r="A24" s="134" t="s">
        <v>107</v>
      </c>
      <c r="B24" s="99" t="s">
        <v>98</v>
      </c>
      <c r="C24" s="99" t="s">
        <v>99</v>
      </c>
      <c r="D24" s="74">
        <v>0.57999999999999996</v>
      </c>
      <c r="E24" s="16" t="s">
        <v>20</v>
      </c>
      <c r="F24" s="103">
        <v>2</v>
      </c>
      <c r="G24" s="13"/>
      <c r="H24" s="166"/>
      <c r="I24" s="166"/>
      <c r="J24" s="13"/>
      <c r="K24" s="113"/>
      <c r="L24" s="110"/>
      <c r="M24" s="104"/>
      <c r="N24" s="113"/>
      <c r="O24" s="165"/>
      <c r="P24" s="165"/>
      <c r="Q24" s="13"/>
      <c r="R24" s="110"/>
      <c r="S24" s="109">
        <f>F24*D24</f>
        <v>1.1599999999999999</v>
      </c>
      <c r="T24" s="110"/>
      <c r="U24" s="110"/>
      <c r="V24" s="176"/>
      <c r="W24" s="176"/>
      <c r="X24" s="111"/>
      <c r="Y24" s="111"/>
      <c r="Z24" s="111"/>
      <c r="AA24" s="111"/>
      <c r="AB24" s="111"/>
      <c r="AC24" s="181"/>
      <c r="AD24" s="181"/>
      <c r="AE24" s="135"/>
      <c r="AF24" s="135"/>
      <c r="AG24" s="135"/>
      <c r="AH24" s="135"/>
      <c r="AI24" s="135"/>
      <c r="AJ24" s="135"/>
      <c r="AK24" s="135"/>
      <c r="AL24" s="72">
        <f t="shared" si="0"/>
        <v>1.1599999999999999</v>
      </c>
      <c r="AM24" s="76"/>
      <c r="AN24" s="76">
        <f>AL24</f>
        <v>1.1599999999999999</v>
      </c>
      <c r="AO24" s="76"/>
      <c r="AP24" s="76"/>
    </row>
    <row r="25" spans="1:59" s="7" customFormat="1" ht="30.75" customHeight="1">
      <c r="A25" s="134" t="s">
        <v>108</v>
      </c>
      <c r="B25" s="99" t="s">
        <v>100</v>
      </c>
      <c r="C25" s="99" t="s">
        <v>101</v>
      </c>
      <c r="D25" s="74">
        <v>0.66</v>
      </c>
      <c r="E25" s="16" t="s">
        <v>20</v>
      </c>
      <c r="F25" s="103">
        <v>2</v>
      </c>
      <c r="G25" s="13"/>
      <c r="H25" s="166"/>
      <c r="I25" s="166"/>
      <c r="J25" s="13"/>
      <c r="K25" s="113"/>
      <c r="L25" s="110"/>
      <c r="M25" s="104"/>
      <c r="N25" s="113"/>
      <c r="O25" s="165"/>
      <c r="P25" s="165"/>
      <c r="Q25" s="13"/>
      <c r="R25" s="110"/>
      <c r="S25" s="109">
        <f>F25*D25</f>
        <v>1.32</v>
      </c>
      <c r="T25" s="110"/>
      <c r="U25" s="110"/>
      <c r="V25" s="176"/>
      <c r="W25" s="176"/>
      <c r="X25" s="111"/>
      <c r="Y25" s="111"/>
      <c r="Z25" s="111"/>
      <c r="AA25" s="111"/>
      <c r="AB25" s="111"/>
      <c r="AC25" s="181"/>
      <c r="AD25" s="181"/>
      <c r="AE25" s="135"/>
      <c r="AF25" s="135"/>
      <c r="AG25" s="135"/>
      <c r="AH25" s="135"/>
      <c r="AI25" s="135"/>
      <c r="AJ25" s="135"/>
      <c r="AK25" s="135"/>
      <c r="AL25" s="72">
        <f t="shared" si="0"/>
        <v>1.32</v>
      </c>
      <c r="AM25" s="76"/>
      <c r="AN25" s="76">
        <f>AL25</f>
        <v>1.32</v>
      </c>
      <c r="AO25" s="76"/>
      <c r="AP25" s="76"/>
    </row>
    <row r="26" spans="1:59" s="7" customFormat="1" ht="47.25">
      <c r="A26" s="134" t="s">
        <v>109</v>
      </c>
      <c r="B26" s="99" t="s">
        <v>69</v>
      </c>
      <c r="C26" s="99" t="s">
        <v>70</v>
      </c>
      <c r="D26" s="74">
        <v>3.36</v>
      </c>
      <c r="E26" s="16" t="s">
        <v>20</v>
      </c>
      <c r="F26" s="103">
        <v>2</v>
      </c>
      <c r="G26" s="13"/>
      <c r="H26" s="166"/>
      <c r="I26" s="166"/>
      <c r="J26" s="13"/>
      <c r="K26" s="113"/>
      <c r="L26" s="110"/>
      <c r="M26" s="104"/>
      <c r="N26" s="113"/>
      <c r="O26" s="165"/>
      <c r="P26" s="165"/>
      <c r="Q26" s="13"/>
      <c r="R26" s="110"/>
      <c r="S26" s="109">
        <f>F26*D26</f>
        <v>6.72</v>
      </c>
      <c r="T26" s="110"/>
      <c r="U26" s="110"/>
      <c r="V26" s="176"/>
      <c r="W26" s="176"/>
      <c r="X26" s="111"/>
      <c r="Y26" s="111"/>
      <c r="Z26" s="111"/>
      <c r="AA26" s="111"/>
      <c r="AB26" s="111"/>
      <c r="AC26" s="181"/>
      <c r="AD26" s="181"/>
      <c r="AE26" s="135"/>
      <c r="AF26" s="135"/>
      <c r="AG26" s="135"/>
      <c r="AH26" s="135"/>
      <c r="AI26" s="135"/>
      <c r="AJ26" s="135"/>
      <c r="AK26" s="135"/>
      <c r="AL26" s="72">
        <f t="shared" si="0"/>
        <v>6.72</v>
      </c>
      <c r="AM26" s="76">
        <f>AL26</f>
        <v>6.72</v>
      </c>
      <c r="AN26" s="76"/>
      <c r="AO26" s="76"/>
      <c r="AP26" s="76"/>
    </row>
    <row r="27" spans="1:59" s="7" customFormat="1" ht="15.75">
      <c r="A27" s="245" t="s">
        <v>75</v>
      </c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7"/>
      <c r="AO27" s="76"/>
      <c r="AP27" s="76"/>
    </row>
    <row r="28" spans="1:59" s="7" customFormat="1" ht="38.25" customHeight="1">
      <c r="A28" s="134" t="s">
        <v>110</v>
      </c>
      <c r="B28" s="102" t="s">
        <v>68</v>
      </c>
      <c r="C28" s="102" t="s">
        <v>71</v>
      </c>
      <c r="D28" s="74">
        <v>0.88</v>
      </c>
      <c r="E28" s="16" t="s">
        <v>20</v>
      </c>
      <c r="F28" s="143">
        <v>1</v>
      </c>
      <c r="G28" s="12"/>
      <c r="H28" s="166"/>
      <c r="I28" s="175"/>
      <c r="J28" s="12"/>
      <c r="K28" s="113"/>
      <c r="L28" s="110"/>
      <c r="M28" s="110"/>
      <c r="N28" s="110"/>
      <c r="O28" s="166"/>
      <c r="P28" s="166"/>
      <c r="Q28" s="13"/>
      <c r="R28" s="13"/>
      <c r="S28" s="110"/>
      <c r="T28" s="110"/>
      <c r="U28" s="104"/>
      <c r="V28" s="165"/>
      <c r="W28" s="166"/>
      <c r="X28" s="13"/>
      <c r="Y28" s="13"/>
      <c r="Z28" s="109">
        <f>F28*D28</f>
        <v>0.88</v>
      </c>
      <c r="AA28" s="114"/>
      <c r="AB28" s="13"/>
      <c r="AC28" s="166"/>
      <c r="AD28" s="166"/>
      <c r="AE28" s="13"/>
      <c r="AF28" s="13"/>
      <c r="AG28" s="104"/>
      <c r="AH28" s="104"/>
      <c r="AI28" s="13"/>
      <c r="AJ28" s="13"/>
      <c r="AK28" s="13"/>
      <c r="AL28" s="72">
        <f t="shared" si="0"/>
        <v>0.88</v>
      </c>
      <c r="AM28" s="76"/>
      <c r="AN28" s="76">
        <f>AL28</f>
        <v>0.88</v>
      </c>
      <c r="AO28" s="15"/>
      <c r="AP28" s="15"/>
    </row>
    <row r="29" spans="1:59" s="7" customFormat="1" ht="38.25" customHeight="1">
      <c r="A29" s="134" t="s">
        <v>111</v>
      </c>
      <c r="B29" s="102" t="s">
        <v>63</v>
      </c>
      <c r="C29" s="102" t="s">
        <v>64</v>
      </c>
      <c r="D29" s="74">
        <v>3.36</v>
      </c>
      <c r="E29" s="16" t="s">
        <v>20</v>
      </c>
      <c r="F29" s="143">
        <v>2</v>
      </c>
      <c r="G29" s="12"/>
      <c r="H29" s="166"/>
      <c r="I29" s="175"/>
      <c r="J29" s="12"/>
      <c r="K29" s="113"/>
      <c r="L29" s="110"/>
      <c r="M29" s="110"/>
      <c r="N29" s="110"/>
      <c r="O29" s="166"/>
      <c r="P29" s="166"/>
      <c r="Q29" s="13"/>
      <c r="R29" s="13"/>
      <c r="S29" s="110"/>
      <c r="T29" s="110"/>
      <c r="U29" s="104"/>
      <c r="V29" s="165"/>
      <c r="W29" s="166"/>
      <c r="X29" s="13"/>
      <c r="Y29" s="13"/>
      <c r="Z29" s="109">
        <f>F29*D29</f>
        <v>6.72</v>
      </c>
      <c r="AA29" s="114"/>
      <c r="AB29" s="13"/>
      <c r="AC29" s="166"/>
      <c r="AD29" s="166"/>
      <c r="AE29" s="13"/>
      <c r="AF29" s="13"/>
      <c r="AG29" s="104"/>
      <c r="AH29" s="104"/>
      <c r="AI29" s="13"/>
      <c r="AJ29" s="13"/>
      <c r="AK29" s="13"/>
      <c r="AL29" s="72">
        <f t="shared" si="0"/>
        <v>6.72</v>
      </c>
      <c r="AM29" s="76">
        <f>AL29</f>
        <v>6.72</v>
      </c>
      <c r="AN29" s="76"/>
      <c r="AO29" s="15"/>
      <c r="AP29" s="15"/>
    </row>
    <row r="30" spans="1:59" s="7" customFormat="1" ht="38.25" customHeight="1">
      <c r="A30" s="134" t="s">
        <v>112</v>
      </c>
      <c r="B30" s="102" t="s">
        <v>98</v>
      </c>
      <c r="C30" s="102" t="s">
        <v>99</v>
      </c>
      <c r="D30" s="74">
        <v>0.57999999999999996</v>
      </c>
      <c r="E30" s="16" t="s">
        <v>20</v>
      </c>
      <c r="F30" s="143">
        <v>2</v>
      </c>
      <c r="G30" s="12"/>
      <c r="H30" s="166"/>
      <c r="I30" s="175"/>
      <c r="J30" s="12"/>
      <c r="K30" s="113"/>
      <c r="L30" s="110"/>
      <c r="M30" s="110"/>
      <c r="N30" s="110"/>
      <c r="O30" s="166"/>
      <c r="P30" s="166"/>
      <c r="Q30" s="13"/>
      <c r="R30" s="13"/>
      <c r="S30" s="110"/>
      <c r="T30" s="110"/>
      <c r="U30" s="104"/>
      <c r="V30" s="165"/>
      <c r="W30" s="166"/>
      <c r="X30" s="13"/>
      <c r="Y30" s="13"/>
      <c r="Z30" s="109">
        <f>F30*D30</f>
        <v>1.1599999999999999</v>
      </c>
      <c r="AA30" s="114"/>
      <c r="AB30" s="13"/>
      <c r="AC30" s="166"/>
      <c r="AD30" s="166"/>
      <c r="AE30" s="13"/>
      <c r="AF30" s="13"/>
      <c r="AG30" s="104"/>
      <c r="AH30" s="104"/>
      <c r="AI30" s="13"/>
      <c r="AJ30" s="13"/>
      <c r="AK30" s="13"/>
      <c r="AL30" s="72">
        <f t="shared" si="0"/>
        <v>1.1599999999999999</v>
      </c>
      <c r="AM30" s="76"/>
      <c r="AN30" s="76">
        <f>AL30</f>
        <v>1.1599999999999999</v>
      </c>
      <c r="AO30" s="15"/>
      <c r="AP30" s="15"/>
    </row>
    <row r="31" spans="1:59" s="7" customFormat="1" ht="38.25" customHeight="1">
      <c r="A31" s="134" t="s">
        <v>113</v>
      </c>
      <c r="B31" s="102" t="s">
        <v>100</v>
      </c>
      <c r="C31" s="102" t="s">
        <v>101</v>
      </c>
      <c r="D31" s="144">
        <v>0.66</v>
      </c>
      <c r="E31" s="16" t="s">
        <v>20</v>
      </c>
      <c r="F31" s="145">
        <v>2</v>
      </c>
      <c r="G31" s="12"/>
      <c r="H31" s="166"/>
      <c r="I31" s="175"/>
      <c r="J31" s="12"/>
      <c r="K31" s="113"/>
      <c r="L31" s="110"/>
      <c r="M31" s="110"/>
      <c r="N31" s="110"/>
      <c r="O31" s="166"/>
      <c r="P31" s="166"/>
      <c r="Q31" s="13"/>
      <c r="R31" s="13"/>
      <c r="S31" s="110"/>
      <c r="T31" s="110"/>
      <c r="U31" s="104"/>
      <c r="V31" s="165"/>
      <c r="W31" s="166"/>
      <c r="X31" s="13"/>
      <c r="Y31" s="13"/>
      <c r="Z31" s="109">
        <f>F31*D31</f>
        <v>1.32</v>
      </c>
      <c r="AA31" s="114"/>
      <c r="AB31" s="13"/>
      <c r="AC31" s="166"/>
      <c r="AD31" s="166"/>
      <c r="AE31" s="13"/>
      <c r="AF31" s="13"/>
      <c r="AG31" s="104"/>
      <c r="AH31" s="104"/>
      <c r="AI31" s="13"/>
      <c r="AJ31" s="13"/>
      <c r="AK31" s="13"/>
      <c r="AL31" s="72">
        <f t="shared" si="0"/>
        <v>1.32</v>
      </c>
      <c r="AM31" s="146"/>
      <c r="AN31" s="146">
        <f>AL31</f>
        <v>1.32</v>
      </c>
      <c r="AO31" s="15"/>
      <c r="AP31" s="15"/>
    </row>
    <row r="32" spans="1:59" s="7" customFormat="1" ht="47.25">
      <c r="A32" s="134" t="s">
        <v>114</v>
      </c>
      <c r="B32" s="102" t="s">
        <v>69</v>
      </c>
      <c r="C32" s="102" t="s">
        <v>70</v>
      </c>
      <c r="D32" s="147">
        <v>3.36</v>
      </c>
      <c r="E32" s="16" t="s">
        <v>20</v>
      </c>
      <c r="F32" s="138">
        <v>2</v>
      </c>
      <c r="G32" s="12"/>
      <c r="H32" s="166"/>
      <c r="I32" s="175"/>
      <c r="J32" s="12"/>
      <c r="K32" s="113"/>
      <c r="L32" s="110"/>
      <c r="M32" s="110"/>
      <c r="N32" s="110"/>
      <c r="O32" s="166"/>
      <c r="P32" s="166"/>
      <c r="Q32" s="13"/>
      <c r="R32" s="13"/>
      <c r="S32" s="110"/>
      <c r="T32" s="110"/>
      <c r="U32" s="104"/>
      <c r="V32" s="165"/>
      <c r="W32" s="166"/>
      <c r="X32" s="13"/>
      <c r="Y32" s="13"/>
      <c r="Z32" s="109">
        <f>F32*D32</f>
        <v>6.72</v>
      </c>
      <c r="AA32" s="114"/>
      <c r="AB32" s="13"/>
      <c r="AC32" s="166"/>
      <c r="AD32" s="166"/>
      <c r="AE32" s="13"/>
      <c r="AF32" s="13"/>
      <c r="AG32" s="104"/>
      <c r="AH32" s="104"/>
      <c r="AI32" s="13"/>
      <c r="AJ32" s="13"/>
      <c r="AK32" s="13"/>
      <c r="AL32" s="72">
        <f t="shared" si="0"/>
        <v>6.72</v>
      </c>
      <c r="AM32" s="76">
        <f>AL32</f>
        <v>6.72</v>
      </c>
      <c r="AN32" s="76"/>
      <c r="AO32" s="15"/>
      <c r="AP32" s="15"/>
    </row>
    <row r="33" spans="1:42" s="7" customFormat="1" ht="15.75">
      <c r="A33" s="248" t="s">
        <v>76</v>
      </c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50"/>
      <c r="V33" s="249"/>
      <c r="W33" s="249"/>
      <c r="X33" s="249"/>
      <c r="Y33" s="249"/>
      <c r="Z33" s="249"/>
      <c r="AA33" s="249"/>
      <c r="AB33" s="251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52"/>
      <c r="AO33" s="15"/>
      <c r="AP33" s="15"/>
    </row>
    <row r="34" spans="1:42" s="7" customFormat="1" ht="35.25" customHeight="1">
      <c r="A34" s="134" t="s">
        <v>115</v>
      </c>
      <c r="B34" s="102" t="s">
        <v>68</v>
      </c>
      <c r="C34" s="102" t="s">
        <v>71</v>
      </c>
      <c r="D34" s="75">
        <v>0.88</v>
      </c>
      <c r="E34" s="16" t="s">
        <v>20</v>
      </c>
      <c r="F34" s="148">
        <v>1</v>
      </c>
      <c r="G34" s="12"/>
      <c r="H34" s="166"/>
      <c r="I34" s="175"/>
      <c r="J34" s="12"/>
      <c r="K34" s="113"/>
      <c r="L34" s="110"/>
      <c r="M34" s="110"/>
      <c r="N34" s="110"/>
      <c r="O34" s="176"/>
      <c r="P34" s="176"/>
      <c r="Q34" s="110"/>
      <c r="R34" s="113"/>
      <c r="S34" s="110"/>
      <c r="T34" s="110"/>
      <c r="U34" s="113"/>
      <c r="V34" s="165"/>
      <c r="W34" s="166"/>
      <c r="X34" s="111"/>
      <c r="Y34" s="111"/>
      <c r="Z34" s="111"/>
      <c r="AA34" s="111"/>
      <c r="AB34" s="104"/>
      <c r="AC34" s="165"/>
      <c r="AD34" s="165"/>
      <c r="AE34" s="104"/>
      <c r="AF34" s="104"/>
      <c r="AG34" s="109">
        <f t="shared" ref="AG34:AG39" si="1">F34*D34</f>
        <v>0.88</v>
      </c>
      <c r="AH34" s="104"/>
      <c r="AI34" s="104"/>
      <c r="AJ34" s="104"/>
      <c r="AK34" s="104"/>
      <c r="AL34" s="72">
        <f t="shared" si="0"/>
        <v>0.88</v>
      </c>
      <c r="AM34" s="76"/>
      <c r="AN34" s="76">
        <f>AL34</f>
        <v>0.88</v>
      </c>
      <c r="AO34" s="15"/>
      <c r="AP34" s="15"/>
    </row>
    <row r="35" spans="1:42" s="5" customFormat="1" ht="38.25" customHeight="1">
      <c r="A35" s="134" t="s">
        <v>116</v>
      </c>
      <c r="B35" s="102" t="s">
        <v>72</v>
      </c>
      <c r="C35" s="102" t="s">
        <v>121</v>
      </c>
      <c r="D35" s="74">
        <v>3.36</v>
      </c>
      <c r="E35" s="16" t="s">
        <v>20</v>
      </c>
      <c r="F35" s="143">
        <v>1</v>
      </c>
      <c r="G35" s="12"/>
      <c r="H35" s="166"/>
      <c r="I35" s="175"/>
      <c r="J35" s="12"/>
      <c r="K35" s="113"/>
      <c r="L35" s="110"/>
      <c r="M35" s="110"/>
      <c r="N35" s="110"/>
      <c r="O35" s="176"/>
      <c r="P35" s="176"/>
      <c r="Q35" s="110"/>
      <c r="R35" s="113"/>
      <c r="S35" s="110"/>
      <c r="T35" s="110"/>
      <c r="U35" s="113"/>
      <c r="V35" s="180"/>
      <c r="W35" s="166"/>
      <c r="X35" s="111"/>
      <c r="Y35" s="111"/>
      <c r="Z35" s="111"/>
      <c r="AA35" s="111"/>
      <c r="AB35" s="140"/>
      <c r="AC35" s="165"/>
      <c r="AD35" s="165"/>
      <c r="AE35" s="104"/>
      <c r="AF35" s="104"/>
      <c r="AG35" s="109">
        <f t="shared" si="1"/>
        <v>3.36</v>
      </c>
      <c r="AH35" s="104"/>
      <c r="AI35" s="104"/>
      <c r="AJ35" s="104"/>
      <c r="AK35" s="104"/>
      <c r="AL35" s="72">
        <f t="shared" si="0"/>
        <v>3.36</v>
      </c>
      <c r="AM35" s="76">
        <f>AL35</f>
        <v>3.36</v>
      </c>
      <c r="AN35" s="76"/>
      <c r="AO35" s="77"/>
      <c r="AP35" s="77"/>
    </row>
    <row r="36" spans="1:42" s="5" customFormat="1" ht="38.25" customHeight="1">
      <c r="A36" s="134" t="s">
        <v>117</v>
      </c>
      <c r="B36" s="102" t="s">
        <v>63</v>
      </c>
      <c r="C36" s="102" t="s">
        <v>64</v>
      </c>
      <c r="D36" s="74">
        <v>3.36</v>
      </c>
      <c r="E36" s="16" t="s">
        <v>20</v>
      </c>
      <c r="F36" s="143">
        <v>2</v>
      </c>
      <c r="G36" s="12"/>
      <c r="H36" s="166"/>
      <c r="I36" s="175"/>
      <c r="J36" s="12"/>
      <c r="K36" s="113"/>
      <c r="L36" s="110"/>
      <c r="M36" s="110"/>
      <c r="N36" s="110"/>
      <c r="O36" s="176"/>
      <c r="P36" s="176"/>
      <c r="Q36" s="110"/>
      <c r="R36" s="113"/>
      <c r="S36" s="110"/>
      <c r="T36" s="110"/>
      <c r="U36" s="113"/>
      <c r="V36" s="180"/>
      <c r="W36" s="166"/>
      <c r="X36" s="111"/>
      <c r="Y36" s="111"/>
      <c r="Z36" s="111"/>
      <c r="AA36" s="111"/>
      <c r="AB36" s="140"/>
      <c r="AC36" s="165"/>
      <c r="AD36" s="165"/>
      <c r="AE36" s="104"/>
      <c r="AF36" s="104"/>
      <c r="AG36" s="109">
        <f t="shared" si="1"/>
        <v>6.72</v>
      </c>
      <c r="AH36" s="104"/>
      <c r="AI36" s="104"/>
      <c r="AJ36" s="104"/>
      <c r="AK36" s="104"/>
      <c r="AL36" s="72">
        <f t="shared" si="0"/>
        <v>6.72</v>
      </c>
      <c r="AM36" s="76">
        <f>AL36</f>
        <v>6.72</v>
      </c>
      <c r="AN36" s="76"/>
      <c r="AO36" s="77"/>
      <c r="AP36" s="77"/>
    </row>
    <row r="37" spans="1:42" s="5" customFormat="1" ht="38.25" customHeight="1">
      <c r="A37" s="134" t="s">
        <v>118</v>
      </c>
      <c r="B37" s="102" t="s">
        <v>98</v>
      </c>
      <c r="C37" s="102" t="s">
        <v>99</v>
      </c>
      <c r="D37" s="74">
        <v>0.57999999999999996</v>
      </c>
      <c r="E37" s="16" t="s">
        <v>20</v>
      </c>
      <c r="F37" s="143">
        <v>2</v>
      </c>
      <c r="G37" s="12"/>
      <c r="H37" s="166"/>
      <c r="I37" s="175"/>
      <c r="J37" s="12"/>
      <c r="K37" s="113"/>
      <c r="L37" s="110"/>
      <c r="M37" s="110"/>
      <c r="N37" s="110"/>
      <c r="O37" s="176"/>
      <c r="P37" s="176"/>
      <c r="Q37" s="110"/>
      <c r="R37" s="113"/>
      <c r="S37" s="110"/>
      <c r="T37" s="110"/>
      <c r="U37" s="113"/>
      <c r="V37" s="180"/>
      <c r="W37" s="166"/>
      <c r="X37" s="111"/>
      <c r="Y37" s="111"/>
      <c r="Z37" s="111"/>
      <c r="AA37" s="111"/>
      <c r="AB37" s="140"/>
      <c r="AC37" s="165"/>
      <c r="AD37" s="165"/>
      <c r="AE37" s="104"/>
      <c r="AF37" s="104"/>
      <c r="AG37" s="109">
        <f t="shared" si="1"/>
        <v>1.1599999999999999</v>
      </c>
      <c r="AH37" s="104"/>
      <c r="AI37" s="104"/>
      <c r="AJ37" s="104"/>
      <c r="AK37" s="104"/>
      <c r="AL37" s="72">
        <f t="shared" si="0"/>
        <v>1.1599999999999999</v>
      </c>
      <c r="AM37" s="76"/>
      <c r="AN37" s="76">
        <f>AL37</f>
        <v>1.1599999999999999</v>
      </c>
      <c r="AO37" s="77"/>
      <c r="AP37" s="77"/>
    </row>
    <row r="38" spans="1:42" s="5" customFormat="1" ht="38.25" customHeight="1">
      <c r="A38" s="134" t="s">
        <v>119</v>
      </c>
      <c r="B38" s="102" t="s">
        <v>100</v>
      </c>
      <c r="C38" s="102" t="s">
        <v>101</v>
      </c>
      <c r="D38" s="144">
        <v>0.66</v>
      </c>
      <c r="E38" s="159" t="s">
        <v>20</v>
      </c>
      <c r="F38" s="145">
        <v>2</v>
      </c>
      <c r="G38" s="12"/>
      <c r="H38" s="166"/>
      <c r="I38" s="175"/>
      <c r="J38" s="12"/>
      <c r="K38" s="113"/>
      <c r="L38" s="110"/>
      <c r="M38" s="110"/>
      <c r="N38" s="110"/>
      <c r="O38" s="176"/>
      <c r="P38" s="176"/>
      <c r="Q38" s="110"/>
      <c r="R38" s="113"/>
      <c r="S38" s="110"/>
      <c r="T38" s="110"/>
      <c r="U38" s="113"/>
      <c r="V38" s="180"/>
      <c r="W38" s="166"/>
      <c r="X38" s="111"/>
      <c r="Y38" s="111"/>
      <c r="Z38" s="111"/>
      <c r="AA38" s="111"/>
      <c r="AB38" s="140"/>
      <c r="AC38" s="165"/>
      <c r="AD38" s="165"/>
      <c r="AE38" s="104"/>
      <c r="AF38" s="104"/>
      <c r="AG38" s="109">
        <f t="shared" si="1"/>
        <v>1.32</v>
      </c>
      <c r="AH38" s="104"/>
      <c r="AI38" s="104"/>
      <c r="AJ38" s="104"/>
      <c r="AK38" s="104"/>
      <c r="AL38" s="72">
        <f t="shared" si="0"/>
        <v>1.32</v>
      </c>
      <c r="AM38" s="76"/>
      <c r="AN38" s="76">
        <f>AL38</f>
        <v>1.32</v>
      </c>
      <c r="AO38" s="77"/>
      <c r="AP38" s="77"/>
    </row>
    <row r="39" spans="1:42" s="5" customFormat="1" ht="70.5" customHeight="1">
      <c r="A39" s="134" t="s">
        <v>120</v>
      </c>
      <c r="B39" s="102" t="s">
        <v>69</v>
      </c>
      <c r="C39" s="102" t="s">
        <v>70</v>
      </c>
      <c r="D39" s="100">
        <v>3.36</v>
      </c>
      <c r="E39" s="16" t="s">
        <v>20</v>
      </c>
      <c r="F39" s="103">
        <v>2</v>
      </c>
      <c r="G39" s="12"/>
      <c r="H39" s="166"/>
      <c r="I39" s="175"/>
      <c r="J39" s="12"/>
      <c r="K39" s="113"/>
      <c r="L39" s="110"/>
      <c r="M39" s="110"/>
      <c r="N39" s="110"/>
      <c r="O39" s="176"/>
      <c r="P39" s="176"/>
      <c r="Q39" s="110"/>
      <c r="R39" s="113"/>
      <c r="S39" s="110"/>
      <c r="T39" s="110"/>
      <c r="U39" s="113"/>
      <c r="V39" s="180"/>
      <c r="W39" s="166"/>
      <c r="X39" s="111"/>
      <c r="Y39" s="111"/>
      <c r="Z39" s="111"/>
      <c r="AA39" s="111"/>
      <c r="AB39" s="140"/>
      <c r="AC39" s="165"/>
      <c r="AD39" s="165"/>
      <c r="AE39" s="104"/>
      <c r="AF39" s="104"/>
      <c r="AG39" s="109">
        <f t="shared" si="1"/>
        <v>6.72</v>
      </c>
      <c r="AH39" s="104"/>
      <c r="AI39" s="104"/>
      <c r="AJ39" s="104"/>
      <c r="AK39" s="104"/>
      <c r="AL39" s="72">
        <f t="shared" si="0"/>
        <v>6.72</v>
      </c>
      <c r="AM39" s="146">
        <f>AL39</f>
        <v>6.72</v>
      </c>
      <c r="AN39" s="146"/>
      <c r="AO39" s="77"/>
      <c r="AP39" s="77"/>
    </row>
    <row r="40" spans="1:42" s="5" customFormat="1" ht="15.75">
      <c r="A40" s="14"/>
      <c r="B40" s="253" t="s">
        <v>28</v>
      </c>
      <c r="C40" s="254"/>
      <c r="D40" s="254"/>
      <c r="E40" s="254"/>
      <c r="F40" s="255"/>
      <c r="G40" s="129"/>
      <c r="H40" s="12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>
        <f t="shared" ref="S40:AG40" si="2">SUM(S22:S39)</f>
        <v>16.8</v>
      </c>
      <c r="T40" s="109"/>
      <c r="U40" s="109"/>
      <c r="V40" s="109"/>
      <c r="W40" s="109"/>
      <c r="X40" s="109"/>
      <c r="Y40" s="109"/>
      <c r="Z40" s="109">
        <f t="shared" si="2"/>
        <v>16.8</v>
      </c>
      <c r="AA40" s="109"/>
      <c r="AB40" s="109"/>
      <c r="AC40" s="109"/>
      <c r="AD40" s="109"/>
      <c r="AE40" s="109"/>
      <c r="AF40" s="109"/>
      <c r="AG40" s="109">
        <f t="shared" si="2"/>
        <v>20.16</v>
      </c>
      <c r="AH40" s="109"/>
      <c r="AI40" s="69"/>
      <c r="AJ40" s="69"/>
      <c r="AK40" s="69"/>
      <c r="AL40" s="69">
        <f>SUM(AL22:AL39)</f>
        <v>53.76</v>
      </c>
      <c r="AM40" s="69">
        <f t="shared" ref="AM40:AN40" si="3">SUM(AM22:AM39)</f>
        <v>43.68</v>
      </c>
      <c r="AN40" s="69">
        <f t="shared" si="3"/>
        <v>10.08</v>
      </c>
      <c r="AO40" s="69">
        <f t="shared" ref="AO40:AP40" si="4">SUM(AO22:AO35)</f>
        <v>0</v>
      </c>
      <c r="AP40" s="69">
        <f t="shared" si="4"/>
        <v>0</v>
      </c>
    </row>
    <row r="41" spans="1:42" s="5" customFormat="1" ht="11.1" customHeight="1">
      <c r="D41" s="1"/>
      <c r="M41" s="133"/>
      <c r="V41" s="133"/>
      <c r="AB41" s="133"/>
    </row>
    <row r="42" spans="1:42" s="5" customFormat="1" ht="10.5" customHeight="1">
      <c r="D42" s="1"/>
      <c r="M42" s="133"/>
      <c r="V42" s="133"/>
      <c r="AB42" s="133"/>
    </row>
    <row r="43" spans="1:42" s="5" customFormat="1" ht="35.25" hidden="1" customHeight="1">
      <c r="D43" s="1"/>
      <c r="M43" s="133"/>
      <c r="V43" s="133"/>
      <c r="AB43" s="133"/>
    </row>
    <row r="44" spans="1:42" s="66" customFormat="1" ht="51.75" customHeight="1">
      <c r="A44" s="62"/>
      <c r="B44" s="63" t="s">
        <v>86</v>
      </c>
      <c r="C44" s="182" t="s">
        <v>87</v>
      </c>
      <c r="D44" s="182"/>
      <c r="E44" s="182"/>
      <c r="F44" s="182"/>
      <c r="G44" s="68"/>
      <c r="H44" s="68"/>
      <c r="I44" s="182"/>
      <c r="J44" s="182"/>
      <c r="K44" s="182"/>
      <c r="L44" s="68"/>
      <c r="M44" s="68"/>
      <c r="N44" s="68"/>
      <c r="O44" s="182"/>
      <c r="P44" s="182"/>
      <c r="Q44" s="182"/>
      <c r="R44" s="68"/>
      <c r="S44" s="62"/>
      <c r="T44" s="68"/>
      <c r="U44" s="62"/>
      <c r="V44" s="62"/>
      <c r="W44" s="62"/>
      <c r="X44" s="62"/>
      <c r="Y44" s="185" t="s">
        <v>88</v>
      </c>
      <c r="Z44" s="185"/>
      <c r="AA44" s="185"/>
      <c r="AB44" s="185"/>
      <c r="AC44" s="185"/>
      <c r="AD44" s="185"/>
      <c r="AE44" s="182"/>
      <c r="AF44" s="182"/>
      <c r="AG44" s="182"/>
      <c r="AH44" s="182"/>
      <c r="AI44" s="182"/>
      <c r="AJ44" s="62"/>
      <c r="AK44" s="62"/>
    </row>
    <row r="45" spans="1:42" s="66" customFormat="1" ht="17.25" customHeight="1">
      <c r="A45" s="62"/>
      <c r="B45" s="63"/>
      <c r="C45" s="183" t="s">
        <v>5</v>
      </c>
      <c r="D45" s="183"/>
      <c r="E45" s="183"/>
      <c r="F45" s="183"/>
      <c r="G45" s="64"/>
      <c r="H45" s="64"/>
      <c r="I45" s="183" t="s">
        <v>7</v>
      </c>
      <c r="J45" s="183"/>
      <c r="K45" s="183"/>
      <c r="L45" s="183"/>
      <c r="M45" s="183"/>
      <c r="N45" s="183"/>
      <c r="O45" s="183"/>
      <c r="P45" s="183"/>
      <c r="Q45" s="183"/>
      <c r="R45" s="64"/>
      <c r="S45" s="62"/>
      <c r="T45" s="64"/>
      <c r="U45" s="62"/>
      <c r="V45" s="62"/>
      <c r="W45" s="64"/>
      <c r="X45" s="64"/>
      <c r="Y45" s="183" t="s">
        <v>32</v>
      </c>
      <c r="Z45" s="183"/>
      <c r="AA45" s="183"/>
      <c r="AB45" s="183"/>
      <c r="AC45" s="183"/>
      <c r="AD45" s="183"/>
      <c r="AE45" s="184"/>
      <c r="AF45" s="184"/>
      <c r="AG45" s="184"/>
      <c r="AH45" s="184"/>
      <c r="AI45" s="184"/>
      <c r="AJ45" s="62"/>
      <c r="AK45" s="62"/>
    </row>
    <row r="46" spans="1:42" s="66" customFormat="1" ht="33" customHeight="1">
      <c r="A46" s="62"/>
      <c r="B46" s="63"/>
      <c r="C46" s="97"/>
      <c r="D46" s="1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42" s="66" customFormat="1" ht="44.25" customHeight="1">
      <c r="A47" s="62"/>
      <c r="B47" s="63" t="s">
        <v>89</v>
      </c>
      <c r="C47" s="182" t="s">
        <v>90</v>
      </c>
      <c r="D47" s="182"/>
      <c r="E47" s="182"/>
      <c r="F47" s="182"/>
      <c r="G47" s="68"/>
      <c r="H47" s="68"/>
      <c r="I47" s="182"/>
      <c r="J47" s="182"/>
      <c r="K47" s="182"/>
      <c r="L47" s="68"/>
      <c r="M47" s="68"/>
      <c r="N47" s="68"/>
      <c r="O47" s="182"/>
      <c r="P47" s="182"/>
      <c r="Q47" s="182"/>
      <c r="R47" s="68"/>
      <c r="S47" s="62"/>
      <c r="T47" s="68"/>
      <c r="U47" s="62"/>
      <c r="V47" s="62"/>
      <c r="W47" s="62"/>
      <c r="X47" s="62"/>
      <c r="Y47" s="185" t="s">
        <v>91</v>
      </c>
      <c r="Z47" s="185"/>
      <c r="AA47" s="185"/>
      <c r="AB47" s="185"/>
      <c r="AC47" s="185"/>
      <c r="AD47" s="185"/>
      <c r="AE47" s="182"/>
      <c r="AF47" s="182"/>
      <c r="AG47" s="182"/>
      <c r="AH47" s="182"/>
      <c r="AI47" s="182"/>
      <c r="AJ47" s="62"/>
      <c r="AK47" s="62"/>
    </row>
    <row r="48" spans="1:42" s="66" customFormat="1" ht="17.25" customHeight="1">
      <c r="A48" s="62"/>
      <c r="B48" s="63"/>
      <c r="C48" s="183" t="s">
        <v>5</v>
      </c>
      <c r="D48" s="183"/>
      <c r="E48" s="183"/>
      <c r="F48" s="183"/>
      <c r="G48" s="64"/>
      <c r="H48" s="64"/>
      <c r="I48" s="183" t="s">
        <v>7</v>
      </c>
      <c r="J48" s="183"/>
      <c r="K48" s="183"/>
      <c r="L48" s="183"/>
      <c r="M48" s="183"/>
      <c r="N48" s="183"/>
      <c r="O48" s="183"/>
      <c r="P48" s="183"/>
      <c r="Q48" s="183"/>
      <c r="R48" s="64"/>
      <c r="S48" s="62"/>
      <c r="T48" s="64"/>
      <c r="U48" s="62"/>
      <c r="V48" s="62"/>
      <c r="W48" s="64"/>
      <c r="X48" s="64"/>
      <c r="Y48" s="183" t="s">
        <v>32</v>
      </c>
      <c r="Z48" s="183"/>
      <c r="AA48" s="183"/>
      <c r="AB48" s="183"/>
      <c r="AC48" s="183"/>
      <c r="AD48" s="183"/>
      <c r="AE48" s="184"/>
      <c r="AF48" s="184"/>
      <c r="AG48" s="184"/>
      <c r="AH48" s="184"/>
      <c r="AI48" s="184"/>
      <c r="AJ48" s="62"/>
      <c r="AK48" s="62"/>
    </row>
    <row r="49" spans="1:40" ht="11.45" customHeight="1">
      <c r="S49" s="2" t="s">
        <v>134</v>
      </c>
      <c r="Z49" s="2" t="s">
        <v>135</v>
      </c>
      <c r="AB49" s="297"/>
      <c r="AG49" s="132" t="s">
        <v>136</v>
      </c>
    </row>
    <row r="50" spans="1:40" ht="30.75" customHeight="1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4"/>
      <c r="P50" s="267"/>
      <c r="Q50" s="267"/>
      <c r="R50" s="267"/>
      <c r="S50" s="266" t="s">
        <v>130</v>
      </c>
      <c r="T50" s="267"/>
      <c r="U50" s="276"/>
      <c r="V50" s="267"/>
      <c r="W50" s="267"/>
      <c r="X50" s="267"/>
      <c r="Y50" s="267"/>
      <c r="Z50" s="266" t="s">
        <v>131</v>
      </c>
      <c r="AA50" s="267"/>
      <c r="AB50" s="276"/>
      <c r="AC50" s="267"/>
      <c r="AD50" s="267"/>
      <c r="AE50" s="267"/>
      <c r="AF50" s="267"/>
      <c r="AG50" s="266" t="s">
        <v>132</v>
      </c>
      <c r="AH50" s="267"/>
      <c r="AI50" s="267"/>
      <c r="AJ50" s="267"/>
      <c r="AK50" s="267"/>
    </row>
    <row r="51" spans="1:40" ht="30.75" customHeight="1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4"/>
      <c r="P51" s="267"/>
      <c r="Q51" s="267"/>
      <c r="R51" s="267"/>
      <c r="S51" s="264">
        <f>(0.24+0.24)</f>
        <v>0.48</v>
      </c>
      <c r="T51" s="267"/>
      <c r="U51" s="276"/>
      <c r="V51" s="267"/>
      <c r="W51" s="267"/>
      <c r="X51" s="267"/>
      <c r="Y51" s="267"/>
      <c r="Z51" s="264">
        <f>(0.07+0.07)</f>
        <v>0.14000000000000001</v>
      </c>
      <c r="AA51" s="267"/>
      <c r="AB51" s="276"/>
      <c r="AC51" s="267"/>
      <c r="AD51" s="267"/>
      <c r="AE51" s="267"/>
      <c r="AF51" s="267"/>
      <c r="AG51" s="264">
        <f>(0.07+0.07)</f>
        <v>0.14000000000000001</v>
      </c>
      <c r="AH51" s="267"/>
      <c r="AI51" s="267"/>
      <c r="AJ51" s="267"/>
      <c r="AK51" s="267"/>
    </row>
    <row r="52" spans="1:40" ht="30.75" customHeight="1">
      <c r="E52" s="287" t="s">
        <v>124</v>
      </c>
      <c r="F52" s="288"/>
      <c r="G52" s="289"/>
      <c r="H52" s="264"/>
      <c r="I52" s="264"/>
      <c r="J52" s="264"/>
      <c r="K52" s="264"/>
      <c r="L52" s="264"/>
      <c r="M52" s="264"/>
      <c r="N52" s="264"/>
      <c r="O52" s="291"/>
      <c r="P52" s="264"/>
      <c r="Q52" s="264"/>
      <c r="R52" s="264"/>
      <c r="S52" s="292">
        <f>S40/8</f>
        <v>2.1</v>
      </c>
      <c r="T52" s="264"/>
      <c r="U52" s="292"/>
      <c r="V52" s="264"/>
      <c r="W52" s="268"/>
      <c r="X52" s="268"/>
      <c r="Y52" s="268"/>
      <c r="Z52" s="292">
        <f>Z40/8</f>
        <v>2.1</v>
      </c>
      <c r="AA52" s="269"/>
      <c r="AB52" s="292"/>
      <c r="AC52" s="295"/>
      <c r="AD52" s="268"/>
      <c r="AE52" s="268"/>
      <c r="AF52" s="268"/>
      <c r="AG52" s="292">
        <f>AG40/8</f>
        <v>2.52</v>
      </c>
      <c r="AH52" s="268"/>
      <c r="AI52" s="268"/>
      <c r="AJ52" s="269"/>
      <c r="AK52" s="268"/>
      <c r="AL52" s="268"/>
      <c r="AM52" s="270"/>
      <c r="AN52" s="270"/>
    </row>
    <row r="53" spans="1:40" ht="30.75" customHeight="1">
      <c r="E53" s="285" t="s">
        <v>125</v>
      </c>
      <c r="F53" s="286"/>
      <c r="G53" s="290"/>
      <c r="H53" s="264"/>
      <c r="I53" s="264"/>
      <c r="J53" s="264"/>
      <c r="K53" s="271"/>
      <c r="L53" s="271"/>
      <c r="M53" s="271"/>
      <c r="N53" s="271"/>
      <c r="O53" s="291"/>
      <c r="P53" s="293"/>
      <c r="Q53" s="293"/>
      <c r="R53" s="293"/>
      <c r="S53" s="293">
        <f>0.75*3+0.17</f>
        <v>2.42</v>
      </c>
      <c r="T53" s="293"/>
      <c r="U53" s="293"/>
      <c r="V53" s="293"/>
      <c r="W53" s="293"/>
      <c r="X53" s="293"/>
      <c r="Y53" s="293"/>
      <c r="Z53" s="293">
        <f>0.75*3+0.17</f>
        <v>2.42</v>
      </c>
      <c r="AA53" s="294"/>
      <c r="AB53" s="293"/>
      <c r="AC53" s="284"/>
      <c r="AD53" s="271"/>
      <c r="AE53" s="271"/>
      <c r="AF53" s="271"/>
      <c r="AG53" s="293">
        <f>0.75*3+0.17</f>
        <v>2.42</v>
      </c>
      <c r="AH53" s="271"/>
      <c r="AI53" s="271"/>
      <c r="AJ53" s="272"/>
      <c r="AK53" s="271"/>
      <c r="AL53" s="271"/>
      <c r="AM53" s="273">
        <f>SUM(G53:AL53)</f>
        <v>7.26</v>
      </c>
      <c r="AN53" s="274"/>
    </row>
    <row r="54" spans="1:40" ht="30.75" customHeight="1">
      <c r="E54" s="275"/>
      <c r="F54" s="275"/>
      <c r="G54" s="275"/>
      <c r="H54" s="276"/>
      <c r="I54" s="276"/>
      <c r="J54" s="276"/>
      <c r="K54" s="274"/>
      <c r="L54" s="274"/>
      <c r="M54" s="274"/>
      <c r="N54" s="274"/>
      <c r="O54" s="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1"/>
      <c r="AL54" s="271"/>
      <c r="AM54" s="274"/>
      <c r="AN54" s="274"/>
    </row>
    <row r="55" spans="1:40" ht="30.75" customHeight="1">
      <c r="E55" s="287" t="s">
        <v>127</v>
      </c>
      <c r="F55" s="288"/>
      <c r="G55" s="289"/>
      <c r="H55" s="266"/>
      <c r="I55" s="266"/>
      <c r="J55" s="266"/>
      <c r="K55" s="277"/>
      <c r="L55" s="277"/>
      <c r="M55" s="277"/>
      <c r="N55" s="277"/>
      <c r="O55" s="281"/>
      <c r="P55" s="282"/>
      <c r="Q55" s="266"/>
      <c r="R55" s="283"/>
      <c r="S55" s="266" t="s">
        <v>130</v>
      </c>
      <c r="T55" s="277"/>
      <c r="U55" s="266"/>
      <c r="V55" s="277"/>
      <c r="W55" s="278"/>
      <c r="X55" s="278"/>
      <c r="Y55" s="278"/>
      <c r="Z55" s="266" t="s">
        <v>133</v>
      </c>
      <c r="AA55" s="279"/>
      <c r="AB55" s="266"/>
      <c r="AC55" s="296"/>
      <c r="AD55" s="278"/>
      <c r="AE55" s="278"/>
      <c r="AF55" s="278"/>
      <c r="AG55" s="266" t="s">
        <v>132</v>
      </c>
      <c r="AH55" s="278"/>
      <c r="AI55" s="278"/>
      <c r="AJ55" s="279"/>
      <c r="AK55" s="278"/>
      <c r="AL55" s="278"/>
      <c r="AM55" s="280"/>
      <c r="AN55" s="280"/>
    </row>
    <row r="56" spans="1:40" ht="30.75" customHeight="1">
      <c r="E56" s="285" t="s">
        <v>128</v>
      </c>
      <c r="F56" s="286"/>
      <c r="G56" s="290"/>
      <c r="H56" s="264"/>
      <c r="I56" s="264"/>
      <c r="J56" s="264"/>
      <c r="K56" s="271"/>
      <c r="L56" s="271"/>
      <c r="M56" s="271"/>
      <c r="N56" s="271"/>
      <c r="O56" s="291"/>
      <c r="P56" s="264"/>
      <c r="Q56" s="271"/>
      <c r="R56" s="271"/>
      <c r="S56" s="293">
        <f>S51*3+0.06</f>
        <v>1.5</v>
      </c>
      <c r="T56" s="271"/>
      <c r="U56" s="293"/>
      <c r="V56" s="271"/>
      <c r="W56" s="271"/>
      <c r="X56" s="271"/>
      <c r="Y56" s="271"/>
      <c r="Z56" s="293">
        <f>Z51*3+0.6</f>
        <v>1.02</v>
      </c>
      <c r="AA56" s="272"/>
      <c r="AB56" s="293"/>
      <c r="AC56" s="284"/>
      <c r="AD56" s="271"/>
      <c r="AE56" s="271"/>
      <c r="AF56" s="271"/>
      <c r="AG56" s="293">
        <f>AG51*3+0.6</f>
        <v>1.02</v>
      </c>
      <c r="AH56" s="271"/>
      <c r="AI56" s="271"/>
      <c r="AJ56" s="272"/>
      <c r="AK56" s="271"/>
      <c r="AL56" s="271"/>
      <c r="AM56" s="273">
        <f>SUM(G56:AL56)</f>
        <v>3.54</v>
      </c>
      <c r="AN56" s="274"/>
    </row>
  </sheetData>
  <mergeCells count="48">
    <mergeCell ref="E52:F52"/>
    <mergeCell ref="E53:F53"/>
    <mergeCell ref="E55:F55"/>
    <mergeCell ref="E56:F56"/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A21:AP21"/>
    <mergeCell ref="A27:AN27"/>
    <mergeCell ref="A33:AN33"/>
    <mergeCell ref="B40:F40"/>
    <mergeCell ref="C44:F44"/>
    <mergeCell ref="I44:K44"/>
    <mergeCell ref="O44:Q44"/>
    <mergeCell ref="Y44:AD44"/>
    <mergeCell ref="AE44:AI44"/>
    <mergeCell ref="G20:AK20"/>
    <mergeCell ref="S10:Z10"/>
    <mergeCell ref="X11:Z11"/>
    <mergeCell ref="A16:A19"/>
    <mergeCell ref="B16:B19"/>
    <mergeCell ref="C16:C19"/>
    <mergeCell ref="D16:D19"/>
    <mergeCell ref="E16:E19"/>
    <mergeCell ref="F16:F19"/>
    <mergeCell ref="G16:AK16"/>
    <mergeCell ref="G18:AK19"/>
    <mergeCell ref="A13:AP13"/>
    <mergeCell ref="A14:AP14"/>
    <mergeCell ref="A15:AP15"/>
    <mergeCell ref="AM16:AP18"/>
    <mergeCell ref="S8:Z8"/>
    <mergeCell ref="AL16:AL19"/>
    <mergeCell ref="P1:S1"/>
    <mergeCell ref="T1:V1"/>
    <mergeCell ref="S3:Z3"/>
    <mergeCell ref="S4:Z4"/>
    <mergeCell ref="S6:Z6"/>
  </mergeCells>
  <pageMargins left="0.74803149606299213" right="0.78740157480314965" top="0.74803149606299213" bottom="0.98425196850393704" header="0.51181102362204722" footer="0.51181102362204722"/>
  <pageSetup paperSize="8" scale="43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196" t="s">
        <v>0</v>
      </c>
      <c r="D2" s="196"/>
      <c r="E2" s="196"/>
      <c r="F2" s="196"/>
      <c r="G2" s="196"/>
      <c r="H2" s="196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188" t="s">
        <v>1</v>
      </c>
      <c r="W2" s="188"/>
      <c r="X2" s="188"/>
      <c r="Y2" s="188"/>
      <c r="Z2" s="188"/>
      <c r="AA2" s="188"/>
      <c r="AB2" s="188"/>
      <c r="AC2" s="188"/>
      <c r="AP2" s="210" t="s">
        <v>8</v>
      </c>
      <c r="AQ2" s="211"/>
    </row>
    <row r="3" spans="1:70" s="7" customFormat="1" ht="15.75" customHeight="1">
      <c r="A3" s="6"/>
      <c r="B3" s="6"/>
      <c r="C3" s="196" t="s">
        <v>2</v>
      </c>
      <c r="D3" s="196"/>
      <c r="E3" s="196"/>
      <c r="F3" s="196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196" t="s">
        <v>3</v>
      </c>
      <c r="W3" s="196"/>
      <c r="X3" s="196"/>
      <c r="Y3" s="196"/>
      <c r="Z3" s="196"/>
      <c r="AA3" s="196"/>
      <c r="AB3" s="196"/>
      <c r="AC3" s="196"/>
    </row>
    <row r="4" spans="1:70" s="7" customFormat="1" ht="22.5" customHeight="1">
      <c r="A4" s="6"/>
      <c r="B4" s="6"/>
      <c r="C4" s="216" t="s">
        <v>4</v>
      </c>
      <c r="D4" s="216"/>
      <c r="E4" s="216"/>
      <c r="F4" s="216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217" t="s">
        <v>5</v>
      </c>
      <c r="D5" s="217"/>
      <c r="E5" s="217"/>
      <c r="F5" s="217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198" t="s">
        <v>5</v>
      </c>
      <c r="W5" s="198"/>
      <c r="X5" s="198"/>
      <c r="Y5" s="198"/>
      <c r="Z5" s="198"/>
      <c r="AA5" s="198"/>
      <c r="AB5" s="198"/>
      <c r="AC5" s="198"/>
    </row>
    <row r="6" spans="1:70" s="7" customFormat="1" ht="15.75" customHeight="1">
      <c r="A6" s="6"/>
      <c r="B6" s="6"/>
      <c r="C6" s="216" t="s">
        <v>6</v>
      </c>
      <c r="D6" s="216"/>
      <c r="E6" s="216"/>
      <c r="F6" s="216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218" t="s">
        <v>7</v>
      </c>
      <c r="D7" s="218"/>
      <c r="E7" s="218"/>
      <c r="F7" s="218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198" t="s">
        <v>7</v>
      </c>
      <c r="W7" s="198"/>
      <c r="X7" s="198"/>
      <c r="Y7" s="198"/>
      <c r="Z7" s="198"/>
      <c r="AA7" s="198"/>
      <c r="AB7" s="198"/>
      <c r="AC7" s="198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196" t="s">
        <v>57</v>
      </c>
      <c r="D9" s="196"/>
      <c r="E9" s="196"/>
      <c r="F9" s="196"/>
      <c r="G9" s="196"/>
      <c r="H9" s="196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188" t="s">
        <v>58</v>
      </c>
      <c r="W9" s="188"/>
      <c r="X9" s="188"/>
      <c r="Y9" s="188"/>
      <c r="Z9" s="188"/>
      <c r="AA9" s="188"/>
      <c r="AB9" s="188"/>
      <c r="AC9" s="188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9"/>
      <c r="AB10" s="189"/>
      <c r="AC10" s="189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>
      <c r="A12" s="212" t="s">
        <v>56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4"/>
    </row>
    <row r="13" spans="1:70" s="48" customFormat="1" ht="22.5" customHeight="1">
      <c r="A13" s="212" t="s">
        <v>9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4"/>
    </row>
    <row r="14" spans="1:70" s="48" customFormat="1" ht="22.5" customHeight="1">
      <c r="A14" s="212" t="s">
        <v>67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4"/>
    </row>
    <row r="15" spans="1:70" s="9" customFormat="1" ht="15" customHeight="1">
      <c r="A15" s="209" t="s">
        <v>33</v>
      </c>
      <c r="B15" s="215" t="s">
        <v>10</v>
      </c>
      <c r="C15" s="209" t="s">
        <v>34</v>
      </c>
      <c r="D15" s="204" t="s">
        <v>35</v>
      </c>
      <c r="E15" s="204" t="s">
        <v>12</v>
      </c>
      <c r="F15" s="204" t="s">
        <v>11</v>
      </c>
      <c r="G15" s="205" t="s">
        <v>36</v>
      </c>
      <c r="H15" s="206" t="s">
        <v>37</v>
      </c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7" t="s">
        <v>38</v>
      </c>
      <c r="AN15" s="208" t="s">
        <v>39</v>
      </c>
      <c r="AO15" s="208"/>
      <c r="AP15" s="208"/>
      <c r="AQ15" s="20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209"/>
      <c r="B16" s="215"/>
      <c r="C16" s="209"/>
      <c r="D16" s="204"/>
      <c r="E16" s="204"/>
      <c r="F16" s="204"/>
      <c r="G16" s="205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7">
        <v>13</v>
      </c>
      <c r="U16" s="38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8" t="s">
        <v>49</v>
      </c>
      <c r="AB16" s="37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7">
        <v>27</v>
      </c>
      <c r="AI16" s="38" t="s">
        <v>53</v>
      </c>
      <c r="AJ16" s="10">
        <v>29</v>
      </c>
      <c r="AK16" s="24" t="s">
        <v>54</v>
      </c>
      <c r="AL16" s="24" t="s">
        <v>55</v>
      </c>
      <c r="AM16" s="207"/>
      <c r="AN16" s="208"/>
      <c r="AO16" s="208"/>
      <c r="AP16" s="208"/>
      <c r="AQ16" s="20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209"/>
      <c r="B17" s="215"/>
      <c r="C17" s="209"/>
      <c r="D17" s="204"/>
      <c r="E17" s="204"/>
      <c r="F17" s="204"/>
      <c r="G17" s="205"/>
      <c r="H17" s="209" t="s">
        <v>39</v>
      </c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7"/>
      <c r="AN17" s="208"/>
      <c r="AO17" s="208"/>
      <c r="AP17" s="208"/>
      <c r="AQ17" s="20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209"/>
      <c r="B18" s="215"/>
      <c r="C18" s="209"/>
      <c r="D18" s="204"/>
      <c r="E18" s="204"/>
      <c r="F18" s="204"/>
      <c r="G18" s="205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7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221">
        <v>7</v>
      </c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51"/>
      <c r="C20" s="52"/>
      <c r="D20" s="52"/>
      <c r="E20" s="52"/>
      <c r="F20" s="52"/>
      <c r="G20" s="52"/>
      <c r="H20" s="257" t="s">
        <v>17</v>
      </c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9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41" t="s">
        <v>18</v>
      </c>
      <c r="C21" s="41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9">
        <f>AM21</f>
        <v>0.44</v>
      </c>
      <c r="AP21" s="49"/>
      <c r="AQ21" s="20"/>
    </row>
    <row r="22" spans="1:70" s="7" customFormat="1" ht="36.75" customHeight="1">
      <c r="A22" s="16">
        <v>2</v>
      </c>
      <c r="B22" s="41" t="s">
        <v>21</v>
      </c>
      <c r="C22" s="41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9"/>
      <c r="AP22" s="49">
        <f>AM22</f>
        <v>5.13</v>
      </c>
      <c r="AQ22" s="20"/>
    </row>
    <row r="23" spans="1:70" s="7" customFormat="1" ht="30" customHeight="1">
      <c r="A23" s="16">
        <v>3</v>
      </c>
      <c r="B23" s="41" t="s">
        <v>23</v>
      </c>
      <c r="C23" s="41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9"/>
      <c r="AP23" s="49"/>
      <c r="AQ23" s="20">
        <f>AM23</f>
        <v>48.450000000000017</v>
      </c>
    </row>
    <row r="24" spans="1:70" s="7" customFormat="1" ht="30" customHeight="1">
      <c r="A24" s="16">
        <v>4</v>
      </c>
      <c r="B24" s="41" t="s">
        <v>18</v>
      </c>
      <c r="C24" s="41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9">
        <f>AM24</f>
        <v>0.44</v>
      </c>
      <c r="AP24" s="49"/>
      <c r="AQ24" s="20"/>
    </row>
    <row r="25" spans="1:70" s="7" customFormat="1" ht="38.25" customHeight="1">
      <c r="A25" s="16">
        <v>5</v>
      </c>
      <c r="B25" s="41" t="s">
        <v>26</v>
      </c>
      <c r="C25" s="41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9"/>
      <c r="AP25" s="49">
        <f>AM25</f>
        <v>6.95</v>
      </c>
      <c r="AQ25" s="20"/>
    </row>
    <row r="26" spans="1:70" s="7" customFormat="1" ht="24.75" customHeight="1">
      <c r="A26" s="14"/>
      <c r="B26" s="201" t="s">
        <v>28</v>
      </c>
      <c r="C26" s="202"/>
      <c r="D26" s="202"/>
      <c r="E26" s="202"/>
      <c r="F26" s="202"/>
      <c r="G26" s="203"/>
      <c r="H26" s="16"/>
      <c r="I26" s="16"/>
      <c r="J26" s="16"/>
      <c r="K26" s="16"/>
      <c r="L26" s="16"/>
      <c r="M26" s="16"/>
      <c r="N26" s="16"/>
      <c r="O26" s="16"/>
      <c r="P26" s="40">
        <f t="shared" ref="P26:AQ26" si="1">SUM(P21:P25)</f>
        <v>2.85</v>
      </c>
      <c r="Q26" s="40">
        <f t="shared" si="1"/>
        <v>2.85</v>
      </c>
      <c r="R26" s="40">
        <f t="shared" si="1"/>
        <v>8.42</v>
      </c>
      <c r="S26" s="40">
        <f t="shared" si="1"/>
        <v>2.85</v>
      </c>
      <c r="T26" s="40"/>
      <c r="U26" s="40"/>
      <c r="V26" s="40">
        <f t="shared" si="1"/>
        <v>2.85</v>
      </c>
      <c r="W26" s="40">
        <f t="shared" si="1"/>
        <v>2.85</v>
      </c>
      <c r="X26" s="40">
        <f t="shared" si="1"/>
        <v>10.24</v>
      </c>
      <c r="Y26" s="40">
        <f t="shared" si="1"/>
        <v>2.85</v>
      </c>
      <c r="Z26" s="40">
        <f t="shared" si="1"/>
        <v>2.85</v>
      </c>
      <c r="AA26" s="40"/>
      <c r="AB26" s="40"/>
      <c r="AC26" s="40">
        <f t="shared" si="1"/>
        <v>2.85</v>
      </c>
      <c r="AD26" s="40">
        <f t="shared" si="1"/>
        <v>2.85</v>
      </c>
      <c r="AE26" s="40">
        <f t="shared" si="1"/>
        <v>2.85</v>
      </c>
      <c r="AF26" s="40">
        <f t="shared" si="1"/>
        <v>2.85</v>
      </c>
      <c r="AG26" s="40">
        <f t="shared" si="1"/>
        <v>2.85</v>
      </c>
      <c r="AH26" s="40"/>
      <c r="AI26" s="40"/>
      <c r="AJ26" s="40">
        <f t="shared" si="1"/>
        <v>2.85</v>
      </c>
      <c r="AK26" s="40">
        <f t="shared" si="1"/>
        <v>2.85</v>
      </c>
      <c r="AL26" s="40">
        <f t="shared" si="1"/>
        <v>2.85</v>
      </c>
      <c r="AM26" s="40">
        <f t="shared" si="1"/>
        <v>61.410000000000018</v>
      </c>
      <c r="AN26" s="40"/>
      <c r="AO26" s="40">
        <f t="shared" si="1"/>
        <v>0.88</v>
      </c>
      <c r="AP26" s="40">
        <f t="shared" si="1"/>
        <v>12.08</v>
      </c>
      <c r="AQ26" s="40">
        <f t="shared" si="1"/>
        <v>48.450000000000017</v>
      </c>
    </row>
    <row r="27" spans="1:70" s="5" customFormat="1" ht="11.1" customHeight="1"/>
    <row r="28" spans="1:70" s="5" customFormat="1" ht="39.75" customHeight="1">
      <c r="B28" s="196" t="s">
        <v>29</v>
      </c>
      <c r="C28" s="196"/>
      <c r="D28" s="196"/>
      <c r="E28" s="196"/>
      <c r="F28" s="196"/>
      <c r="G28" s="196"/>
      <c r="J28" s="256" t="s">
        <v>30</v>
      </c>
      <c r="K28" s="256"/>
      <c r="L28" s="256"/>
      <c r="M28" s="22"/>
      <c r="N28" s="256"/>
      <c r="O28" s="256"/>
      <c r="P28" s="256"/>
      <c r="Q28" s="22"/>
      <c r="R28" s="256" t="s">
        <v>31</v>
      </c>
      <c r="S28" s="256"/>
      <c r="T28" s="256"/>
    </row>
    <row r="29" spans="1:70" s="5" customFormat="1" ht="32.25" customHeight="1">
      <c r="J29" s="260" t="s">
        <v>5</v>
      </c>
      <c r="K29" s="260"/>
      <c r="L29" s="260"/>
      <c r="N29" s="260" t="s">
        <v>7</v>
      </c>
      <c r="O29" s="260"/>
      <c r="P29" s="260"/>
      <c r="R29" s="260" t="s">
        <v>32</v>
      </c>
      <c r="S29" s="260"/>
      <c r="T29" s="260"/>
    </row>
  </sheetData>
  <mergeCells count="38"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  <mergeCell ref="A15:A18"/>
    <mergeCell ref="B15:B18"/>
    <mergeCell ref="C15:C18"/>
    <mergeCell ref="D15:D18"/>
    <mergeCell ref="E15:E18"/>
    <mergeCell ref="AM15:AM18"/>
    <mergeCell ref="H17:AL18"/>
    <mergeCell ref="C6:F6"/>
    <mergeCell ref="C5:F5"/>
    <mergeCell ref="C7:F7"/>
    <mergeCell ref="C9:H9"/>
    <mergeCell ref="AA10:AC10"/>
    <mergeCell ref="V9:AC9"/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февраль 8.1.36 ТО</vt:lpstr>
      <vt:lpstr>февраль  8.1.36 ТР</vt:lpstr>
      <vt:lpstr>Февраль 10.2.36 ТО</vt:lpstr>
      <vt:lpstr>Февраль 10.2.36 ТР </vt:lpstr>
      <vt:lpstr>Февраль 10.3.36 ТО</vt:lpstr>
      <vt:lpstr>Февраль 10.3.36 ТР</vt:lpstr>
      <vt:lpstr>Февраль 10.4.36 ТО</vt:lpstr>
      <vt:lpstr>Февраль 10.4.36 ТР</vt:lpstr>
      <vt:lpstr>Январь 8.1.36 ТР</vt:lpstr>
      <vt:lpstr>Январь 10.2.36 ТР</vt:lpstr>
      <vt:lpstr>Январь 10.4.36 ТР</vt:lpstr>
      <vt:lpstr>Лист1</vt:lpstr>
      <vt:lpstr>'Февраль 10.2.36 ТО'!Область_печати</vt:lpstr>
      <vt:lpstr>'Февраль 10.3.36 ТО'!Область_печати</vt:lpstr>
      <vt:lpstr>'Февраль 10.3.36 ТР'!Область_печати</vt:lpstr>
      <vt:lpstr>'Февраль 10.4.36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2019-01-31T13:12:00Z</dcterms:modified>
</cp:coreProperties>
</file>