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7"/>
  </bookViews>
  <sheets>
    <sheet name="8.1.38 ТО" sheetId="4" r:id="rId1"/>
    <sheet name="8.1.38 ТЗ" sheetId="5" r:id="rId2"/>
    <sheet name="10.2.38 ТО" sheetId="6" r:id="rId3"/>
    <sheet name="10.2.38 ТЗ" sheetId="7" r:id="rId4"/>
    <sheet name="10.3.38 ТО" sheetId="8" r:id="rId5"/>
    <sheet name="10.3.38 ТЗ" sheetId="9" r:id="rId6"/>
    <sheet name="10.4.38 ТО" sheetId="10" r:id="rId7"/>
    <sheet name="10.4.38 ТЗ" sheetId="11" r:id="rId8"/>
    <sheet name="Лист1" sheetId="1" r:id="rId9"/>
    <sheet name="Лист2" sheetId="2" r:id="rId10"/>
    <sheet name="Лист3" sheetId="3" r:id="rId11"/>
  </sheets>
  <externalReferences>
    <externalReference r:id="rId12"/>
    <externalReference r:id="rId13"/>
  </externalReferences>
  <definedNames>
    <definedName name="_xlnm.Print_Area" localSheetId="2">'10.2.38 ТО'!$A$1:$AL$53</definedName>
    <definedName name="_xlnm.Print_Area" localSheetId="4">'10.3.38 ТО'!$A$1:$AM$38</definedName>
    <definedName name="_xlnm.Print_Area" localSheetId="6">'10.4.38 ТО'!$A$1:$AM$37</definedName>
  </definedNames>
  <calcPr calcId="125725" refMode="R1C1"/>
</workbook>
</file>

<file path=xl/calcChain.xml><?xml version="1.0" encoding="utf-8"?>
<calcChain xmlns="http://schemas.openxmlformats.org/spreadsheetml/2006/main">
  <c r="R24" i="11"/>
  <c r="AL42" i="10"/>
  <c r="AL40"/>
  <c r="AK62" i="6"/>
  <c r="AM44" i="8"/>
  <c r="AL43" i="10" l="1"/>
  <c r="AF27" i="8"/>
  <c r="AE27"/>
  <c r="S50" i="11"/>
  <c r="R50"/>
  <c r="Q50"/>
  <c r="P50"/>
  <c r="O50"/>
  <c r="N50"/>
  <c r="M50"/>
  <c r="L50"/>
  <c r="K50"/>
  <c r="J50"/>
  <c r="I50"/>
  <c r="H50"/>
  <c r="S49"/>
  <c r="R49"/>
  <c r="Q49"/>
  <c r="P49"/>
  <c r="O49"/>
  <c r="N49"/>
  <c r="M49"/>
  <c r="L49"/>
  <c r="K49"/>
  <c r="J49"/>
  <c r="I49"/>
  <c r="H49"/>
  <c r="S47"/>
  <c r="R47"/>
  <c r="Q47"/>
  <c r="P47"/>
  <c r="O47"/>
  <c r="N47"/>
  <c r="M47"/>
  <c r="L47"/>
  <c r="K47"/>
  <c r="J47"/>
  <c r="I47"/>
  <c r="H47"/>
  <c r="S46"/>
  <c r="R46"/>
  <c r="Q46"/>
  <c r="P46"/>
  <c r="O46"/>
  <c r="N46"/>
  <c r="M46"/>
  <c r="L46"/>
  <c r="K46"/>
  <c r="J46"/>
  <c r="I46"/>
  <c r="H46"/>
  <c r="S45"/>
  <c r="R45"/>
  <c r="Q45"/>
  <c r="P45"/>
  <c r="O45"/>
  <c r="N45"/>
  <c r="M45"/>
  <c r="L45"/>
  <c r="K45"/>
  <c r="J45"/>
  <c r="I45"/>
  <c r="H45"/>
  <c r="S44"/>
  <c r="S48" s="1"/>
  <c r="R44"/>
  <c r="R48" s="1"/>
  <c r="Q44"/>
  <c r="Q48" s="1"/>
  <c r="P44"/>
  <c r="P48" s="1"/>
  <c r="O44"/>
  <c r="O48" s="1"/>
  <c r="N44"/>
  <c r="N48" s="1"/>
  <c r="M44"/>
  <c r="M48" s="1"/>
  <c r="L44"/>
  <c r="L48" s="1"/>
  <c r="K44"/>
  <c r="K48" s="1"/>
  <c r="J44"/>
  <c r="J48" s="1"/>
  <c r="I44"/>
  <c r="I48" s="1"/>
  <c r="H44"/>
  <c r="H48" s="1"/>
  <c r="R43"/>
  <c r="R51" s="1"/>
  <c r="R54" s="1"/>
  <c r="Q43"/>
  <c r="Q51" s="1"/>
  <c r="Q54" s="1"/>
  <c r="P43"/>
  <c r="P51" s="1"/>
  <c r="P54" s="1"/>
  <c r="O43"/>
  <c r="O51" s="1"/>
  <c r="O54" s="1"/>
  <c r="N43"/>
  <c r="N51" s="1"/>
  <c r="N54" s="1"/>
  <c r="M43"/>
  <c r="M51" s="1"/>
  <c r="M54" s="1"/>
  <c r="L43"/>
  <c r="L51" s="1"/>
  <c r="L54" s="1"/>
  <c r="K43"/>
  <c r="K51" s="1"/>
  <c r="K54" s="1"/>
  <c r="J43"/>
  <c r="J51" s="1"/>
  <c r="J54" s="1"/>
  <c r="I43"/>
  <c r="I51" s="1"/>
  <c r="I54" s="1"/>
  <c r="H43"/>
  <c r="H51" s="1"/>
  <c r="H54" s="1"/>
  <c r="S41"/>
  <c r="R41"/>
  <c r="Q41"/>
  <c r="P41"/>
  <c r="O41"/>
  <c r="N41"/>
  <c r="M41"/>
  <c r="L41"/>
  <c r="K41"/>
  <c r="J41"/>
  <c r="I41"/>
  <c r="H41"/>
  <c r="S40"/>
  <c r="R40"/>
  <c r="Q40"/>
  <c r="P40"/>
  <c r="O40"/>
  <c r="N40"/>
  <c r="M40"/>
  <c r="L40"/>
  <c r="K40"/>
  <c r="J40"/>
  <c r="I40"/>
  <c r="H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P36"/>
  <c r="O36"/>
  <c r="L36"/>
  <c r="K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Y33"/>
  <c r="X33"/>
  <c r="W33"/>
  <c r="V33"/>
  <c r="U33"/>
  <c r="R33"/>
  <c r="R36" s="1"/>
  <c r="Q33"/>
  <c r="Q36" s="1"/>
  <c r="P33"/>
  <c r="O33"/>
  <c r="N33"/>
  <c r="N36" s="1"/>
  <c r="M33"/>
  <c r="M36" s="1"/>
  <c r="L33"/>
  <c r="K33"/>
  <c r="J33"/>
  <c r="J36" s="1"/>
  <c r="I33"/>
  <c r="I36" s="1"/>
  <c r="H33"/>
  <c r="D32"/>
  <c r="D31"/>
  <c r="D30"/>
  <c r="S30" s="1"/>
  <c r="AM30" s="1"/>
  <c r="AM33" s="1"/>
  <c r="S28"/>
  <c r="S55" s="1"/>
  <c r="R28"/>
  <c r="R55" s="1"/>
  <c r="Q28"/>
  <c r="Q55" s="1"/>
  <c r="P28"/>
  <c r="O28"/>
  <c r="O55" s="1"/>
  <c r="N28"/>
  <c r="N55" s="1"/>
  <c r="M28"/>
  <c r="M55" s="1"/>
  <c r="L28"/>
  <c r="K28"/>
  <c r="K55" s="1"/>
  <c r="J28"/>
  <c r="J55" s="1"/>
  <c r="I28"/>
  <c r="I55" s="1"/>
  <c r="H28"/>
  <c r="S27"/>
  <c r="S26"/>
  <c r="S53" s="1"/>
  <c r="R26"/>
  <c r="Q26"/>
  <c r="Q53" s="1"/>
  <c r="P26"/>
  <c r="P53" s="1"/>
  <c r="O26"/>
  <c r="O53" s="1"/>
  <c r="N26"/>
  <c r="M26"/>
  <c r="M53" s="1"/>
  <c r="L26"/>
  <c r="L53" s="1"/>
  <c r="K26"/>
  <c r="K53" s="1"/>
  <c r="J26"/>
  <c r="I26"/>
  <c r="I53" s="1"/>
  <c r="H26"/>
  <c r="AM26" s="1"/>
  <c r="AN26" s="1"/>
  <c r="S25"/>
  <c r="S52" s="1"/>
  <c r="R25"/>
  <c r="Q25"/>
  <c r="Q52" s="1"/>
  <c r="P25"/>
  <c r="P52" s="1"/>
  <c r="O25"/>
  <c r="O52" s="1"/>
  <c r="N25"/>
  <c r="M25"/>
  <c r="M52" s="1"/>
  <c r="L25"/>
  <c r="L52" s="1"/>
  <c r="K25"/>
  <c r="K52" s="1"/>
  <c r="J25"/>
  <c r="I25"/>
  <c r="I52" s="1"/>
  <c r="H25"/>
  <c r="AM25" s="1"/>
  <c r="AN25" s="1"/>
  <c r="AL24"/>
  <c r="AK24"/>
  <c r="AJ24"/>
  <c r="AI24"/>
  <c r="AH24"/>
  <c r="AF24"/>
  <c r="AE24"/>
  <c r="AD24"/>
  <c r="AC24"/>
  <c r="AB24"/>
  <c r="AA24"/>
  <c r="Z24"/>
  <c r="Y24"/>
  <c r="X24"/>
  <c r="R27"/>
  <c r="Q24"/>
  <c r="Q27" s="1"/>
  <c r="P24"/>
  <c r="P27" s="1"/>
  <c r="O24"/>
  <c r="O27" s="1"/>
  <c r="N24"/>
  <c r="N27" s="1"/>
  <c r="M24"/>
  <c r="M27" s="1"/>
  <c r="L24"/>
  <c r="L27" s="1"/>
  <c r="K24"/>
  <c r="K27" s="1"/>
  <c r="J24"/>
  <c r="J27" s="1"/>
  <c r="I24"/>
  <c r="I27" s="1"/>
  <c r="H24"/>
  <c r="H27" s="1"/>
  <c r="D23"/>
  <c r="D22"/>
  <c r="D21"/>
  <c r="D20"/>
  <c r="R20" s="1"/>
  <c r="D28" i="10"/>
  <c r="D27"/>
  <c r="D23"/>
  <c r="D22"/>
  <c r="S31" i="9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AM30" s="1"/>
  <c r="AN30" s="1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D25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AM22" s="1"/>
  <c r="AN22" s="1"/>
  <c r="S21"/>
  <c r="R21"/>
  <c r="Q21"/>
  <c r="P21"/>
  <c r="O21"/>
  <c r="N21"/>
  <c r="M21"/>
  <c r="L21"/>
  <c r="K21"/>
  <c r="J21"/>
  <c r="I21"/>
  <c r="H21"/>
  <c r="S20"/>
  <c r="R20"/>
  <c r="Q20"/>
  <c r="P20"/>
  <c r="O20"/>
  <c r="N20"/>
  <c r="M20"/>
  <c r="L20"/>
  <c r="K20"/>
  <c r="J20"/>
  <c r="I20"/>
  <c r="H20"/>
  <c r="R31" i="8"/>
  <c r="Q31"/>
  <c r="P31"/>
  <c r="O31"/>
  <c r="N31"/>
  <c r="M31"/>
  <c r="L31"/>
  <c r="K31"/>
  <c r="J31"/>
  <c r="I31"/>
  <c r="H31"/>
  <c r="G31"/>
  <c r="R30"/>
  <c r="Q30"/>
  <c r="P30"/>
  <c r="O30"/>
  <c r="N30"/>
  <c r="M30"/>
  <c r="L30"/>
  <c r="K30"/>
  <c r="J30"/>
  <c r="I30"/>
  <c r="H30"/>
  <c r="G30"/>
  <c r="AM30" s="1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R23"/>
  <c r="Q23"/>
  <c r="P23"/>
  <c r="O23"/>
  <c r="N23"/>
  <c r="M23"/>
  <c r="L23"/>
  <c r="K23"/>
  <c r="J23"/>
  <c r="I23"/>
  <c r="H23"/>
  <c r="G23"/>
  <c r="R22"/>
  <c r="Q22"/>
  <c r="P22"/>
  <c r="O22"/>
  <c r="N22"/>
  <c r="M22"/>
  <c r="L22"/>
  <c r="K22"/>
  <c r="J22"/>
  <c r="I22"/>
  <c r="H22"/>
  <c r="G22"/>
  <c r="AM22" s="1"/>
  <c r="R21"/>
  <c r="Q21"/>
  <c r="P21"/>
  <c r="O21"/>
  <c r="N21"/>
  <c r="M21"/>
  <c r="L21"/>
  <c r="K21"/>
  <c r="J21"/>
  <c r="I21"/>
  <c r="H21"/>
  <c r="G21"/>
  <c r="R20"/>
  <c r="Q20"/>
  <c r="P20"/>
  <c r="O20"/>
  <c r="N20"/>
  <c r="M20"/>
  <c r="L20"/>
  <c r="K20"/>
  <c r="J20"/>
  <c r="I20"/>
  <c r="H20"/>
  <c r="G20"/>
  <c r="S46" i="7"/>
  <c r="R46"/>
  <c r="Q46"/>
  <c r="O46"/>
  <c r="N46"/>
  <c r="M46"/>
  <c r="L46"/>
  <c r="K46"/>
  <c r="I46"/>
  <c r="H46"/>
  <c r="AM46" s="1"/>
  <c r="AN46" s="1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1"/>
  <c r="R41"/>
  <c r="Q41"/>
  <c r="O41"/>
  <c r="N41"/>
  <c r="M41"/>
  <c r="L41"/>
  <c r="K41"/>
  <c r="I41"/>
  <c r="H41"/>
  <c r="AM41" s="1"/>
  <c r="AN41" s="1"/>
  <c r="S40"/>
  <c r="S44" s="1"/>
  <c r="Q40"/>
  <c r="Q44" s="1"/>
  <c r="P40"/>
  <c r="P44" s="1"/>
  <c r="N40"/>
  <c r="N44" s="1"/>
  <c r="M40"/>
  <c r="M44" s="1"/>
  <c r="K40"/>
  <c r="K44" s="1"/>
  <c r="J40"/>
  <c r="J44" s="1"/>
  <c r="H40"/>
  <c r="H44" s="1"/>
  <c r="AM44" s="1"/>
  <c r="AN44" s="1"/>
  <c r="S39"/>
  <c r="S47" s="1"/>
  <c r="S50" s="1"/>
  <c r="R39"/>
  <c r="Q39"/>
  <c r="Q47" s="1"/>
  <c r="Q50" s="1"/>
  <c r="P39"/>
  <c r="O39"/>
  <c r="N39"/>
  <c r="N47" s="1"/>
  <c r="N50" s="1"/>
  <c r="M39"/>
  <c r="M47" s="1"/>
  <c r="M50" s="1"/>
  <c r="L39"/>
  <c r="K39"/>
  <c r="K47" s="1"/>
  <c r="K50" s="1"/>
  <c r="J39"/>
  <c r="I39"/>
  <c r="H39"/>
  <c r="H47" s="1"/>
  <c r="AN38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AM36" s="1"/>
  <c r="AN36" s="1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AM32" s="1"/>
  <c r="AN32" s="1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Y29"/>
  <c r="D26"/>
  <c r="S24"/>
  <c r="R24"/>
  <c r="R51" s="1"/>
  <c r="Q24"/>
  <c r="Q51" s="1"/>
  <c r="P24"/>
  <c r="P51" s="1"/>
  <c r="O24"/>
  <c r="N24"/>
  <c r="N51" s="1"/>
  <c r="M24"/>
  <c r="M51" s="1"/>
  <c r="L24"/>
  <c r="L51" s="1"/>
  <c r="K24"/>
  <c r="J24"/>
  <c r="J51" s="1"/>
  <c r="I24"/>
  <c r="I51" s="1"/>
  <c r="H24"/>
  <c r="H51" s="1"/>
  <c r="AM51" s="1"/>
  <c r="AN51" s="1"/>
  <c r="S23"/>
  <c r="R23"/>
  <c r="Q23"/>
  <c r="P23"/>
  <c r="O23"/>
  <c r="N23"/>
  <c r="M23"/>
  <c r="L23"/>
  <c r="K23"/>
  <c r="J23"/>
  <c r="I23"/>
  <c r="H23"/>
  <c r="AM23" s="1"/>
  <c r="AN23" s="1"/>
  <c r="S22"/>
  <c r="R22"/>
  <c r="R49" s="1"/>
  <c r="Q22"/>
  <c r="Q49" s="1"/>
  <c r="P22"/>
  <c r="P49" s="1"/>
  <c r="O22"/>
  <c r="N22"/>
  <c r="N49" s="1"/>
  <c r="M22"/>
  <c r="M49" s="1"/>
  <c r="L22"/>
  <c r="L49" s="1"/>
  <c r="K22"/>
  <c r="J22"/>
  <c r="J49" s="1"/>
  <c r="I22"/>
  <c r="I49" s="1"/>
  <c r="H22"/>
  <c r="H49" s="1"/>
  <c r="AM49" s="1"/>
  <c r="AN49" s="1"/>
  <c r="S21"/>
  <c r="R21"/>
  <c r="R48" s="1"/>
  <c r="Q21"/>
  <c r="Q48" s="1"/>
  <c r="P21"/>
  <c r="P48" s="1"/>
  <c r="O21"/>
  <c r="N21"/>
  <c r="N48" s="1"/>
  <c r="M21"/>
  <c r="M48" s="1"/>
  <c r="L21"/>
  <c r="L48" s="1"/>
  <c r="K21"/>
  <c r="J21"/>
  <c r="J48" s="1"/>
  <c r="I21"/>
  <c r="I48" s="1"/>
  <c r="H21"/>
  <c r="H48" s="1"/>
  <c r="AM48" s="1"/>
  <c r="AN48" s="1"/>
  <c r="D20"/>
  <c r="J20" s="1"/>
  <c r="J41" s="1"/>
  <c r="D19"/>
  <c r="O19" s="1"/>
  <c r="O40" s="1"/>
  <c r="O44" s="1"/>
  <c r="Q46" i="6"/>
  <c r="P46"/>
  <c r="O46"/>
  <c r="M46"/>
  <c r="L46"/>
  <c r="K46"/>
  <c r="J46"/>
  <c r="I46"/>
  <c r="G46"/>
  <c r="F46"/>
  <c r="AL46" s="1"/>
  <c r="Q45"/>
  <c r="P45"/>
  <c r="O45"/>
  <c r="N45"/>
  <c r="M45"/>
  <c r="L45"/>
  <c r="K45"/>
  <c r="J45"/>
  <c r="I45"/>
  <c r="H45"/>
  <c r="G45"/>
  <c r="F45"/>
  <c r="Q43"/>
  <c r="P43"/>
  <c r="O43"/>
  <c r="N43"/>
  <c r="M43"/>
  <c r="L43"/>
  <c r="K43"/>
  <c r="J43"/>
  <c r="I43"/>
  <c r="H43"/>
  <c r="G43"/>
  <c r="F43"/>
  <c r="Q42"/>
  <c r="P42"/>
  <c r="O42"/>
  <c r="N42"/>
  <c r="M42"/>
  <c r="L42"/>
  <c r="K42"/>
  <c r="J42"/>
  <c r="I42"/>
  <c r="H42"/>
  <c r="G42"/>
  <c r="F42"/>
  <c r="Q41"/>
  <c r="P41"/>
  <c r="O41"/>
  <c r="M41"/>
  <c r="L41"/>
  <c r="K41"/>
  <c r="J41"/>
  <c r="I41"/>
  <c r="G41"/>
  <c r="F41"/>
  <c r="AL41" s="1"/>
  <c r="Q40"/>
  <c r="Q44" s="1"/>
  <c r="O40"/>
  <c r="O44" s="1"/>
  <c r="N40"/>
  <c r="N44" s="1"/>
  <c r="L40"/>
  <c r="L44" s="1"/>
  <c r="K40"/>
  <c r="K44" s="1"/>
  <c r="I40"/>
  <c r="I44" s="1"/>
  <c r="H40"/>
  <c r="H44" s="1"/>
  <c r="F40"/>
  <c r="F44" s="1"/>
  <c r="AL44" s="1"/>
  <c r="Q39"/>
  <c r="Q47" s="1"/>
  <c r="Q50" s="1"/>
  <c r="P39"/>
  <c r="O39"/>
  <c r="O47" s="1"/>
  <c r="O50" s="1"/>
  <c r="N39"/>
  <c r="M39"/>
  <c r="L39"/>
  <c r="K39"/>
  <c r="K47" s="1"/>
  <c r="K50" s="1"/>
  <c r="J39"/>
  <c r="I39"/>
  <c r="I47" s="1"/>
  <c r="I50" s="1"/>
  <c r="H39"/>
  <c r="G39"/>
  <c r="F39"/>
  <c r="F47" s="1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AL36" s="1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AL32" s="1"/>
  <c r="Q31"/>
  <c r="P31"/>
  <c r="O31"/>
  <c r="N31"/>
  <c r="M31"/>
  <c r="L31"/>
  <c r="K31"/>
  <c r="J31"/>
  <c r="I31"/>
  <c r="H31"/>
  <c r="G31"/>
  <c r="F31"/>
  <c r="Q30"/>
  <c r="P30"/>
  <c r="O30"/>
  <c r="N30"/>
  <c r="M30"/>
  <c r="L30"/>
  <c r="K30"/>
  <c r="J30"/>
  <c r="I30"/>
  <c r="H30"/>
  <c r="G30"/>
  <c r="F30"/>
  <c r="W29"/>
  <c r="Q24"/>
  <c r="P24"/>
  <c r="P51" s="1"/>
  <c r="O24"/>
  <c r="O51" s="1"/>
  <c r="N24"/>
  <c r="M24"/>
  <c r="L24"/>
  <c r="L51" s="1"/>
  <c r="K24"/>
  <c r="K51" s="1"/>
  <c r="J24"/>
  <c r="I24"/>
  <c r="H24"/>
  <c r="H51" s="1"/>
  <c r="G24"/>
  <c r="G51" s="1"/>
  <c r="F24"/>
  <c r="Q23"/>
  <c r="P23"/>
  <c r="O23"/>
  <c r="N23"/>
  <c r="M23"/>
  <c r="L23"/>
  <c r="K23"/>
  <c r="J23"/>
  <c r="I23"/>
  <c r="H23"/>
  <c r="G23"/>
  <c r="F23"/>
  <c r="AL23" s="1"/>
  <c r="Q22"/>
  <c r="P22"/>
  <c r="O22"/>
  <c r="O49" s="1"/>
  <c r="N22"/>
  <c r="M22"/>
  <c r="L22"/>
  <c r="K22"/>
  <c r="K49" s="1"/>
  <c r="J22"/>
  <c r="I22"/>
  <c r="H22"/>
  <c r="G22"/>
  <c r="G49" s="1"/>
  <c r="F22"/>
  <c r="Q21"/>
  <c r="P21"/>
  <c r="O21"/>
  <c r="O48" s="1"/>
  <c r="N21"/>
  <c r="N48" s="1"/>
  <c r="M21"/>
  <c r="L21"/>
  <c r="K21"/>
  <c r="K48" s="1"/>
  <c r="J21"/>
  <c r="J48" s="1"/>
  <c r="I21"/>
  <c r="H21"/>
  <c r="G21"/>
  <c r="G48" s="1"/>
  <c r="F21"/>
  <c r="N20"/>
  <c r="N41" s="1"/>
  <c r="H20"/>
  <c r="H41" s="1"/>
  <c r="P19"/>
  <c r="P40" s="1"/>
  <c r="P44" s="1"/>
  <c r="M19"/>
  <c r="M40" s="1"/>
  <c r="M44" s="1"/>
  <c r="J19"/>
  <c r="J40" s="1"/>
  <c r="J44" s="1"/>
  <c r="G19"/>
  <c r="G40" s="1"/>
  <c r="G44" s="1"/>
  <c r="S39" i="5"/>
  <c r="R39"/>
  <c r="Q39"/>
  <c r="P39"/>
  <c r="O39"/>
  <c r="N39"/>
  <c r="M39"/>
  <c r="L39"/>
  <c r="K39"/>
  <c r="J39"/>
  <c r="I39"/>
  <c r="H39"/>
  <c r="AM39" s="1"/>
  <c r="AN39" s="1"/>
  <c r="S38"/>
  <c r="R38"/>
  <c r="Q38"/>
  <c r="P38"/>
  <c r="O38"/>
  <c r="N38"/>
  <c r="M38"/>
  <c r="L38"/>
  <c r="K38"/>
  <c r="J38"/>
  <c r="I38"/>
  <c r="H38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AM34" s="1"/>
  <c r="AN34" s="1"/>
  <c r="S33"/>
  <c r="S37" s="1"/>
  <c r="R33"/>
  <c r="R37" s="1"/>
  <c r="Q33"/>
  <c r="Q37" s="1"/>
  <c r="P33"/>
  <c r="P37" s="1"/>
  <c r="O33"/>
  <c r="O37" s="1"/>
  <c r="N33"/>
  <c r="N37" s="1"/>
  <c r="M33"/>
  <c r="M37" s="1"/>
  <c r="L33"/>
  <c r="L37" s="1"/>
  <c r="K33"/>
  <c r="K37" s="1"/>
  <c r="J33"/>
  <c r="J37" s="1"/>
  <c r="I33"/>
  <c r="I37" s="1"/>
  <c r="H33"/>
  <c r="H37" s="1"/>
  <c r="AM37" s="1"/>
  <c r="AN37" s="1"/>
  <c r="S32"/>
  <c r="S40" s="1"/>
  <c r="S43" s="1"/>
  <c r="R32"/>
  <c r="R40" s="1"/>
  <c r="R43" s="1"/>
  <c r="Q32"/>
  <c r="Q40" s="1"/>
  <c r="Q43" s="1"/>
  <c r="P32"/>
  <c r="P40" s="1"/>
  <c r="P43" s="1"/>
  <c r="O32"/>
  <c r="O40" s="1"/>
  <c r="O43" s="1"/>
  <c r="N32"/>
  <c r="N40" s="1"/>
  <c r="N43" s="1"/>
  <c r="M32"/>
  <c r="M40" s="1"/>
  <c r="M43" s="1"/>
  <c r="L32"/>
  <c r="L40" s="1"/>
  <c r="L43" s="1"/>
  <c r="K32"/>
  <c r="K40" s="1"/>
  <c r="K43" s="1"/>
  <c r="I32"/>
  <c r="I40" s="1"/>
  <c r="I43" s="1"/>
  <c r="H32"/>
  <c r="H40" s="1"/>
  <c r="AN31"/>
  <c r="S30"/>
  <c r="R30"/>
  <c r="Q30"/>
  <c r="P30"/>
  <c r="O30"/>
  <c r="N30"/>
  <c r="M30"/>
  <c r="M44" s="1"/>
  <c r="L30"/>
  <c r="K30"/>
  <c r="J30"/>
  <c r="I30"/>
  <c r="H30"/>
  <c r="S29"/>
  <c r="R29"/>
  <c r="Q29"/>
  <c r="P29"/>
  <c r="O29"/>
  <c r="N29"/>
  <c r="M29"/>
  <c r="L29"/>
  <c r="K29"/>
  <c r="I29"/>
  <c r="H29"/>
  <c r="S28"/>
  <c r="R28"/>
  <c r="Q28"/>
  <c r="P28"/>
  <c r="O28"/>
  <c r="N28"/>
  <c r="M28"/>
  <c r="L28"/>
  <c r="K28"/>
  <c r="J28"/>
  <c r="I28"/>
  <c r="H28"/>
  <c r="S27"/>
  <c r="R27"/>
  <c r="Q27"/>
  <c r="P27"/>
  <c r="O27"/>
  <c r="N27"/>
  <c r="M27"/>
  <c r="L27"/>
  <c r="K27"/>
  <c r="J27"/>
  <c r="I27"/>
  <c r="H27"/>
  <c r="D25"/>
  <c r="D24"/>
  <c r="S22"/>
  <c r="R22"/>
  <c r="R44" s="1"/>
  <c r="Q22"/>
  <c r="P22"/>
  <c r="P44" s="1"/>
  <c r="O22"/>
  <c r="N22"/>
  <c r="N44" s="1"/>
  <c r="M22"/>
  <c r="L22"/>
  <c r="L44" s="1"/>
  <c r="K22"/>
  <c r="J22"/>
  <c r="J44" s="1"/>
  <c r="I22"/>
  <c r="H22"/>
  <c r="H44" s="1"/>
  <c r="AM44" s="1"/>
  <c r="AN44" s="1"/>
  <c r="S21"/>
  <c r="R21"/>
  <c r="Q21"/>
  <c r="P21"/>
  <c r="O21"/>
  <c r="N21"/>
  <c r="M21"/>
  <c r="L21"/>
  <c r="K21"/>
  <c r="J21"/>
  <c r="I21"/>
  <c r="H21"/>
  <c r="AM21" s="1"/>
  <c r="AN21" s="1"/>
  <c r="S20"/>
  <c r="S42" s="1"/>
  <c r="R20"/>
  <c r="Q20"/>
  <c r="Q42" s="1"/>
  <c r="P20"/>
  <c r="O20"/>
  <c r="O42" s="1"/>
  <c r="N20"/>
  <c r="M20"/>
  <c r="M42" s="1"/>
  <c r="L20"/>
  <c r="K20"/>
  <c r="K42" s="1"/>
  <c r="J20"/>
  <c r="I20"/>
  <c r="I42" s="1"/>
  <c r="H20"/>
  <c r="S19"/>
  <c r="S41" s="1"/>
  <c r="R19"/>
  <c r="Q19"/>
  <c r="Q41" s="1"/>
  <c r="P19"/>
  <c r="O19"/>
  <c r="O41" s="1"/>
  <c r="N19"/>
  <c r="M19"/>
  <c r="M41" s="1"/>
  <c r="L19"/>
  <c r="K19"/>
  <c r="K41" s="1"/>
  <c r="J19"/>
  <c r="I19"/>
  <c r="I41" s="1"/>
  <c r="H19"/>
  <c r="R39" i="4"/>
  <c r="Q39"/>
  <c r="P39"/>
  <c r="O39"/>
  <c r="N39"/>
  <c r="M39"/>
  <c r="L39"/>
  <c r="K39"/>
  <c r="J39"/>
  <c r="I39"/>
  <c r="H39"/>
  <c r="G39"/>
  <c r="AL39" s="1"/>
  <c r="R38"/>
  <c r="Q38"/>
  <c r="P38"/>
  <c r="O38"/>
  <c r="N38"/>
  <c r="M38"/>
  <c r="L38"/>
  <c r="K38"/>
  <c r="J38"/>
  <c r="I38"/>
  <c r="H38"/>
  <c r="G38"/>
  <c r="R36"/>
  <c r="Q36"/>
  <c r="P36"/>
  <c r="O36"/>
  <c r="N36"/>
  <c r="M36"/>
  <c r="L36"/>
  <c r="K36"/>
  <c r="J36"/>
  <c r="I36"/>
  <c r="H36"/>
  <c r="G36"/>
  <c r="R35"/>
  <c r="Q35"/>
  <c r="P35"/>
  <c r="O35"/>
  <c r="N35"/>
  <c r="M35"/>
  <c r="L35"/>
  <c r="K35"/>
  <c r="J35"/>
  <c r="I35"/>
  <c r="H35"/>
  <c r="G35"/>
  <c r="R34"/>
  <c r="Q34"/>
  <c r="P34"/>
  <c r="O34"/>
  <c r="N34"/>
  <c r="M34"/>
  <c r="L34"/>
  <c r="K34"/>
  <c r="J34"/>
  <c r="I34"/>
  <c r="H34"/>
  <c r="G34"/>
  <c r="AL34" s="1"/>
  <c r="R33"/>
  <c r="R37" s="1"/>
  <c r="Q33"/>
  <c r="Q37" s="1"/>
  <c r="P33"/>
  <c r="P37" s="1"/>
  <c r="O33"/>
  <c r="O37" s="1"/>
  <c r="N33"/>
  <c r="N37" s="1"/>
  <c r="M33"/>
  <c r="M37" s="1"/>
  <c r="L33"/>
  <c r="L37" s="1"/>
  <c r="K33"/>
  <c r="K37" s="1"/>
  <c r="J33"/>
  <c r="J37" s="1"/>
  <c r="I33"/>
  <c r="I37" s="1"/>
  <c r="H33"/>
  <c r="H37" s="1"/>
  <c r="G33"/>
  <c r="G37" s="1"/>
  <c r="AL37" s="1"/>
  <c r="R32"/>
  <c r="R40" s="1"/>
  <c r="R43" s="1"/>
  <c r="Q32"/>
  <c r="Q40" s="1"/>
  <c r="Q43" s="1"/>
  <c r="P32"/>
  <c r="P40" s="1"/>
  <c r="P43" s="1"/>
  <c r="O32"/>
  <c r="O40" s="1"/>
  <c r="O43" s="1"/>
  <c r="N32"/>
  <c r="N40" s="1"/>
  <c r="N43" s="1"/>
  <c r="M32"/>
  <c r="M40" s="1"/>
  <c r="M43" s="1"/>
  <c r="L32"/>
  <c r="L40" s="1"/>
  <c r="L43" s="1"/>
  <c r="K32"/>
  <c r="K40" s="1"/>
  <c r="K43" s="1"/>
  <c r="J32"/>
  <c r="J40" s="1"/>
  <c r="J43" s="1"/>
  <c r="I32"/>
  <c r="I40" s="1"/>
  <c r="I43" s="1"/>
  <c r="H32"/>
  <c r="H40" s="1"/>
  <c r="H43" s="1"/>
  <c r="G32"/>
  <c r="G40" s="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AL29" s="1"/>
  <c r="R28"/>
  <c r="Q28"/>
  <c r="P28"/>
  <c r="O28"/>
  <c r="N28"/>
  <c r="M28"/>
  <c r="L28"/>
  <c r="K28"/>
  <c r="J28"/>
  <c r="I28"/>
  <c r="H28"/>
  <c r="G28"/>
  <c r="R27"/>
  <c r="Q27"/>
  <c r="P27"/>
  <c r="O27"/>
  <c r="N27"/>
  <c r="M27"/>
  <c r="L27"/>
  <c r="K27"/>
  <c r="J27"/>
  <c r="I27"/>
  <c r="H27"/>
  <c r="G27"/>
  <c r="R22"/>
  <c r="R44" s="1"/>
  <c r="Q22"/>
  <c r="Q44" s="1"/>
  <c r="P22"/>
  <c r="P44" s="1"/>
  <c r="O22"/>
  <c r="O44" s="1"/>
  <c r="N22"/>
  <c r="N44" s="1"/>
  <c r="M22"/>
  <c r="M44" s="1"/>
  <c r="L22"/>
  <c r="L44" s="1"/>
  <c r="K22"/>
  <c r="K44" s="1"/>
  <c r="J22"/>
  <c r="J44" s="1"/>
  <c r="I22"/>
  <c r="I44" s="1"/>
  <c r="H22"/>
  <c r="H44" s="1"/>
  <c r="G22"/>
  <c r="G44" s="1"/>
  <c r="AL44" s="1"/>
  <c r="R21"/>
  <c r="Q21"/>
  <c r="P21"/>
  <c r="O21"/>
  <c r="N21"/>
  <c r="M21"/>
  <c r="L21"/>
  <c r="K21"/>
  <c r="J21"/>
  <c r="I21"/>
  <c r="H21"/>
  <c r="G21"/>
  <c r="AL21" s="1"/>
  <c r="R20"/>
  <c r="R42" s="1"/>
  <c r="Q20"/>
  <c r="Q42" s="1"/>
  <c r="P20"/>
  <c r="P42" s="1"/>
  <c r="O20"/>
  <c r="O42" s="1"/>
  <c r="N20"/>
  <c r="N42" s="1"/>
  <c r="M20"/>
  <c r="M42" s="1"/>
  <c r="L20"/>
  <c r="L42" s="1"/>
  <c r="K20"/>
  <c r="K42" s="1"/>
  <c r="J20"/>
  <c r="J42" s="1"/>
  <c r="I20"/>
  <c r="I42" s="1"/>
  <c r="H20"/>
  <c r="H42" s="1"/>
  <c r="G20"/>
  <c r="G42" s="1"/>
  <c r="AL42" s="1"/>
  <c r="R19"/>
  <c r="R41" s="1"/>
  <c r="Q19"/>
  <c r="Q41" s="1"/>
  <c r="P19"/>
  <c r="P41" s="1"/>
  <c r="O19"/>
  <c r="O41" s="1"/>
  <c r="N19"/>
  <c r="N41" s="1"/>
  <c r="M19"/>
  <c r="M41" s="1"/>
  <c r="L19"/>
  <c r="L41" s="1"/>
  <c r="K19"/>
  <c r="K41" s="1"/>
  <c r="J19"/>
  <c r="J41" s="1"/>
  <c r="I19"/>
  <c r="I41" s="1"/>
  <c r="H19"/>
  <c r="H41" s="1"/>
  <c r="G19"/>
  <c r="I44" i="5" l="1"/>
  <c r="Q44"/>
  <c r="AM28" i="9"/>
  <c r="AN28" s="1"/>
  <c r="AM29"/>
  <c r="AN29" s="1"/>
  <c r="AM31"/>
  <c r="AN31" s="1"/>
  <c r="AM28" i="11"/>
  <c r="AN28" s="1"/>
  <c r="L55"/>
  <c r="P55"/>
  <c r="AL27" i="4"/>
  <c r="AL28"/>
  <c r="AL35"/>
  <c r="AL36"/>
  <c r="AL38"/>
  <c r="H41" i="5"/>
  <c r="AM41" s="1"/>
  <c r="AN41" s="1"/>
  <c r="L41"/>
  <c r="P41"/>
  <c r="H42"/>
  <c r="AM42" s="1"/>
  <c r="AN42" s="1"/>
  <c r="L42"/>
  <c r="P42"/>
  <c r="I48" i="6"/>
  <c r="M48"/>
  <c r="Q48"/>
  <c r="I49"/>
  <c r="M49"/>
  <c r="Q49"/>
  <c r="I51"/>
  <c r="M51"/>
  <c r="Q51"/>
  <c r="K48" i="7"/>
  <c r="O48"/>
  <c r="S48"/>
  <c r="K49"/>
  <c r="O49"/>
  <c r="S49"/>
  <c r="K51"/>
  <c r="O51"/>
  <c r="S51"/>
  <c r="AM20" i="8"/>
  <c r="AM21"/>
  <c r="AM23"/>
  <c r="AM28"/>
  <c r="AM29"/>
  <c r="J52" i="11"/>
  <c r="N52"/>
  <c r="R52"/>
  <c r="J53"/>
  <c r="N53"/>
  <c r="R53"/>
  <c r="AL33" i="6"/>
  <c r="AL34"/>
  <c r="AL35"/>
  <c r="AL37"/>
  <c r="AM30" i="7"/>
  <c r="AN30" s="1"/>
  <c r="R56" i="11"/>
  <c r="AM20"/>
  <c r="K44" i="5"/>
  <c r="O44"/>
  <c r="S44"/>
  <c r="AM42" i="7"/>
  <c r="AN42" s="1"/>
  <c r="AM43"/>
  <c r="AN43" s="1"/>
  <c r="AM45"/>
  <c r="AN45" s="1"/>
  <c r="J41" i="5"/>
  <c r="N41"/>
  <c r="R41"/>
  <c r="J42"/>
  <c r="N42"/>
  <c r="R42"/>
  <c r="AM27"/>
  <c r="AN27" s="1"/>
  <c r="AM28"/>
  <c r="AN28" s="1"/>
  <c r="H48" i="6"/>
  <c r="L48"/>
  <c r="P48"/>
  <c r="H49"/>
  <c r="L49"/>
  <c r="P49"/>
  <c r="AL30"/>
  <c r="AL31"/>
  <c r="AM31" i="8"/>
  <c r="AM20" i="9"/>
  <c r="AN20" s="1"/>
  <c r="AM21"/>
  <c r="AN21" s="1"/>
  <c r="AM23"/>
  <c r="AN23" s="1"/>
  <c r="AM30" i="5"/>
  <c r="AN30" s="1"/>
  <c r="AM35"/>
  <c r="AN35" s="1"/>
  <c r="AM36"/>
  <c r="AN36" s="1"/>
  <c r="AM38"/>
  <c r="AN38" s="1"/>
  <c r="P20" i="7"/>
  <c r="AN30" i="11"/>
  <c r="AN33" s="1"/>
  <c r="AM31" i="7"/>
  <c r="AN31" s="1"/>
  <c r="AM33"/>
  <c r="AN33" s="1"/>
  <c r="AM34"/>
  <c r="AN34" s="1"/>
  <c r="AM35"/>
  <c r="AN35" s="1"/>
  <c r="AM37"/>
  <c r="AN37" s="1"/>
  <c r="O47"/>
  <c r="O50" s="1"/>
  <c r="AL21" i="6"/>
  <c r="F49"/>
  <c r="AL49" s="1"/>
  <c r="J49"/>
  <c r="N49"/>
  <c r="F51"/>
  <c r="AL51" s="1"/>
  <c r="J51"/>
  <c r="N51"/>
  <c r="H47"/>
  <c r="H50" s="1"/>
  <c r="L47"/>
  <c r="L50" s="1"/>
  <c r="F48"/>
  <c r="AL48" s="1"/>
  <c r="AL20"/>
  <c r="H46"/>
  <c r="J47"/>
  <c r="J50" s="1"/>
  <c r="AL19" i="4"/>
  <c r="AL30"/>
  <c r="G41"/>
  <c r="AL41" s="1"/>
  <c r="AL42" i="6"/>
  <c r="AL43"/>
  <c r="AL45"/>
  <c r="AL47"/>
  <c r="F50"/>
  <c r="AL50" s="1"/>
  <c r="AM40" i="5"/>
  <c r="AN40" s="1"/>
  <c r="H43"/>
  <c r="AM43" s="1"/>
  <c r="AN43" s="1"/>
  <c r="H50" i="7"/>
  <c r="AM50" s="1"/>
  <c r="AN50" s="1"/>
  <c r="AM47"/>
  <c r="AN47" s="1"/>
  <c r="M47" i="6"/>
  <c r="M50" s="1"/>
  <c r="AL40" i="4"/>
  <c r="G43"/>
  <c r="AL43" s="1"/>
  <c r="S43" i="11"/>
  <c r="S51" s="1"/>
  <c r="S54" s="1"/>
  <c r="S56"/>
  <c r="P47" i="6"/>
  <c r="P50" s="1"/>
  <c r="G47"/>
  <c r="G50" s="1"/>
  <c r="J47" i="7"/>
  <c r="J50" s="1"/>
  <c r="N47" i="6"/>
  <c r="N50" s="1"/>
  <c r="AM27" i="11"/>
  <c r="AN27" s="1"/>
  <c r="AL40" i="6"/>
  <c r="AM21" i="7"/>
  <c r="AN21" s="1"/>
  <c r="AL22" i="4"/>
  <c r="AM20" i="5"/>
  <c r="AN20" s="1"/>
  <c r="AM22"/>
  <c r="AN22" s="1"/>
  <c r="AL22" i="6"/>
  <c r="N46"/>
  <c r="L19" i="7"/>
  <c r="L40" s="1"/>
  <c r="L44" s="1"/>
  <c r="AM20"/>
  <c r="AN20" s="1"/>
  <c r="AM22"/>
  <c r="AN22" s="1"/>
  <c r="AM24"/>
  <c r="AN24" s="1"/>
  <c r="AM39"/>
  <c r="AN39" s="1"/>
  <c r="J46"/>
  <c r="H52" i="11"/>
  <c r="H53"/>
  <c r="H55"/>
  <c r="AL20" i="4"/>
  <c r="AL33"/>
  <c r="AM19" i="5"/>
  <c r="AN19" s="1"/>
  <c r="AL24" i="6"/>
  <c r="R19" i="7"/>
  <c r="R40" s="1"/>
  <c r="R44" s="1"/>
  <c r="AM33" i="5"/>
  <c r="AN33" s="1"/>
  <c r="AL19" i="6"/>
  <c r="I19" i="7"/>
  <c r="AM40"/>
  <c r="AN40" s="1"/>
  <c r="AL32" i="4"/>
  <c r="AM32" i="5"/>
  <c r="AN32" s="1"/>
  <c r="AL39" i="6"/>
  <c r="P41" i="7" l="1"/>
  <c r="P47" s="1"/>
  <c r="P50" s="1"/>
  <c r="P46"/>
  <c r="AN20" i="11"/>
  <c r="AM24"/>
  <c r="AM56" s="1"/>
  <c r="I40" i="7"/>
  <c r="AM19"/>
  <c r="AN19" s="1"/>
  <c r="L47"/>
  <c r="L50" s="1"/>
  <c r="R47"/>
  <c r="R50" s="1"/>
  <c r="AN24" i="11" l="1"/>
  <c r="AN56"/>
  <c r="I44" i="7"/>
  <c r="I47"/>
  <c r="I50" s="1"/>
  <c r="D23" i="5" l="1"/>
  <c r="J23" s="1"/>
  <c r="D25" i="7"/>
  <c r="X25" s="1"/>
  <c r="X29" s="1"/>
  <c r="AN23" i="5"/>
  <c r="AN26" s="1"/>
  <c r="Z25" i="7" l="1"/>
  <c r="D24" i="9"/>
  <c r="AF24" s="1"/>
  <c r="AG24"/>
  <c r="AG27" s="1"/>
  <c r="J26" i="5"/>
  <c r="J29" s="1"/>
  <c r="AM29" s="1"/>
  <c r="AN29" s="1"/>
  <c r="AM23"/>
  <c r="AM26" s="1"/>
  <c r="J32"/>
  <c r="J40" s="1"/>
  <c r="J43" s="1"/>
  <c r="AM25" i="7"/>
  <c r="Z29"/>
  <c r="AM29" l="1"/>
  <c r="AN25"/>
  <c r="AN29" s="1"/>
  <c r="AF27" i="9"/>
  <c r="AM24"/>
  <c r="AN24" l="1"/>
  <c r="AN27" s="1"/>
  <c r="AM27"/>
</calcChain>
</file>

<file path=xl/sharedStrings.xml><?xml version="1.0" encoding="utf-8"?>
<sst xmlns="http://schemas.openxmlformats.org/spreadsheetml/2006/main" count="669" uniqueCount="106">
  <si>
    <t>8.1.38</t>
  </si>
  <si>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</si>
  <si>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</si>
  <si>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</si>
  <si>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</si>
  <si>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</si>
  <si>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</si>
  <si>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</si>
  <si>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</si>
  <si>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_______________________________ 20     г.</t>
  </si>
  <si>
    <t>«_____» _______________________________ 20      г.</t>
  </si>
  <si>
    <t>Ежемесячный график  выполнения работ</t>
  </si>
  <si>
    <t xml:space="preserve">Система: ВОЛС Внешнего энергоснабжения </t>
  </si>
  <si>
    <t>Местоположение: Здание управления комплекса защитных сооружений</t>
  </si>
  <si>
    <t>№ п.п.</t>
  </si>
  <si>
    <t>Наименование оборудования</t>
  </si>
  <si>
    <t>Основание (№ ТК, смета и т.д.)</t>
  </si>
  <si>
    <t>Вид ТО</t>
  </si>
  <si>
    <t>Наименование
 работ</t>
  </si>
  <si>
    <t>Ед. изм.</t>
  </si>
  <si>
    <t>Итого ТО</t>
  </si>
  <si>
    <t>Количество ТО</t>
  </si>
  <si>
    <t>Организационно технические мероприятия:</t>
  </si>
  <si>
    <t>чел/час</t>
  </si>
  <si>
    <t>Затраты на перемещение, чел/час:</t>
  </si>
  <si>
    <t>Работа автотранспорта, маш/час:</t>
  </si>
  <si>
    <t>маш/час</t>
  </si>
  <si>
    <t>1.1.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</si>
  <si>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</si>
  <si>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Технологическая карта 5/2/2016</t>
  </si>
  <si>
    <t>ТО2</t>
  </si>
  <si>
    <t>Ежемесячное техническое обслуживание</t>
  </si>
  <si>
    <t>1.2.</t>
  </si>
  <si>
    <t>Технологическая карта 9/2/2016</t>
  </si>
  <si>
    <t>ТО3</t>
  </si>
  <si>
    <t>Ежекавартальное техническое обслуживание</t>
  </si>
  <si>
    <t>1.3.</t>
  </si>
  <si>
    <t>Технологическая карта 17/2/2016</t>
  </si>
  <si>
    <t>ТО4</t>
  </si>
  <si>
    <t>Полуготовое техническое обслуживание</t>
  </si>
  <si>
    <t>Итого по видам работ: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</si>
  <si>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</si>
  <si>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</si>
  <si>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</si>
  <si>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</si>
  <si>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Составил:</t>
  </si>
  <si>
    <t>Начальник отдела АСУ 
УЭ ДУП ООО "Би.Си.Си."</t>
  </si>
  <si>
    <t>Борисевич К.В.</t>
  </si>
  <si>
    <t>(расшифровка)</t>
  </si>
  <si>
    <t>Проверил:</t>
  </si>
  <si>
    <t>Ведущий инженер группы подготовки технической документации ПЭО УЭ ДУП 
ООО "Би.Си.Си."</t>
  </si>
  <si>
    <t>Семенов А.А.</t>
  </si>
  <si>
    <t>«_____» _____________________________ 20      г.</t>
  </si>
  <si>
    <t>Ежемесячный график  выполнения работ с трудозатратами</t>
  </si>
  <si>
    <t>Норма по ТК</t>
  </si>
  <si>
    <t>Наименование работ</t>
  </si>
  <si>
    <t>Итого</t>
  </si>
  <si>
    <t>Трудозатраты, чел/час</t>
  </si>
  <si>
    <t>инженер 1 категории</t>
  </si>
  <si>
    <t>Всего:</t>
  </si>
  <si>
    <t>Базовая система NATEX для монтажа
Система распределения телекоммуникационного шкафа
Система питания 220VAC/48VDC, 1,5 кВА</t>
  </si>
  <si>
    <t>ИТОГО по видам:</t>
  </si>
  <si>
    <t>Ведущий инженер группы подготовки технической документации ПЭО УЭ ДУП ООО "Би.Си.Си."</t>
  </si>
  <si>
    <t>10.2.38</t>
  </si>
  <si>
    <t xml:space="preserve">Ежемесячный график  выполнения работ </t>
  </si>
  <si>
    <t>Местоположение: Здание общеподстанционного управления 110кВ ПС № 360</t>
  </si>
  <si>
    <t>Итого дней</t>
  </si>
  <si>
    <t>Технологическая карта 7/2/2016</t>
  </si>
  <si>
    <t>Технологическая карта 12/2/2016</t>
  </si>
  <si>
    <t>1.1</t>
  </si>
  <si>
    <t>Шкаф телекоммуникационный (FOX515) 
Базовая система FOX515 (DC) 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</si>
  <si>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Технологическая карта 4/2/2016</t>
  </si>
  <si>
    <t>Технологическая карта 8/2/2016</t>
  </si>
  <si>
    <t>Технологическая карта 13/2/2016</t>
  </si>
  <si>
    <t>Полугодовое техническое обслуживание</t>
  </si>
  <si>
    <t>1.4.</t>
  </si>
  <si>
    <t>Технологическая карта 14/2/2016</t>
  </si>
  <si>
    <t>«_____» ______________________________ 20      г.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</si>
  <si>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</si>
  <si>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10.3.38</t>
  </si>
  <si>
    <t>«_____» ___________________________________ 20      г.</t>
  </si>
  <si>
    <t>Местоположение: Трансформаторная подстанция ПС С2 110/10кВ</t>
  </si>
  <si>
    <t>Технологическая карта 2/2/2016</t>
  </si>
  <si>
    <t>«_____» ________________________________ 20      г.</t>
  </si>
  <si>
    <t>10.4.38</t>
  </si>
  <si>
    <t>Местоположение: Здание трансформаторной подстанции 110/10кВ ПС С1 судопропускного сооружения С-1</t>
  </si>
  <si>
    <t xml:space="preserve">Кол-во оборудования </t>
  </si>
  <si>
    <t>Здание трансформаторной подстанции 110/10кВ ПС С1 судопропускного сооружения С-1 10.4.38</t>
  </si>
  <si>
    <t>Технологическая карта 1/2/2016</t>
  </si>
  <si>
    <t>Технологическая карта 10/2/2016</t>
  </si>
  <si>
    <t>Технологическая карта 11/2/2016</t>
  </si>
  <si>
    <t>ВОЛС ПС С-1 ПС № 86 10.4.38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</si>
  <si>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</si>
  <si>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Технологическая карта 3/2/2016</t>
  </si>
  <si>
    <t>Технологическая карта 15/2/2016</t>
  </si>
  <si>
    <t>Технологическая карта 16/2/2016</t>
  </si>
  <si>
    <t>Итого:</t>
  </si>
  <si>
    <t>Технологическая карта 6/2/2016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</si>
  <si>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</si>
  <si>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М17+М18</t>
  </si>
  <si>
    <t>ЗУ-С2(север)
С2(север)-ЗУ</t>
  </si>
  <si>
    <t>М94:М95</t>
  </si>
  <si>
    <t>итого</t>
  </si>
  <si>
    <t>М13:М14</t>
  </si>
  <si>
    <t>М101:М102</t>
  </si>
  <si>
    <t>Июль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</si>
</sst>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0">
    <xf numFmtId="0" fontId="0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9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9" fillId="0" borderId="0"/>
    <xf numFmtId="0" fontId="13" fillId="0" borderId="0"/>
    <xf numFmtId="0" fontId="1" fillId="0" borderId="0"/>
    <xf numFmtId="0" fontId="1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2" fillId="13" borderId="19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11"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left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vertical="center" wrapText="1"/>
    </xf>
    <xf numFmtId="0" fontId="5" fillId="0" borderId="0" xfId="2" applyFont="1" applyFill="1"/>
    <xf numFmtId="0" fontId="3" fillId="0" borderId="0" xfId="3" applyFont="1" applyFill="1"/>
    <xf numFmtId="0" fontId="5" fillId="0" borderId="0" xfId="2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/>
    </xf>
    <xf numFmtId="0" fontId="3" fillId="0" borderId="0" xfId="3" applyFont="1" applyFill="1" applyBorder="1"/>
    <xf numFmtId="0" fontId="3" fillId="0" borderId="0" xfId="2" applyFont="1" applyFill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/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wrapText="1"/>
    </xf>
    <xf numFmtId="0" fontId="3" fillId="0" borderId="2" xfId="0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center"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2" applyFont="1" applyFill="1"/>
    <xf numFmtId="0" fontId="3" fillId="0" borderId="0" xfId="0" applyNumberFormat="1" applyFont="1" applyFill="1" applyAlignment="1">
      <alignment horizontal="left" wrapText="1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/>
    </xf>
    <xf numFmtId="0" fontId="8" fillId="0" borderId="1" xfId="4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5" fillId="0" borderId="0" xfId="3" applyFont="1" applyFill="1"/>
    <xf numFmtId="0" fontId="5" fillId="0" borderId="0" xfId="3" applyFont="1" applyFill="1" applyBorder="1"/>
    <xf numFmtId="0" fontId="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top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5" xfId="3" applyFont="1" applyFill="1" applyBorder="1"/>
    <xf numFmtId="2" fontId="3" fillId="0" borderId="1" xfId="3" applyNumberFormat="1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vertical="center"/>
    </xf>
    <xf numFmtId="0" fontId="8" fillId="0" borderId="1" xfId="4" applyNumberFormat="1" applyFont="1" applyFill="1" applyBorder="1" applyAlignment="1">
      <alignment horizontal="center" vertical="center" wrapText="1"/>
    </xf>
    <xf numFmtId="0" fontId="3" fillId="0" borderId="6" xfId="3" applyFont="1" applyFill="1" applyBorder="1"/>
    <xf numFmtId="3" fontId="8" fillId="0" borderId="1" xfId="4" applyNumberFormat="1" applyFont="1" applyFill="1" applyBorder="1" applyAlignment="1">
      <alignment horizontal="center" vertical="center" wrapText="1"/>
    </xf>
    <xf numFmtId="0" fontId="3" fillId="0" borderId="1" xfId="3" applyFont="1" applyFill="1" applyBorder="1"/>
    <xf numFmtId="0" fontId="3" fillId="0" borderId="7" xfId="3" applyFont="1" applyFill="1" applyBorder="1"/>
    <xf numFmtId="0" fontId="5" fillId="0" borderId="1" xfId="3" applyFont="1" applyFill="1" applyBorder="1" applyAlignment="1">
      <alignment horizontal="center" vertical="top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7" xfId="3" applyFont="1" applyFill="1" applyBorder="1"/>
    <xf numFmtId="0" fontId="3" fillId="0" borderId="8" xfId="3" applyFont="1" applyFill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horizontal="center" vertical="top"/>
    </xf>
    <xf numFmtId="0" fontId="3" fillId="0" borderId="8" xfId="3" applyNumberFormat="1" applyFont="1" applyFill="1" applyBorder="1" applyAlignment="1">
      <alignment horizontal="center" vertical="center"/>
    </xf>
    <xf numFmtId="0" fontId="3" fillId="0" borderId="9" xfId="3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>
      <alignment horizontal="center" vertical="center"/>
    </xf>
    <xf numFmtId="0" fontId="3" fillId="0" borderId="4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vertical="center"/>
    </xf>
    <xf numFmtId="0" fontId="3" fillId="0" borderId="0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vertical="center"/>
    </xf>
    <xf numFmtId="0" fontId="5" fillId="0" borderId="4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Border="1" applyAlignment="1">
      <alignment horizontal="center" vertical="center"/>
    </xf>
    <xf numFmtId="0" fontId="3" fillId="0" borderId="8" xfId="3" applyFont="1" applyFill="1" applyBorder="1"/>
    <xf numFmtId="0" fontId="5" fillId="0" borderId="12" xfId="3" applyFont="1" applyFill="1" applyBorder="1" applyAlignment="1">
      <alignment vertical="center"/>
    </xf>
    <xf numFmtId="0" fontId="5" fillId="0" borderId="7" xfId="3" applyNumberFormat="1" applyFont="1" applyFill="1" applyBorder="1" applyAlignment="1">
      <alignment horizontal="center" vertical="center"/>
    </xf>
    <xf numFmtId="0" fontId="5" fillId="0" borderId="15" xfId="3" applyNumberFormat="1" applyFont="1" applyFill="1" applyBorder="1" applyAlignment="1">
      <alignment horizontal="center" vertical="center"/>
    </xf>
    <xf numFmtId="0" fontId="5" fillId="0" borderId="1" xfId="3" applyFont="1" applyFill="1" applyBorder="1"/>
    <xf numFmtId="0" fontId="5" fillId="0" borderId="1" xfId="3" applyFont="1" applyFill="1" applyBorder="1" applyAlignment="1">
      <alignment wrapText="1"/>
    </xf>
    <xf numFmtId="0" fontId="5" fillId="0" borderId="1" xfId="3" applyFont="1" applyFill="1" applyBorder="1" applyAlignment="1">
      <alignment horizontal="right"/>
    </xf>
    <xf numFmtId="0" fontId="5" fillId="0" borderId="1" xfId="3" applyFont="1" applyFill="1" applyBorder="1" applyAlignment="1">
      <alignment horizontal="center"/>
    </xf>
    <xf numFmtId="0" fontId="5" fillId="0" borderId="1" xfId="2" applyFont="1" applyFill="1" applyBorder="1" applyAlignment="1">
      <alignment vertical="center"/>
    </xf>
    <xf numFmtId="0" fontId="5" fillId="0" borderId="1" xfId="2" applyFont="1" applyFill="1" applyBorder="1" applyAlignment="1"/>
    <xf numFmtId="0" fontId="5" fillId="0" borderId="1" xfId="2" applyFont="1" applyFill="1" applyBorder="1"/>
    <xf numFmtId="0" fontId="5" fillId="0" borderId="0" xfId="3" applyNumberFormat="1" applyFont="1" applyFill="1" applyBorder="1" applyAlignment="1">
      <alignment horizontal="center"/>
    </xf>
    <xf numFmtId="165" fontId="5" fillId="0" borderId="1" xfId="3" applyNumberFormat="1" applyFont="1" applyFill="1" applyBorder="1" applyAlignment="1">
      <alignment horizontal="center" vertical="center"/>
    </xf>
    <xf numFmtId="165" fontId="5" fillId="0" borderId="0" xfId="3" applyNumberFormat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vertical="center" wrapText="1"/>
    </xf>
    <xf numFmtId="0" fontId="3" fillId="0" borderId="0" xfId="2" applyFont="1" applyFill="1" applyAlignment="1">
      <alignment vertical="center"/>
    </xf>
    <xf numFmtId="0" fontId="11" fillId="0" borderId="0" xfId="1" applyFont="1" applyFill="1" applyAlignment="1">
      <alignment vertical="top" wrapText="1"/>
    </xf>
    <xf numFmtId="0" fontId="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3" fillId="0" borderId="0" xfId="3" applyFont="1" applyFill="1" applyAlignment="1">
      <alignment horizontal="center"/>
    </xf>
    <xf numFmtId="0" fontId="5" fillId="0" borderId="0" xfId="2" applyFont="1" applyFill="1" applyBorder="1" applyAlignment="1">
      <alignment vertical="center" wrapText="1"/>
    </xf>
    <xf numFmtId="0" fontId="12" fillId="0" borderId="0" xfId="2" applyFont="1" applyFill="1" applyBorder="1" applyAlignment="1">
      <alignment horizontal="center" vertical="center" wrapText="1"/>
    </xf>
    <xf numFmtId="0" fontId="3" fillId="0" borderId="0" xfId="3" applyFont="1" applyFill="1" applyAlignment="1">
      <alignment wrapText="1"/>
    </xf>
    <xf numFmtId="0" fontId="3" fillId="0" borderId="0" xfId="3" applyFont="1" applyFill="1" applyBorder="1" applyAlignment="1">
      <alignment horizontal="center"/>
    </xf>
    <xf numFmtId="0" fontId="3" fillId="0" borderId="0" xfId="1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0" xfId="3" applyNumberFormat="1" applyFont="1" applyFill="1" applyBorder="1" applyAlignment="1">
      <alignment horizontal="center" vertical="center"/>
    </xf>
    <xf numFmtId="0" fontId="3" fillId="0" borderId="12" xfId="3" applyNumberFormat="1" applyFont="1" applyFill="1" applyBorder="1" applyAlignment="1">
      <alignment horizontal="center" vertical="center"/>
    </xf>
    <xf numFmtId="0" fontId="5" fillId="0" borderId="12" xfId="3" applyNumberFormat="1" applyFont="1" applyFill="1" applyBorder="1" applyAlignment="1">
      <alignment horizontal="center" vertical="center"/>
    </xf>
    <xf numFmtId="165" fontId="5" fillId="0" borderId="12" xfId="3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5" fillId="0" borderId="1" xfId="3" applyNumberFormat="1" applyFont="1" applyFill="1" applyBorder="1" applyAlignment="1">
      <alignment horizontal="center"/>
    </xf>
    <xf numFmtId="0" fontId="3" fillId="0" borderId="1" xfId="3" applyFont="1" applyFill="1" applyBorder="1" applyAlignment="1">
      <alignment vertical="center" wrapText="1"/>
    </xf>
    <xf numFmtId="0" fontId="3" fillId="0" borderId="17" xfId="3" applyFont="1" applyFill="1" applyBorder="1"/>
    <xf numFmtId="0" fontId="5" fillId="0" borderId="5" xfId="3" applyFont="1" applyFill="1" applyBorder="1"/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 wrapText="1"/>
    </xf>
    <xf numFmtId="0" fontId="11" fillId="0" borderId="0" xfId="1" applyFont="1" applyFill="1" applyBorder="1" applyAlignment="1">
      <alignment vertical="top" wrapText="1"/>
    </xf>
    <xf numFmtId="49" fontId="3" fillId="0" borderId="1" xfId="3" applyNumberFormat="1" applyFont="1" applyFill="1" applyBorder="1" applyAlignment="1">
      <alignment horizontal="center"/>
    </xf>
    <xf numFmtId="49" fontId="5" fillId="0" borderId="1" xfId="3" applyNumberFormat="1" applyFont="1" applyFill="1" applyBorder="1" applyAlignment="1">
      <alignment horizontal="center" vertical="center"/>
    </xf>
    <xf numFmtId="49" fontId="5" fillId="0" borderId="0" xfId="2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top" wrapText="1"/>
    </xf>
    <xf numFmtId="0" fontId="3" fillId="0" borderId="1" xfId="2" applyFont="1" applyFill="1" applyBorder="1"/>
    <xf numFmtId="165" fontId="3" fillId="0" borderId="0" xfId="3" applyNumberFormat="1" applyFont="1" applyFill="1" applyBorder="1" applyAlignment="1">
      <alignment horizontal="center" vertical="center"/>
    </xf>
    <xf numFmtId="165" fontId="3" fillId="0" borderId="10" xfId="3" applyNumberFormat="1" applyFont="1" applyFill="1" applyBorder="1" applyAlignment="1">
      <alignment horizontal="center" vertical="center"/>
    </xf>
    <xf numFmtId="165" fontId="3" fillId="0" borderId="12" xfId="3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/>
    </xf>
    <xf numFmtId="165" fontId="5" fillId="0" borderId="0" xfId="3" applyNumberFormat="1" applyFont="1" applyFill="1" applyBorder="1" applyAlignment="1">
      <alignment horizontal="center" vertical="center"/>
    </xf>
    <xf numFmtId="165" fontId="5" fillId="0" borderId="7" xfId="3" applyNumberFormat="1" applyFont="1" applyFill="1" applyBorder="1" applyAlignment="1">
      <alignment horizontal="center" vertical="center"/>
    </xf>
    <xf numFmtId="165" fontId="5" fillId="0" borderId="18" xfId="3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14" borderId="1" xfId="4" applyNumberFormat="1" applyFont="1" applyFill="1" applyBorder="1" applyAlignment="1">
      <alignment horizontal="center" vertical="center"/>
    </xf>
    <xf numFmtId="0" fontId="3" fillId="14" borderId="1" xfId="3" applyNumberFormat="1" applyFont="1" applyFill="1" applyBorder="1" applyAlignment="1">
      <alignment horizontal="center" vertical="center"/>
    </xf>
    <xf numFmtId="0" fontId="3" fillId="15" borderId="1" xfId="3" applyNumberFormat="1" applyFont="1" applyFill="1" applyBorder="1" applyAlignment="1">
      <alignment horizontal="center" vertical="center"/>
    </xf>
    <xf numFmtId="0" fontId="3" fillId="14" borderId="1" xfId="3" applyFont="1" applyFill="1" applyBorder="1" applyAlignment="1">
      <alignment horizontal="center" vertical="center"/>
    </xf>
    <xf numFmtId="0" fontId="1" fillId="0" borderId="0" xfId="3"/>
    <xf numFmtId="0" fontId="1" fillId="0" borderId="0" xfId="3" applyBorder="1"/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 wrapText="1"/>
    </xf>
    <xf numFmtId="0" fontId="17" fillId="0" borderId="1" xfId="218" applyFont="1" applyFill="1" applyBorder="1" applyAlignment="1">
      <alignment horizontal="center" vertical="center" wrapText="1"/>
    </xf>
    <xf numFmtId="0" fontId="17" fillId="0" borderId="1" xfId="218" applyFont="1" applyFill="1" applyBorder="1" applyAlignment="1">
      <alignment horizontal="center" vertical="center"/>
    </xf>
    <xf numFmtId="2" fontId="17" fillId="0" borderId="1" xfId="218" applyNumberFormat="1" applyFont="1" applyFill="1" applyBorder="1" applyAlignment="1">
      <alignment horizontal="center" vertical="center"/>
    </xf>
    <xf numFmtId="2" fontId="17" fillId="0" borderId="1" xfId="218" applyNumberFormat="1" applyFont="1" applyBorder="1" applyAlignment="1">
      <alignment horizontal="center" vertical="center"/>
    </xf>
    <xf numFmtId="0" fontId="3" fillId="2" borderId="1" xfId="219" applyFont="1" applyFill="1" applyBorder="1" applyAlignment="1">
      <alignment horizontal="center" vertical="center" wrapText="1"/>
    </xf>
    <xf numFmtId="0" fontId="3" fillId="2" borderId="1" xfId="219" applyFont="1" applyFill="1" applyBorder="1" applyAlignment="1">
      <alignment horizontal="center" vertical="center"/>
    </xf>
    <xf numFmtId="2" fontId="3" fillId="2" borderId="1" xfId="219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wrapText="1"/>
    </xf>
    <xf numFmtId="2" fontId="3" fillId="0" borderId="1" xfId="3" applyNumberFormat="1" applyFont="1" applyBorder="1" applyAlignment="1">
      <alignment horizontal="center"/>
    </xf>
    <xf numFmtId="0" fontId="1" fillId="0" borderId="0" xfId="3" applyNumberFormat="1" applyBorder="1" applyAlignment="1">
      <alignment horizontal="center"/>
    </xf>
    <xf numFmtId="0" fontId="7" fillId="0" borderId="0" xfId="0" applyFont="1" applyFill="1" applyAlignment="1">
      <alignment horizontal="center" vertical="top" wrapText="1"/>
    </xf>
    <xf numFmtId="0" fontId="3" fillId="0" borderId="4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3" fillId="0" borderId="12" xfId="3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11" fillId="0" borderId="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right" vertical="center"/>
    </xf>
    <xf numFmtId="0" fontId="3" fillId="0" borderId="9" xfId="3" applyFont="1" applyFill="1" applyBorder="1" applyAlignment="1">
      <alignment horizontal="right" vertical="center"/>
    </xf>
    <xf numFmtId="0" fontId="3" fillId="0" borderId="2" xfId="3" applyFont="1" applyFill="1" applyBorder="1" applyAlignment="1">
      <alignment horizontal="right" vertical="center"/>
    </xf>
    <xf numFmtId="0" fontId="3" fillId="0" borderId="10" xfId="3" applyFont="1" applyFill="1" applyBorder="1" applyAlignment="1">
      <alignment horizontal="right" vertical="center"/>
    </xf>
    <xf numFmtId="0" fontId="3" fillId="0" borderId="4" xfId="3" applyFont="1" applyFill="1" applyBorder="1" applyAlignment="1">
      <alignment horizontal="right" vertical="center" wrapText="1"/>
    </xf>
    <xf numFmtId="0" fontId="3" fillId="0" borderId="11" xfId="3" applyFont="1" applyFill="1" applyBorder="1" applyAlignment="1">
      <alignment horizontal="right" vertical="center" wrapText="1"/>
    </xf>
    <xf numFmtId="0" fontId="3" fillId="0" borderId="12" xfId="3" applyFont="1" applyFill="1" applyBorder="1" applyAlignment="1">
      <alignment horizontal="right" vertical="center" wrapText="1"/>
    </xf>
    <xf numFmtId="0" fontId="5" fillId="0" borderId="4" xfId="2" applyFont="1" applyFill="1" applyBorder="1" applyAlignment="1">
      <alignment horizontal="right"/>
    </xf>
    <xf numFmtId="0" fontId="5" fillId="0" borderId="11" xfId="2" applyFont="1" applyFill="1" applyBorder="1" applyAlignment="1">
      <alignment horizontal="right"/>
    </xf>
    <xf numFmtId="0" fontId="5" fillId="0" borderId="12" xfId="2" applyFont="1" applyFill="1" applyBorder="1" applyAlignment="1">
      <alignment horizontal="right"/>
    </xf>
    <xf numFmtId="0" fontId="5" fillId="0" borderId="11" xfId="3" applyFont="1" applyFill="1" applyBorder="1" applyAlignment="1">
      <alignment horizontal="right" vertical="center"/>
    </xf>
    <xf numFmtId="0" fontId="5" fillId="0" borderId="12" xfId="3" applyFont="1" applyFill="1" applyBorder="1" applyAlignment="1">
      <alignment horizontal="right" vertical="center"/>
    </xf>
    <xf numFmtId="0" fontId="5" fillId="0" borderId="4" xfId="3" applyFont="1" applyFill="1" applyBorder="1" applyAlignment="1">
      <alignment horizontal="right" vertical="center"/>
    </xf>
    <xf numFmtId="0" fontId="5" fillId="0" borderId="13" xfId="3" applyFont="1" applyFill="1" applyBorder="1" applyAlignment="1">
      <alignment horizontal="right" vertical="center"/>
    </xf>
    <xf numFmtId="49" fontId="10" fillId="0" borderId="13" xfId="5" applyNumberFormat="1" applyFont="1" applyFill="1" applyBorder="1" applyAlignment="1">
      <alignment horizontal="right" wrapText="1"/>
    </xf>
    <xf numFmtId="49" fontId="10" fillId="0" borderId="1" xfId="5" applyNumberFormat="1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vertical="center" wrapText="1"/>
    </xf>
    <xf numFmtId="49" fontId="10" fillId="0" borderId="13" xfId="5" applyNumberFormat="1" applyFont="1" applyFill="1" applyBorder="1" applyAlignment="1">
      <alignment horizontal="right" vertical="center" wrapText="1"/>
    </xf>
    <xf numFmtId="49" fontId="10" fillId="0" borderId="1" xfId="5" applyNumberFormat="1" applyFont="1" applyFill="1" applyBorder="1" applyAlignment="1">
      <alignment horizontal="right" vertical="center" wrapText="1"/>
    </xf>
    <xf numFmtId="4" fontId="10" fillId="0" borderId="14" xfId="5" applyNumberFormat="1" applyFont="1" applyFill="1" applyBorder="1" applyAlignment="1">
      <alignment horizontal="right" vertical="center" wrapText="1"/>
    </xf>
    <xf numFmtId="4" fontId="10" fillId="0" borderId="7" xfId="5" applyNumberFormat="1" applyFont="1" applyFill="1" applyBorder="1" applyAlignment="1">
      <alignment horizontal="right" vertical="center" wrapText="1"/>
    </xf>
    <xf numFmtId="164" fontId="7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center" vertical="center"/>
    </xf>
    <xf numFmtId="0" fontId="6" fillId="0" borderId="4" xfId="4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49" fontId="7" fillId="0" borderId="1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right" vertical="center"/>
    </xf>
    <xf numFmtId="0" fontId="3" fillId="0" borderId="0" xfId="0" applyNumberFormat="1" applyFont="1" applyFill="1" applyAlignment="1">
      <alignment horizontal="left" wrapText="1"/>
    </xf>
    <xf numFmtId="0" fontId="3" fillId="0" borderId="3" xfId="0" applyNumberFormat="1" applyFont="1" applyFill="1" applyBorder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6" fillId="0" borderId="1" xfId="4" applyFont="1" applyFill="1" applyBorder="1" applyAlignment="1">
      <alignment horizontal="left" vertical="center" wrapText="1"/>
    </xf>
    <xf numFmtId="49" fontId="7" fillId="0" borderId="1" xfId="4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center" vertical="center" wrapText="1"/>
    </xf>
    <xf numFmtId="49" fontId="7" fillId="0" borderId="15" xfId="4" applyNumberFormat="1" applyFont="1" applyFill="1" applyBorder="1" applyAlignment="1">
      <alignment horizontal="center" vertical="center" wrapText="1"/>
    </xf>
    <xf numFmtId="49" fontId="7" fillId="0" borderId="3" xfId="4" applyNumberFormat="1" applyFont="1" applyFill="1" applyBorder="1" applyAlignment="1">
      <alignment horizontal="center" vertical="center" wrapText="1"/>
    </xf>
    <xf numFmtId="0" fontId="3" fillId="0" borderId="7" xfId="3" applyFont="1" applyFill="1" applyBorder="1" applyAlignment="1">
      <alignment horizontal="left" vertical="center" wrapText="1"/>
    </xf>
    <xf numFmtId="0" fontId="3" fillId="0" borderId="5" xfId="3" applyFont="1" applyFill="1" applyBorder="1" applyAlignment="1">
      <alignment horizontal="left" vertical="center" wrapText="1"/>
    </xf>
    <xf numFmtId="0" fontId="3" fillId="0" borderId="8" xfId="3" applyFont="1" applyFill="1" applyBorder="1" applyAlignment="1">
      <alignment horizontal="left" vertical="center" wrapText="1"/>
    </xf>
    <xf numFmtId="0" fontId="6" fillId="0" borderId="4" xfId="4" applyFont="1" applyFill="1" applyBorder="1" applyAlignment="1">
      <alignment horizontal="left" vertical="center" wrapText="1"/>
    </xf>
    <xf numFmtId="0" fontId="6" fillId="0" borderId="11" xfId="4" applyFont="1" applyFill="1" applyBorder="1" applyAlignment="1">
      <alignment horizontal="left" vertical="center" wrapText="1"/>
    </xf>
    <xf numFmtId="0" fontId="6" fillId="0" borderId="12" xfId="4" applyFont="1" applyFill="1" applyBorder="1" applyAlignment="1">
      <alignment horizontal="left" vertical="center" wrapText="1"/>
    </xf>
    <xf numFmtId="164" fontId="7" fillId="0" borderId="7" xfId="4" applyNumberFormat="1" applyFont="1" applyFill="1" applyBorder="1" applyAlignment="1">
      <alignment horizontal="center" vertical="center" wrapText="1"/>
    </xf>
    <xf numFmtId="164" fontId="7" fillId="0" borderId="5" xfId="4" applyNumberFormat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right" vertical="center"/>
    </xf>
    <xf numFmtId="0" fontId="3" fillId="0" borderId="11" xfId="3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right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top" wrapText="1"/>
    </xf>
    <xf numFmtId="0" fontId="3" fillId="0" borderId="1" xfId="3" applyFont="1" applyFill="1" applyBorder="1" applyAlignment="1">
      <alignment horizontal="center" vertical="top"/>
    </xf>
    <xf numFmtId="0" fontId="6" fillId="0" borderId="1" xfId="4" applyFont="1" applyFill="1" applyBorder="1" applyAlignment="1">
      <alignment horizontal="left" wrapText="1"/>
    </xf>
    <xf numFmtId="0" fontId="7" fillId="0" borderId="16" xfId="0" applyFont="1" applyFill="1" applyBorder="1" applyAlignment="1">
      <alignment horizontal="center" wrapText="1"/>
    </xf>
    <xf numFmtId="0" fontId="3" fillId="0" borderId="7" xfId="3" applyNumberFormat="1" applyFont="1" applyFill="1" applyBorder="1" applyAlignment="1">
      <alignment horizontal="center" vertical="center"/>
    </xf>
    <xf numFmtId="0" fontId="3" fillId="14" borderId="1" xfId="3" applyFont="1" applyFill="1" applyBorder="1"/>
    <xf numFmtId="165" fontId="3" fillId="14" borderId="1" xfId="3" applyNumberFormat="1" applyFont="1" applyFill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3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2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&#1075;&#1088;&#1072;&#1092;&#1080;&#1082;\6.&#1042;&#1054;&#1051;&#1057;%20&#1042;&#1053;.&#1069;%20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%20&#1072;&#1087;&#1088;&#1077;&#1083;&#1100;%20&#1042;&#1054;&#1051;&#105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8">
          <cell r="AM1208">
            <v>0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21">
          <cell r="C21">
            <v>352.95600000000002</v>
          </cell>
        </row>
        <row r="22">
          <cell r="C22">
            <v>139.34399999999999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Год ТО.38 "/>
      <sheetName val="Мес ТО.38"/>
      <sheetName val=" Год ТЗ 38 "/>
      <sheetName val="8.1.38 ТО"/>
      <sheetName val="8.1.38 ТЗ"/>
      <sheetName val="10.2.38 ТО"/>
      <sheetName val="10.2.38 ТЗ"/>
      <sheetName val="10.3.38 ТО"/>
      <sheetName val="10.3.38 ТЗ"/>
      <sheetName val="10.4.38 ТО"/>
      <sheetName val="10.4.38 ТЗ"/>
    </sheetNames>
    <sheetDataSet>
      <sheetData sheetId="0"/>
      <sheetData sheetId="1"/>
      <sheetData sheetId="2">
        <row r="47">
          <cell r="D47">
            <v>15.465999999999999</v>
          </cell>
        </row>
        <row r="56">
          <cell r="D56">
            <v>24.084</v>
          </cell>
        </row>
        <row r="66">
          <cell r="D66">
            <v>7.8620000000000001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XFD64"/>
  <sheetViews>
    <sheetView showZeros="0" topLeftCell="A13" zoomScale="55" zoomScaleNormal="55" zoomScaleSheetLayoutView="55" workbookViewId="0">
      <selection activeCell="G15" sqref="G15:AK15"/>
    </sheetView>
  </sheetViews>
  <sheetFormatPr defaultColWidth="12.42578125" defaultRowHeight="20.25" outlineLevelRow="1"/>
  <cols>
    <col min="1" max="1" width="7.140625" style="6" customWidth="1"/>
    <col min="2" max="2" width="62.85546875" style="80" customWidth="1"/>
    <col min="3" max="3" width="25.5703125" style="6" customWidth="1"/>
    <col min="4" max="4" width="11.85546875" style="6" customWidth="1"/>
    <col min="5" max="5" width="23" style="77" customWidth="1"/>
    <col min="6" max="6" width="8.42578125" style="77" hidden="1" customWidth="1"/>
    <col min="7" max="35" width="9" style="6" customWidth="1"/>
    <col min="36" max="36" width="8" style="6" customWidth="1"/>
    <col min="37" max="37" width="8.42578125" style="6" customWidth="1"/>
    <col min="38" max="38" width="12.7109375" style="53" customWidth="1"/>
    <col min="39" max="41" width="12.42578125" style="6"/>
    <col min="42" max="68" width="12.42578125" style="9"/>
    <col min="69" max="16384" width="12.42578125" style="6"/>
  </cols>
  <sheetData>
    <row r="1" spans="1:68" ht="15" hidden="1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 t="s">
        <v>0</v>
      </c>
    </row>
    <row r="2" spans="1:68" ht="15" hidden="1" customHeight="1" outlineLevel="1">
      <c r="A2" s="1"/>
      <c r="B2" s="10" t="s">
        <v>1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 t="s">
        <v>2</v>
      </c>
      <c r="AI2" s="7"/>
      <c r="AJ2" s="7"/>
      <c r="AK2" s="7"/>
      <c r="AL2" s="7"/>
    </row>
    <row r="3" spans="1:68" ht="32.25" hidden="1" customHeight="1" outlineLevel="1">
      <c r="A3" s="1"/>
      <c r="B3" s="178" t="s">
        <v>3</v>
      </c>
      <c r="C3" s="178"/>
      <c r="D3" s="178"/>
      <c r="E3" s="178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78" t="s">
        <v>4</v>
      </c>
      <c r="AG3" s="178"/>
      <c r="AH3" s="178"/>
      <c r="AI3" s="178"/>
      <c r="AJ3" s="178"/>
      <c r="AK3" s="178"/>
      <c r="AL3" s="178"/>
    </row>
    <row r="4" spans="1:68" ht="31.5" hidden="1" customHeight="1" outlineLevel="1">
      <c r="A4" s="1"/>
      <c r="B4" s="11" t="s">
        <v>5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2"/>
      <c r="AG4" s="12"/>
      <c r="AH4" s="12"/>
      <c r="AI4" s="12"/>
      <c r="AJ4" s="12"/>
      <c r="AK4" s="7"/>
      <c r="AL4" s="7"/>
    </row>
    <row r="5" spans="1:68" ht="15" hidden="1" customHeight="1" outlineLevel="1">
      <c r="A5" s="1"/>
      <c r="B5" s="13" t="s">
        <v>6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79" t="s">
        <v>6</v>
      </c>
      <c r="AG5" s="179"/>
      <c r="AH5" s="179"/>
      <c r="AI5" s="179"/>
      <c r="AJ5" s="179"/>
      <c r="AK5" s="179"/>
      <c r="AL5" s="179"/>
    </row>
    <row r="6" spans="1:68" ht="33" hidden="1" customHeight="1" outlineLevel="1">
      <c r="A6" s="1"/>
      <c r="B6" s="15" t="s">
        <v>7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2"/>
      <c r="AG6" s="12"/>
      <c r="AH6" s="12"/>
      <c r="AI6" s="12"/>
      <c r="AJ6" s="12"/>
      <c r="AK6" s="7"/>
      <c r="AL6" s="7"/>
    </row>
    <row r="7" spans="1:68" ht="15" hidden="1" customHeight="1" outlineLevel="1">
      <c r="A7" s="1"/>
      <c r="B7" s="16" t="s">
        <v>8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79" t="s">
        <v>8</v>
      </c>
      <c r="AG7" s="179"/>
      <c r="AH7" s="179"/>
      <c r="AI7" s="179"/>
      <c r="AJ7" s="179"/>
      <c r="AK7" s="179"/>
      <c r="AL7" s="179"/>
    </row>
    <row r="8" spans="1:68" ht="15" hidden="1" customHeight="1" outlineLevel="1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2"/>
      <c r="AG8" s="12"/>
      <c r="AH8" s="12"/>
      <c r="AI8" s="12"/>
      <c r="AJ8" s="12"/>
      <c r="AK8" s="7"/>
      <c r="AL8" s="7"/>
    </row>
    <row r="9" spans="1:68" ht="27.75" hidden="1" customHeight="1" outlineLevel="1">
      <c r="A9" s="18"/>
      <c r="B9" s="178" t="s">
        <v>9</v>
      </c>
      <c r="C9" s="178"/>
      <c r="D9" s="178"/>
      <c r="E9" s="178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80" t="s">
        <v>10</v>
      </c>
      <c r="AG9" s="180"/>
      <c r="AH9" s="180"/>
      <c r="AI9" s="180"/>
      <c r="AJ9" s="180"/>
      <c r="AK9" s="180"/>
      <c r="AL9" s="180"/>
    </row>
    <row r="10" spans="1:68" ht="26.25" customHeight="1" collapsed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0</v>
      </c>
    </row>
    <row r="11" spans="1:68" ht="26.25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s="21" customFormat="1" ht="24.75" customHeight="1">
      <c r="A12" s="181" t="s">
        <v>11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1" customFormat="1" ht="24.75" customHeight="1">
      <c r="A13" s="181" t="s">
        <v>12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1" customFormat="1" ht="24.75" customHeight="1">
      <c r="A14" s="181" t="s">
        <v>13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ht="27" customHeight="1">
      <c r="A15" s="175" t="s">
        <v>14</v>
      </c>
      <c r="B15" s="182" t="s">
        <v>15</v>
      </c>
      <c r="C15" s="175" t="s">
        <v>16</v>
      </c>
      <c r="D15" s="175" t="s">
        <v>17</v>
      </c>
      <c r="E15" s="175" t="s">
        <v>18</v>
      </c>
      <c r="F15" s="171" t="s">
        <v>19</v>
      </c>
      <c r="G15" s="172" t="s">
        <v>105</v>
      </c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3"/>
      <c r="AL15" s="174" t="s">
        <v>20</v>
      </c>
    </row>
    <row r="16" spans="1:68" s="25" customFormat="1" ht="21.75" customHeight="1">
      <c r="A16" s="175"/>
      <c r="B16" s="182"/>
      <c r="C16" s="175"/>
      <c r="D16" s="175"/>
      <c r="E16" s="175"/>
      <c r="F16" s="171"/>
      <c r="G16" s="24">
        <v>1</v>
      </c>
      <c r="H16" s="23">
        <v>2</v>
      </c>
      <c r="I16" s="24">
        <v>3</v>
      </c>
      <c r="J16" s="23">
        <v>4</v>
      </c>
      <c r="K16" s="24">
        <v>5</v>
      </c>
      <c r="L16" s="118">
        <v>6</v>
      </c>
      <c r="M16" s="121">
        <v>7</v>
      </c>
      <c r="N16" s="23">
        <v>8</v>
      </c>
      <c r="O16" s="24">
        <v>9</v>
      </c>
      <c r="P16" s="23">
        <v>10</v>
      </c>
      <c r="Q16" s="24">
        <v>11</v>
      </c>
      <c r="R16" s="23">
        <v>12</v>
      </c>
      <c r="S16" s="121">
        <v>13</v>
      </c>
      <c r="T16" s="118">
        <v>14</v>
      </c>
      <c r="U16" s="24">
        <v>15</v>
      </c>
      <c r="V16" s="23">
        <v>16</v>
      </c>
      <c r="W16" s="24">
        <v>17</v>
      </c>
      <c r="X16" s="23">
        <v>18</v>
      </c>
      <c r="Y16" s="24">
        <v>19</v>
      </c>
      <c r="Z16" s="118">
        <v>20</v>
      </c>
      <c r="AA16" s="121">
        <v>21</v>
      </c>
      <c r="AB16" s="23">
        <v>22</v>
      </c>
      <c r="AC16" s="24">
        <v>23</v>
      </c>
      <c r="AD16" s="23">
        <v>24</v>
      </c>
      <c r="AE16" s="24">
        <v>25</v>
      </c>
      <c r="AF16" s="23">
        <v>26</v>
      </c>
      <c r="AG16" s="121">
        <v>27</v>
      </c>
      <c r="AH16" s="118">
        <v>28</v>
      </c>
      <c r="AI16" s="24">
        <v>29</v>
      </c>
      <c r="AJ16" s="23">
        <v>30</v>
      </c>
      <c r="AK16" s="24">
        <v>31</v>
      </c>
      <c r="AL16" s="174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</row>
    <row r="17" spans="1:68" ht="27.75" customHeight="1">
      <c r="A17" s="175"/>
      <c r="B17" s="182"/>
      <c r="C17" s="175"/>
      <c r="D17" s="175"/>
      <c r="E17" s="175"/>
      <c r="F17" s="171"/>
      <c r="G17" s="175" t="s">
        <v>21</v>
      </c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4"/>
    </row>
    <row r="18" spans="1:68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7</v>
      </c>
      <c r="G18" s="176">
        <v>6</v>
      </c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36">
        <v>7</v>
      </c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</row>
    <row r="19" spans="1:68" s="33" customFormat="1" ht="15" hidden="1" customHeight="1">
      <c r="A19" s="24"/>
      <c r="B19" s="30"/>
      <c r="C19" s="177" t="s">
        <v>22</v>
      </c>
      <c r="D19" s="177"/>
      <c r="E19" s="177"/>
      <c r="F19" s="31" t="s">
        <v>23</v>
      </c>
      <c r="G19" s="32">
        <f>'[1]мес ТЗ 2018'!AM447</f>
        <v>50.781999999999996</v>
      </c>
      <c r="H19" s="32">
        <f>'[1]мес ТЗ 2018'!AM586</f>
        <v>1.7</v>
      </c>
      <c r="I19" s="32">
        <f>'[1]мес ТЗ 2018'!AM727</f>
        <v>0</v>
      </c>
      <c r="J19" s="32">
        <f>'[1]мес ТЗ 2018'!AM828</f>
        <v>0</v>
      </c>
      <c r="K19" s="32">
        <f>'[1]мес ТЗ 2018'!AM933</f>
        <v>0.47</v>
      </c>
      <c r="L19" s="32">
        <f>'[1]мес ТЗ 2018'!AM1036</f>
        <v>5.27</v>
      </c>
      <c r="M19" s="32">
        <f>'[1]мес ТЗ 2018'!AM1137</f>
        <v>0</v>
      </c>
      <c r="N19" s="32">
        <f>'[1]мес ТЗ 2018'!AM1277</f>
        <v>0.75</v>
      </c>
      <c r="O19" s="32">
        <f>'[1]мес ТЗ 2018'!AM1377</f>
        <v>0</v>
      </c>
      <c r="P19" s="32">
        <f>'[1]мес ТЗ 2018'!AM1474</f>
        <v>0</v>
      </c>
      <c r="Q19" s="32">
        <f>'[1]мес ТЗ 2018'!AM1614</f>
        <v>0</v>
      </c>
      <c r="R19" s="32">
        <f>'[1]мес ТЗ 2018'!AM1747</f>
        <v>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>
        <f>SUM(G19:AK19)</f>
        <v>58.971999999999994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</row>
    <row r="20" spans="1:68" s="33" customFormat="1" ht="15" hidden="1" customHeight="1">
      <c r="A20" s="24"/>
      <c r="B20" s="30"/>
      <c r="C20" s="166" t="s">
        <v>24</v>
      </c>
      <c r="D20" s="166"/>
      <c r="E20" s="166"/>
      <c r="F20" s="31" t="s">
        <v>23</v>
      </c>
      <c r="G20" s="32">
        <f>'[1]мес ТЗ 2018'!AM448</f>
        <v>95.995999999999995</v>
      </c>
      <c r="H20" s="32">
        <f>'[1]мес ТЗ 2018'!AM587</f>
        <v>9.7100000000000009</v>
      </c>
      <c r="I20" s="32">
        <f>'[1]мес ТЗ 2018'!AM728</f>
        <v>0</v>
      </c>
      <c r="J20" s="32">
        <f>'[1]мес ТЗ 2018'!AM829</f>
        <v>0</v>
      </c>
      <c r="K20" s="32">
        <f>'[1]мес ТЗ 2018'!AM934</f>
        <v>0.57999999999999996</v>
      </c>
      <c r="L20" s="32">
        <f>'[1]мес ТЗ 2018'!AM1037</f>
        <v>0</v>
      </c>
      <c r="M20" s="32">
        <f>'[1]мес ТЗ 2018'!AM1138</f>
        <v>0</v>
      </c>
      <c r="N20" s="32">
        <f>'[1]мес ТЗ 2018'!AM1278</f>
        <v>0.45</v>
      </c>
      <c r="O20" s="32">
        <f>'[1]мес ТЗ 2018'!AM1378</f>
        <v>0</v>
      </c>
      <c r="P20" s="32">
        <f>'[1]мес ТЗ 2018'!AM1475</f>
        <v>0</v>
      </c>
      <c r="Q20" s="32">
        <f>'[1]мес ТЗ 2018'!AM1615</f>
        <v>0</v>
      </c>
      <c r="R20" s="32">
        <f>'[1]мес ТЗ 2018'!AM1748</f>
        <v>0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>
        <f>SUM(G20:AK20)</f>
        <v>106.73599999999999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</row>
    <row r="21" spans="1:68" s="33" customFormat="1" ht="15" hidden="1" customHeight="1">
      <c r="A21" s="24"/>
      <c r="B21" s="30"/>
      <c r="C21" s="30"/>
      <c r="D21" s="150"/>
      <c r="E21" s="150"/>
      <c r="F21" s="31" t="s">
        <v>23</v>
      </c>
      <c r="G21" s="32" t="e">
        <f>#REF!</f>
        <v>#REF!</v>
      </c>
      <c r="H21" s="32" t="e">
        <f>#REF!</f>
        <v>#REF!</v>
      </c>
      <c r="I21" s="32" t="e">
        <f>#REF!</f>
        <v>#REF!</v>
      </c>
      <c r="J21" s="32" t="e">
        <f>#REF!</f>
        <v>#REF!</v>
      </c>
      <c r="K21" s="32" t="e">
        <f>#REF!</f>
        <v>#REF!</v>
      </c>
      <c r="L21" s="32" t="e">
        <f>#REF!</f>
        <v>#REF!</v>
      </c>
      <c r="M21" s="32" t="e">
        <f>#REF!</f>
        <v>#REF!</v>
      </c>
      <c r="N21" s="32" t="e">
        <f>#REF!</f>
        <v>#REF!</v>
      </c>
      <c r="O21" s="32" t="e">
        <f>#REF!</f>
        <v>#REF!</v>
      </c>
      <c r="P21" s="32" t="e">
        <f>#REF!</f>
        <v>#REF!</v>
      </c>
      <c r="Q21" s="32" t="e">
        <f>#REF!</f>
        <v>#REF!</v>
      </c>
      <c r="R21" s="32" t="e">
        <f>#REF!</f>
        <v>#REF!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 t="e">
        <f>SUM(G21:AK21)</f>
        <v>#REF!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</row>
    <row r="22" spans="1:68" s="33" customFormat="1" ht="15" hidden="1" customHeight="1">
      <c r="A22" s="24"/>
      <c r="B22" s="30"/>
      <c r="C22" s="166" t="s">
        <v>25</v>
      </c>
      <c r="D22" s="166"/>
      <c r="E22" s="166"/>
      <c r="F22" s="31" t="s">
        <v>26</v>
      </c>
      <c r="G22" s="32">
        <f>'[1]мес ТЗ 2018'!AM450</f>
        <v>3.2</v>
      </c>
      <c r="H22" s="32">
        <f>'[1]мес ТЗ 2018'!AM589</f>
        <v>80.421999999999997</v>
      </c>
      <c r="I22" s="32">
        <f>'[1]мес ТЗ 2018'!AM730</f>
        <v>0.68</v>
      </c>
      <c r="J22" s="32">
        <f>'[1]мес ТЗ 2018'!AM831</f>
        <v>0</v>
      </c>
      <c r="K22" s="32">
        <f>'[1]мес ТЗ 2018'!AM936</f>
        <v>0.75</v>
      </c>
      <c r="L22" s="32">
        <f>'[1]мес ТЗ 2018'!AM1039</f>
        <v>0</v>
      </c>
      <c r="M22" s="32">
        <f>'[1]мес ТЗ 2018'!AM1140</f>
        <v>0</v>
      </c>
      <c r="N22" s="32">
        <f>'[1]мес ТЗ 2018'!AM1280</f>
        <v>0</v>
      </c>
      <c r="O22" s="34">
        <f>'[1]мес ТЗ 2018'!AM1380</f>
        <v>0</v>
      </c>
      <c r="P22" s="32">
        <f>'[1]мес ТЗ 2018'!AM1477</f>
        <v>0</v>
      </c>
      <c r="Q22" s="32">
        <f>'[1]мес ТЗ 2018'!AM1617</f>
        <v>0</v>
      </c>
      <c r="R22" s="32">
        <f>'[1]мес ТЗ 2018'!AM1750</f>
        <v>0</v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>
        <f>SUM(G22:AK22)</f>
        <v>85.052000000000007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  <row r="23" spans="1:68" s="37" customFormat="1" ht="101.25" customHeight="1">
      <c r="A23" s="35" t="s">
        <v>27</v>
      </c>
      <c r="B23" s="149" t="s">
        <v>28</v>
      </c>
      <c r="C23" s="30" t="s">
        <v>29</v>
      </c>
      <c r="D23" s="24" t="s">
        <v>30</v>
      </c>
      <c r="E23" s="36" t="s">
        <v>31</v>
      </c>
      <c r="F23" s="31">
        <v>1</v>
      </c>
      <c r="G23" s="32"/>
      <c r="H23" s="32"/>
      <c r="I23" s="32">
        <v>1</v>
      </c>
      <c r="J23" s="32"/>
      <c r="K23" s="32"/>
      <c r="L23" s="119"/>
      <c r="M23" s="119"/>
      <c r="N23" s="32"/>
      <c r="O23" s="32"/>
      <c r="P23" s="32"/>
      <c r="Q23" s="32"/>
      <c r="R23" s="32"/>
      <c r="S23" s="119"/>
      <c r="T23" s="119"/>
      <c r="U23" s="32"/>
      <c r="V23" s="32"/>
      <c r="W23" s="32"/>
      <c r="X23" s="32"/>
      <c r="Y23" s="32"/>
      <c r="Z23" s="119"/>
      <c r="AA23" s="119"/>
      <c r="AB23" s="32"/>
      <c r="AC23" s="32"/>
      <c r="AD23" s="32"/>
      <c r="AE23" s="32"/>
      <c r="AF23" s="32"/>
      <c r="AG23" s="119"/>
      <c r="AH23" s="119"/>
      <c r="AI23" s="32"/>
      <c r="AJ23" s="32"/>
      <c r="AK23" s="32"/>
      <c r="AL23" s="32">
        <v>1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1:68" s="39" customFormat="1" ht="86.25" hidden="1" customHeight="1">
      <c r="A24" s="35" t="s">
        <v>32</v>
      </c>
      <c r="B24" s="149"/>
      <c r="C24" s="30" t="s">
        <v>33</v>
      </c>
      <c r="D24" s="34" t="s">
        <v>34</v>
      </c>
      <c r="E24" s="38" t="s">
        <v>35</v>
      </c>
      <c r="F24" s="31">
        <v>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</row>
    <row r="25" spans="1:68" s="40" customFormat="1" ht="70.5" hidden="1" customHeight="1">
      <c r="A25" s="35" t="s">
        <v>36</v>
      </c>
      <c r="B25" s="149"/>
      <c r="C25" s="30" t="s">
        <v>37</v>
      </c>
      <c r="D25" s="34" t="s">
        <v>38</v>
      </c>
      <c r="E25" s="30" t="s">
        <v>39</v>
      </c>
      <c r="F25" s="31">
        <v>1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</row>
    <row r="26" spans="1:68" s="43" customFormat="1" ht="21" customHeight="1">
      <c r="A26" s="150" t="s">
        <v>40</v>
      </c>
      <c r="B26" s="150"/>
      <c r="C26" s="150"/>
      <c r="D26" s="150"/>
      <c r="E26" s="150"/>
      <c r="F26" s="41" t="s">
        <v>23</v>
      </c>
      <c r="G26" s="32"/>
      <c r="H26" s="32"/>
      <c r="I26" s="32">
        <v>1</v>
      </c>
      <c r="J26" s="3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>
        <v>1</v>
      </c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spans="1:68" s="40" customFormat="1" ht="15.75" hidden="1" customHeight="1">
      <c r="A27" s="44"/>
      <c r="B27" s="45"/>
      <c r="C27" s="151" t="s">
        <v>22</v>
      </c>
      <c r="D27" s="152"/>
      <c r="E27" s="153"/>
      <c r="F27" s="46" t="s">
        <v>23</v>
      </c>
      <c r="G27" s="47">
        <f>'[1]мес ТЗ 2018'!AM456</f>
        <v>32.203000000000003</v>
      </c>
      <c r="H27" s="47">
        <f>'[1]мес ТЗ 2018'!AM595</f>
        <v>0</v>
      </c>
      <c r="I27" s="47">
        <f>'[1]мес ТЗ 2018'!AM736</f>
        <v>0</v>
      </c>
      <c r="J27" s="47">
        <f>'[1]мес ТЗ 2018'!AM837</f>
        <v>0</v>
      </c>
      <c r="K27" s="47">
        <f>'[1]мес ТЗ 2018'!AM942</f>
        <v>0</v>
      </c>
      <c r="L27" s="47">
        <f>'[1]мес ТЗ 2018'!AM1045</f>
        <v>0</v>
      </c>
      <c r="M27" s="47">
        <f>'[1]мес ТЗ 2018'!AM1146</f>
        <v>0</v>
      </c>
      <c r="N27" s="47">
        <f>'[1]мес ТЗ 2018'!AM1286</f>
        <v>0</v>
      </c>
      <c r="O27" s="47">
        <f>'[1]мес ТЗ 2018'!AM1386</f>
        <v>0</v>
      </c>
      <c r="P27" s="47">
        <f>'[1]мес ТЗ 2018'!AM1483</f>
        <v>24.084</v>
      </c>
      <c r="Q27" s="47">
        <f>'[1]мес ТЗ 2018'!AM1623</f>
        <v>0</v>
      </c>
      <c r="R27" s="47">
        <f>'[1]мес ТЗ 2018'!AM1756</f>
        <v>0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8"/>
      <c r="AL27" s="49">
        <f>SUM(G27:R27)</f>
        <v>56.287000000000006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</row>
    <row r="28" spans="1:68" s="40" customFormat="1" ht="15.75" hidden="1" customHeight="1">
      <c r="A28" s="24"/>
      <c r="B28" s="30"/>
      <c r="C28" s="154" t="s">
        <v>24</v>
      </c>
      <c r="D28" s="155"/>
      <c r="E28" s="156"/>
      <c r="F28" s="31" t="s">
        <v>23</v>
      </c>
      <c r="G28" s="32">
        <f>'[1]мес ТЗ 2018'!AM457</f>
        <v>60.834000000000003</v>
      </c>
      <c r="H28" s="32">
        <f>'[1]мес ТЗ 2018'!AM596</f>
        <v>0</v>
      </c>
      <c r="I28" s="32">
        <f>'[1]мес ТЗ 2018'!AM737</f>
        <v>0</v>
      </c>
      <c r="J28" s="32">
        <f>'[1]мес ТЗ 2018'!AM838</f>
        <v>0</v>
      </c>
      <c r="K28" s="32">
        <f>'[1]мес ТЗ 2018'!AM943</f>
        <v>0</v>
      </c>
      <c r="L28" s="32">
        <f>'[1]мес ТЗ 2018'!AM1046</f>
        <v>0</v>
      </c>
      <c r="M28" s="32">
        <f>'[1]мес ТЗ 2018'!AM1147</f>
        <v>0</v>
      </c>
      <c r="N28" s="32">
        <f>'[1]мес ТЗ 2018'!AM1287</f>
        <v>0</v>
      </c>
      <c r="O28" s="32">
        <f>'[1]мес ТЗ 2018'!AM1387</f>
        <v>0</v>
      </c>
      <c r="P28" s="32">
        <f>'[1]мес ТЗ 2018'!AM1484</f>
        <v>24.084</v>
      </c>
      <c r="Q28" s="32">
        <f>'[1]мес ТЗ 2018'!AM1624</f>
        <v>0</v>
      </c>
      <c r="R28" s="32">
        <f>'[1]мес ТЗ 2018'!AM1757</f>
        <v>0</v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50"/>
      <c r="AL28" s="49">
        <f>SUM(G28:R28)</f>
        <v>84.918000000000006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1:68" s="40" customFormat="1" ht="15.75" hidden="1" customHeight="1">
      <c r="A29" s="24"/>
      <c r="B29" s="30"/>
      <c r="C29" s="30"/>
      <c r="D29" s="160"/>
      <c r="E29" s="161"/>
      <c r="F29" s="31" t="s">
        <v>23</v>
      </c>
      <c r="G29" s="32">
        <f>G26</f>
        <v>0</v>
      </c>
      <c r="H29" s="32">
        <f t="shared" ref="H29:R29" si="0">H26</f>
        <v>0</v>
      </c>
      <c r="I29" s="32">
        <f t="shared" si="0"/>
        <v>1</v>
      </c>
      <c r="J29" s="32">
        <f t="shared" si="0"/>
        <v>0</v>
      </c>
      <c r="K29" s="32">
        <f t="shared" si="0"/>
        <v>0</v>
      </c>
      <c r="L29" s="32">
        <f t="shared" si="0"/>
        <v>0</v>
      </c>
      <c r="M29" s="32">
        <f t="shared" si="0"/>
        <v>0</v>
      </c>
      <c r="N29" s="32">
        <f t="shared" si="0"/>
        <v>0</v>
      </c>
      <c r="O29" s="32">
        <f t="shared" si="0"/>
        <v>0</v>
      </c>
      <c r="P29" s="32">
        <f t="shared" si="0"/>
        <v>0</v>
      </c>
      <c r="Q29" s="32">
        <f t="shared" si="0"/>
        <v>0</v>
      </c>
      <c r="R29" s="32">
        <f t="shared" si="0"/>
        <v>0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50"/>
      <c r="AL29" s="49">
        <f>SUM(G29:R29)</f>
        <v>1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s="40" customFormat="1" ht="15.75" hidden="1" customHeight="1">
      <c r="A30" s="24"/>
      <c r="B30" s="30"/>
      <c r="C30" s="154" t="s">
        <v>25</v>
      </c>
      <c r="D30" s="155"/>
      <c r="E30" s="156"/>
      <c r="F30" s="31" t="s">
        <v>26</v>
      </c>
      <c r="G30" s="32">
        <f>'[1]мес ТЗ 2018'!AM459</f>
        <v>2.21</v>
      </c>
      <c r="H30" s="32">
        <f>'[1]мес ТЗ 2018'!AM598</f>
        <v>0</v>
      </c>
      <c r="I30" s="32">
        <f>'[1]мес ТЗ 2018'!AM739</f>
        <v>0</v>
      </c>
      <c r="J30" s="32">
        <f>'[1]мес ТЗ 2018'!AM840</f>
        <v>0</v>
      </c>
      <c r="K30" s="32">
        <f>'[1]мес ТЗ 2018'!AM945</f>
        <v>6</v>
      </c>
      <c r="L30" s="32">
        <f>'[1]мес ТЗ 2018'!AM1048</f>
        <v>0</v>
      </c>
      <c r="M30" s="32">
        <f>'[1]мес ТЗ 2018'!AM1149</f>
        <v>0</v>
      </c>
      <c r="N30" s="32">
        <f>'[1]мес ТЗ 2018'!AM1289</f>
        <v>0</v>
      </c>
      <c r="O30" s="51">
        <f>'[1]мес ТЗ 2018'!AM1389</f>
        <v>0</v>
      </c>
      <c r="P30" s="32">
        <f>'[1]мес ТЗ 2018'!AM1486</f>
        <v>0</v>
      </c>
      <c r="Q30" s="32">
        <f>'[1]мес ТЗ 2018'!AM1626</f>
        <v>0</v>
      </c>
      <c r="R30" s="32">
        <f>'[1]мес ТЗ 2018'!AM1759</f>
        <v>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50"/>
      <c r="AL30" s="49">
        <f>SUM(G30:R30)</f>
        <v>8.2100000000000009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</row>
    <row r="31" spans="1:68" s="39" customFormat="1" ht="15.75" hidden="1" customHeight="1">
      <c r="A31" s="52"/>
      <c r="B31" s="52"/>
      <c r="C31" s="52"/>
      <c r="D31" s="160"/>
      <c r="E31" s="161"/>
      <c r="F31" s="24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50"/>
      <c r="AL31" s="53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</row>
    <row r="32" spans="1:68" s="39" customFormat="1" ht="15" hidden="1" customHeight="1">
      <c r="A32" s="54"/>
      <c r="B32" s="162" t="s">
        <v>30</v>
      </c>
      <c r="C32" s="160"/>
      <c r="D32" s="160"/>
      <c r="E32" s="161"/>
      <c r="F32" s="54"/>
      <c r="G32" s="42" t="e">
        <f>#REF!+#REF!+#REF!+#REF!+G23</f>
        <v>#REF!</v>
      </c>
      <c r="H32" s="42" t="e">
        <f>#REF!+#REF!+#REF!+#REF!+H23</f>
        <v>#REF!</v>
      </c>
      <c r="I32" s="42" t="e">
        <f>#REF!+#REF!+#REF!+#REF!+I23</f>
        <v>#REF!</v>
      </c>
      <c r="J32" s="42" t="e">
        <f>#REF!+#REF!+#REF!+#REF!+J23</f>
        <v>#REF!</v>
      </c>
      <c r="K32" s="42" t="e">
        <f>#REF!+#REF!+#REF!+#REF!+K23</f>
        <v>#REF!</v>
      </c>
      <c r="L32" s="42" t="e">
        <f>#REF!+#REF!+#REF!+#REF!+L23</f>
        <v>#REF!</v>
      </c>
      <c r="M32" s="42" t="e">
        <f>#REF!+#REF!+#REF!+#REF!+M23</f>
        <v>#REF!</v>
      </c>
      <c r="N32" s="42" t="e">
        <f>#REF!+#REF!+#REF!+#REF!+N23</f>
        <v>#REF!</v>
      </c>
      <c r="O32" s="42" t="e">
        <f>#REF!+#REF!+#REF!+#REF!+O23</f>
        <v>#REF!</v>
      </c>
      <c r="P32" s="42" t="e">
        <f>#REF!+#REF!+#REF!+#REF!+P23</f>
        <v>#REF!</v>
      </c>
      <c r="Q32" s="42" t="e">
        <f>#REF!+#REF!+#REF!+#REF!+Q23</f>
        <v>#REF!</v>
      </c>
      <c r="R32" s="42" t="e">
        <f>#REF!+#REF!+#REF!+#REF!+R23</f>
        <v>#REF!</v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55"/>
      <c r="AL32" s="56" t="e">
        <f>SUM(G32:R32)</f>
        <v>#REF!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</row>
    <row r="33" spans="1:68" s="57" customFormat="1" ht="15" hidden="1" customHeight="1">
      <c r="A33" s="54"/>
      <c r="B33" s="162" t="s">
        <v>34</v>
      </c>
      <c r="C33" s="160"/>
      <c r="D33" s="160"/>
      <c r="E33" s="161"/>
      <c r="F33" s="54"/>
      <c r="G33" s="42" t="e">
        <f>#REF!+#REF!+#REF!+G24</f>
        <v>#REF!</v>
      </c>
      <c r="H33" s="42" t="e">
        <f>#REF!+#REF!+#REF!+H24</f>
        <v>#REF!</v>
      </c>
      <c r="I33" s="42" t="e">
        <f>#REF!+#REF!+#REF!+I24</f>
        <v>#REF!</v>
      </c>
      <c r="J33" s="42" t="e">
        <f>#REF!+#REF!+#REF!+J24</f>
        <v>#REF!</v>
      </c>
      <c r="K33" s="42" t="e">
        <f>#REF!+#REF!+#REF!+K24</f>
        <v>#REF!</v>
      </c>
      <c r="L33" s="42" t="e">
        <f>#REF!+#REF!+#REF!+L24</f>
        <v>#REF!</v>
      </c>
      <c r="M33" s="42" t="e">
        <f>#REF!+#REF!+#REF!+M24</f>
        <v>#REF!</v>
      </c>
      <c r="N33" s="42" t="e">
        <f>#REF!+#REF!+#REF!+N24</f>
        <v>#REF!</v>
      </c>
      <c r="O33" s="42" t="e">
        <f>#REF!+#REF!+#REF!+O24</f>
        <v>#REF!</v>
      </c>
      <c r="P33" s="42" t="e">
        <f>#REF!+#REF!+#REF!+P24</f>
        <v>#REF!</v>
      </c>
      <c r="Q33" s="42" t="e">
        <f>#REF!+#REF!+#REF!+Q24</f>
        <v>#REF!</v>
      </c>
      <c r="R33" s="42" t="e">
        <f>#REF!+#REF!+#REF!+R24</f>
        <v>#REF!</v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55"/>
      <c r="AL33" s="56" t="e">
        <f t="shared" ref="AL33:AL39" si="1">SUM(G33:R33)</f>
        <v>#REF!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8" s="57" customFormat="1" ht="15" hidden="1" customHeight="1">
      <c r="A34" s="58"/>
      <c r="B34" s="162" t="s">
        <v>38</v>
      </c>
      <c r="C34" s="160"/>
      <c r="D34" s="160"/>
      <c r="E34" s="161"/>
      <c r="F34" s="54"/>
      <c r="G34" s="42" t="e">
        <f>#REF!+#REF!+#REF!+#REF!+#REF!+#REF!+#REF!+G25</f>
        <v>#REF!</v>
      </c>
      <c r="H34" s="42" t="e">
        <f>#REF!+#REF!+#REF!+#REF!+#REF!+#REF!+#REF!+H25</f>
        <v>#REF!</v>
      </c>
      <c r="I34" s="42" t="e">
        <f>#REF!+#REF!+#REF!+#REF!+#REF!+#REF!+#REF!+I25</f>
        <v>#REF!</v>
      </c>
      <c r="J34" s="42" t="e">
        <f>#REF!+#REF!+#REF!+#REF!+#REF!+#REF!+#REF!+J25</f>
        <v>#REF!</v>
      </c>
      <c r="K34" s="42" t="e">
        <f>#REF!+#REF!+#REF!+#REF!+#REF!+#REF!+#REF!+K25</f>
        <v>#REF!</v>
      </c>
      <c r="L34" s="42" t="e">
        <f>#REF!+#REF!+#REF!+#REF!+#REF!+#REF!+#REF!+L25</f>
        <v>#REF!</v>
      </c>
      <c r="M34" s="42" t="e">
        <f>#REF!+#REF!+#REF!+#REF!+#REF!+#REF!+#REF!+M25</f>
        <v>#REF!</v>
      </c>
      <c r="N34" s="42" t="e">
        <f>#REF!+#REF!+#REF!+#REF!+#REF!+#REF!+#REF!+N25</f>
        <v>#REF!</v>
      </c>
      <c r="O34" s="42" t="e">
        <f>#REF!+#REF!+#REF!+#REF!+#REF!+#REF!+#REF!+O25</f>
        <v>#REF!</v>
      </c>
      <c r="P34" s="42" t="e">
        <f>#REF!+#REF!+#REF!+#REF!+#REF!+#REF!+#REF!+P25</f>
        <v>#REF!</v>
      </c>
      <c r="Q34" s="42" t="e">
        <f>#REF!+#REF!+#REF!+#REF!+#REF!+#REF!+#REF!+Q25</f>
        <v>#REF!</v>
      </c>
      <c r="R34" s="42" t="e">
        <f>#REF!+#REF!+#REF!+#REF!+#REF!+#REF!+#REF!+R25</f>
        <v>#REF!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55"/>
      <c r="AL34" s="56" t="e">
        <f t="shared" si="1"/>
        <v>#REF!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1:68" s="39" customFormat="1" ht="15.75" hidden="1" customHeight="1">
      <c r="A35" s="163" t="s">
        <v>41</v>
      </c>
      <c r="B35" s="150"/>
      <c r="C35" s="150"/>
      <c r="D35" s="150"/>
      <c r="E35" s="150"/>
      <c r="F35" s="150"/>
      <c r="G35" s="42">
        <f>'[1]мес ТЗ 2018'!AM284</f>
        <v>0</v>
      </c>
      <c r="H35" s="42">
        <f>'[1]мес ТЗ 2018'!AM313</f>
        <v>15.465999999999999</v>
      </c>
      <c r="I35" s="42">
        <f>'[1]мес ТЗ 2018'!AM342</f>
        <v>0</v>
      </c>
      <c r="J35" s="42">
        <f>'[1]мес ТЗ 2018'!AM371</f>
        <v>0</v>
      </c>
      <c r="K35" s="42">
        <f>'[1]мес ТЗ 2018'!AM400</f>
        <v>6</v>
      </c>
      <c r="L35" s="42">
        <f>'[1]мес ТЗ 2018'!AM1052</f>
        <v>0</v>
      </c>
      <c r="M35" s="42">
        <f>'[1]мес ТЗ 2018'!AM1223</f>
        <v>0</v>
      </c>
      <c r="N35" s="42">
        <f>'[1]мес ТЗ 2018'!AM1294</f>
        <v>0</v>
      </c>
      <c r="O35" s="42">
        <f>'[1]мес ТЗ 2018'!AM1394</f>
        <v>0</v>
      </c>
      <c r="P35" s="42">
        <f>'[1]мес ТЗ 2018'!AM1563</f>
        <v>0</v>
      </c>
      <c r="Q35" s="42">
        <f>'[1]мес ТЗ 2018'!AM1690</f>
        <v>0</v>
      </c>
      <c r="R35" s="55">
        <f>'[1]мес ТЗ 2018'!AM1839</f>
        <v>0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6">
        <f t="shared" si="1"/>
        <v>21.466000000000001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</row>
    <row r="36" spans="1:68" hidden="1">
      <c r="A36" s="164" t="s">
        <v>42</v>
      </c>
      <c r="B36" s="165"/>
      <c r="C36" s="165"/>
      <c r="D36" s="165"/>
      <c r="E36" s="165"/>
      <c r="F36" s="165"/>
      <c r="G36" s="42">
        <f>'[1]мес ТЗ 2018'!AM285</f>
        <v>0</v>
      </c>
      <c r="H36" s="42">
        <f>'[1]мес ТЗ 2018'!AM314</f>
        <v>0</v>
      </c>
      <c r="I36" s="42">
        <f>'[1]мес ТЗ 2018'!AM343</f>
        <v>3.9780698364827298</v>
      </c>
      <c r="J36" s="42">
        <f>'[1]мес ТЗ 2018'!AM372</f>
        <v>0</v>
      </c>
      <c r="K36" s="42">
        <f>'[1]мес ТЗ 2018'!AM401</f>
        <v>0</v>
      </c>
      <c r="L36" s="42">
        <f>'[1]мес ТЗ 2018'!AM1053</f>
        <v>0</v>
      </c>
      <c r="M36" s="42">
        <f>'[1]мес ТЗ 2018'!AM1224</f>
        <v>7.8620000000000001</v>
      </c>
      <c r="N36" s="42">
        <f>'[1]мес ТЗ 2018'!AM1295</f>
        <v>0</v>
      </c>
      <c r="O36" s="42">
        <f>'[1]мес ТЗ 2018'!AM1395</f>
        <v>0</v>
      </c>
      <c r="P36" s="42">
        <f>'[1]мес ТЗ 2018'!AM1564</f>
        <v>6</v>
      </c>
      <c r="Q36" s="42">
        <f>'[1]мес ТЗ 2018'!AM1691</f>
        <v>0</v>
      </c>
      <c r="R36" s="55">
        <f>'[1]мес ТЗ 2018'!AM1840</f>
        <v>0</v>
      </c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6">
        <f t="shared" si="1"/>
        <v>17.84006983648273</v>
      </c>
      <c r="AM36" s="9"/>
      <c r="AN36" s="9"/>
      <c r="AO36" s="9"/>
    </row>
    <row r="37" spans="1:68" hidden="1">
      <c r="A37" s="167" t="s">
        <v>43</v>
      </c>
      <c r="B37" s="168"/>
      <c r="C37" s="168"/>
      <c r="D37" s="168"/>
      <c r="E37" s="168"/>
      <c r="F37" s="168"/>
      <c r="G37" s="42" t="e">
        <f t="shared" ref="G37:R37" si="2">SUM(G33:G36)</f>
        <v>#REF!</v>
      </c>
      <c r="H37" s="42" t="e">
        <f t="shared" si="2"/>
        <v>#REF!</v>
      </c>
      <c r="I37" s="42" t="e">
        <f t="shared" si="2"/>
        <v>#REF!</v>
      </c>
      <c r="J37" s="42" t="e">
        <f t="shared" si="2"/>
        <v>#REF!</v>
      </c>
      <c r="K37" s="42" t="e">
        <f t="shared" si="2"/>
        <v>#REF!</v>
      </c>
      <c r="L37" s="42" t="e">
        <f t="shared" si="2"/>
        <v>#REF!</v>
      </c>
      <c r="M37" s="42" t="e">
        <f t="shared" si="2"/>
        <v>#REF!</v>
      </c>
      <c r="N37" s="42" t="e">
        <f t="shared" si="2"/>
        <v>#REF!</v>
      </c>
      <c r="O37" s="42" t="e">
        <f t="shared" si="2"/>
        <v>#REF!</v>
      </c>
      <c r="P37" s="42" t="e">
        <f t="shared" si="2"/>
        <v>#REF!</v>
      </c>
      <c r="Q37" s="42" t="e">
        <f t="shared" si="2"/>
        <v>#REF!</v>
      </c>
      <c r="R37" s="55" t="e">
        <f t="shared" si="2"/>
        <v>#REF!</v>
      </c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6" t="e">
        <f t="shared" si="1"/>
        <v>#REF!</v>
      </c>
      <c r="AM37" s="9"/>
      <c r="AN37" s="9"/>
      <c r="AO37" s="9"/>
    </row>
    <row r="38" spans="1:68" hidden="1">
      <c r="A38" s="169" t="s">
        <v>44</v>
      </c>
      <c r="B38" s="170"/>
      <c r="C38" s="170"/>
      <c r="D38" s="170"/>
      <c r="E38" s="170"/>
      <c r="F38" s="170"/>
      <c r="G38" s="59">
        <f>'[1]мес ТЗ 2018'!AM287</f>
        <v>0</v>
      </c>
      <c r="H38" s="59">
        <f>'[1]мес ТЗ 2018'!AM316</f>
        <v>0</v>
      </c>
      <c r="I38" s="59">
        <f>'[1]мес ТЗ 2018'!AM345</f>
        <v>5.27</v>
      </c>
      <c r="J38" s="59">
        <f>'[1]мес ТЗ 2018'!AM374</f>
        <v>0</v>
      </c>
      <c r="K38" s="59">
        <f>'[1]мес ТЗ 2018'!AM403</f>
        <v>0</v>
      </c>
      <c r="L38" s="59">
        <f>'[1]мес ТЗ 2018'!AM1055</f>
        <v>0</v>
      </c>
      <c r="M38" s="59">
        <f>'[1]мес ТЗ 2018'!AM1226</f>
        <v>0</v>
      </c>
      <c r="N38" s="59">
        <f>'[1]мес ТЗ 2018'!AM1297</f>
        <v>0</v>
      </c>
      <c r="O38" s="59">
        <f>'[1]мес ТЗ 2018'!AM1397</f>
        <v>0</v>
      </c>
      <c r="P38" s="59">
        <f>'[1]мес ТЗ 2018'!AM1566</f>
        <v>0</v>
      </c>
      <c r="Q38" s="59">
        <f>'[1]мес ТЗ 2018'!AM1693</f>
        <v>0</v>
      </c>
      <c r="R38" s="60">
        <f>'[1]мес ТЗ 2018'!AM1842</f>
        <v>0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56">
        <f t="shared" si="1"/>
        <v>5.27</v>
      </c>
      <c r="AM38" s="9"/>
      <c r="AN38" s="9"/>
      <c r="AO38" s="9"/>
    </row>
    <row r="39" spans="1:68" hidden="1">
      <c r="A39" s="61"/>
      <c r="B39" s="62"/>
      <c r="C39" s="61"/>
      <c r="D39" s="61"/>
      <c r="E39" s="63" t="s">
        <v>38</v>
      </c>
      <c r="F39" s="64"/>
      <c r="G39" s="42" t="e">
        <f>#REF!+#REF!+#REF!+#REF!</f>
        <v>#REF!</v>
      </c>
      <c r="H39" s="42" t="e">
        <f>#REF!+#REF!+#REF!+#REF!</f>
        <v>#REF!</v>
      </c>
      <c r="I39" s="42" t="e">
        <f>#REF!+#REF!++I25+#REF!+#REF!</f>
        <v>#REF!</v>
      </c>
      <c r="J39" s="42" t="e">
        <f>#REF!+#REF!++J25+#REF!+#REF!</f>
        <v>#REF!</v>
      </c>
      <c r="K39" s="42" t="e">
        <f>#REF!+#REF!++K25+#REF!+#REF!</f>
        <v>#REF!</v>
      </c>
      <c r="L39" s="42" t="e">
        <f>#REF!+#REF!++L25+#REF!+#REF!</f>
        <v>#REF!</v>
      </c>
      <c r="M39" s="42" t="e">
        <f>#REF!+#REF!++M25+#REF!+#REF!</f>
        <v>#REF!</v>
      </c>
      <c r="N39" s="42" t="e">
        <f>#REF!+#REF!++N25+#REF!+#REF!</f>
        <v>#REF!</v>
      </c>
      <c r="O39" s="42" t="e">
        <f>#REF!+#REF!++O25+#REF!+#REF!</f>
        <v>#REF!</v>
      </c>
      <c r="P39" s="42" t="e">
        <f>#REF!+#REF!++P25+#REF!+#REF!</f>
        <v>#REF!</v>
      </c>
      <c r="Q39" s="42" t="e">
        <f>#REF!+#REF!++Q25+#REF!+#REF!</f>
        <v>#REF!</v>
      </c>
      <c r="R39" s="42" t="e">
        <f>#REF!+#REF!++R25+#REF!+#REF!</f>
        <v>#REF!</v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55"/>
      <c r="AL39" s="56" t="e">
        <f t="shared" si="1"/>
        <v>#REF!</v>
      </c>
    </row>
    <row r="40" spans="1:68" ht="15" hidden="1" customHeight="1">
      <c r="A40" s="65"/>
      <c r="B40" s="66"/>
      <c r="C40" s="66"/>
      <c r="D40" s="158"/>
      <c r="E40" s="159"/>
      <c r="F40" s="66"/>
      <c r="G40" s="42" t="e">
        <f>G32+G33+G34</f>
        <v>#REF!</v>
      </c>
      <c r="H40" s="42" t="e">
        <f>H32+H33+H34</f>
        <v>#REF!</v>
      </c>
      <c r="I40" s="42" t="e">
        <f>I32+I33+I34</f>
        <v>#REF!</v>
      </c>
      <c r="J40" s="42" t="e">
        <f t="shared" ref="J40:R40" si="3">J32+J33+J34</f>
        <v>#REF!</v>
      </c>
      <c r="K40" s="42" t="e">
        <f t="shared" si="3"/>
        <v>#REF!</v>
      </c>
      <c r="L40" s="42" t="e">
        <f t="shared" si="3"/>
        <v>#REF!</v>
      </c>
      <c r="M40" s="42" t="e">
        <f t="shared" si="3"/>
        <v>#REF!</v>
      </c>
      <c r="N40" s="42" t="e">
        <f t="shared" si="3"/>
        <v>#REF!</v>
      </c>
      <c r="O40" s="42" t="e">
        <f t="shared" si="3"/>
        <v>#REF!</v>
      </c>
      <c r="P40" s="42" t="e">
        <f t="shared" si="3"/>
        <v>#REF!</v>
      </c>
      <c r="Q40" s="42" t="e">
        <f t="shared" si="3"/>
        <v>#REF!</v>
      </c>
      <c r="R40" s="42" t="e">
        <f t="shared" si="3"/>
        <v>#REF!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55"/>
      <c r="AL40" s="56" t="e">
        <f>SUM(G40:R40)</f>
        <v>#REF!</v>
      </c>
    </row>
    <row r="41" spans="1:68" ht="15" hidden="1" customHeight="1">
      <c r="A41" s="65"/>
      <c r="B41" s="67"/>
      <c r="C41" s="157" t="s">
        <v>22</v>
      </c>
      <c r="D41" s="158"/>
      <c r="E41" s="159"/>
      <c r="F41" s="67"/>
      <c r="G41" s="42" t="e">
        <f>#REF!+#REF!+#REF!+G19+G27</f>
        <v>#REF!</v>
      </c>
      <c r="H41" s="42" t="e">
        <f>#REF!+#REF!+#REF!+H19+H27</f>
        <v>#REF!</v>
      </c>
      <c r="I41" s="42" t="e">
        <f>#REF!+#REF!+#REF!+I19+I27</f>
        <v>#REF!</v>
      </c>
      <c r="J41" s="42" t="e">
        <f>#REF!+#REF!+#REF!+J19+J27</f>
        <v>#REF!</v>
      </c>
      <c r="K41" s="42" t="e">
        <f>#REF!+#REF!+#REF!+K19+K27</f>
        <v>#REF!</v>
      </c>
      <c r="L41" s="42" t="e">
        <f>#REF!+#REF!+#REF!+L19+L27</f>
        <v>#REF!</v>
      </c>
      <c r="M41" s="42" t="e">
        <f>#REF!+#REF!+#REF!+M19+M27</f>
        <v>#REF!</v>
      </c>
      <c r="N41" s="42" t="e">
        <f>#REF!+#REF!+#REF!+N19+N27</f>
        <v>#REF!</v>
      </c>
      <c r="O41" s="42" t="e">
        <f>#REF!+#REF!+#REF!+O19+O27</f>
        <v>#REF!</v>
      </c>
      <c r="P41" s="42" t="e">
        <f>#REF!+#REF!+#REF!+P19+P27</f>
        <v>#REF!</v>
      </c>
      <c r="Q41" s="42" t="e">
        <f>#REF!+#REF!+#REF!+Q19+Q27</f>
        <v>#REF!</v>
      </c>
      <c r="R41" s="42" t="e">
        <f>#REF!+#REF!+#REF!+R19+R27</f>
        <v>#REF!</v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55"/>
      <c r="AL41" s="68" t="e">
        <f>SUM(G41:R41)</f>
        <v>#REF!</v>
      </c>
    </row>
    <row r="42" spans="1:68" ht="15" hidden="1" customHeight="1">
      <c r="A42" s="65"/>
      <c r="B42" s="67"/>
      <c r="C42" s="157" t="s">
        <v>24</v>
      </c>
      <c r="D42" s="158"/>
      <c r="E42" s="159"/>
      <c r="F42" s="67"/>
      <c r="G42" s="42" t="e">
        <f>#REF!+#REF!+#REF!+G20+G28</f>
        <v>#REF!</v>
      </c>
      <c r="H42" s="42" t="e">
        <f>#REF!+#REF!+#REF!+H20+H28</f>
        <v>#REF!</v>
      </c>
      <c r="I42" s="42" t="e">
        <f>#REF!+#REF!+#REF!+I20+I28</f>
        <v>#REF!</v>
      </c>
      <c r="J42" s="42" t="e">
        <f>#REF!+#REF!+#REF!+J20+J28</f>
        <v>#REF!</v>
      </c>
      <c r="K42" s="42" t="e">
        <f>#REF!+#REF!+#REF!+K20+K28</f>
        <v>#REF!</v>
      </c>
      <c r="L42" s="42" t="e">
        <f>#REF!+#REF!+#REF!+L20+L28</f>
        <v>#REF!</v>
      </c>
      <c r="M42" s="42" t="e">
        <f>#REF!+#REF!+#REF!+M20+M28</f>
        <v>#REF!</v>
      </c>
      <c r="N42" s="42" t="e">
        <f>#REF!+#REF!+#REF!+N20+N28</f>
        <v>#REF!</v>
      </c>
      <c r="O42" s="42" t="e">
        <f>#REF!+#REF!+#REF!+O20+O28</f>
        <v>#REF!</v>
      </c>
      <c r="P42" s="42" t="e">
        <f>#REF!+#REF!+#REF!+P20+P28</f>
        <v>#REF!</v>
      </c>
      <c r="Q42" s="42" t="e">
        <f>#REF!+#REF!+#REF!+Q20+Q28</f>
        <v>#REF!</v>
      </c>
      <c r="R42" s="42" t="e">
        <f>#REF!+#REF!+#REF!+R20+R28</f>
        <v>#REF!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55"/>
      <c r="AL42" s="68" t="e">
        <f>SUM(G42:R42)</f>
        <v>#REF!</v>
      </c>
    </row>
    <row r="43" spans="1:68" ht="15" hidden="1" customHeight="1">
      <c r="A43" s="65"/>
      <c r="B43" s="67"/>
      <c r="C43" s="66"/>
      <c r="D43" s="158"/>
      <c r="E43" s="159"/>
      <c r="F43" s="67"/>
      <c r="G43" s="42" t="e">
        <f>SUM(G40:G42)</f>
        <v>#REF!</v>
      </c>
      <c r="H43" s="42" t="e">
        <f>SUM(H40:H42)</f>
        <v>#REF!</v>
      </c>
      <c r="I43" s="42" t="e">
        <f>SUM(I40:I42)</f>
        <v>#REF!</v>
      </c>
      <c r="J43" s="42" t="e">
        <f t="shared" ref="J43:R43" si="4">SUM(J40:J42)</f>
        <v>#REF!</v>
      </c>
      <c r="K43" s="42" t="e">
        <f t="shared" si="4"/>
        <v>#REF!</v>
      </c>
      <c r="L43" s="42" t="e">
        <f t="shared" si="4"/>
        <v>#REF!</v>
      </c>
      <c r="M43" s="42" t="e">
        <f t="shared" si="4"/>
        <v>#REF!</v>
      </c>
      <c r="N43" s="42" t="e">
        <f t="shared" si="4"/>
        <v>#REF!</v>
      </c>
      <c r="O43" s="42" t="e">
        <f t="shared" si="4"/>
        <v>#REF!</v>
      </c>
      <c r="P43" s="42" t="e">
        <f t="shared" si="4"/>
        <v>#REF!</v>
      </c>
      <c r="Q43" s="42" t="e">
        <f t="shared" si="4"/>
        <v>#REF!</v>
      </c>
      <c r="R43" s="42" t="e">
        <f t="shared" si="4"/>
        <v>#REF!</v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55"/>
      <c r="AL43" s="68" t="e">
        <f>SUM(G43:R43)</f>
        <v>#REF!</v>
      </c>
    </row>
    <row r="44" spans="1:68" ht="15" hidden="1" customHeight="1">
      <c r="A44" s="65"/>
      <c r="B44" s="67"/>
      <c r="C44" s="157" t="s">
        <v>25</v>
      </c>
      <c r="D44" s="158"/>
      <c r="E44" s="159"/>
      <c r="F44" s="67"/>
      <c r="G44" s="42" t="e">
        <f>#REF!+#REF!+#REF!+G22+G30</f>
        <v>#REF!</v>
      </c>
      <c r="H44" s="42" t="e">
        <f>#REF!+#REF!+#REF!+H22+H30</f>
        <v>#REF!</v>
      </c>
      <c r="I44" s="42" t="e">
        <f>#REF!+#REF!+#REF!+I22+I30</f>
        <v>#REF!</v>
      </c>
      <c r="J44" s="42" t="e">
        <f>#REF!+#REF!+#REF!+J22+J30</f>
        <v>#REF!</v>
      </c>
      <c r="K44" s="42" t="e">
        <f>#REF!+#REF!+#REF!+K22+K30</f>
        <v>#REF!</v>
      </c>
      <c r="L44" s="42" t="e">
        <f>#REF!+#REF!+#REF!+L22+L30</f>
        <v>#REF!</v>
      </c>
      <c r="M44" s="42" t="e">
        <f>#REF!+#REF!+#REF!+M22+M30</f>
        <v>#REF!</v>
      </c>
      <c r="N44" s="42" t="e">
        <f>#REF!+#REF!+#REF!+N22+N30</f>
        <v>#REF!</v>
      </c>
      <c r="O44" s="69" t="e">
        <f>#REF!+#REF!+#REF!+O22+O30</f>
        <v>#REF!</v>
      </c>
      <c r="P44" s="42" t="e">
        <f>#REF!+#REF!+#REF!+P22+P30</f>
        <v>#REF!</v>
      </c>
      <c r="Q44" s="42" t="e">
        <f>#REF!+#REF!+#REF!+Q22+Q30</f>
        <v>#REF!</v>
      </c>
      <c r="R44" s="42" t="e">
        <f>#REF!+#REF!+#REF!+R22+R30</f>
        <v>#REF!</v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55"/>
      <c r="AL44" s="70" t="e">
        <f>SUM(G44:R44)</f>
        <v>#REF!</v>
      </c>
    </row>
    <row r="45" spans="1:68" ht="23.25" customHeight="1"/>
    <row r="46" spans="1:68" ht="23.25" customHeight="1">
      <c r="A46" s="73"/>
      <c r="B46" s="18"/>
      <c r="C46" s="18"/>
      <c r="D46" s="18"/>
      <c r="E46" s="18"/>
      <c r="F46" s="18"/>
      <c r="G46" s="25"/>
      <c r="H46" s="25"/>
      <c r="I46" s="25"/>
      <c r="J46" s="25"/>
      <c r="K46" s="25"/>
      <c r="L46" s="25"/>
      <c r="M46" s="25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</row>
    <row r="47" spans="1:68" s="75" customFormat="1" ht="66" customHeight="1">
      <c r="B47" s="145" t="s">
        <v>45</v>
      </c>
      <c r="C47" s="145"/>
      <c r="D47" s="145"/>
      <c r="E47" s="145"/>
      <c r="F47" s="145"/>
      <c r="G47" s="145"/>
      <c r="H47" s="146" t="s">
        <v>46</v>
      </c>
      <c r="I47" s="146"/>
      <c r="J47" s="146"/>
      <c r="K47" s="146"/>
      <c r="L47" s="146"/>
      <c r="M47" s="146"/>
      <c r="P47" s="147"/>
      <c r="Q47" s="147"/>
      <c r="R47" s="147"/>
      <c r="S47" s="147"/>
      <c r="T47" s="76"/>
      <c r="U47" s="148" t="s">
        <v>47</v>
      </c>
      <c r="V47" s="148"/>
      <c r="W47" s="148"/>
    </row>
    <row r="48" spans="1:68" s="75" customFormat="1" ht="21.95" customHeight="1">
      <c r="I48" s="140" t="s">
        <v>6</v>
      </c>
      <c r="J48" s="140"/>
      <c r="K48" s="140"/>
      <c r="L48" s="140"/>
      <c r="P48" s="140" t="s">
        <v>8</v>
      </c>
      <c r="Q48" s="140"/>
      <c r="R48" s="140"/>
      <c r="S48" s="140"/>
      <c r="U48" s="140" t="s">
        <v>48</v>
      </c>
      <c r="V48" s="140"/>
      <c r="W48" s="140"/>
    </row>
    <row r="49" spans="1:16384" s="75" customFormat="1" ht="21.9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  <c r="IX49" s="77"/>
      <c r="IY49" s="77"/>
      <c r="IZ49" s="77"/>
      <c r="JA49" s="77"/>
      <c r="JB49" s="77"/>
      <c r="JC49" s="77"/>
      <c r="JD49" s="77"/>
      <c r="JE49" s="77"/>
      <c r="JF49" s="77"/>
      <c r="JG49" s="77"/>
      <c r="JH49" s="77"/>
      <c r="JI49" s="77"/>
      <c r="JJ49" s="77"/>
      <c r="JK49" s="77"/>
      <c r="JL49" s="77"/>
      <c r="JM49" s="77"/>
      <c r="JN49" s="77"/>
      <c r="JO49" s="77"/>
      <c r="JP49" s="77"/>
      <c r="JQ49" s="77"/>
      <c r="JR49" s="77"/>
      <c r="JS49" s="77"/>
      <c r="JT49" s="77"/>
      <c r="JU49" s="77"/>
      <c r="JV49" s="77"/>
      <c r="JW49" s="77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  <c r="KI49" s="77"/>
      <c r="KJ49" s="77"/>
      <c r="KK49" s="77"/>
      <c r="KL49" s="77"/>
      <c r="KM49" s="77"/>
      <c r="KN49" s="77"/>
      <c r="KO49" s="77"/>
      <c r="KP49" s="77"/>
      <c r="KQ49" s="77"/>
      <c r="KR49" s="77"/>
      <c r="KS49" s="77"/>
      <c r="KT49" s="77"/>
      <c r="KU49" s="77"/>
      <c r="KV49" s="77"/>
      <c r="KW49" s="77"/>
      <c r="KX49" s="77"/>
      <c r="KY49" s="77"/>
      <c r="KZ49" s="77"/>
      <c r="LA49" s="77"/>
      <c r="LB49" s="77"/>
      <c r="LC49" s="77"/>
      <c r="LD49" s="77"/>
      <c r="LE49" s="77"/>
      <c r="LF49" s="77"/>
      <c r="LG49" s="77"/>
      <c r="LH49" s="77"/>
      <c r="LI49" s="77"/>
      <c r="LJ49" s="77"/>
      <c r="LK49" s="77"/>
      <c r="LL49" s="77"/>
      <c r="LM49" s="77"/>
      <c r="LN49" s="77"/>
      <c r="LO49" s="77"/>
      <c r="LP49" s="77"/>
      <c r="LQ49" s="77"/>
      <c r="LR49" s="77"/>
      <c r="LS49" s="77"/>
      <c r="LT49" s="77"/>
      <c r="LU49" s="77"/>
      <c r="LV49" s="77"/>
      <c r="LW49" s="77"/>
      <c r="LX49" s="77"/>
      <c r="LY49" s="77"/>
      <c r="LZ49" s="77"/>
      <c r="MA49" s="77"/>
      <c r="MB49" s="77"/>
      <c r="MC49" s="77"/>
      <c r="MD49" s="77"/>
      <c r="ME49" s="77"/>
      <c r="MF49" s="77"/>
      <c r="MG49" s="77"/>
      <c r="MH49" s="77"/>
      <c r="MI49" s="77"/>
      <c r="MJ49" s="77"/>
      <c r="MK49" s="77"/>
      <c r="ML49" s="77"/>
      <c r="MM49" s="77"/>
      <c r="MN49" s="77"/>
      <c r="MO49" s="77"/>
      <c r="MP49" s="77"/>
      <c r="MQ49" s="77"/>
      <c r="MR49" s="77"/>
      <c r="MS49" s="77"/>
      <c r="MT49" s="77"/>
      <c r="MU49" s="77"/>
      <c r="MV49" s="77"/>
      <c r="MW49" s="77"/>
      <c r="MX49" s="77"/>
      <c r="MY49" s="77"/>
      <c r="MZ49" s="77"/>
      <c r="NA49" s="77"/>
      <c r="NB49" s="77"/>
      <c r="NC49" s="77"/>
      <c r="ND49" s="77"/>
      <c r="NE49" s="77"/>
      <c r="NF49" s="77"/>
      <c r="NG49" s="77"/>
      <c r="NH49" s="77"/>
      <c r="NI49" s="77"/>
      <c r="NJ49" s="77"/>
      <c r="NK49" s="77"/>
      <c r="NL49" s="77"/>
      <c r="NM49" s="77"/>
      <c r="NN49" s="77"/>
      <c r="NO49" s="77"/>
      <c r="NP49" s="77"/>
      <c r="NQ49" s="77"/>
      <c r="NR49" s="77"/>
      <c r="NS49" s="77"/>
      <c r="NT49" s="77"/>
      <c r="NU49" s="77"/>
      <c r="NV49" s="77"/>
      <c r="NW49" s="77"/>
      <c r="NX49" s="77"/>
      <c r="NY49" s="77"/>
      <c r="NZ49" s="77"/>
      <c r="OA49" s="77"/>
      <c r="OB49" s="77"/>
      <c r="OC49" s="77"/>
      <c r="OD49" s="77"/>
      <c r="OE49" s="77"/>
      <c r="OF49" s="77"/>
      <c r="OG49" s="77"/>
      <c r="OH49" s="77"/>
      <c r="OI49" s="77"/>
      <c r="OJ49" s="77"/>
      <c r="OK49" s="77"/>
      <c r="OL49" s="77"/>
      <c r="OM49" s="77"/>
      <c r="ON49" s="77"/>
      <c r="OO49" s="77"/>
      <c r="OP49" s="77"/>
      <c r="OQ49" s="77"/>
      <c r="OR49" s="77"/>
      <c r="OS49" s="77"/>
      <c r="OT49" s="77"/>
      <c r="OU49" s="77"/>
      <c r="OV49" s="77"/>
      <c r="OW49" s="77"/>
      <c r="OX49" s="77"/>
      <c r="OY49" s="77"/>
      <c r="OZ49" s="77"/>
      <c r="PA49" s="77"/>
      <c r="PB49" s="77"/>
      <c r="PC49" s="77"/>
      <c r="PD49" s="77"/>
      <c r="PE49" s="77"/>
      <c r="PF49" s="77"/>
      <c r="PG49" s="77"/>
      <c r="PH49" s="77"/>
      <c r="PI49" s="77"/>
      <c r="PJ49" s="77"/>
      <c r="PK49" s="77"/>
      <c r="PL49" s="77"/>
      <c r="PM49" s="77"/>
      <c r="PN49" s="77"/>
      <c r="PO49" s="77"/>
      <c r="PP49" s="77"/>
      <c r="PQ49" s="77"/>
      <c r="PR49" s="77"/>
      <c r="PS49" s="77"/>
      <c r="PT49" s="77"/>
      <c r="PU49" s="77"/>
      <c r="PV49" s="77"/>
      <c r="PW49" s="77"/>
      <c r="PX49" s="77"/>
      <c r="PY49" s="77"/>
      <c r="PZ49" s="77"/>
      <c r="QA49" s="77"/>
      <c r="QB49" s="77"/>
      <c r="QC49" s="77"/>
      <c r="QD49" s="77"/>
      <c r="QE49" s="77"/>
      <c r="QF49" s="77"/>
      <c r="QG49" s="77"/>
      <c r="QH49" s="77"/>
      <c r="QI49" s="77"/>
      <c r="QJ49" s="77"/>
      <c r="QK49" s="77"/>
      <c r="QL49" s="77"/>
      <c r="QM49" s="77"/>
      <c r="QN49" s="77"/>
      <c r="QO49" s="77"/>
      <c r="QP49" s="77"/>
      <c r="QQ49" s="77"/>
      <c r="QR49" s="77"/>
      <c r="QS49" s="77"/>
      <c r="QT49" s="77"/>
      <c r="QU49" s="77"/>
      <c r="QV49" s="77"/>
      <c r="QW49" s="77"/>
      <c r="QX49" s="77"/>
      <c r="QY49" s="77"/>
      <c r="QZ49" s="77"/>
      <c r="RA49" s="77"/>
      <c r="RB49" s="77"/>
      <c r="RC49" s="77"/>
      <c r="RD49" s="77"/>
      <c r="RE49" s="77"/>
      <c r="RF49" s="77"/>
      <c r="RG49" s="77"/>
      <c r="RH49" s="77"/>
      <c r="RI49" s="77"/>
      <c r="RJ49" s="77"/>
      <c r="RK49" s="77"/>
      <c r="RL49" s="77"/>
      <c r="RM49" s="77"/>
      <c r="RN49" s="77"/>
      <c r="RO49" s="77"/>
      <c r="RP49" s="77"/>
      <c r="RQ49" s="77"/>
      <c r="RR49" s="77"/>
      <c r="RS49" s="77"/>
      <c r="RT49" s="77"/>
      <c r="RU49" s="77"/>
      <c r="RV49" s="77"/>
      <c r="RW49" s="77"/>
      <c r="RX49" s="77"/>
      <c r="RY49" s="77"/>
      <c r="RZ49" s="77"/>
      <c r="SA49" s="77"/>
      <c r="SB49" s="77"/>
      <c r="SC49" s="77"/>
      <c r="SD49" s="77"/>
      <c r="SE49" s="77"/>
      <c r="SF49" s="77"/>
      <c r="SG49" s="77"/>
      <c r="SH49" s="77"/>
      <c r="SI49" s="77"/>
      <c r="SJ49" s="77"/>
      <c r="SK49" s="77"/>
      <c r="SL49" s="77"/>
      <c r="SM49" s="77"/>
      <c r="SN49" s="77"/>
      <c r="SO49" s="77"/>
      <c r="SP49" s="77"/>
      <c r="SQ49" s="77"/>
      <c r="SR49" s="77"/>
      <c r="SS49" s="77"/>
      <c r="ST49" s="77"/>
      <c r="SU49" s="77"/>
      <c r="SV49" s="77"/>
      <c r="SW49" s="77"/>
      <c r="SX49" s="77"/>
      <c r="SY49" s="77"/>
      <c r="SZ49" s="77"/>
      <c r="TA49" s="77"/>
      <c r="TB49" s="77"/>
      <c r="TC49" s="77"/>
      <c r="TD49" s="77"/>
      <c r="TE49" s="77"/>
      <c r="TF49" s="77"/>
      <c r="TG49" s="77"/>
      <c r="TH49" s="77"/>
      <c r="TI49" s="77"/>
      <c r="TJ49" s="77"/>
      <c r="TK49" s="77"/>
      <c r="TL49" s="77"/>
      <c r="TM49" s="77"/>
      <c r="TN49" s="77"/>
      <c r="TO49" s="77"/>
      <c r="TP49" s="77"/>
      <c r="TQ49" s="77"/>
      <c r="TR49" s="77"/>
      <c r="TS49" s="77"/>
      <c r="TT49" s="77"/>
      <c r="TU49" s="77"/>
      <c r="TV49" s="77"/>
      <c r="TW49" s="77"/>
      <c r="TX49" s="77"/>
      <c r="TY49" s="77"/>
      <c r="TZ49" s="77"/>
      <c r="UA49" s="77"/>
      <c r="UB49" s="77"/>
      <c r="UC49" s="77"/>
      <c r="UD49" s="77"/>
      <c r="UE49" s="77"/>
      <c r="UF49" s="77"/>
      <c r="UG49" s="77"/>
      <c r="UH49" s="77"/>
      <c r="UI49" s="77"/>
      <c r="UJ49" s="77"/>
      <c r="UK49" s="77"/>
      <c r="UL49" s="77"/>
      <c r="UM49" s="77"/>
      <c r="UN49" s="77"/>
      <c r="UO49" s="77"/>
      <c r="UP49" s="77"/>
      <c r="UQ49" s="77"/>
      <c r="UR49" s="77"/>
      <c r="US49" s="77"/>
      <c r="UT49" s="77"/>
      <c r="UU49" s="77"/>
      <c r="UV49" s="77"/>
      <c r="UW49" s="77"/>
      <c r="UX49" s="77"/>
      <c r="UY49" s="77"/>
      <c r="UZ49" s="77"/>
      <c r="VA49" s="77"/>
      <c r="VB49" s="77"/>
      <c r="VC49" s="77"/>
      <c r="VD49" s="77"/>
      <c r="VE49" s="77"/>
      <c r="VF49" s="77"/>
      <c r="VG49" s="77"/>
      <c r="VH49" s="77"/>
      <c r="VI49" s="77"/>
      <c r="VJ49" s="77"/>
      <c r="VK49" s="77"/>
      <c r="VL49" s="77"/>
      <c r="VM49" s="77"/>
      <c r="VN49" s="77"/>
      <c r="VO49" s="77"/>
      <c r="VP49" s="77"/>
      <c r="VQ49" s="77"/>
      <c r="VR49" s="77"/>
      <c r="VS49" s="77"/>
      <c r="VT49" s="77"/>
      <c r="VU49" s="77"/>
      <c r="VV49" s="77"/>
      <c r="VW49" s="77"/>
      <c r="VX49" s="77"/>
      <c r="VY49" s="77"/>
      <c r="VZ49" s="77"/>
      <c r="WA49" s="77"/>
      <c r="WB49" s="77"/>
      <c r="WC49" s="77"/>
      <c r="WD49" s="77"/>
      <c r="WE49" s="77"/>
      <c r="WF49" s="77"/>
      <c r="WG49" s="77"/>
      <c r="WH49" s="77"/>
      <c r="WI49" s="77"/>
      <c r="WJ49" s="77"/>
      <c r="WK49" s="77"/>
      <c r="WL49" s="77"/>
      <c r="WM49" s="77"/>
      <c r="WN49" s="77"/>
      <c r="WO49" s="77"/>
      <c r="WP49" s="77"/>
      <c r="WQ49" s="77"/>
      <c r="WR49" s="77"/>
      <c r="WS49" s="77"/>
      <c r="WT49" s="77"/>
      <c r="WU49" s="77"/>
      <c r="WV49" s="77"/>
      <c r="WW49" s="77"/>
      <c r="WX49" s="77"/>
      <c r="WY49" s="77"/>
      <c r="WZ49" s="77"/>
      <c r="XA49" s="77"/>
      <c r="XB49" s="77"/>
      <c r="XC49" s="77"/>
      <c r="XD49" s="77"/>
      <c r="XE49" s="77"/>
      <c r="XF49" s="77"/>
      <c r="XG49" s="77"/>
      <c r="XH49" s="77"/>
      <c r="XI49" s="77"/>
      <c r="XJ49" s="77"/>
      <c r="XK49" s="77"/>
      <c r="XL49" s="77"/>
      <c r="XM49" s="77"/>
      <c r="XN49" s="77"/>
      <c r="XO49" s="77"/>
      <c r="XP49" s="77"/>
      <c r="XQ49" s="77"/>
      <c r="XR49" s="77"/>
      <c r="XS49" s="77"/>
      <c r="XT49" s="77"/>
      <c r="XU49" s="77"/>
      <c r="XV49" s="77"/>
      <c r="XW49" s="77"/>
      <c r="XX49" s="77"/>
      <c r="XY49" s="77"/>
      <c r="XZ49" s="77"/>
      <c r="YA49" s="77"/>
      <c r="YB49" s="77"/>
      <c r="YC49" s="77"/>
      <c r="YD49" s="77"/>
      <c r="YE49" s="77"/>
      <c r="YF49" s="77"/>
      <c r="YG49" s="77"/>
      <c r="YH49" s="77"/>
      <c r="YI49" s="77"/>
      <c r="YJ49" s="77"/>
      <c r="YK49" s="77"/>
      <c r="YL49" s="77"/>
      <c r="YM49" s="77"/>
      <c r="YN49" s="77"/>
      <c r="YO49" s="77"/>
      <c r="YP49" s="77"/>
      <c r="YQ49" s="77"/>
      <c r="YR49" s="77"/>
      <c r="YS49" s="77"/>
      <c r="YT49" s="77"/>
      <c r="YU49" s="77"/>
      <c r="YV49" s="77"/>
      <c r="YW49" s="77"/>
      <c r="YX49" s="77"/>
      <c r="YY49" s="77"/>
      <c r="YZ49" s="77"/>
      <c r="ZA49" s="77"/>
      <c r="ZB49" s="77"/>
      <c r="ZC49" s="77"/>
      <c r="ZD49" s="77"/>
      <c r="ZE49" s="77"/>
      <c r="ZF49" s="77"/>
      <c r="ZG49" s="77"/>
      <c r="ZH49" s="77"/>
      <c r="ZI49" s="77"/>
      <c r="ZJ49" s="77"/>
      <c r="ZK49" s="77"/>
      <c r="ZL49" s="77"/>
      <c r="ZM49" s="77"/>
      <c r="ZN49" s="77"/>
      <c r="ZO49" s="77"/>
      <c r="ZP49" s="77"/>
      <c r="ZQ49" s="77"/>
      <c r="ZR49" s="77"/>
      <c r="ZS49" s="77"/>
      <c r="ZT49" s="77"/>
      <c r="ZU49" s="77"/>
      <c r="ZV49" s="77"/>
      <c r="ZW49" s="77"/>
      <c r="ZX49" s="77"/>
      <c r="ZY49" s="77"/>
      <c r="ZZ49" s="77"/>
      <c r="AAA49" s="77"/>
      <c r="AAB49" s="77"/>
      <c r="AAC49" s="77"/>
      <c r="AAD49" s="77"/>
      <c r="AAE49" s="77"/>
      <c r="AAF49" s="77"/>
      <c r="AAG49" s="77"/>
      <c r="AAH49" s="77"/>
      <c r="AAI49" s="77"/>
      <c r="AAJ49" s="77"/>
      <c r="AAK49" s="77"/>
      <c r="AAL49" s="77"/>
      <c r="AAM49" s="77"/>
      <c r="AAN49" s="77"/>
      <c r="AAO49" s="77"/>
      <c r="AAP49" s="77"/>
      <c r="AAQ49" s="77"/>
      <c r="AAR49" s="77"/>
      <c r="AAS49" s="77"/>
      <c r="AAT49" s="77"/>
      <c r="AAU49" s="77"/>
      <c r="AAV49" s="77"/>
      <c r="AAW49" s="77"/>
      <c r="AAX49" s="77"/>
      <c r="AAY49" s="77"/>
      <c r="AAZ49" s="77"/>
      <c r="ABA49" s="77"/>
      <c r="ABB49" s="77"/>
      <c r="ABC49" s="77"/>
      <c r="ABD49" s="77"/>
      <c r="ABE49" s="77"/>
      <c r="ABF49" s="77"/>
      <c r="ABG49" s="77"/>
      <c r="ABH49" s="77"/>
      <c r="ABI49" s="77"/>
      <c r="ABJ49" s="77"/>
      <c r="ABK49" s="77"/>
      <c r="ABL49" s="77"/>
      <c r="ABM49" s="77"/>
      <c r="ABN49" s="77"/>
      <c r="ABO49" s="77"/>
      <c r="ABP49" s="77"/>
      <c r="ABQ49" s="77"/>
      <c r="ABR49" s="77"/>
      <c r="ABS49" s="77"/>
      <c r="ABT49" s="77"/>
      <c r="ABU49" s="77"/>
      <c r="ABV49" s="77"/>
      <c r="ABW49" s="77"/>
      <c r="ABX49" s="77"/>
      <c r="ABY49" s="77"/>
      <c r="ABZ49" s="77"/>
      <c r="ACA49" s="77"/>
      <c r="ACB49" s="77"/>
      <c r="ACC49" s="77"/>
      <c r="ACD49" s="77"/>
      <c r="ACE49" s="77"/>
      <c r="ACF49" s="77"/>
      <c r="ACG49" s="77"/>
      <c r="ACH49" s="77"/>
      <c r="ACI49" s="77"/>
      <c r="ACJ49" s="77"/>
      <c r="ACK49" s="77"/>
      <c r="ACL49" s="77"/>
      <c r="ACM49" s="77"/>
      <c r="ACN49" s="77"/>
      <c r="ACO49" s="77"/>
      <c r="ACP49" s="77"/>
      <c r="ACQ49" s="77"/>
      <c r="ACR49" s="77"/>
      <c r="ACS49" s="77"/>
      <c r="ACT49" s="77"/>
      <c r="ACU49" s="77"/>
      <c r="ACV49" s="77"/>
      <c r="ACW49" s="77"/>
      <c r="ACX49" s="77"/>
      <c r="ACY49" s="77"/>
      <c r="ACZ49" s="77"/>
      <c r="ADA49" s="77"/>
      <c r="ADB49" s="77"/>
      <c r="ADC49" s="77"/>
      <c r="ADD49" s="77"/>
      <c r="ADE49" s="77"/>
      <c r="ADF49" s="77"/>
      <c r="ADG49" s="77"/>
      <c r="ADH49" s="77"/>
      <c r="ADI49" s="77"/>
      <c r="ADJ49" s="77"/>
      <c r="ADK49" s="77"/>
      <c r="ADL49" s="77"/>
      <c r="ADM49" s="77"/>
      <c r="ADN49" s="77"/>
      <c r="ADO49" s="77"/>
      <c r="ADP49" s="77"/>
      <c r="ADQ49" s="77"/>
      <c r="ADR49" s="77"/>
      <c r="ADS49" s="77"/>
      <c r="ADT49" s="77"/>
      <c r="ADU49" s="77"/>
      <c r="ADV49" s="77"/>
      <c r="ADW49" s="77"/>
      <c r="ADX49" s="77"/>
      <c r="ADY49" s="77"/>
      <c r="ADZ49" s="77"/>
      <c r="AEA49" s="77"/>
      <c r="AEB49" s="77"/>
      <c r="AEC49" s="77"/>
      <c r="AED49" s="77"/>
      <c r="AEE49" s="77"/>
      <c r="AEF49" s="77"/>
      <c r="AEG49" s="77"/>
      <c r="AEH49" s="77"/>
      <c r="AEI49" s="77"/>
      <c r="AEJ49" s="77"/>
      <c r="AEK49" s="77"/>
      <c r="AEL49" s="77"/>
      <c r="AEM49" s="77"/>
      <c r="AEN49" s="77"/>
      <c r="AEO49" s="77"/>
      <c r="AEP49" s="77"/>
      <c r="AEQ49" s="77"/>
      <c r="AER49" s="77"/>
      <c r="AES49" s="77"/>
      <c r="AET49" s="77"/>
      <c r="AEU49" s="77"/>
      <c r="AEV49" s="77"/>
      <c r="AEW49" s="77"/>
      <c r="AEX49" s="77"/>
      <c r="AEY49" s="77"/>
      <c r="AEZ49" s="77"/>
      <c r="AFA49" s="77"/>
      <c r="AFB49" s="77"/>
      <c r="AFC49" s="77"/>
      <c r="AFD49" s="77"/>
      <c r="AFE49" s="77"/>
      <c r="AFF49" s="77"/>
      <c r="AFG49" s="77"/>
      <c r="AFH49" s="77"/>
      <c r="AFI49" s="77"/>
      <c r="AFJ49" s="77"/>
      <c r="AFK49" s="77"/>
      <c r="AFL49" s="77"/>
      <c r="AFM49" s="77"/>
      <c r="AFN49" s="77"/>
      <c r="AFO49" s="77"/>
      <c r="AFP49" s="77"/>
      <c r="AFQ49" s="77"/>
      <c r="AFR49" s="77"/>
      <c r="AFS49" s="77"/>
      <c r="AFT49" s="77"/>
      <c r="AFU49" s="77"/>
      <c r="AFV49" s="77"/>
      <c r="AFW49" s="77"/>
      <c r="AFX49" s="77"/>
      <c r="AFY49" s="77"/>
      <c r="AFZ49" s="77"/>
      <c r="AGA49" s="77"/>
      <c r="AGB49" s="77"/>
      <c r="AGC49" s="77"/>
      <c r="AGD49" s="77"/>
      <c r="AGE49" s="77"/>
      <c r="AGF49" s="77"/>
      <c r="AGG49" s="77"/>
      <c r="AGH49" s="77"/>
      <c r="AGI49" s="77"/>
      <c r="AGJ49" s="77"/>
      <c r="AGK49" s="77"/>
      <c r="AGL49" s="77"/>
      <c r="AGM49" s="77"/>
      <c r="AGN49" s="77"/>
      <c r="AGO49" s="77"/>
      <c r="AGP49" s="77"/>
      <c r="AGQ49" s="77"/>
      <c r="AGR49" s="77"/>
      <c r="AGS49" s="77"/>
      <c r="AGT49" s="77"/>
      <c r="AGU49" s="77"/>
      <c r="AGV49" s="77"/>
      <c r="AGW49" s="77"/>
      <c r="AGX49" s="77"/>
      <c r="AGY49" s="77"/>
      <c r="AGZ49" s="77"/>
      <c r="AHA49" s="77"/>
      <c r="AHB49" s="77"/>
      <c r="AHC49" s="77"/>
      <c r="AHD49" s="77"/>
      <c r="AHE49" s="77"/>
      <c r="AHF49" s="77"/>
      <c r="AHG49" s="77"/>
      <c r="AHH49" s="77"/>
      <c r="AHI49" s="77"/>
      <c r="AHJ49" s="77"/>
      <c r="AHK49" s="77"/>
      <c r="AHL49" s="77"/>
      <c r="AHM49" s="77"/>
      <c r="AHN49" s="77"/>
      <c r="AHO49" s="77"/>
      <c r="AHP49" s="77"/>
      <c r="AHQ49" s="77"/>
      <c r="AHR49" s="77"/>
      <c r="AHS49" s="77"/>
      <c r="AHT49" s="77"/>
      <c r="AHU49" s="77"/>
      <c r="AHV49" s="77"/>
      <c r="AHW49" s="77"/>
      <c r="AHX49" s="77"/>
      <c r="AHY49" s="77"/>
      <c r="AHZ49" s="77"/>
      <c r="AIA49" s="77"/>
      <c r="AIB49" s="77"/>
      <c r="AIC49" s="77"/>
      <c r="AID49" s="77"/>
      <c r="AIE49" s="77"/>
      <c r="AIF49" s="77"/>
      <c r="AIG49" s="77"/>
      <c r="AIH49" s="77"/>
      <c r="AII49" s="77"/>
      <c r="AIJ49" s="77"/>
      <c r="AIK49" s="77"/>
      <c r="AIL49" s="77"/>
      <c r="AIM49" s="77"/>
      <c r="AIN49" s="77"/>
      <c r="AIO49" s="77"/>
      <c r="AIP49" s="77"/>
      <c r="AIQ49" s="77"/>
      <c r="AIR49" s="77"/>
      <c r="AIS49" s="77"/>
      <c r="AIT49" s="77"/>
      <c r="AIU49" s="77"/>
      <c r="AIV49" s="77"/>
      <c r="AIW49" s="77"/>
      <c r="AIX49" s="77"/>
      <c r="AIY49" s="77"/>
      <c r="AIZ49" s="77"/>
      <c r="AJA49" s="77"/>
      <c r="AJB49" s="77"/>
      <c r="AJC49" s="77"/>
      <c r="AJD49" s="77"/>
      <c r="AJE49" s="77"/>
      <c r="AJF49" s="77"/>
      <c r="AJG49" s="77"/>
      <c r="AJH49" s="77"/>
      <c r="AJI49" s="77"/>
      <c r="AJJ49" s="77"/>
      <c r="AJK49" s="77"/>
      <c r="AJL49" s="77"/>
      <c r="AJM49" s="77"/>
      <c r="AJN49" s="77"/>
      <c r="AJO49" s="77"/>
      <c r="AJP49" s="77"/>
      <c r="AJQ49" s="77"/>
      <c r="AJR49" s="77"/>
      <c r="AJS49" s="77"/>
      <c r="AJT49" s="77"/>
      <c r="AJU49" s="77"/>
      <c r="AJV49" s="77"/>
      <c r="AJW49" s="77"/>
      <c r="AJX49" s="77"/>
      <c r="AJY49" s="77"/>
      <c r="AJZ49" s="77"/>
      <c r="AKA49" s="77"/>
      <c r="AKB49" s="77"/>
      <c r="AKC49" s="77"/>
      <c r="AKD49" s="77"/>
      <c r="AKE49" s="77"/>
      <c r="AKF49" s="77"/>
      <c r="AKG49" s="77"/>
      <c r="AKH49" s="77"/>
      <c r="AKI49" s="77"/>
      <c r="AKJ49" s="77"/>
      <c r="AKK49" s="77"/>
      <c r="AKL49" s="77"/>
      <c r="AKM49" s="77"/>
      <c r="AKN49" s="77"/>
      <c r="AKO49" s="77"/>
      <c r="AKP49" s="77"/>
      <c r="AKQ49" s="77"/>
      <c r="AKR49" s="77"/>
      <c r="AKS49" s="77"/>
      <c r="AKT49" s="77"/>
      <c r="AKU49" s="77"/>
      <c r="AKV49" s="77"/>
      <c r="AKW49" s="77"/>
      <c r="AKX49" s="77"/>
      <c r="AKY49" s="77"/>
      <c r="AKZ49" s="77"/>
      <c r="ALA49" s="77"/>
      <c r="ALB49" s="77"/>
      <c r="ALC49" s="77"/>
      <c r="ALD49" s="77"/>
      <c r="ALE49" s="77"/>
      <c r="ALF49" s="77"/>
      <c r="ALG49" s="77"/>
      <c r="ALH49" s="77"/>
      <c r="ALI49" s="77"/>
      <c r="ALJ49" s="77"/>
      <c r="ALK49" s="77"/>
      <c r="ALL49" s="77"/>
      <c r="ALM49" s="77"/>
      <c r="ALN49" s="77"/>
      <c r="ALO49" s="77"/>
      <c r="ALP49" s="77"/>
      <c r="ALQ49" s="77"/>
      <c r="ALR49" s="77"/>
      <c r="ALS49" s="77"/>
      <c r="ALT49" s="77"/>
      <c r="ALU49" s="77"/>
      <c r="ALV49" s="77"/>
      <c r="ALW49" s="77"/>
      <c r="ALX49" s="77"/>
      <c r="ALY49" s="77"/>
      <c r="ALZ49" s="77"/>
      <c r="AMA49" s="77"/>
      <c r="AMB49" s="77"/>
      <c r="AMC49" s="77"/>
      <c r="AMD49" s="77"/>
      <c r="AME49" s="77"/>
      <c r="AMF49" s="77"/>
      <c r="AMG49" s="77"/>
      <c r="AMH49" s="77"/>
      <c r="AMI49" s="77"/>
      <c r="AMJ49" s="77"/>
      <c r="AMK49" s="77"/>
      <c r="AML49" s="77"/>
      <c r="AMM49" s="77"/>
      <c r="AMN49" s="77"/>
      <c r="AMO49" s="77"/>
      <c r="AMP49" s="77"/>
      <c r="AMQ49" s="77"/>
      <c r="AMR49" s="77"/>
      <c r="AMS49" s="77"/>
      <c r="AMT49" s="77"/>
      <c r="AMU49" s="77"/>
      <c r="AMV49" s="77"/>
      <c r="AMW49" s="77"/>
      <c r="AMX49" s="77"/>
      <c r="AMY49" s="77"/>
      <c r="AMZ49" s="77"/>
      <c r="ANA49" s="77"/>
      <c r="ANB49" s="77"/>
      <c r="ANC49" s="77"/>
      <c r="AND49" s="77"/>
      <c r="ANE49" s="77"/>
      <c r="ANF49" s="77"/>
      <c r="ANG49" s="77"/>
      <c r="ANH49" s="77"/>
      <c r="ANI49" s="77"/>
      <c r="ANJ49" s="77"/>
      <c r="ANK49" s="77"/>
      <c r="ANL49" s="77"/>
      <c r="ANM49" s="77"/>
      <c r="ANN49" s="77"/>
      <c r="ANO49" s="77"/>
      <c r="ANP49" s="77"/>
      <c r="ANQ49" s="77"/>
      <c r="ANR49" s="77"/>
      <c r="ANS49" s="77"/>
      <c r="ANT49" s="77"/>
      <c r="ANU49" s="77"/>
      <c r="ANV49" s="77"/>
      <c r="ANW49" s="77"/>
      <c r="ANX49" s="77"/>
      <c r="ANY49" s="77"/>
      <c r="ANZ49" s="77"/>
      <c r="AOA49" s="77"/>
      <c r="AOB49" s="77"/>
      <c r="AOC49" s="77"/>
      <c r="AOD49" s="77"/>
      <c r="AOE49" s="77"/>
      <c r="AOF49" s="77"/>
      <c r="AOG49" s="77"/>
      <c r="AOH49" s="77"/>
      <c r="AOI49" s="77"/>
      <c r="AOJ49" s="77"/>
      <c r="AOK49" s="77"/>
      <c r="AOL49" s="77"/>
      <c r="AOM49" s="77"/>
      <c r="AON49" s="77"/>
      <c r="AOO49" s="77"/>
      <c r="AOP49" s="77"/>
      <c r="AOQ49" s="77"/>
      <c r="AOR49" s="77"/>
      <c r="AOS49" s="77"/>
      <c r="AOT49" s="77"/>
      <c r="AOU49" s="77"/>
      <c r="AOV49" s="77"/>
      <c r="AOW49" s="77"/>
      <c r="AOX49" s="77"/>
      <c r="AOY49" s="77"/>
      <c r="AOZ49" s="77"/>
      <c r="APA49" s="77"/>
      <c r="APB49" s="77"/>
      <c r="APC49" s="77"/>
      <c r="APD49" s="77"/>
      <c r="APE49" s="77"/>
      <c r="APF49" s="77"/>
      <c r="APG49" s="77"/>
      <c r="APH49" s="77"/>
      <c r="API49" s="77"/>
      <c r="APJ49" s="77"/>
      <c r="APK49" s="77"/>
      <c r="APL49" s="77"/>
      <c r="APM49" s="77"/>
      <c r="APN49" s="77"/>
      <c r="APO49" s="77"/>
      <c r="APP49" s="77"/>
      <c r="APQ49" s="77"/>
      <c r="APR49" s="77"/>
      <c r="APS49" s="77"/>
      <c r="APT49" s="77"/>
      <c r="APU49" s="77"/>
      <c r="APV49" s="77"/>
      <c r="APW49" s="77"/>
      <c r="APX49" s="77"/>
      <c r="APY49" s="77"/>
      <c r="APZ49" s="77"/>
      <c r="AQA49" s="77"/>
      <c r="AQB49" s="77"/>
      <c r="AQC49" s="77"/>
      <c r="AQD49" s="77"/>
      <c r="AQE49" s="77"/>
      <c r="AQF49" s="77"/>
      <c r="AQG49" s="77"/>
      <c r="AQH49" s="77"/>
      <c r="AQI49" s="77"/>
      <c r="AQJ49" s="77"/>
      <c r="AQK49" s="77"/>
      <c r="AQL49" s="77"/>
      <c r="AQM49" s="77"/>
      <c r="AQN49" s="77"/>
      <c r="AQO49" s="77"/>
      <c r="AQP49" s="77"/>
      <c r="AQQ49" s="77"/>
      <c r="AQR49" s="77"/>
      <c r="AQS49" s="77"/>
      <c r="AQT49" s="77"/>
      <c r="AQU49" s="77"/>
      <c r="AQV49" s="77"/>
      <c r="AQW49" s="77"/>
      <c r="AQX49" s="77"/>
      <c r="AQY49" s="77"/>
      <c r="AQZ49" s="77"/>
      <c r="ARA49" s="77"/>
      <c r="ARB49" s="77"/>
      <c r="ARC49" s="77"/>
      <c r="ARD49" s="77"/>
      <c r="ARE49" s="77"/>
      <c r="ARF49" s="77"/>
      <c r="ARG49" s="77"/>
      <c r="ARH49" s="77"/>
      <c r="ARI49" s="77"/>
      <c r="ARJ49" s="77"/>
      <c r="ARK49" s="77"/>
      <c r="ARL49" s="77"/>
      <c r="ARM49" s="77"/>
      <c r="ARN49" s="77"/>
      <c r="ARO49" s="77"/>
      <c r="ARP49" s="77"/>
      <c r="ARQ49" s="77"/>
      <c r="ARR49" s="77"/>
      <c r="ARS49" s="77"/>
      <c r="ART49" s="77"/>
      <c r="ARU49" s="77"/>
      <c r="ARV49" s="77"/>
      <c r="ARW49" s="77"/>
      <c r="ARX49" s="77"/>
      <c r="ARY49" s="77"/>
      <c r="ARZ49" s="77"/>
      <c r="ASA49" s="77"/>
      <c r="ASB49" s="77"/>
      <c r="ASC49" s="77"/>
      <c r="ASD49" s="77"/>
      <c r="ASE49" s="77"/>
      <c r="ASF49" s="77"/>
      <c r="ASG49" s="77"/>
      <c r="ASH49" s="77"/>
      <c r="ASI49" s="77"/>
      <c r="ASJ49" s="77"/>
      <c r="ASK49" s="77"/>
      <c r="ASL49" s="77"/>
      <c r="ASM49" s="77"/>
      <c r="ASN49" s="77"/>
      <c r="ASO49" s="77"/>
      <c r="ASP49" s="77"/>
      <c r="ASQ49" s="77"/>
      <c r="ASR49" s="77"/>
      <c r="ASS49" s="77"/>
      <c r="AST49" s="77"/>
      <c r="ASU49" s="77"/>
      <c r="ASV49" s="77"/>
      <c r="ASW49" s="77"/>
      <c r="ASX49" s="77"/>
      <c r="ASY49" s="77"/>
      <c r="ASZ49" s="77"/>
      <c r="ATA49" s="77"/>
      <c r="ATB49" s="77"/>
      <c r="ATC49" s="77"/>
      <c r="ATD49" s="77"/>
      <c r="ATE49" s="77"/>
      <c r="ATF49" s="77"/>
      <c r="ATG49" s="77"/>
      <c r="ATH49" s="77"/>
      <c r="ATI49" s="77"/>
      <c r="ATJ49" s="77"/>
      <c r="ATK49" s="77"/>
      <c r="ATL49" s="77"/>
      <c r="ATM49" s="77"/>
      <c r="ATN49" s="77"/>
      <c r="ATO49" s="77"/>
      <c r="ATP49" s="77"/>
      <c r="ATQ49" s="77"/>
      <c r="ATR49" s="77"/>
      <c r="ATS49" s="77"/>
      <c r="ATT49" s="77"/>
      <c r="ATU49" s="77"/>
      <c r="ATV49" s="77"/>
      <c r="ATW49" s="77"/>
      <c r="ATX49" s="77"/>
      <c r="ATY49" s="77"/>
      <c r="ATZ49" s="77"/>
      <c r="AUA49" s="77"/>
      <c r="AUB49" s="77"/>
      <c r="AUC49" s="77"/>
      <c r="AUD49" s="77"/>
      <c r="AUE49" s="77"/>
      <c r="AUF49" s="77"/>
      <c r="AUG49" s="77"/>
      <c r="AUH49" s="77"/>
      <c r="AUI49" s="77"/>
      <c r="AUJ49" s="77"/>
      <c r="AUK49" s="77"/>
      <c r="AUL49" s="77"/>
      <c r="AUM49" s="77"/>
      <c r="AUN49" s="77"/>
      <c r="AUO49" s="77"/>
      <c r="AUP49" s="77"/>
      <c r="AUQ49" s="77"/>
      <c r="AUR49" s="77"/>
      <c r="AUS49" s="77"/>
      <c r="AUT49" s="77"/>
      <c r="AUU49" s="77"/>
      <c r="AUV49" s="77"/>
      <c r="AUW49" s="77"/>
      <c r="AUX49" s="77"/>
      <c r="AUY49" s="77"/>
      <c r="AUZ49" s="77"/>
      <c r="AVA49" s="77"/>
      <c r="AVB49" s="77"/>
      <c r="AVC49" s="77"/>
      <c r="AVD49" s="77"/>
      <c r="AVE49" s="77"/>
      <c r="AVF49" s="77"/>
      <c r="AVG49" s="77"/>
      <c r="AVH49" s="77"/>
      <c r="AVI49" s="77"/>
      <c r="AVJ49" s="77"/>
      <c r="AVK49" s="77"/>
      <c r="AVL49" s="77"/>
      <c r="AVM49" s="77"/>
      <c r="AVN49" s="77"/>
      <c r="AVO49" s="77"/>
      <c r="AVP49" s="77"/>
      <c r="AVQ49" s="77"/>
      <c r="AVR49" s="77"/>
      <c r="AVS49" s="77"/>
      <c r="AVT49" s="77"/>
      <c r="AVU49" s="77"/>
      <c r="AVV49" s="77"/>
      <c r="AVW49" s="77"/>
      <c r="AVX49" s="77"/>
      <c r="AVY49" s="77"/>
      <c r="AVZ49" s="77"/>
      <c r="AWA49" s="77"/>
      <c r="AWB49" s="77"/>
      <c r="AWC49" s="77"/>
      <c r="AWD49" s="77"/>
      <c r="AWE49" s="77"/>
      <c r="AWF49" s="77"/>
      <c r="AWG49" s="77"/>
      <c r="AWH49" s="77"/>
      <c r="AWI49" s="77"/>
      <c r="AWJ49" s="77"/>
      <c r="AWK49" s="77"/>
      <c r="AWL49" s="77"/>
      <c r="AWM49" s="77"/>
      <c r="AWN49" s="77"/>
      <c r="AWO49" s="77"/>
      <c r="AWP49" s="77"/>
      <c r="AWQ49" s="77"/>
      <c r="AWR49" s="77"/>
      <c r="AWS49" s="77"/>
      <c r="AWT49" s="77"/>
      <c r="AWU49" s="77"/>
      <c r="AWV49" s="77"/>
      <c r="AWW49" s="77"/>
      <c r="AWX49" s="77"/>
      <c r="AWY49" s="77"/>
      <c r="AWZ49" s="77"/>
      <c r="AXA49" s="77"/>
      <c r="AXB49" s="77"/>
      <c r="AXC49" s="77"/>
      <c r="AXD49" s="77"/>
      <c r="AXE49" s="77"/>
      <c r="AXF49" s="77"/>
      <c r="AXG49" s="77"/>
      <c r="AXH49" s="77"/>
      <c r="AXI49" s="77"/>
      <c r="AXJ49" s="77"/>
      <c r="AXK49" s="77"/>
      <c r="AXL49" s="77"/>
      <c r="AXM49" s="77"/>
      <c r="AXN49" s="77"/>
      <c r="AXO49" s="77"/>
      <c r="AXP49" s="77"/>
      <c r="AXQ49" s="77"/>
      <c r="AXR49" s="77"/>
      <c r="AXS49" s="77"/>
      <c r="AXT49" s="77"/>
      <c r="AXU49" s="77"/>
      <c r="AXV49" s="77"/>
      <c r="AXW49" s="77"/>
      <c r="AXX49" s="77"/>
      <c r="AXY49" s="77"/>
      <c r="AXZ49" s="77"/>
      <c r="AYA49" s="77"/>
      <c r="AYB49" s="77"/>
      <c r="AYC49" s="77"/>
      <c r="AYD49" s="77"/>
      <c r="AYE49" s="77"/>
      <c r="AYF49" s="77"/>
      <c r="AYG49" s="77"/>
      <c r="AYH49" s="77"/>
      <c r="AYI49" s="77"/>
      <c r="AYJ49" s="77"/>
      <c r="AYK49" s="77"/>
      <c r="AYL49" s="77"/>
      <c r="AYM49" s="77"/>
      <c r="AYN49" s="77"/>
      <c r="AYO49" s="77"/>
      <c r="AYP49" s="77"/>
      <c r="AYQ49" s="77"/>
      <c r="AYR49" s="77"/>
      <c r="AYS49" s="77"/>
      <c r="AYT49" s="77"/>
      <c r="AYU49" s="77"/>
      <c r="AYV49" s="77"/>
      <c r="AYW49" s="77"/>
      <c r="AYX49" s="77"/>
      <c r="AYY49" s="77"/>
      <c r="AYZ49" s="77"/>
      <c r="AZA49" s="77"/>
      <c r="AZB49" s="77"/>
      <c r="AZC49" s="77"/>
      <c r="AZD49" s="77"/>
      <c r="AZE49" s="77"/>
      <c r="AZF49" s="77"/>
      <c r="AZG49" s="77"/>
      <c r="AZH49" s="77"/>
      <c r="AZI49" s="77"/>
      <c r="AZJ49" s="77"/>
      <c r="AZK49" s="77"/>
      <c r="AZL49" s="77"/>
      <c r="AZM49" s="77"/>
      <c r="AZN49" s="77"/>
      <c r="AZO49" s="77"/>
      <c r="AZP49" s="77"/>
      <c r="AZQ49" s="77"/>
      <c r="AZR49" s="77"/>
      <c r="AZS49" s="77"/>
      <c r="AZT49" s="77"/>
      <c r="AZU49" s="77"/>
      <c r="AZV49" s="77"/>
      <c r="AZW49" s="77"/>
      <c r="AZX49" s="77"/>
      <c r="AZY49" s="77"/>
      <c r="AZZ49" s="77"/>
      <c r="BAA49" s="77"/>
      <c r="BAB49" s="77"/>
      <c r="BAC49" s="77"/>
      <c r="BAD49" s="77"/>
      <c r="BAE49" s="77"/>
      <c r="BAF49" s="77"/>
      <c r="BAG49" s="77"/>
      <c r="BAH49" s="77"/>
      <c r="BAI49" s="77"/>
      <c r="BAJ49" s="77"/>
      <c r="BAK49" s="77"/>
      <c r="BAL49" s="77"/>
      <c r="BAM49" s="77"/>
      <c r="BAN49" s="77"/>
      <c r="BAO49" s="77"/>
      <c r="BAP49" s="77"/>
      <c r="BAQ49" s="77"/>
      <c r="BAR49" s="77"/>
      <c r="BAS49" s="77"/>
      <c r="BAT49" s="77"/>
      <c r="BAU49" s="77"/>
      <c r="BAV49" s="77"/>
      <c r="BAW49" s="77"/>
      <c r="BAX49" s="77"/>
      <c r="BAY49" s="77"/>
      <c r="BAZ49" s="77"/>
      <c r="BBA49" s="77"/>
      <c r="BBB49" s="77"/>
      <c r="BBC49" s="77"/>
      <c r="BBD49" s="77"/>
      <c r="BBE49" s="77"/>
      <c r="BBF49" s="77"/>
      <c r="BBG49" s="77"/>
      <c r="BBH49" s="77"/>
      <c r="BBI49" s="77"/>
      <c r="BBJ49" s="77"/>
      <c r="BBK49" s="77"/>
      <c r="BBL49" s="77"/>
      <c r="BBM49" s="77"/>
      <c r="BBN49" s="77"/>
      <c r="BBO49" s="77"/>
      <c r="BBP49" s="77"/>
      <c r="BBQ49" s="77"/>
      <c r="BBR49" s="77"/>
      <c r="BBS49" s="77"/>
      <c r="BBT49" s="77"/>
      <c r="BBU49" s="77"/>
      <c r="BBV49" s="77"/>
      <c r="BBW49" s="77"/>
      <c r="BBX49" s="77"/>
      <c r="BBY49" s="77"/>
      <c r="BBZ49" s="77"/>
      <c r="BCA49" s="77"/>
      <c r="BCB49" s="77"/>
      <c r="BCC49" s="77"/>
      <c r="BCD49" s="77"/>
      <c r="BCE49" s="77"/>
      <c r="BCF49" s="77"/>
      <c r="BCG49" s="77"/>
      <c r="BCH49" s="77"/>
      <c r="BCI49" s="77"/>
      <c r="BCJ49" s="77"/>
      <c r="BCK49" s="77"/>
      <c r="BCL49" s="77"/>
      <c r="BCM49" s="77"/>
      <c r="BCN49" s="77"/>
      <c r="BCO49" s="77"/>
      <c r="BCP49" s="77"/>
      <c r="BCQ49" s="77"/>
      <c r="BCR49" s="77"/>
      <c r="BCS49" s="77"/>
      <c r="BCT49" s="77"/>
      <c r="BCU49" s="77"/>
      <c r="BCV49" s="77"/>
      <c r="BCW49" s="77"/>
      <c r="BCX49" s="77"/>
      <c r="BCY49" s="77"/>
      <c r="BCZ49" s="77"/>
      <c r="BDA49" s="77"/>
      <c r="BDB49" s="77"/>
      <c r="BDC49" s="77"/>
      <c r="BDD49" s="77"/>
      <c r="BDE49" s="77"/>
      <c r="BDF49" s="77"/>
      <c r="BDG49" s="77"/>
      <c r="BDH49" s="77"/>
      <c r="BDI49" s="77"/>
      <c r="BDJ49" s="77"/>
      <c r="BDK49" s="77"/>
      <c r="BDL49" s="77"/>
      <c r="BDM49" s="77"/>
      <c r="BDN49" s="77"/>
      <c r="BDO49" s="77"/>
      <c r="BDP49" s="77"/>
      <c r="BDQ49" s="77"/>
      <c r="BDR49" s="77"/>
      <c r="BDS49" s="77"/>
      <c r="BDT49" s="77"/>
      <c r="BDU49" s="77"/>
      <c r="BDV49" s="77"/>
      <c r="BDW49" s="77"/>
      <c r="BDX49" s="77"/>
      <c r="BDY49" s="77"/>
      <c r="BDZ49" s="77"/>
      <c r="BEA49" s="77"/>
      <c r="BEB49" s="77"/>
      <c r="BEC49" s="77"/>
      <c r="BED49" s="77"/>
      <c r="BEE49" s="77"/>
      <c r="BEF49" s="77"/>
      <c r="BEG49" s="77"/>
      <c r="BEH49" s="77"/>
      <c r="BEI49" s="77"/>
      <c r="BEJ49" s="77"/>
      <c r="BEK49" s="77"/>
      <c r="BEL49" s="77"/>
      <c r="BEM49" s="77"/>
      <c r="BEN49" s="77"/>
      <c r="BEO49" s="77"/>
      <c r="BEP49" s="77"/>
      <c r="BEQ49" s="77"/>
      <c r="BER49" s="77"/>
      <c r="BES49" s="77"/>
      <c r="BET49" s="77"/>
      <c r="BEU49" s="77"/>
      <c r="BEV49" s="77"/>
      <c r="BEW49" s="77"/>
      <c r="BEX49" s="77"/>
      <c r="BEY49" s="77"/>
      <c r="BEZ49" s="77"/>
      <c r="BFA49" s="77"/>
      <c r="BFB49" s="77"/>
      <c r="BFC49" s="77"/>
      <c r="BFD49" s="77"/>
      <c r="BFE49" s="77"/>
      <c r="BFF49" s="77"/>
      <c r="BFG49" s="77"/>
      <c r="BFH49" s="77"/>
      <c r="BFI49" s="77"/>
      <c r="BFJ49" s="77"/>
      <c r="BFK49" s="77"/>
      <c r="BFL49" s="77"/>
      <c r="BFM49" s="77"/>
      <c r="BFN49" s="77"/>
      <c r="BFO49" s="77"/>
      <c r="BFP49" s="77"/>
      <c r="BFQ49" s="77"/>
      <c r="BFR49" s="77"/>
      <c r="BFS49" s="77"/>
      <c r="BFT49" s="77"/>
      <c r="BFU49" s="77"/>
      <c r="BFV49" s="77"/>
      <c r="BFW49" s="77"/>
      <c r="BFX49" s="77"/>
      <c r="BFY49" s="77"/>
      <c r="BFZ49" s="77"/>
      <c r="BGA49" s="77"/>
      <c r="BGB49" s="77"/>
      <c r="BGC49" s="77"/>
      <c r="BGD49" s="77"/>
      <c r="BGE49" s="77"/>
      <c r="BGF49" s="77"/>
      <c r="BGG49" s="77"/>
      <c r="BGH49" s="77"/>
      <c r="BGI49" s="77"/>
      <c r="BGJ49" s="77"/>
      <c r="BGK49" s="77"/>
      <c r="BGL49" s="77"/>
      <c r="BGM49" s="77"/>
      <c r="BGN49" s="77"/>
      <c r="BGO49" s="77"/>
      <c r="BGP49" s="77"/>
      <c r="BGQ49" s="77"/>
      <c r="BGR49" s="77"/>
      <c r="BGS49" s="77"/>
      <c r="BGT49" s="77"/>
      <c r="BGU49" s="77"/>
      <c r="BGV49" s="77"/>
      <c r="BGW49" s="77"/>
      <c r="BGX49" s="77"/>
      <c r="BGY49" s="77"/>
      <c r="BGZ49" s="77"/>
      <c r="BHA49" s="77"/>
      <c r="BHB49" s="77"/>
      <c r="BHC49" s="77"/>
      <c r="BHD49" s="77"/>
      <c r="BHE49" s="77"/>
      <c r="BHF49" s="77"/>
      <c r="BHG49" s="77"/>
      <c r="BHH49" s="77"/>
      <c r="BHI49" s="77"/>
      <c r="BHJ49" s="77"/>
      <c r="BHK49" s="77"/>
      <c r="BHL49" s="77"/>
      <c r="BHM49" s="77"/>
      <c r="BHN49" s="77"/>
      <c r="BHO49" s="77"/>
      <c r="BHP49" s="77"/>
      <c r="BHQ49" s="77"/>
      <c r="BHR49" s="77"/>
      <c r="BHS49" s="77"/>
      <c r="BHT49" s="77"/>
      <c r="BHU49" s="77"/>
      <c r="BHV49" s="77"/>
      <c r="BHW49" s="77"/>
      <c r="BHX49" s="77"/>
      <c r="BHY49" s="77"/>
      <c r="BHZ49" s="77"/>
      <c r="BIA49" s="77"/>
      <c r="BIB49" s="77"/>
      <c r="BIC49" s="77"/>
      <c r="BID49" s="77"/>
      <c r="BIE49" s="77"/>
      <c r="BIF49" s="77"/>
      <c r="BIG49" s="77"/>
      <c r="BIH49" s="77"/>
      <c r="BII49" s="77"/>
      <c r="BIJ49" s="77"/>
      <c r="BIK49" s="77"/>
      <c r="BIL49" s="77"/>
      <c r="BIM49" s="77"/>
      <c r="BIN49" s="77"/>
      <c r="BIO49" s="77"/>
      <c r="BIP49" s="77"/>
      <c r="BIQ49" s="77"/>
      <c r="BIR49" s="77"/>
      <c r="BIS49" s="77"/>
      <c r="BIT49" s="77"/>
      <c r="BIU49" s="77"/>
      <c r="BIV49" s="77"/>
      <c r="BIW49" s="77"/>
      <c r="BIX49" s="77"/>
      <c r="BIY49" s="77"/>
      <c r="BIZ49" s="77"/>
      <c r="BJA49" s="77"/>
      <c r="BJB49" s="77"/>
      <c r="BJC49" s="77"/>
      <c r="BJD49" s="77"/>
      <c r="BJE49" s="77"/>
      <c r="BJF49" s="77"/>
      <c r="BJG49" s="77"/>
      <c r="BJH49" s="77"/>
      <c r="BJI49" s="77"/>
      <c r="BJJ49" s="77"/>
      <c r="BJK49" s="77"/>
      <c r="BJL49" s="77"/>
      <c r="BJM49" s="77"/>
      <c r="BJN49" s="77"/>
      <c r="BJO49" s="77"/>
      <c r="BJP49" s="77"/>
      <c r="BJQ49" s="77"/>
      <c r="BJR49" s="77"/>
      <c r="BJS49" s="77"/>
      <c r="BJT49" s="77"/>
      <c r="BJU49" s="77"/>
      <c r="BJV49" s="77"/>
      <c r="BJW49" s="77"/>
      <c r="BJX49" s="77"/>
      <c r="BJY49" s="77"/>
      <c r="BJZ49" s="77"/>
      <c r="BKA49" s="77"/>
      <c r="BKB49" s="77"/>
      <c r="BKC49" s="77"/>
      <c r="BKD49" s="77"/>
      <c r="BKE49" s="77"/>
      <c r="BKF49" s="77"/>
      <c r="BKG49" s="77"/>
      <c r="BKH49" s="77"/>
      <c r="BKI49" s="77"/>
      <c r="BKJ49" s="77"/>
      <c r="BKK49" s="77"/>
      <c r="BKL49" s="77"/>
      <c r="BKM49" s="77"/>
      <c r="BKN49" s="77"/>
      <c r="BKO49" s="77"/>
      <c r="BKP49" s="77"/>
      <c r="BKQ49" s="77"/>
      <c r="BKR49" s="77"/>
      <c r="BKS49" s="77"/>
      <c r="BKT49" s="77"/>
      <c r="BKU49" s="77"/>
      <c r="BKV49" s="77"/>
      <c r="BKW49" s="77"/>
      <c r="BKX49" s="77"/>
      <c r="BKY49" s="77"/>
      <c r="BKZ49" s="77"/>
      <c r="BLA49" s="77"/>
      <c r="BLB49" s="77"/>
      <c r="BLC49" s="77"/>
      <c r="BLD49" s="77"/>
      <c r="BLE49" s="77"/>
      <c r="BLF49" s="77"/>
      <c r="BLG49" s="77"/>
      <c r="BLH49" s="77"/>
      <c r="BLI49" s="77"/>
      <c r="BLJ49" s="77"/>
      <c r="BLK49" s="77"/>
      <c r="BLL49" s="77"/>
      <c r="BLM49" s="77"/>
      <c r="BLN49" s="77"/>
      <c r="BLO49" s="77"/>
      <c r="BLP49" s="77"/>
      <c r="BLQ49" s="77"/>
      <c r="BLR49" s="77"/>
      <c r="BLS49" s="77"/>
      <c r="BLT49" s="77"/>
      <c r="BLU49" s="77"/>
      <c r="BLV49" s="77"/>
      <c r="BLW49" s="77"/>
      <c r="BLX49" s="77"/>
      <c r="BLY49" s="77"/>
      <c r="BLZ49" s="77"/>
      <c r="BMA49" s="77"/>
      <c r="BMB49" s="77"/>
      <c r="BMC49" s="77"/>
      <c r="BMD49" s="77"/>
      <c r="BME49" s="77"/>
      <c r="BMF49" s="77"/>
      <c r="BMG49" s="77"/>
      <c r="BMH49" s="77"/>
      <c r="BMI49" s="77"/>
      <c r="BMJ49" s="77"/>
      <c r="BMK49" s="77"/>
      <c r="BML49" s="77"/>
      <c r="BMM49" s="77"/>
      <c r="BMN49" s="77"/>
      <c r="BMO49" s="77"/>
      <c r="BMP49" s="77"/>
      <c r="BMQ49" s="77"/>
      <c r="BMR49" s="77"/>
      <c r="BMS49" s="77"/>
      <c r="BMT49" s="77"/>
      <c r="BMU49" s="77"/>
      <c r="BMV49" s="77"/>
      <c r="BMW49" s="77"/>
      <c r="BMX49" s="77"/>
      <c r="BMY49" s="77"/>
      <c r="BMZ49" s="77"/>
      <c r="BNA49" s="77"/>
      <c r="BNB49" s="77"/>
      <c r="BNC49" s="77"/>
      <c r="BND49" s="77"/>
      <c r="BNE49" s="77"/>
      <c r="BNF49" s="77"/>
      <c r="BNG49" s="77"/>
      <c r="BNH49" s="77"/>
      <c r="BNI49" s="77"/>
      <c r="BNJ49" s="77"/>
      <c r="BNK49" s="77"/>
      <c r="BNL49" s="77"/>
      <c r="BNM49" s="77"/>
      <c r="BNN49" s="77"/>
      <c r="BNO49" s="77"/>
      <c r="BNP49" s="77"/>
      <c r="BNQ49" s="77"/>
      <c r="BNR49" s="77"/>
      <c r="BNS49" s="77"/>
      <c r="BNT49" s="77"/>
      <c r="BNU49" s="77"/>
      <c r="BNV49" s="77"/>
      <c r="BNW49" s="77"/>
      <c r="BNX49" s="77"/>
      <c r="BNY49" s="77"/>
      <c r="BNZ49" s="77"/>
      <c r="BOA49" s="77"/>
      <c r="BOB49" s="77"/>
      <c r="BOC49" s="77"/>
      <c r="BOD49" s="77"/>
      <c r="BOE49" s="77"/>
      <c r="BOF49" s="77"/>
      <c r="BOG49" s="77"/>
      <c r="BOH49" s="77"/>
      <c r="BOI49" s="77"/>
      <c r="BOJ49" s="77"/>
      <c r="BOK49" s="77"/>
      <c r="BOL49" s="77"/>
      <c r="BOM49" s="77"/>
      <c r="BON49" s="77"/>
      <c r="BOO49" s="77"/>
      <c r="BOP49" s="77"/>
      <c r="BOQ49" s="77"/>
      <c r="BOR49" s="77"/>
      <c r="BOS49" s="77"/>
      <c r="BOT49" s="77"/>
      <c r="BOU49" s="77"/>
      <c r="BOV49" s="77"/>
      <c r="BOW49" s="77"/>
      <c r="BOX49" s="77"/>
      <c r="BOY49" s="77"/>
      <c r="BOZ49" s="77"/>
      <c r="BPA49" s="77"/>
      <c r="BPB49" s="77"/>
      <c r="BPC49" s="77"/>
      <c r="BPD49" s="77"/>
      <c r="BPE49" s="77"/>
      <c r="BPF49" s="77"/>
      <c r="BPG49" s="77"/>
      <c r="BPH49" s="77"/>
      <c r="BPI49" s="77"/>
      <c r="BPJ49" s="77"/>
      <c r="BPK49" s="77"/>
      <c r="BPL49" s="77"/>
      <c r="BPM49" s="77"/>
      <c r="BPN49" s="77"/>
      <c r="BPO49" s="77"/>
      <c r="BPP49" s="77"/>
      <c r="BPQ49" s="77"/>
      <c r="BPR49" s="77"/>
      <c r="BPS49" s="77"/>
      <c r="BPT49" s="77"/>
      <c r="BPU49" s="77"/>
      <c r="BPV49" s="77"/>
      <c r="BPW49" s="77"/>
      <c r="BPX49" s="77"/>
      <c r="BPY49" s="77"/>
      <c r="BPZ49" s="77"/>
      <c r="BQA49" s="77"/>
      <c r="BQB49" s="77"/>
      <c r="BQC49" s="77"/>
      <c r="BQD49" s="77"/>
      <c r="BQE49" s="77"/>
      <c r="BQF49" s="77"/>
      <c r="BQG49" s="77"/>
      <c r="BQH49" s="77"/>
      <c r="BQI49" s="77"/>
      <c r="BQJ49" s="77"/>
      <c r="BQK49" s="77"/>
      <c r="BQL49" s="77"/>
      <c r="BQM49" s="77"/>
      <c r="BQN49" s="77"/>
      <c r="BQO49" s="77"/>
      <c r="BQP49" s="77"/>
      <c r="BQQ49" s="77"/>
      <c r="BQR49" s="77"/>
      <c r="BQS49" s="77"/>
      <c r="BQT49" s="77"/>
      <c r="BQU49" s="77"/>
      <c r="BQV49" s="77"/>
      <c r="BQW49" s="77"/>
      <c r="BQX49" s="77"/>
      <c r="BQY49" s="77"/>
      <c r="BQZ49" s="77"/>
      <c r="BRA49" s="77"/>
      <c r="BRB49" s="77"/>
      <c r="BRC49" s="77"/>
      <c r="BRD49" s="77"/>
      <c r="BRE49" s="77"/>
      <c r="BRF49" s="77"/>
      <c r="BRG49" s="77"/>
      <c r="BRH49" s="77"/>
      <c r="BRI49" s="77"/>
      <c r="BRJ49" s="77"/>
      <c r="BRK49" s="77"/>
      <c r="BRL49" s="77"/>
      <c r="BRM49" s="77"/>
      <c r="BRN49" s="77"/>
      <c r="BRO49" s="77"/>
      <c r="BRP49" s="77"/>
      <c r="BRQ49" s="77"/>
      <c r="BRR49" s="77"/>
      <c r="BRS49" s="77"/>
      <c r="BRT49" s="77"/>
      <c r="BRU49" s="77"/>
      <c r="BRV49" s="77"/>
      <c r="BRW49" s="77"/>
      <c r="BRX49" s="77"/>
      <c r="BRY49" s="77"/>
      <c r="BRZ49" s="77"/>
      <c r="BSA49" s="77"/>
      <c r="BSB49" s="77"/>
      <c r="BSC49" s="77"/>
      <c r="BSD49" s="77"/>
      <c r="BSE49" s="77"/>
      <c r="BSF49" s="77"/>
      <c r="BSG49" s="77"/>
      <c r="BSH49" s="77"/>
      <c r="BSI49" s="77"/>
      <c r="BSJ49" s="77"/>
      <c r="BSK49" s="77"/>
      <c r="BSL49" s="77"/>
      <c r="BSM49" s="77"/>
      <c r="BSN49" s="77"/>
      <c r="BSO49" s="77"/>
      <c r="BSP49" s="77"/>
      <c r="BSQ49" s="77"/>
      <c r="BSR49" s="77"/>
      <c r="BSS49" s="77"/>
      <c r="BST49" s="77"/>
      <c r="BSU49" s="77"/>
      <c r="BSV49" s="77"/>
      <c r="BSW49" s="77"/>
      <c r="BSX49" s="77"/>
      <c r="BSY49" s="77"/>
      <c r="BSZ49" s="77"/>
      <c r="BTA49" s="77"/>
      <c r="BTB49" s="77"/>
      <c r="BTC49" s="77"/>
      <c r="BTD49" s="77"/>
      <c r="BTE49" s="77"/>
      <c r="BTF49" s="77"/>
      <c r="BTG49" s="77"/>
      <c r="BTH49" s="77"/>
      <c r="BTI49" s="77"/>
      <c r="BTJ49" s="77"/>
      <c r="BTK49" s="77"/>
      <c r="BTL49" s="77"/>
      <c r="BTM49" s="77"/>
      <c r="BTN49" s="77"/>
      <c r="BTO49" s="77"/>
      <c r="BTP49" s="77"/>
      <c r="BTQ49" s="77"/>
      <c r="BTR49" s="77"/>
      <c r="BTS49" s="77"/>
      <c r="BTT49" s="77"/>
      <c r="BTU49" s="77"/>
      <c r="BTV49" s="77"/>
      <c r="BTW49" s="77"/>
      <c r="BTX49" s="77"/>
      <c r="BTY49" s="77"/>
      <c r="BTZ49" s="77"/>
      <c r="BUA49" s="77"/>
      <c r="BUB49" s="77"/>
      <c r="BUC49" s="77"/>
      <c r="BUD49" s="77"/>
      <c r="BUE49" s="77"/>
      <c r="BUF49" s="77"/>
      <c r="BUG49" s="77"/>
      <c r="BUH49" s="77"/>
      <c r="BUI49" s="77"/>
      <c r="BUJ49" s="77"/>
      <c r="BUK49" s="77"/>
      <c r="BUL49" s="77"/>
      <c r="BUM49" s="77"/>
      <c r="BUN49" s="77"/>
      <c r="BUO49" s="77"/>
      <c r="BUP49" s="77"/>
      <c r="BUQ49" s="77"/>
      <c r="BUR49" s="77"/>
      <c r="BUS49" s="77"/>
      <c r="BUT49" s="77"/>
      <c r="BUU49" s="77"/>
      <c r="BUV49" s="77"/>
      <c r="BUW49" s="77"/>
      <c r="BUX49" s="77"/>
      <c r="BUY49" s="77"/>
      <c r="BUZ49" s="77"/>
      <c r="BVA49" s="77"/>
      <c r="BVB49" s="77"/>
      <c r="BVC49" s="77"/>
      <c r="BVD49" s="77"/>
      <c r="BVE49" s="77"/>
      <c r="BVF49" s="77"/>
      <c r="BVG49" s="77"/>
      <c r="BVH49" s="77"/>
      <c r="BVI49" s="77"/>
      <c r="BVJ49" s="77"/>
      <c r="BVK49" s="77"/>
      <c r="BVL49" s="77"/>
      <c r="BVM49" s="77"/>
      <c r="BVN49" s="77"/>
      <c r="BVO49" s="77"/>
      <c r="BVP49" s="77"/>
      <c r="BVQ49" s="77"/>
      <c r="BVR49" s="77"/>
      <c r="BVS49" s="77"/>
      <c r="BVT49" s="77"/>
      <c r="BVU49" s="77"/>
      <c r="BVV49" s="77"/>
      <c r="BVW49" s="77"/>
      <c r="BVX49" s="77"/>
      <c r="BVY49" s="77"/>
      <c r="BVZ49" s="77"/>
      <c r="BWA49" s="77"/>
      <c r="BWB49" s="77"/>
      <c r="BWC49" s="77"/>
      <c r="BWD49" s="77"/>
      <c r="BWE49" s="77"/>
      <c r="BWF49" s="77"/>
      <c r="BWG49" s="77"/>
      <c r="BWH49" s="77"/>
      <c r="BWI49" s="77"/>
      <c r="BWJ49" s="77"/>
      <c r="BWK49" s="77"/>
      <c r="BWL49" s="77"/>
      <c r="BWM49" s="77"/>
      <c r="BWN49" s="77"/>
      <c r="BWO49" s="77"/>
      <c r="BWP49" s="77"/>
      <c r="BWQ49" s="77"/>
      <c r="BWR49" s="77"/>
      <c r="BWS49" s="77"/>
      <c r="BWT49" s="77"/>
      <c r="BWU49" s="77"/>
      <c r="BWV49" s="77"/>
      <c r="BWW49" s="77"/>
      <c r="BWX49" s="77"/>
      <c r="BWY49" s="77"/>
      <c r="BWZ49" s="77"/>
      <c r="BXA49" s="77"/>
      <c r="BXB49" s="77"/>
      <c r="BXC49" s="77"/>
      <c r="BXD49" s="77"/>
      <c r="BXE49" s="77"/>
      <c r="BXF49" s="77"/>
      <c r="BXG49" s="77"/>
      <c r="BXH49" s="77"/>
      <c r="BXI49" s="77"/>
      <c r="BXJ49" s="77"/>
      <c r="BXK49" s="77"/>
      <c r="BXL49" s="77"/>
      <c r="BXM49" s="77"/>
      <c r="BXN49" s="77"/>
      <c r="BXO49" s="77"/>
      <c r="BXP49" s="77"/>
      <c r="BXQ49" s="77"/>
      <c r="BXR49" s="77"/>
      <c r="BXS49" s="77"/>
      <c r="BXT49" s="77"/>
      <c r="BXU49" s="77"/>
      <c r="BXV49" s="77"/>
      <c r="BXW49" s="77"/>
      <c r="BXX49" s="77"/>
      <c r="BXY49" s="77"/>
      <c r="BXZ49" s="77"/>
      <c r="BYA49" s="77"/>
      <c r="BYB49" s="77"/>
      <c r="BYC49" s="77"/>
      <c r="BYD49" s="77"/>
      <c r="BYE49" s="77"/>
      <c r="BYF49" s="77"/>
      <c r="BYG49" s="77"/>
      <c r="BYH49" s="77"/>
      <c r="BYI49" s="77"/>
      <c r="BYJ49" s="77"/>
      <c r="BYK49" s="77"/>
      <c r="BYL49" s="77"/>
      <c r="BYM49" s="77"/>
      <c r="BYN49" s="77"/>
      <c r="BYO49" s="77"/>
      <c r="BYP49" s="77"/>
      <c r="BYQ49" s="77"/>
      <c r="BYR49" s="77"/>
      <c r="BYS49" s="77"/>
      <c r="BYT49" s="77"/>
      <c r="BYU49" s="77"/>
      <c r="BYV49" s="77"/>
      <c r="BYW49" s="77"/>
      <c r="BYX49" s="77"/>
      <c r="BYY49" s="77"/>
      <c r="BYZ49" s="77"/>
      <c r="BZA49" s="77"/>
      <c r="BZB49" s="77"/>
      <c r="BZC49" s="77"/>
      <c r="BZD49" s="77"/>
      <c r="BZE49" s="77"/>
      <c r="BZF49" s="77"/>
      <c r="BZG49" s="77"/>
      <c r="BZH49" s="77"/>
      <c r="BZI49" s="77"/>
      <c r="BZJ49" s="77"/>
      <c r="BZK49" s="77"/>
      <c r="BZL49" s="77"/>
      <c r="BZM49" s="77"/>
      <c r="BZN49" s="77"/>
      <c r="BZO49" s="77"/>
      <c r="BZP49" s="77"/>
      <c r="BZQ49" s="77"/>
      <c r="BZR49" s="77"/>
      <c r="BZS49" s="77"/>
      <c r="BZT49" s="77"/>
      <c r="BZU49" s="77"/>
      <c r="BZV49" s="77"/>
      <c r="BZW49" s="77"/>
      <c r="BZX49" s="77"/>
      <c r="BZY49" s="77"/>
      <c r="BZZ49" s="77"/>
      <c r="CAA49" s="77"/>
      <c r="CAB49" s="77"/>
      <c r="CAC49" s="77"/>
      <c r="CAD49" s="77"/>
      <c r="CAE49" s="77"/>
      <c r="CAF49" s="77"/>
      <c r="CAG49" s="77"/>
      <c r="CAH49" s="77"/>
      <c r="CAI49" s="77"/>
      <c r="CAJ49" s="77"/>
      <c r="CAK49" s="77"/>
      <c r="CAL49" s="77"/>
      <c r="CAM49" s="77"/>
      <c r="CAN49" s="77"/>
      <c r="CAO49" s="77"/>
      <c r="CAP49" s="77"/>
      <c r="CAQ49" s="77"/>
      <c r="CAR49" s="77"/>
      <c r="CAS49" s="77"/>
      <c r="CAT49" s="77"/>
      <c r="CAU49" s="77"/>
      <c r="CAV49" s="77"/>
      <c r="CAW49" s="77"/>
      <c r="CAX49" s="77"/>
      <c r="CAY49" s="77"/>
      <c r="CAZ49" s="77"/>
      <c r="CBA49" s="77"/>
      <c r="CBB49" s="77"/>
      <c r="CBC49" s="77"/>
      <c r="CBD49" s="77"/>
      <c r="CBE49" s="77"/>
      <c r="CBF49" s="77"/>
      <c r="CBG49" s="77"/>
      <c r="CBH49" s="77"/>
      <c r="CBI49" s="77"/>
      <c r="CBJ49" s="77"/>
      <c r="CBK49" s="77"/>
      <c r="CBL49" s="77"/>
      <c r="CBM49" s="77"/>
      <c r="CBN49" s="77"/>
      <c r="CBO49" s="77"/>
      <c r="CBP49" s="77"/>
      <c r="CBQ49" s="77"/>
      <c r="CBR49" s="77"/>
      <c r="CBS49" s="77"/>
      <c r="CBT49" s="77"/>
      <c r="CBU49" s="77"/>
      <c r="CBV49" s="77"/>
      <c r="CBW49" s="77"/>
      <c r="CBX49" s="77"/>
      <c r="CBY49" s="77"/>
      <c r="CBZ49" s="77"/>
      <c r="CCA49" s="77"/>
      <c r="CCB49" s="77"/>
      <c r="CCC49" s="77"/>
      <c r="CCD49" s="77"/>
      <c r="CCE49" s="77"/>
      <c r="CCF49" s="77"/>
      <c r="CCG49" s="77"/>
      <c r="CCH49" s="77"/>
      <c r="CCI49" s="77"/>
      <c r="CCJ49" s="77"/>
      <c r="CCK49" s="77"/>
      <c r="CCL49" s="77"/>
      <c r="CCM49" s="77"/>
      <c r="CCN49" s="77"/>
      <c r="CCO49" s="77"/>
      <c r="CCP49" s="77"/>
      <c r="CCQ49" s="77"/>
      <c r="CCR49" s="77"/>
      <c r="CCS49" s="77"/>
      <c r="CCT49" s="77"/>
      <c r="CCU49" s="77"/>
      <c r="CCV49" s="77"/>
      <c r="CCW49" s="77"/>
      <c r="CCX49" s="77"/>
      <c r="CCY49" s="77"/>
      <c r="CCZ49" s="77"/>
      <c r="CDA49" s="77"/>
      <c r="CDB49" s="77"/>
      <c r="CDC49" s="77"/>
      <c r="CDD49" s="77"/>
      <c r="CDE49" s="77"/>
      <c r="CDF49" s="77"/>
      <c r="CDG49" s="77"/>
      <c r="CDH49" s="77"/>
      <c r="CDI49" s="77"/>
      <c r="CDJ49" s="77"/>
      <c r="CDK49" s="77"/>
      <c r="CDL49" s="77"/>
      <c r="CDM49" s="77"/>
      <c r="CDN49" s="77"/>
      <c r="CDO49" s="77"/>
      <c r="CDP49" s="77"/>
      <c r="CDQ49" s="77"/>
      <c r="CDR49" s="77"/>
      <c r="CDS49" s="77"/>
      <c r="CDT49" s="77"/>
      <c r="CDU49" s="77"/>
      <c r="CDV49" s="77"/>
      <c r="CDW49" s="77"/>
      <c r="CDX49" s="77"/>
      <c r="CDY49" s="77"/>
      <c r="CDZ49" s="77"/>
      <c r="CEA49" s="77"/>
      <c r="CEB49" s="77"/>
      <c r="CEC49" s="77"/>
      <c r="CED49" s="77"/>
      <c r="CEE49" s="77"/>
      <c r="CEF49" s="77"/>
      <c r="CEG49" s="77"/>
      <c r="CEH49" s="77"/>
      <c r="CEI49" s="77"/>
      <c r="CEJ49" s="77"/>
      <c r="CEK49" s="77"/>
      <c r="CEL49" s="77"/>
      <c r="CEM49" s="77"/>
      <c r="CEN49" s="77"/>
      <c r="CEO49" s="77"/>
      <c r="CEP49" s="77"/>
      <c r="CEQ49" s="77"/>
      <c r="CER49" s="77"/>
      <c r="CES49" s="77"/>
      <c r="CET49" s="77"/>
      <c r="CEU49" s="77"/>
      <c r="CEV49" s="77"/>
      <c r="CEW49" s="77"/>
      <c r="CEX49" s="77"/>
      <c r="CEY49" s="77"/>
      <c r="CEZ49" s="77"/>
      <c r="CFA49" s="77"/>
      <c r="CFB49" s="77"/>
      <c r="CFC49" s="77"/>
      <c r="CFD49" s="77"/>
      <c r="CFE49" s="77"/>
      <c r="CFF49" s="77"/>
      <c r="CFG49" s="77"/>
      <c r="CFH49" s="77"/>
      <c r="CFI49" s="77"/>
      <c r="CFJ49" s="77"/>
      <c r="CFK49" s="77"/>
      <c r="CFL49" s="77"/>
      <c r="CFM49" s="77"/>
      <c r="CFN49" s="77"/>
      <c r="CFO49" s="77"/>
      <c r="CFP49" s="77"/>
      <c r="CFQ49" s="77"/>
      <c r="CFR49" s="77"/>
      <c r="CFS49" s="77"/>
      <c r="CFT49" s="77"/>
      <c r="CFU49" s="77"/>
      <c r="CFV49" s="77"/>
      <c r="CFW49" s="77"/>
      <c r="CFX49" s="77"/>
      <c r="CFY49" s="77"/>
      <c r="CFZ49" s="77"/>
      <c r="CGA49" s="77"/>
      <c r="CGB49" s="77"/>
      <c r="CGC49" s="77"/>
      <c r="CGD49" s="77"/>
      <c r="CGE49" s="77"/>
      <c r="CGF49" s="77"/>
      <c r="CGG49" s="77"/>
      <c r="CGH49" s="77"/>
      <c r="CGI49" s="77"/>
      <c r="CGJ49" s="77"/>
      <c r="CGK49" s="77"/>
      <c r="CGL49" s="77"/>
      <c r="CGM49" s="77"/>
      <c r="CGN49" s="77"/>
      <c r="CGO49" s="77"/>
      <c r="CGP49" s="77"/>
      <c r="CGQ49" s="77"/>
      <c r="CGR49" s="77"/>
      <c r="CGS49" s="77"/>
      <c r="CGT49" s="77"/>
      <c r="CGU49" s="77"/>
      <c r="CGV49" s="77"/>
      <c r="CGW49" s="77"/>
      <c r="CGX49" s="77"/>
      <c r="CGY49" s="77"/>
      <c r="CGZ49" s="77"/>
      <c r="CHA49" s="77"/>
      <c r="CHB49" s="77"/>
      <c r="CHC49" s="77"/>
      <c r="CHD49" s="77"/>
      <c r="CHE49" s="77"/>
      <c r="CHF49" s="77"/>
      <c r="CHG49" s="77"/>
      <c r="CHH49" s="77"/>
      <c r="CHI49" s="77"/>
      <c r="CHJ49" s="77"/>
      <c r="CHK49" s="77"/>
      <c r="CHL49" s="77"/>
      <c r="CHM49" s="77"/>
      <c r="CHN49" s="77"/>
      <c r="CHO49" s="77"/>
      <c r="CHP49" s="77"/>
      <c r="CHQ49" s="77"/>
      <c r="CHR49" s="77"/>
      <c r="CHS49" s="77"/>
      <c r="CHT49" s="77"/>
      <c r="CHU49" s="77"/>
      <c r="CHV49" s="77"/>
      <c r="CHW49" s="77"/>
      <c r="CHX49" s="77"/>
      <c r="CHY49" s="77"/>
      <c r="CHZ49" s="77"/>
      <c r="CIA49" s="77"/>
      <c r="CIB49" s="77"/>
      <c r="CIC49" s="77"/>
      <c r="CID49" s="77"/>
      <c r="CIE49" s="77"/>
      <c r="CIF49" s="77"/>
      <c r="CIG49" s="77"/>
      <c r="CIH49" s="77"/>
      <c r="CII49" s="77"/>
      <c r="CIJ49" s="77"/>
      <c r="CIK49" s="77"/>
      <c r="CIL49" s="77"/>
      <c r="CIM49" s="77"/>
      <c r="CIN49" s="77"/>
      <c r="CIO49" s="77"/>
      <c r="CIP49" s="77"/>
      <c r="CIQ49" s="77"/>
      <c r="CIR49" s="77"/>
      <c r="CIS49" s="77"/>
      <c r="CIT49" s="77"/>
      <c r="CIU49" s="77"/>
      <c r="CIV49" s="77"/>
      <c r="CIW49" s="77"/>
      <c r="CIX49" s="77"/>
      <c r="CIY49" s="77"/>
      <c r="CIZ49" s="77"/>
      <c r="CJA49" s="77"/>
      <c r="CJB49" s="77"/>
      <c r="CJC49" s="77"/>
      <c r="CJD49" s="77"/>
      <c r="CJE49" s="77"/>
      <c r="CJF49" s="77"/>
      <c r="CJG49" s="77"/>
      <c r="CJH49" s="77"/>
      <c r="CJI49" s="77"/>
      <c r="CJJ49" s="77"/>
      <c r="CJK49" s="77"/>
      <c r="CJL49" s="77"/>
      <c r="CJM49" s="77"/>
      <c r="CJN49" s="77"/>
      <c r="CJO49" s="77"/>
      <c r="CJP49" s="77"/>
      <c r="CJQ49" s="77"/>
      <c r="CJR49" s="77"/>
      <c r="CJS49" s="77"/>
      <c r="CJT49" s="77"/>
      <c r="CJU49" s="77"/>
      <c r="CJV49" s="77"/>
      <c r="CJW49" s="77"/>
      <c r="CJX49" s="77"/>
      <c r="CJY49" s="77"/>
      <c r="CJZ49" s="77"/>
      <c r="CKA49" s="77"/>
      <c r="CKB49" s="77"/>
      <c r="CKC49" s="77"/>
      <c r="CKD49" s="77"/>
      <c r="CKE49" s="77"/>
      <c r="CKF49" s="77"/>
      <c r="CKG49" s="77"/>
      <c r="CKH49" s="77"/>
      <c r="CKI49" s="77"/>
      <c r="CKJ49" s="77"/>
      <c r="CKK49" s="77"/>
      <c r="CKL49" s="77"/>
      <c r="CKM49" s="77"/>
      <c r="CKN49" s="77"/>
      <c r="CKO49" s="77"/>
      <c r="CKP49" s="77"/>
      <c r="CKQ49" s="77"/>
      <c r="CKR49" s="77"/>
      <c r="CKS49" s="77"/>
      <c r="CKT49" s="77"/>
      <c r="CKU49" s="77"/>
      <c r="CKV49" s="77"/>
      <c r="CKW49" s="77"/>
      <c r="CKX49" s="77"/>
      <c r="CKY49" s="77"/>
      <c r="CKZ49" s="77"/>
      <c r="CLA49" s="77"/>
      <c r="CLB49" s="77"/>
      <c r="CLC49" s="77"/>
      <c r="CLD49" s="77"/>
      <c r="CLE49" s="77"/>
      <c r="CLF49" s="77"/>
      <c r="CLG49" s="77"/>
      <c r="CLH49" s="77"/>
      <c r="CLI49" s="77"/>
      <c r="CLJ49" s="77"/>
      <c r="CLK49" s="77"/>
      <c r="CLL49" s="77"/>
      <c r="CLM49" s="77"/>
      <c r="CLN49" s="77"/>
      <c r="CLO49" s="77"/>
      <c r="CLP49" s="77"/>
      <c r="CLQ49" s="77"/>
      <c r="CLR49" s="77"/>
      <c r="CLS49" s="77"/>
      <c r="CLT49" s="77"/>
      <c r="CLU49" s="77"/>
      <c r="CLV49" s="77"/>
      <c r="CLW49" s="77"/>
      <c r="CLX49" s="77"/>
      <c r="CLY49" s="77"/>
      <c r="CLZ49" s="77"/>
      <c r="CMA49" s="77"/>
      <c r="CMB49" s="77"/>
      <c r="CMC49" s="77"/>
      <c r="CMD49" s="77"/>
      <c r="CME49" s="77"/>
      <c r="CMF49" s="77"/>
      <c r="CMG49" s="77"/>
      <c r="CMH49" s="77"/>
      <c r="CMI49" s="77"/>
      <c r="CMJ49" s="77"/>
      <c r="CMK49" s="77"/>
      <c r="CML49" s="77"/>
      <c r="CMM49" s="77"/>
      <c r="CMN49" s="77"/>
      <c r="CMO49" s="77"/>
      <c r="CMP49" s="77"/>
      <c r="CMQ49" s="77"/>
      <c r="CMR49" s="77"/>
      <c r="CMS49" s="77"/>
      <c r="CMT49" s="77"/>
      <c r="CMU49" s="77"/>
      <c r="CMV49" s="77"/>
      <c r="CMW49" s="77"/>
      <c r="CMX49" s="77"/>
      <c r="CMY49" s="77"/>
      <c r="CMZ49" s="77"/>
      <c r="CNA49" s="77"/>
      <c r="CNB49" s="77"/>
      <c r="CNC49" s="77"/>
      <c r="CND49" s="77"/>
      <c r="CNE49" s="77"/>
      <c r="CNF49" s="77"/>
      <c r="CNG49" s="77"/>
      <c r="CNH49" s="77"/>
      <c r="CNI49" s="77"/>
      <c r="CNJ49" s="77"/>
      <c r="CNK49" s="77"/>
      <c r="CNL49" s="77"/>
      <c r="CNM49" s="77"/>
      <c r="CNN49" s="77"/>
      <c r="CNO49" s="77"/>
      <c r="CNP49" s="77"/>
      <c r="CNQ49" s="77"/>
      <c r="CNR49" s="77"/>
      <c r="CNS49" s="77"/>
      <c r="CNT49" s="77"/>
      <c r="CNU49" s="77"/>
      <c r="CNV49" s="77"/>
      <c r="CNW49" s="77"/>
      <c r="CNX49" s="77"/>
      <c r="CNY49" s="77"/>
      <c r="CNZ49" s="77"/>
      <c r="COA49" s="77"/>
      <c r="COB49" s="77"/>
      <c r="COC49" s="77"/>
      <c r="COD49" s="77"/>
      <c r="COE49" s="77"/>
      <c r="COF49" s="77"/>
      <c r="COG49" s="77"/>
      <c r="COH49" s="77"/>
      <c r="COI49" s="77"/>
      <c r="COJ49" s="77"/>
      <c r="COK49" s="77"/>
      <c r="COL49" s="77"/>
      <c r="COM49" s="77"/>
      <c r="CON49" s="77"/>
      <c r="COO49" s="77"/>
      <c r="COP49" s="77"/>
      <c r="COQ49" s="77"/>
      <c r="COR49" s="77"/>
      <c r="COS49" s="77"/>
      <c r="COT49" s="77"/>
      <c r="COU49" s="77"/>
      <c r="COV49" s="77"/>
      <c r="COW49" s="77"/>
      <c r="COX49" s="77"/>
      <c r="COY49" s="77"/>
      <c r="COZ49" s="77"/>
      <c r="CPA49" s="77"/>
      <c r="CPB49" s="77"/>
      <c r="CPC49" s="77"/>
      <c r="CPD49" s="77"/>
      <c r="CPE49" s="77"/>
      <c r="CPF49" s="77"/>
      <c r="CPG49" s="77"/>
      <c r="CPH49" s="77"/>
      <c r="CPI49" s="77"/>
      <c r="CPJ49" s="77"/>
      <c r="CPK49" s="77"/>
      <c r="CPL49" s="77"/>
      <c r="CPM49" s="77"/>
      <c r="CPN49" s="77"/>
      <c r="CPO49" s="77"/>
      <c r="CPP49" s="77"/>
      <c r="CPQ49" s="77"/>
      <c r="CPR49" s="77"/>
      <c r="CPS49" s="77"/>
      <c r="CPT49" s="77"/>
      <c r="CPU49" s="77"/>
      <c r="CPV49" s="77"/>
      <c r="CPW49" s="77"/>
      <c r="CPX49" s="77"/>
      <c r="CPY49" s="77"/>
      <c r="CPZ49" s="77"/>
      <c r="CQA49" s="77"/>
      <c r="CQB49" s="77"/>
      <c r="CQC49" s="77"/>
      <c r="CQD49" s="77"/>
      <c r="CQE49" s="77"/>
      <c r="CQF49" s="77"/>
      <c r="CQG49" s="77"/>
      <c r="CQH49" s="77"/>
      <c r="CQI49" s="77"/>
      <c r="CQJ49" s="77"/>
      <c r="CQK49" s="77"/>
      <c r="CQL49" s="77"/>
      <c r="CQM49" s="77"/>
      <c r="CQN49" s="77"/>
      <c r="CQO49" s="77"/>
      <c r="CQP49" s="77"/>
      <c r="CQQ49" s="77"/>
      <c r="CQR49" s="77"/>
      <c r="CQS49" s="77"/>
      <c r="CQT49" s="77"/>
      <c r="CQU49" s="77"/>
      <c r="CQV49" s="77"/>
      <c r="CQW49" s="77"/>
      <c r="CQX49" s="77"/>
      <c r="CQY49" s="77"/>
      <c r="CQZ49" s="77"/>
      <c r="CRA49" s="77"/>
      <c r="CRB49" s="77"/>
      <c r="CRC49" s="77"/>
      <c r="CRD49" s="77"/>
      <c r="CRE49" s="77"/>
      <c r="CRF49" s="77"/>
      <c r="CRG49" s="77"/>
      <c r="CRH49" s="77"/>
      <c r="CRI49" s="77"/>
      <c r="CRJ49" s="77"/>
      <c r="CRK49" s="77"/>
      <c r="CRL49" s="77"/>
      <c r="CRM49" s="77"/>
      <c r="CRN49" s="77"/>
      <c r="CRO49" s="77"/>
      <c r="CRP49" s="77"/>
      <c r="CRQ49" s="77"/>
      <c r="CRR49" s="77"/>
      <c r="CRS49" s="77"/>
      <c r="CRT49" s="77"/>
      <c r="CRU49" s="77"/>
      <c r="CRV49" s="77"/>
      <c r="CRW49" s="77"/>
      <c r="CRX49" s="77"/>
      <c r="CRY49" s="77"/>
      <c r="CRZ49" s="77"/>
      <c r="CSA49" s="77"/>
      <c r="CSB49" s="77"/>
      <c r="CSC49" s="77"/>
      <c r="CSD49" s="77"/>
      <c r="CSE49" s="77"/>
      <c r="CSF49" s="77"/>
      <c r="CSG49" s="77"/>
      <c r="CSH49" s="77"/>
      <c r="CSI49" s="77"/>
      <c r="CSJ49" s="77"/>
      <c r="CSK49" s="77"/>
      <c r="CSL49" s="77"/>
      <c r="CSM49" s="77"/>
      <c r="CSN49" s="77"/>
      <c r="CSO49" s="77"/>
      <c r="CSP49" s="77"/>
      <c r="CSQ49" s="77"/>
      <c r="CSR49" s="77"/>
      <c r="CSS49" s="77"/>
      <c r="CST49" s="77"/>
      <c r="CSU49" s="77"/>
      <c r="CSV49" s="77"/>
      <c r="CSW49" s="77"/>
      <c r="CSX49" s="77"/>
      <c r="CSY49" s="77"/>
      <c r="CSZ49" s="77"/>
      <c r="CTA49" s="77"/>
      <c r="CTB49" s="77"/>
      <c r="CTC49" s="77"/>
      <c r="CTD49" s="77"/>
      <c r="CTE49" s="77"/>
      <c r="CTF49" s="77"/>
      <c r="CTG49" s="77"/>
      <c r="CTH49" s="77"/>
      <c r="CTI49" s="77"/>
      <c r="CTJ49" s="77"/>
      <c r="CTK49" s="77"/>
      <c r="CTL49" s="77"/>
      <c r="CTM49" s="77"/>
      <c r="CTN49" s="77"/>
      <c r="CTO49" s="77"/>
      <c r="CTP49" s="77"/>
      <c r="CTQ49" s="77"/>
      <c r="CTR49" s="77"/>
      <c r="CTS49" s="77"/>
      <c r="CTT49" s="77"/>
      <c r="CTU49" s="77"/>
      <c r="CTV49" s="77"/>
      <c r="CTW49" s="77"/>
      <c r="CTX49" s="77"/>
      <c r="CTY49" s="77"/>
      <c r="CTZ49" s="77"/>
      <c r="CUA49" s="77"/>
      <c r="CUB49" s="77"/>
      <c r="CUC49" s="77"/>
      <c r="CUD49" s="77"/>
      <c r="CUE49" s="77"/>
      <c r="CUF49" s="77"/>
      <c r="CUG49" s="77"/>
      <c r="CUH49" s="77"/>
      <c r="CUI49" s="77"/>
      <c r="CUJ49" s="77"/>
      <c r="CUK49" s="77"/>
      <c r="CUL49" s="77"/>
      <c r="CUM49" s="77"/>
      <c r="CUN49" s="77"/>
      <c r="CUO49" s="77"/>
      <c r="CUP49" s="77"/>
      <c r="CUQ49" s="77"/>
      <c r="CUR49" s="77"/>
      <c r="CUS49" s="77"/>
      <c r="CUT49" s="77"/>
      <c r="CUU49" s="77"/>
      <c r="CUV49" s="77"/>
      <c r="CUW49" s="77"/>
      <c r="CUX49" s="77"/>
      <c r="CUY49" s="77"/>
      <c r="CUZ49" s="77"/>
      <c r="CVA49" s="77"/>
      <c r="CVB49" s="77"/>
      <c r="CVC49" s="77"/>
      <c r="CVD49" s="77"/>
      <c r="CVE49" s="77"/>
      <c r="CVF49" s="77"/>
      <c r="CVG49" s="77"/>
      <c r="CVH49" s="77"/>
      <c r="CVI49" s="77"/>
      <c r="CVJ49" s="77"/>
      <c r="CVK49" s="77"/>
      <c r="CVL49" s="77"/>
      <c r="CVM49" s="77"/>
      <c r="CVN49" s="77"/>
      <c r="CVO49" s="77"/>
      <c r="CVP49" s="77"/>
      <c r="CVQ49" s="77"/>
      <c r="CVR49" s="77"/>
      <c r="CVS49" s="77"/>
      <c r="CVT49" s="77"/>
      <c r="CVU49" s="77"/>
      <c r="CVV49" s="77"/>
      <c r="CVW49" s="77"/>
      <c r="CVX49" s="77"/>
      <c r="CVY49" s="77"/>
      <c r="CVZ49" s="77"/>
      <c r="CWA49" s="77"/>
      <c r="CWB49" s="77"/>
      <c r="CWC49" s="77"/>
      <c r="CWD49" s="77"/>
      <c r="CWE49" s="77"/>
      <c r="CWF49" s="77"/>
      <c r="CWG49" s="77"/>
      <c r="CWH49" s="77"/>
      <c r="CWI49" s="77"/>
      <c r="CWJ49" s="77"/>
      <c r="CWK49" s="77"/>
      <c r="CWL49" s="77"/>
      <c r="CWM49" s="77"/>
      <c r="CWN49" s="77"/>
      <c r="CWO49" s="77"/>
      <c r="CWP49" s="77"/>
      <c r="CWQ49" s="77"/>
      <c r="CWR49" s="77"/>
      <c r="CWS49" s="77"/>
      <c r="CWT49" s="77"/>
      <c r="CWU49" s="77"/>
      <c r="CWV49" s="77"/>
      <c r="CWW49" s="77"/>
      <c r="CWX49" s="77"/>
      <c r="CWY49" s="77"/>
      <c r="CWZ49" s="77"/>
      <c r="CXA49" s="77"/>
      <c r="CXB49" s="77"/>
      <c r="CXC49" s="77"/>
      <c r="CXD49" s="77"/>
      <c r="CXE49" s="77"/>
      <c r="CXF49" s="77"/>
      <c r="CXG49" s="77"/>
      <c r="CXH49" s="77"/>
      <c r="CXI49" s="77"/>
      <c r="CXJ49" s="77"/>
      <c r="CXK49" s="77"/>
      <c r="CXL49" s="77"/>
      <c r="CXM49" s="77"/>
      <c r="CXN49" s="77"/>
      <c r="CXO49" s="77"/>
      <c r="CXP49" s="77"/>
      <c r="CXQ49" s="77"/>
      <c r="CXR49" s="77"/>
      <c r="CXS49" s="77"/>
      <c r="CXT49" s="77"/>
      <c r="CXU49" s="77"/>
      <c r="CXV49" s="77"/>
      <c r="CXW49" s="77"/>
      <c r="CXX49" s="77"/>
      <c r="CXY49" s="77"/>
      <c r="CXZ49" s="77"/>
      <c r="CYA49" s="77"/>
      <c r="CYB49" s="77"/>
      <c r="CYC49" s="77"/>
      <c r="CYD49" s="77"/>
      <c r="CYE49" s="77"/>
      <c r="CYF49" s="77"/>
      <c r="CYG49" s="77"/>
      <c r="CYH49" s="77"/>
      <c r="CYI49" s="77"/>
      <c r="CYJ49" s="77"/>
      <c r="CYK49" s="77"/>
      <c r="CYL49" s="77"/>
      <c r="CYM49" s="77"/>
      <c r="CYN49" s="77"/>
      <c r="CYO49" s="77"/>
      <c r="CYP49" s="77"/>
      <c r="CYQ49" s="77"/>
      <c r="CYR49" s="77"/>
      <c r="CYS49" s="77"/>
      <c r="CYT49" s="77"/>
      <c r="CYU49" s="77"/>
      <c r="CYV49" s="77"/>
      <c r="CYW49" s="77"/>
      <c r="CYX49" s="77"/>
      <c r="CYY49" s="77"/>
      <c r="CYZ49" s="77"/>
      <c r="CZA49" s="77"/>
      <c r="CZB49" s="77"/>
      <c r="CZC49" s="77"/>
      <c r="CZD49" s="77"/>
      <c r="CZE49" s="77"/>
      <c r="CZF49" s="77"/>
      <c r="CZG49" s="77"/>
      <c r="CZH49" s="77"/>
      <c r="CZI49" s="77"/>
      <c r="CZJ49" s="77"/>
      <c r="CZK49" s="77"/>
      <c r="CZL49" s="77"/>
      <c r="CZM49" s="77"/>
      <c r="CZN49" s="77"/>
      <c r="CZO49" s="77"/>
      <c r="CZP49" s="77"/>
      <c r="CZQ49" s="77"/>
      <c r="CZR49" s="77"/>
      <c r="CZS49" s="77"/>
      <c r="CZT49" s="77"/>
      <c r="CZU49" s="77"/>
      <c r="CZV49" s="77"/>
      <c r="CZW49" s="77"/>
      <c r="CZX49" s="77"/>
      <c r="CZY49" s="77"/>
      <c r="CZZ49" s="77"/>
      <c r="DAA49" s="77"/>
      <c r="DAB49" s="77"/>
      <c r="DAC49" s="77"/>
      <c r="DAD49" s="77"/>
      <c r="DAE49" s="77"/>
      <c r="DAF49" s="77"/>
      <c r="DAG49" s="77"/>
      <c r="DAH49" s="77"/>
      <c r="DAI49" s="77"/>
      <c r="DAJ49" s="77"/>
      <c r="DAK49" s="77"/>
      <c r="DAL49" s="77"/>
      <c r="DAM49" s="77"/>
      <c r="DAN49" s="77"/>
      <c r="DAO49" s="77"/>
      <c r="DAP49" s="77"/>
      <c r="DAQ49" s="77"/>
      <c r="DAR49" s="77"/>
      <c r="DAS49" s="77"/>
      <c r="DAT49" s="77"/>
      <c r="DAU49" s="77"/>
      <c r="DAV49" s="77"/>
      <c r="DAW49" s="77"/>
      <c r="DAX49" s="77"/>
      <c r="DAY49" s="77"/>
      <c r="DAZ49" s="77"/>
      <c r="DBA49" s="77"/>
      <c r="DBB49" s="77"/>
      <c r="DBC49" s="77"/>
      <c r="DBD49" s="77"/>
      <c r="DBE49" s="77"/>
      <c r="DBF49" s="77"/>
      <c r="DBG49" s="77"/>
      <c r="DBH49" s="77"/>
      <c r="DBI49" s="77"/>
      <c r="DBJ49" s="77"/>
      <c r="DBK49" s="77"/>
      <c r="DBL49" s="77"/>
      <c r="DBM49" s="77"/>
      <c r="DBN49" s="77"/>
      <c r="DBO49" s="77"/>
      <c r="DBP49" s="77"/>
      <c r="DBQ49" s="77"/>
      <c r="DBR49" s="77"/>
      <c r="DBS49" s="77"/>
      <c r="DBT49" s="77"/>
      <c r="DBU49" s="77"/>
      <c r="DBV49" s="77"/>
      <c r="DBW49" s="77"/>
      <c r="DBX49" s="77"/>
      <c r="DBY49" s="77"/>
      <c r="DBZ49" s="77"/>
      <c r="DCA49" s="77"/>
      <c r="DCB49" s="77"/>
      <c r="DCC49" s="77"/>
      <c r="DCD49" s="77"/>
      <c r="DCE49" s="77"/>
      <c r="DCF49" s="77"/>
      <c r="DCG49" s="77"/>
      <c r="DCH49" s="77"/>
      <c r="DCI49" s="77"/>
      <c r="DCJ49" s="77"/>
      <c r="DCK49" s="77"/>
      <c r="DCL49" s="77"/>
      <c r="DCM49" s="77"/>
      <c r="DCN49" s="77"/>
      <c r="DCO49" s="77"/>
      <c r="DCP49" s="77"/>
      <c r="DCQ49" s="77"/>
      <c r="DCR49" s="77"/>
      <c r="DCS49" s="77"/>
      <c r="DCT49" s="77"/>
      <c r="DCU49" s="77"/>
      <c r="DCV49" s="77"/>
      <c r="DCW49" s="77"/>
      <c r="DCX49" s="77"/>
      <c r="DCY49" s="77"/>
      <c r="DCZ49" s="77"/>
      <c r="DDA49" s="77"/>
      <c r="DDB49" s="77"/>
      <c r="DDC49" s="77"/>
      <c r="DDD49" s="77"/>
      <c r="DDE49" s="77"/>
      <c r="DDF49" s="77"/>
      <c r="DDG49" s="77"/>
      <c r="DDH49" s="77"/>
      <c r="DDI49" s="77"/>
      <c r="DDJ49" s="77"/>
      <c r="DDK49" s="77"/>
      <c r="DDL49" s="77"/>
      <c r="DDM49" s="77"/>
      <c r="DDN49" s="77"/>
      <c r="DDO49" s="77"/>
      <c r="DDP49" s="77"/>
      <c r="DDQ49" s="77"/>
      <c r="DDR49" s="77"/>
      <c r="DDS49" s="77"/>
      <c r="DDT49" s="77"/>
      <c r="DDU49" s="77"/>
      <c r="DDV49" s="77"/>
      <c r="DDW49" s="77"/>
      <c r="DDX49" s="77"/>
      <c r="DDY49" s="77"/>
      <c r="DDZ49" s="77"/>
      <c r="DEA49" s="77"/>
      <c r="DEB49" s="77"/>
      <c r="DEC49" s="77"/>
      <c r="DED49" s="77"/>
      <c r="DEE49" s="77"/>
      <c r="DEF49" s="77"/>
      <c r="DEG49" s="77"/>
      <c r="DEH49" s="77"/>
      <c r="DEI49" s="77"/>
      <c r="DEJ49" s="77"/>
      <c r="DEK49" s="77"/>
      <c r="DEL49" s="77"/>
      <c r="DEM49" s="77"/>
      <c r="DEN49" s="77"/>
      <c r="DEO49" s="77"/>
      <c r="DEP49" s="77"/>
      <c r="DEQ49" s="77"/>
      <c r="DER49" s="77"/>
      <c r="DES49" s="77"/>
      <c r="DET49" s="77"/>
      <c r="DEU49" s="77"/>
      <c r="DEV49" s="77"/>
      <c r="DEW49" s="77"/>
      <c r="DEX49" s="77"/>
      <c r="DEY49" s="77"/>
      <c r="DEZ49" s="77"/>
      <c r="DFA49" s="77"/>
      <c r="DFB49" s="77"/>
      <c r="DFC49" s="77"/>
      <c r="DFD49" s="77"/>
      <c r="DFE49" s="77"/>
      <c r="DFF49" s="77"/>
      <c r="DFG49" s="77"/>
      <c r="DFH49" s="77"/>
      <c r="DFI49" s="77"/>
      <c r="DFJ49" s="77"/>
      <c r="DFK49" s="77"/>
      <c r="DFL49" s="77"/>
      <c r="DFM49" s="77"/>
      <c r="DFN49" s="77"/>
      <c r="DFO49" s="77"/>
      <c r="DFP49" s="77"/>
      <c r="DFQ49" s="77"/>
      <c r="DFR49" s="77"/>
      <c r="DFS49" s="77"/>
      <c r="DFT49" s="77"/>
      <c r="DFU49" s="77"/>
      <c r="DFV49" s="77"/>
      <c r="DFW49" s="77"/>
      <c r="DFX49" s="77"/>
      <c r="DFY49" s="77"/>
      <c r="DFZ49" s="77"/>
      <c r="DGA49" s="77"/>
      <c r="DGB49" s="77"/>
      <c r="DGC49" s="77"/>
      <c r="DGD49" s="77"/>
      <c r="DGE49" s="77"/>
      <c r="DGF49" s="77"/>
      <c r="DGG49" s="77"/>
      <c r="DGH49" s="77"/>
      <c r="DGI49" s="77"/>
      <c r="DGJ49" s="77"/>
      <c r="DGK49" s="77"/>
      <c r="DGL49" s="77"/>
      <c r="DGM49" s="77"/>
      <c r="DGN49" s="77"/>
      <c r="DGO49" s="77"/>
      <c r="DGP49" s="77"/>
      <c r="DGQ49" s="77"/>
      <c r="DGR49" s="77"/>
      <c r="DGS49" s="77"/>
      <c r="DGT49" s="77"/>
      <c r="DGU49" s="77"/>
      <c r="DGV49" s="77"/>
      <c r="DGW49" s="77"/>
      <c r="DGX49" s="77"/>
      <c r="DGY49" s="77"/>
      <c r="DGZ49" s="77"/>
      <c r="DHA49" s="77"/>
      <c r="DHB49" s="77"/>
      <c r="DHC49" s="77"/>
      <c r="DHD49" s="77"/>
      <c r="DHE49" s="77"/>
      <c r="DHF49" s="77"/>
      <c r="DHG49" s="77"/>
      <c r="DHH49" s="77"/>
      <c r="DHI49" s="77"/>
      <c r="DHJ49" s="77"/>
      <c r="DHK49" s="77"/>
      <c r="DHL49" s="77"/>
      <c r="DHM49" s="77"/>
      <c r="DHN49" s="77"/>
      <c r="DHO49" s="77"/>
      <c r="DHP49" s="77"/>
      <c r="DHQ49" s="77"/>
      <c r="DHR49" s="77"/>
      <c r="DHS49" s="77"/>
      <c r="DHT49" s="77"/>
      <c r="DHU49" s="77"/>
      <c r="DHV49" s="77"/>
      <c r="DHW49" s="77"/>
      <c r="DHX49" s="77"/>
      <c r="DHY49" s="77"/>
      <c r="DHZ49" s="77"/>
      <c r="DIA49" s="77"/>
      <c r="DIB49" s="77"/>
      <c r="DIC49" s="77"/>
      <c r="DID49" s="77"/>
      <c r="DIE49" s="77"/>
      <c r="DIF49" s="77"/>
      <c r="DIG49" s="77"/>
      <c r="DIH49" s="77"/>
      <c r="DII49" s="77"/>
      <c r="DIJ49" s="77"/>
      <c r="DIK49" s="77"/>
      <c r="DIL49" s="77"/>
      <c r="DIM49" s="77"/>
      <c r="DIN49" s="77"/>
      <c r="DIO49" s="77"/>
      <c r="DIP49" s="77"/>
      <c r="DIQ49" s="77"/>
      <c r="DIR49" s="77"/>
      <c r="DIS49" s="77"/>
      <c r="DIT49" s="77"/>
      <c r="DIU49" s="77"/>
      <c r="DIV49" s="77"/>
      <c r="DIW49" s="77"/>
      <c r="DIX49" s="77"/>
      <c r="DIY49" s="77"/>
      <c r="DIZ49" s="77"/>
      <c r="DJA49" s="77"/>
      <c r="DJB49" s="77"/>
      <c r="DJC49" s="77"/>
      <c r="DJD49" s="77"/>
      <c r="DJE49" s="77"/>
      <c r="DJF49" s="77"/>
      <c r="DJG49" s="77"/>
      <c r="DJH49" s="77"/>
      <c r="DJI49" s="77"/>
      <c r="DJJ49" s="77"/>
      <c r="DJK49" s="77"/>
      <c r="DJL49" s="77"/>
      <c r="DJM49" s="77"/>
      <c r="DJN49" s="77"/>
      <c r="DJO49" s="77"/>
      <c r="DJP49" s="77"/>
      <c r="DJQ49" s="77"/>
      <c r="DJR49" s="77"/>
      <c r="DJS49" s="77"/>
      <c r="DJT49" s="77"/>
      <c r="DJU49" s="77"/>
      <c r="DJV49" s="77"/>
      <c r="DJW49" s="77"/>
      <c r="DJX49" s="77"/>
      <c r="DJY49" s="77"/>
      <c r="DJZ49" s="77"/>
      <c r="DKA49" s="77"/>
      <c r="DKB49" s="77"/>
      <c r="DKC49" s="77"/>
      <c r="DKD49" s="77"/>
      <c r="DKE49" s="77"/>
      <c r="DKF49" s="77"/>
      <c r="DKG49" s="77"/>
      <c r="DKH49" s="77"/>
      <c r="DKI49" s="77"/>
      <c r="DKJ49" s="77"/>
      <c r="DKK49" s="77"/>
      <c r="DKL49" s="77"/>
      <c r="DKM49" s="77"/>
      <c r="DKN49" s="77"/>
      <c r="DKO49" s="77"/>
      <c r="DKP49" s="77"/>
      <c r="DKQ49" s="77"/>
      <c r="DKR49" s="77"/>
      <c r="DKS49" s="77"/>
      <c r="DKT49" s="77"/>
      <c r="DKU49" s="77"/>
      <c r="DKV49" s="77"/>
      <c r="DKW49" s="77"/>
      <c r="DKX49" s="77"/>
      <c r="DKY49" s="77"/>
      <c r="DKZ49" s="77"/>
      <c r="DLA49" s="77"/>
      <c r="DLB49" s="77"/>
      <c r="DLC49" s="77"/>
      <c r="DLD49" s="77"/>
      <c r="DLE49" s="77"/>
      <c r="DLF49" s="77"/>
      <c r="DLG49" s="77"/>
      <c r="DLH49" s="77"/>
      <c r="DLI49" s="77"/>
      <c r="DLJ49" s="77"/>
      <c r="DLK49" s="77"/>
      <c r="DLL49" s="77"/>
      <c r="DLM49" s="77"/>
      <c r="DLN49" s="77"/>
      <c r="DLO49" s="77"/>
      <c r="DLP49" s="77"/>
      <c r="DLQ49" s="77"/>
      <c r="DLR49" s="77"/>
      <c r="DLS49" s="77"/>
      <c r="DLT49" s="77"/>
      <c r="DLU49" s="77"/>
      <c r="DLV49" s="77"/>
      <c r="DLW49" s="77"/>
      <c r="DLX49" s="77"/>
      <c r="DLY49" s="77"/>
      <c r="DLZ49" s="77"/>
      <c r="DMA49" s="77"/>
      <c r="DMB49" s="77"/>
      <c r="DMC49" s="77"/>
      <c r="DMD49" s="77"/>
      <c r="DME49" s="77"/>
      <c r="DMF49" s="77"/>
      <c r="DMG49" s="77"/>
      <c r="DMH49" s="77"/>
      <c r="DMI49" s="77"/>
      <c r="DMJ49" s="77"/>
      <c r="DMK49" s="77"/>
      <c r="DML49" s="77"/>
      <c r="DMM49" s="77"/>
      <c r="DMN49" s="77"/>
      <c r="DMO49" s="77"/>
      <c r="DMP49" s="77"/>
      <c r="DMQ49" s="77"/>
      <c r="DMR49" s="77"/>
      <c r="DMS49" s="77"/>
      <c r="DMT49" s="77"/>
      <c r="DMU49" s="77"/>
      <c r="DMV49" s="77"/>
      <c r="DMW49" s="77"/>
      <c r="DMX49" s="77"/>
      <c r="DMY49" s="77"/>
      <c r="DMZ49" s="77"/>
      <c r="DNA49" s="77"/>
      <c r="DNB49" s="77"/>
      <c r="DNC49" s="77"/>
      <c r="DND49" s="77"/>
      <c r="DNE49" s="77"/>
      <c r="DNF49" s="77"/>
      <c r="DNG49" s="77"/>
      <c r="DNH49" s="77"/>
      <c r="DNI49" s="77"/>
      <c r="DNJ49" s="77"/>
      <c r="DNK49" s="77"/>
      <c r="DNL49" s="77"/>
      <c r="DNM49" s="77"/>
      <c r="DNN49" s="77"/>
      <c r="DNO49" s="77"/>
      <c r="DNP49" s="77"/>
      <c r="DNQ49" s="77"/>
      <c r="DNR49" s="77"/>
      <c r="DNS49" s="77"/>
      <c r="DNT49" s="77"/>
      <c r="DNU49" s="77"/>
      <c r="DNV49" s="77"/>
      <c r="DNW49" s="77"/>
      <c r="DNX49" s="77"/>
      <c r="DNY49" s="77"/>
      <c r="DNZ49" s="77"/>
      <c r="DOA49" s="77"/>
      <c r="DOB49" s="77"/>
      <c r="DOC49" s="77"/>
      <c r="DOD49" s="77"/>
      <c r="DOE49" s="77"/>
      <c r="DOF49" s="77"/>
      <c r="DOG49" s="77"/>
      <c r="DOH49" s="77"/>
      <c r="DOI49" s="77"/>
      <c r="DOJ49" s="77"/>
      <c r="DOK49" s="77"/>
      <c r="DOL49" s="77"/>
      <c r="DOM49" s="77"/>
      <c r="DON49" s="77"/>
      <c r="DOO49" s="77"/>
      <c r="DOP49" s="77"/>
      <c r="DOQ49" s="77"/>
      <c r="DOR49" s="77"/>
      <c r="DOS49" s="77"/>
      <c r="DOT49" s="77"/>
      <c r="DOU49" s="77"/>
      <c r="DOV49" s="77"/>
      <c r="DOW49" s="77"/>
      <c r="DOX49" s="77"/>
      <c r="DOY49" s="77"/>
      <c r="DOZ49" s="77"/>
      <c r="DPA49" s="77"/>
      <c r="DPB49" s="77"/>
      <c r="DPC49" s="77"/>
      <c r="DPD49" s="77"/>
      <c r="DPE49" s="77"/>
      <c r="DPF49" s="77"/>
      <c r="DPG49" s="77"/>
      <c r="DPH49" s="77"/>
      <c r="DPI49" s="77"/>
      <c r="DPJ49" s="77"/>
      <c r="DPK49" s="77"/>
      <c r="DPL49" s="77"/>
      <c r="DPM49" s="77"/>
      <c r="DPN49" s="77"/>
      <c r="DPO49" s="77"/>
      <c r="DPP49" s="77"/>
      <c r="DPQ49" s="77"/>
      <c r="DPR49" s="77"/>
      <c r="DPS49" s="77"/>
      <c r="DPT49" s="77"/>
      <c r="DPU49" s="77"/>
      <c r="DPV49" s="77"/>
      <c r="DPW49" s="77"/>
      <c r="DPX49" s="77"/>
      <c r="DPY49" s="77"/>
      <c r="DPZ49" s="77"/>
      <c r="DQA49" s="77"/>
      <c r="DQB49" s="77"/>
      <c r="DQC49" s="77"/>
      <c r="DQD49" s="77"/>
      <c r="DQE49" s="77"/>
      <c r="DQF49" s="77"/>
      <c r="DQG49" s="77"/>
      <c r="DQH49" s="77"/>
      <c r="DQI49" s="77"/>
      <c r="DQJ49" s="77"/>
      <c r="DQK49" s="77"/>
      <c r="DQL49" s="77"/>
      <c r="DQM49" s="77"/>
      <c r="DQN49" s="77"/>
      <c r="DQO49" s="77"/>
      <c r="DQP49" s="77"/>
      <c r="DQQ49" s="77"/>
      <c r="DQR49" s="77"/>
      <c r="DQS49" s="77"/>
      <c r="DQT49" s="77"/>
      <c r="DQU49" s="77"/>
      <c r="DQV49" s="77"/>
      <c r="DQW49" s="77"/>
      <c r="DQX49" s="77"/>
      <c r="DQY49" s="77"/>
      <c r="DQZ49" s="77"/>
      <c r="DRA49" s="77"/>
      <c r="DRB49" s="77"/>
      <c r="DRC49" s="77"/>
      <c r="DRD49" s="77"/>
      <c r="DRE49" s="77"/>
      <c r="DRF49" s="77"/>
      <c r="DRG49" s="77"/>
      <c r="DRH49" s="77"/>
      <c r="DRI49" s="77"/>
      <c r="DRJ49" s="77"/>
      <c r="DRK49" s="77"/>
      <c r="DRL49" s="77"/>
      <c r="DRM49" s="77"/>
      <c r="DRN49" s="77"/>
      <c r="DRO49" s="77"/>
      <c r="DRP49" s="77"/>
      <c r="DRQ49" s="77"/>
      <c r="DRR49" s="77"/>
      <c r="DRS49" s="77"/>
      <c r="DRT49" s="77"/>
      <c r="DRU49" s="77"/>
      <c r="DRV49" s="77"/>
      <c r="DRW49" s="77"/>
      <c r="DRX49" s="77"/>
      <c r="DRY49" s="77"/>
      <c r="DRZ49" s="77"/>
      <c r="DSA49" s="77"/>
      <c r="DSB49" s="77"/>
      <c r="DSC49" s="77"/>
      <c r="DSD49" s="77"/>
      <c r="DSE49" s="77"/>
      <c r="DSF49" s="77"/>
      <c r="DSG49" s="77"/>
      <c r="DSH49" s="77"/>
      <c r="DSI49" s="77"/>
      <c r="DSJ49" s="77"/>
      <c r="DSK49" s="77"/>
      <c r="DSL49" s="77"/>
      <c r="DSM49" s="77"/>
      <c r="DSN49" s="77"/>
      <c r="DSO49" s="77"/>
      <c r="DSP49" s="77"/>
      <c r="DSQ49" s="77"/>
      <c r="DSR49" s="77"/>
      <c r="DSS49" s="77"/>
      <c r="DST49" s="77"/>
      <c r="DSU49" s="77"/>
      <c r="DSV49" s="77"/>
      <c r="DSW49" s="77"/>
      <c r="DSX49" s="77"/>
      <c r="DSY49" s="77"/>
      <c r="DSZ49" s="77"/>
      <c r="DTA49" s="77"/>
      <c r="DTB49" s="77"/>
      <c r="DTC49" s="77"/>
      <c r="DTD49" s="77"/>
      <c r="DTE49" s="77"/>
      <c r="DTF49" s="77"/>
      <c r="DTG49" s="77"/>
      <c r="DTH49" s="77"/>
      <c r="DTI49" s="77"/>
      <c r="DTJ49" s="77"/>
      <c r="DTK49" s="77"/>
      <c r="DTL49" s="77"/>
      <c r="DTM49" s="77"/>
      <c r="DTN49" s="77"/>
      <c r="DTO49" s="77"/>
      <c r="DTP49" s="77"/>
      <c r="DTQ49" s="77"/>
      <c r="DTR49" s="77"/>
      <c r="DTS49" s="77"/>
      <c r="DTT49" s="77"/>
      <c r="DTU49" s="77"/>
      <c r="DTV49" s="77"/>
      <c r="DTW49" s="77"/>
      <c r="DTX49" s="77"/>
      <c r="DTY49" s="77"/>
      <c r="DTZ49" s="77"/>
      <c r="DUA49" s="77"/>
      <c r="DUB49" s="77"/>
      <c r="DUC49" s="77"/>
      <c r="DUD49" s="77"/>
      <c r="DUE49" s="77"/>
      <c r="DUF49" s="77"/>
      <c r="DUG49" s="77"/>
      <c r="DUH49" s="77"/>
      <c r="DUI49" s="77"/>
      <c r="DUJ49" s="77"/>
      <c r="DUK49" s="77"/>
      <c r="DUL49" s="77"/>
      <c r="DUM49" s="77"/>
      <c r="DUN49" s="77"/>
      <c r="DUO49" s="77"/>
      <c r="DUP49" s="77"/>
      <c r="DUQ49" s="77"/>
      <c r="DUR49" s="77"/>
      <c r="DUS49" s="77"/>
      <c r="DUT49" s="77"/>
      <c r="DUU49" s="77"/>
      <c r="DUV49" s="77"/>
      <c r="DUW49" s="77"/>
      <c r="DUX49" s="77"/>
      <c r="DUY49" s="77"/>
      <c r="DUZ49" s="77"/>
      <c r="DVA49" s="77"/>
      <c r="DVB49" s="77"/>
      <c r="DVC49" s="77"/>
      <c r="DVD49" s="77"/>
      <c r="DVE49" s="77"/>
      <c r="DVF49" s="77"/>
      <c r="DVG49" s="77"/>
      <c r="DVH49" s="77"/>
      <c r="DVI49" s="77"/>
      <c r="DVJ49" s="77"/>
      <c r="DVK49" s="77"/>
      <c r="DVL49" s="77"/>
      <c r="DVM49" s="77"/>
      <c r="DVN49" s="77"/>
      <c r="DVO49" s="77"/>
      <c r="DVP49" s="77"/>
      <c r="DVQ49" s="77"/>
      <c r="DVR49" s="77"/>
      <c r="DVS49" s="77"/>
      <c r="DVT49" s="77"/>
      <c r="DVU49" s="77"/>
      <c r="DVV49" s="77"/>
      <c r="DVW49" s="77"/>
      <c r="DVX49" s="77"/>
      <c r="DVY49" s="77"/>
      <c r="DVZ49" s="77"/>
      <c r="DWA49" s="77"/>
      <c r="DWB49" s="77"/>
      <c r="DWC49" s="77"/>
      <c r="DWD49" s="77"/>
      <c r="DWE49" s="77"/>
      <c r="DWF49" s="77"/>
      <c r="DWG49" s="77"/>
      <c r="DWH49" s="77"/>
      <c r="DWI49" s="77"/>
      <c r="DWJ49" s="77"/>
      <c r="DWK49" s="77"/>
      <c r="DWL49" s="77"/>
      <c r="DWM49" s="77"/>
      <c r="DWN49" s="77"/>
      <c r="DWO49" s="77"/>
      <c r="DWP49" s="77"/>
      <c r="DWQ49" s="77"/>
      <c r="DWR49" s="77"/>
      <c r="DWS49" s="77"/>
      <c r="DWT49" s="77"/>
      <c r="DWU49" s="77"/>
      <c r="DWV49" s="77"/>
      <c r="DWW49" s="77"/>
      <c r="DWX49" s="77"/>
      <c r="DWY49" s="77"/>
      <c r="DWZ49" s="77"/>
      <c r="DXA49" s="77"/>
      <c r="DXB49" s="77"/>
      <c r="DXC49" s="77"/>
      <c r="DXD49" s="77"/>
      <c r="DXE49" s="77"/>
      <c r="DXF49" s="77"/>
      <c r="DXG49" s="77"/>
      <c r="DXH49" s="77"/>
      <c r="DXI49" s="77"/>
      <c r="DXJ49" s="77"/>
      <c r="DXK49" s="77"/>
      <c r="DXL49" s="77"/>
      <c r="DXM49" s="77"/>
      <c r="DXN49" s="77"/>
      <c r="DXO49" s="77"/>
      <c r="DXP49" s="77"/>
      <c r="DXQ49" s="77"/>
      <c r="DXR49" s="77"/>
      <c r="DXS49" s="77"/>
      <c r="DXT49" s="77"/>
      <c r="DXU49" s="77"/>
      <c r="DXV49" s="77"/>
      <c r="DXW49" s="77"/>
      <c r="DXX49" s="77"/>
      <c r="DXY49" s="77"/>
      <c r="DXZ49" s="77"/>
      <c r="DYA49" s="77"/>
      <c r="DYB49" s="77"/>
      <c r="DYC49" s="77"/>
      <c r="DYD49" s="77"/>
      <c r="DYE49" s="77"/>
      <c r="DYF49" s="77"/>
      <c r="DYG49" s="77"/>
      <c r="DYH49" s="77"/>
      <c r="DYI49" s="77"/>
      <c r="DYJ49" s="77"/>
      <c r="DYK49" s="77"/>
      <c r="DYL49" s="77"/>
      <c r="DYM49" s="77"/>
      <c r="DYN49" s="77"/>
      <c r="DYO49" s="77"/>
      <c r="DYP49" s="77"/>
      <c r="DYQ49" s="77"/>
      <c r="DYR49" s="77"/>
      <c r="DYS49" s="77"/>
      <c r="DYT49" s="77"/>
      <c r="DYU49" s="77"/>
      <c r="DYV49" s="77"/>
      <c r="DYW49" s="77"/>
      <c r="DYX49" s="77"/>
      <c r="DYY49" s="77"/>
      <c r="DYZ49" s="77"/>
      <c r="DZA49" s="77"/>
      <c r="DZB49" s="77"/>
      <c r="DZC49" s="77"/>
      <c r="DZD49" s="77"/>
      <c r="DZE49" s="77"/>
      <c r="DZF49" s="77"/>
      <c r="DZG49" s="77"/>
      <c r="DZH49" s="77"/>
      <c r="DZI49" s="77"/>
      <c r="DZJ49" s="77"/>
      <c r="DZK49" s="77"/>
      <c r="DZL49" s="77"/>
      <c r="DZM49" s="77"/>
      <c r="DZN49" s="77"/>
      <c r="DZO49" s="77"/>
      <c r="DZP49" s="77"/>
      <c r="DZQ49" s="77"/>
      <c r="DZR49" s="77"/>
      <c r="DZS49" s="77"/>
      <c r="DZT49" s="77"/>
      <c r="DZU49" s="77"/>
      <c r="DZV49" s="77"/>
      <c r="DZW49" s="77"/>
      <c r="DZX49" s="77"/>
      <c r="DZY49" s="77"/>
      <c r="DZZ49" s="77"/>
      <c r="EAA49" s="77"/>
      <c r="EAB49" s="77"/>
      <c r="EAC49" s="77"/>
      <c r="EAD49" s="77"/>
      <c r="EAE49" s="77"/>
      <c r="EAF49" s="77"/>
      <c r="EAG49" s="77"/>
      <c r="EAH49" s="77"/>
      <c r="EAI49" s="77"/>
      <c r="EAJ49" s="77"/>
      <c r="EAK49" s="77"/>
      <c r="EAL49" s="77"/>
      <c r="EAM49" s="77"/>
      <c r="EAN49" s="77"/>
      <c r="EAO49" s="77"/>
      <c r="EAP49" s="77"/>
      <c r="EAQ49" s="77"/>
      <c r="EAR49" s="77"/>
      <c r="EAS49" s="77"/>
      <c r="EAT49" s="77"/>
      <c r="EAU49" s="77"/>
      <c r="EAV49" s="77"/>
      <c r="EAW49" s="77"/>
      <c r="EAX49" s="77"/>
      <c r="EAY49" s="77"/>
      <c r="EAZ49" s="77"/>
      <c r="EBA49" s="77"/>
      <c r="EBB49" s="77"/>
      <c r="EBC49" s="77"/>
      <c r="EBD49" s="77"/>
      <c r="EBE49" s="77"/>
      <c r="EBF49" s="77"/>
      <c r="EBG49" s="77"/>
      <c r="EBH49" s="77"/>
      <c r="EBI49" s="77"/>
      <c r="EBJ49" s="77"/>
      <c r="EBK49" s="77"/>
      <c r="EBL49" s="77"/>
      <c r="EBM49" s="77"/>
      <c r="EBN49" s="77"/>
      <c r="EBO49" s="77"/>
      <c r="EBP49" s="77"/>
      <c r="EBQ49" s="77"/>
      <c r="EBR49" s="77"/>
      <c r="EBS49" s="77"/>
      <c r="EBT49" s="77"/>
      <c r="EBU49" s="77"/>
      <c r="EBV49" s="77"/>
      <c r="EBW49" s="77"/>
      <c r="EBX49" s="77"/>
      <c r="EBY49" s="77"/>
      <c r="EBZ49" s="77"/>
      <c r="ECA49" s="77"/>
      <c r="ECB49" s="77"/>
      <c r="ECC49" s="77"/>
      <c r="ECD49" s="77"/>
      <c r="ECE49" s="77"/>
      <c r="ECF49" s="77"/>
      <c r="ECG49" s="77"/>
      <c r="ECH49" s="77"/>
      <c r="ECI49" s="77"/>
      <c r="ECJ49" s="77"/>
      <c r="ECK49" s="77"/>
      <c r="ECL49" s="77"/>
      <c r="ECM49" s="77"/>
      <c r="ECN49" s="77"/>
      <c r="ECO49" s="77"/>
      <c r="ECP49" s="77"/>
      <c r="ECQ49" s="77"/>
      <c r="ECR49" s="77"/>
      <c r="ECS49" s="77"/>
      <c r="ECT49" s="77"/>
      <c r="ECU49" s="77"/>
      <c r="ECV49" s="77"/>
      <c r="ECW49" s="77"/>
      <c r="ECX49" s="77"/>
      <c r="ECY49" s="77"/>
      <c r="ECZ49" s="77"/>
      <c r="EDA49" s="77"/>
      <c r="EDB49" s="77"/>
      <c r="EDC49" s="77"/>
      <c r="EDD49" s="77"/>
      <c r="EDE49" s="77"/>
      <c r="EDF49" s="77"/>
      <c r="EDG49" s="77"/>
      <c r="EDH49" s="77"/>
      <c r="EDI49" s="77"/>
      <c r="EDJ49" s="77"/>
      <c r="EDK49" s="77"/>
      <c r="EDL49" s="77"/>
      <c r="EDM49" s="77"/>
      <c r="EDN49" s="77"/>
      <c r="EDO49" s="77"/>
      <c r="EDP49" s="77"/>
      <c r="EDQ49" s="77"/>
      <c r="EDR49" s="77"/>
      <c r="EDS49" s="77"/>
      <c r="EDT49" s="77"/>
      <c r="EDU49" s="77"/>
      <c r="EDV49" s="77"/>
      <c r="EDW49" s="77"/>
      <c r="EDX49" s="77"/>
      <c r="EDY49" s="77"/>
      <c r="EDZ49" s="77"/>
      <c r="EEA49" s="77"/>
      <c r="EEB49" s="77"/>
      <c r="EEC49" s="77"/>
      <c r="EED49" s="77"/>
      <c r="EEE49" s="77"/>
      <c r="EEF49" s="77"/>
      <c r="EEG49" s="77"/>
      <c r="EEH49" s="77"/>
      <c r="EEI49" s="77"/>
      <c r="EEJ49" s="77"/>
      <c r="EEK49" s="77"/>
      <c r="EEL49" s="77"/>
      <c r="EEM49" s="77"/>
      <c r="EEN49" s="77"/>
      <c r="EEO49" s="77"/>
      <c r="EEP49" s="77"/>
      <c r="EEQ49" s="77"/>
      <c r="EER49" s="77"/>
      <c r="EES49" s="77"/>
      <c r="EET49" s="77"/>
      <c r="EEU49" s="77"/>
      <c r="EEV49" s="77"/>
      <c r="EEW49" s="77"/>
      <c r="EEX49" s="77"/>
      <c r="EEY49" s="77"/>
      <c r="EEZ49" s="77"/>
      <c r="EFA49" s="77"/>
      <c r="EFB49" s="77"/>
      <c r="EFC49" s="77"/>
      <c r="EFD49" s="77"/>
      <c r="EFE49" s="77"/>
      <c r="EFF49" s="77"/>
      <c r="EFG49" s="77"/>
      <c r="EFH49" s="77"/>
      <c r="EFI49" s="77"/>
      <c r="EFJ49" s="77"/>
      <c r="EFK49" s="77"/>
      <c r="EFL49" s="77"/>
      <c r="EFM49" s="77"/>
      <c r="EFN49" s="77"/>
      <c r="EFO49" s="77"/>
      <c r="EFP49" s="77"/>
      <c r="EFQ49" s="77"/>
      <c r="EFR49" s="77"/>
      <c r="EFS49" s="77"/>
      <c r="EFT49" s="77"/>
      <c r="EFU49" s="77"/>
      <c r="EFV49" s="77"/>
      <c r="EFW49" s="77"/>
      <c r="EFX49" s="77"/>
      <c r="EFY49" s="77"/>
      <c r="EFZ49" s="77"/>
      <c r="EGA49" s="77"/>
      <c r="EGB49" s="77"/>
      <c r="EGC49" s="77"/>
      <c r="EGD49" s="77"/>
      <c r="EGE49" s="77"/>
      <c r="EGF49" s="77"/>
      <c r="EGG49" s="77"/>
      <c r="EGH49" s="77"/>
      <c r="EGI49" s="77"/>
      <c r="EGJ49" s="77"/>
      <c r="EGK49" s="77"/>
      <c r="EGL49" s="77"/>
      <c r="EGM49" s="77"/>
      <c r="EGN49" s="77"/>
      <c r="EGO49" s="77"/>
      <c r="EGP49" s="77"/>
      <c r="EGQ49" s="77"/>
      <c r="EGR49" s="77"/>
      <c r="EGS49" s="77"/>
      <c r="EGT49" s="77"/>
      <c r="EGU49" s="77"/>
      <c r="EGV49" s="77"/>
      <c r="EGW49" s="77"/>
      <c r="EGX49" s="77"/>
      <c r="EGY49" s="77"/>
      <c r="EGZ49" s="77"/>
      <c r="EHA49" s="77"/>
      <c r="EHB49" s="77"/>
      <c r="EHC49" s="77"/>
      <c r="EHD49" s="77"/>
      <c r="EHE49" s="77"/>
      <c r="EHF49" s="77"/>
      <c r="EHG49" s="77"/>
      <c r="EHH49" s="77"/>
      <c r="EHI49" s="77"/>
      <c r="EHJ49" s="77"/>
      <c r="EHK49" s="77"/>
      <c r="EHL49" s="77"/>
      <c r="EHM49" s="77"/>
      <c r="EHN49" s="77"/>
      <c r="EHO49" s="77"/>
      <c r="EHP49" s="77"/>
      <c r="EHQ49" s="77"/>
      <c r="EHR49" s="77"/>
      <c r="EHS49" s="77"/>
      <c r="EHT49" s="77"/>
      <c r="EHU49" s="77"/>
      <c r="EHV49" s="77"/>
      <c r="EHW49" s="77"/>
      <c r="EHX49" s="77"/>
      <c r="EHY49" s="77"/>
      <c r="EHZ49" s="77"/>
      <c r="EIA49" s="77"/>
      <c r="EIB49" s="77"/>
      <c r="EIC49" s="77"/>
      <c r="EID49" s="77"/>
      <c r="EIE49" s="77"/>
      <c r="EIF49" s="77"/>
      <c r="EIG49" s="77"/>
      <c r="EIH49" s="77"/>
      <c r="EII49" s="77"/>
      <c r="EIJ49" s="77"/>
      <c r="EIK49" s="77"/>
      <c r="EIL49" s="77"/>
      <c r="EIM49" s="77"/>
      <c r="EIN49" s="77"/>
      <c r="EIO49" s="77"/>
      <c r="EIP49" s="77"/>
      <c r="EIQ49" s="77"/>
      <c r="EIR49" s="77"/>
      <c r="EIS49" s="77"/>
      <c r="EIT49" s="77"/>
      <c r="EIU49" s="77"/>
      <c r="EIV49" s="77"/>
      <c r="EIW49" s="77"/>
      <c r="EIX49" s="77"/>
      <c r="EIY49" s="77"/>
      <c r="EIZ49" s="77"/>
      <c r="EJA49" s="77"/>
      <c r="EJB49" s="77"/>
      <c r="EJC49" s="77"/>
      <c r="EJD49" s="77"/>
      <c r="EJE49" s="77"/>
      <c r="EJF49" s="77"/>
      <c r="EJG49" s="77"/>
      <c r="EJH49" s="77"/>
      <c r="EJI49" s="77"/>
      <c r="EJJ49" s="77"/>
      <c r="EJK49" s="77"/>
      <c r="EJL49" s="77"/>
      <c r="EJM49" s="77"/>
      <c r="EJN49" s="77"/>
      <c r="EJO49" s="77"/>
      <c r="EJP49" s="77"/>
      <c r="EJQ49" s="77"/>
      <c r="EJR49" s="77"/>
      <c r="EJS49" s="77"/>
      <c r="EJT49" s="77"/>
      <c r="EJU49" s="77"/>
      <c r="EJV49" s="77"/>
      <c r="EJW49" s="77"/>
      <c r="EJX49" s="77"/>
      <c r="EJY49" s="77"/>
      <c r="EJZ49" s="77"/>
      <c r="EKA49" s="77"/>
      <c r="EKB49" s="77"/>
      <c r="EKC49" s="77"/>
      <c r="EKD49" s="77"/>
      <c r="EKE49" s="77"/>
      <c r="EKF49" s="77"/>
      <c r="EKG49" s="77"/>
      <c r="EKH49" s="77"/>
      <c r="EKI49" s="77"/>
      <c r="EKJ49" s="77"/>
      <c r="EKK49" s="77"/>
      <c r="EKL49" s="77"/>
      <c r="EKM49" s="77"/>
      <c r="EKN49" s="77"/>
      <c r="EKO49" s="77"/>
      <c r="EKP49" s="77"/>
      <c r="EKQ49" s="77"/>
      <c r="EKR49" s="77"/>
      <c r="EKS49" s="77"/>
      <c r="EKT49" s="77"/>
      <c r="EKU49" s="77"/>
      <c r="EKV49" s="77"/>
      <c r="EKW49" s="77"/>
      <c r="EKX49" s="77"/>
      <c r="EKY49" s="77"/>
      <c r="EKZ49" s="77"/>
      <c r="ELA49" s="77"/>
      <c r="ELB49" s="77"/>
      <c r="ELC49" s="77"/>
      <c r="ELD49" s="77"/>
      <c r="ELE49" s="77"/>
      <c r="ELF49" s="77"/>
      <c r="ELG49" s="77"/>
      <c r="ELH49" s="77"/>
      <c r="ELI49" s="77"/>
      <c r="ELJ49" s="77"/>
      <c r="ELK49" s="77"/>
      <c r="ELL49" s="77"/>
      <c r="ELM49" s="77"/>
      <c r="ELN49" s="77"/>
      <c r="ELO49" s="77"/>
      <c r="ELP49" s="77"/>
      <c r="ELQ49" s="77"/>
      <c r="ELR49" s="77"/>
      <c r="ELS49" s="77"/>
      <c r="ELT49" s="77"/>
      <c r="ELU49" s="77"/>
      <c r="ELV49" s="77"/>
      <c r="ELW49" s="77"/>
      <c r="ELX49" s="77"/>
      <c r="ELY49" s="77"/>
      <c r="ELZ49" s="77"/>
      <c r="EMA49" s="77"/>
      <c r="EMB49" s="77"/>
      <c r="EMC49" s="77"/>
      <c r="EMD49" s="77"/>
      <c r="EME49" s="77"/>
      <c r="EMF49" s="77"/>
      <c r="EMG49" s="77"/>
      <c r="EMH49" s="77"/>
      <c r="EMI49" s="77"/>
      <c r="EMJ49" s="77"/>
      <c r="EMK49" s="77"/>
      <c r="EML49" s="77"/>
      <c r="EMM49" s="77"/>
      <c r="EMN49" s="77"/>
      <c r="EMO49" s="77"/>
      <c r="EMP49" s="77"/>
      <c r="EMQ49" s="77"/>
      <c r="EMR49" s="77"/>
      <c r="EMS49" s="77"/>
      <c r="EMT49" s="77"/>
      <c r="EMU49" s="77"/>
      <c r="EMV49" s="77"/>
      <c r="EMW49" s="77"/>
      <c r="EMX49" s="77"/>
      <c r="EMY49" s="77"/>
      <c r="EMZ49" s="77"/>
      <c r="ENA49" s="77"/>
      <c r="ENB49" s="77"/>
      <c r="ENC49" s="77"/>
      <c r="END49" s="77"/>
      <c r="ENE49" s="77"/>
      <c r="ENF49" s="77"/>
      <c r="ENG49" s="77"/>
      <c r="ENH49" s="77"/>
      <c r="ENI49" s="77"/>
      <c r="ENJ49" s="77"/>
      <c r="ENK49" s="77"/>
      <c r="ENL49" s="77"/>
      <c r="ENM49" s="77"/>
      <c r="ENN49" s="77"/>
      <c r="ENO49" s="77"/>
      <c r="ENP49" s="77"/>
      <c r="ENQ49" s="77"/>
      <c r="ENR49" s="77"/>
      <c r="ENS49" s="77"/>
      <c r="ENT49" s="77"/>
      <c r="ENU49" s="77"/>
      <c r="ENV49" s="77"/>
      <c r="ENW49" s="77"/>
      <c r="ENX49" s="77"/>
      <c r="ENY49" s="77"/>
      <c r="ENZ49" s="77"/>
      <c r="EOA49" s="77"/>
      <c r="EOB49" s="77"/>
      <c r="EOC49" s="77"/>
      <c r="EOD49" s="77"/>
      <c r="EOE49" s="77"/>
      <c r="EOF49" s="77"/>
      <c r="EOG49" s="77"/>
      <c r="EOH49" s="77"/>
      <c r="EOI49" s="77"/>
      <c r="EOJ49" s="77"/>
      <c r="EOK49" s="77"/>
      <c r="EOL49" s="77"/>
      <c r="EOM49" s="77"/>
      <c r="EON49" s="77"/>
      <c r="EOO49" s="77"/>
      <c r="EOP49" s="77"/>
      <c r="EOQ49" s="77"/>
      <c r="EOR49" s="77"/>
      <c r="EOS49" s="77"/>
      <c r="EOT49" s="77"/>
      <c r="EOU49" s="77"/>
      <c r="EOV49" s="77"/>
      <c r="EOW49" s="77"/>
      <c r="EOX49" s="77"/>
      <c r="EOY49" s="77"/>
      <c r="EOZ49" s="77"/>
      <c r="EPA49" s="77"/>
      <c r="EPB49" s="77"/>
      <c r="EPC49" s="77"/>
      <c r="EPD49" s="77"/>
      <c r="EPE49" s="77"/>
      <c r="EPF49" s="77"/>
      <c r="EPG49" s="77"/>
      <c r="EPH49" s="77"/>
      <c r="EPI49" s="77"/>
      <c r="EPJ49" s="77"/>
      <c r="EPK49" s="77"/>
      <c r="EPL49" s="77"/>
      <c r="EPM49" s="77"/>
      <c r="EPN49" s="77"/>
      <c r="EPO49" s="77"/>
      <c r="EPP49" s="77"/>
      <c r="EPQ49" s="77"/>
      <c r="EPR49" s="77"/>
      <c r="EPS49" s="77"/>
      <c r="EPT49" s="77"/>
      <c r="EPU49" s="77"/>
      <c r="EPV49" s="77"/>
      <c r="EPW49" s="77"/>
      <c r="EPX49" s="77"/>
      <c r="EPY49" s="77"/>
      <c r="EPZ49" s="77"/>
      <c r="EQA49" s="77"/>
      <c r="EQB49" s="77"/>
      <c r="EQC49" s="77"/>
      <c r="EQD49" s="77"/>
      <c r="EQE49" s="77"/>
      <c r="EQF49" s="77"/>
      <c r="EQG49" s="77"/>
      <c r="EQH49" s="77"/>
      <c r="EQI49" s="77"/>
      <c r="EQJ49" s="77"/>
      <c r="EQK49" s="77"/>
      <c r="EQL49" s="77"/>
      <c r="EQM49" s="77"/>
      <c r="EQN49" s="77"/>
      <c r="EQO49" s="77"/>
      <c r="EQP49" s="77"/>
      <c r="EQQ49" s="77"/>
      <c r="EQR49" s="77"/>
      <c r="EQS49" s="77"/>
      <c r="EQT49" s="77"/>
      <c r="EQU49" s="77"/>
      <c r="EQV49" s="77"/>
      <c r="EQW49" s="77"/>
      <c r="EQX49" s="77"/>
      <c r="EQY49" s="77"/>
      <c r="EQZ49" s="77"/>
      <c r="ERA49" s="77"/>
      <c r="ERB49" s="77"/>
      <c r="ERC49" s="77"/>
      <c r="ERD49" s="77"/>
      <c r="ERE49" s="77"/>
      <c r="ERF49" s="77"/>
      <c r="ERG49" s="77"/>
      <c r="ERH49" s="77"/>
      <c r="ERI49" s="77"/>
      <c r="ERJ49" s="77"/>
      <c r="ERK49" s="77"/>
      <c r="ERL49" s="77"/>
      <c r="ERM49" s="77"/>
      <c r="ERN49" s="77"/>
      <c r="ERO49" s="77"/>
      <c r="ERP49" s="77"/>
      <c r="ERQ49" s="77"/>
      <c r="ERR49" s="77"/>
      <c r="ERS49" s="77"/>
      <c r="ERT49" s="77"/>
      <c r="ERU49" s="77"/>
      <c r="ERV49" s="77"/>
      <c r="ERW49" s="77"/>
      <c r="ERX49" s="77"/>
      <c r="ERY49" s="77"/>
      <c r="ERZ49" s="77"/>
      <c r="ESA49" s="77"/>
      <c r="ESB49" s="77"/>
      <c r="ESC49" s="77"/>
      <c r="ESD49" s="77"/>
      <c r="ESE49" s="77"/>
      <c r="ESF49" s="77"/>
      <c r="ESG49" s="77"/>
      <c r="ESH49" s="77"/>
      <c r="ESI49" s="77"/>
      <c r="ESJ49" s="77"/>
      <c r="ESK49" s="77"/>
      <c r="ESL49" s="77"/>
      <c r="ESM49" s="77"/>
      <c r="ESN49" s="77"/>
      <c r="ESO49" s="77"/>
      <c r="ESP49" s="77"/>
      <c r="ESQ49" s="77"/>
      <c r="ESR49" s="77"/>
      <c r="ESS49" s="77"/>
      <c r="EST49" s="77"/>
      <c r="ESU49" s="77"/>
      <c r="ESV49" s="77"/>
      <c r="ESW49" s="77"/>
      <c r="ESX49" s="77"/>
      <c r="ESY49" s="77"/>
      <c r="ESZ49" s="77"/>
      <c r="ETA49" s="77"/>
      <c r="ETB49" s="77"/>
      <c r="ETC49" s="77"/>
      <c r="ETD49" s="77"/>
      <c r="ETE49" s="77"/>
      <c r="ETF49" s="77"/>
      <c r="ETG49" s="77"/>
      <c r="ETH49" s="77"/>
      <c r="ETI49" s="77"/>
      <c r="ETJ49" s="77"/>
      <c r="ETK49" s="77"/>
      <c r="ETL49" s="77"/>
      <c r="ETM49" s="77"/>
      <c r="ETN49" s="77"/>
      <c r="ETO49" s="77"/>
      <c r="ETP49" s="77"/>
      <c r="ETQ49" s="77"/>
      <c r="ETR49" s="77"/>
      <c r="ETS49" s="77"/>
      <c r="ETT49" s="77"/>
      <c r="ETU49" s="77"/>
      <c r="ETV49" s="77"/>
      <c r="ETW49" s="77"/>
      <c r="ETX49" s="77"/>
      <c r="ETY49" s="77"/>
      <c r="ETZ49" s="77"/>
      <c r="EUA49" s="77"/>
      <c r="EUB49" s="77"/>
      <c r="EUC49" s="77"/>
      <c r="EUD49" s="77"/>
      <c r="EUE49" s="77"/>
      <c r="EUF49" s="77"/>
      <c r="EUG49" s="77"/>
      <c r="EUH49" s="77"/>
      <c r="EUI49" s="77"/>
      <c r="EUJ49" s="77"/>
      <c r="EUK49" s="77"/>
      <c r="EUL49" s="77"/>
      <c r="EUM49" s="77"/>
      <c r="EUN49" s="77"/>
      <c r="EUO49" s="77"/>
      <c r="EUP49" s="77"/>
      <c r="EUQ49" s="77"/>
      <c r="EUR49" s="77"/>
      <c r="EUS49" s="77"/>
      <c r="EUT49" s="77"/>
      <c r="EUU49" s="77"/>
      <c r="EUV49" s="77"/>
      <c r="EUW49" s="77"/>
      <c r="EUX49" s="77"/>
      <c r="EUY49" s="77"/>
      <c r="EUZ49" s="77"/>
      <c r="EVA49" s="77"/>
      <c r="EVB49" s="77"/>
      <c r="EVC49" s="77"/>
      <c r="EVD49" s="77"/>
      <c r="EVE49" s="77"/>
      <c r="EVF49" s="77"/>
      <c r="EVG49" s="77"/>
      <c r="EVH49" s="77"/>
      <c r="EVI49" s="77"/>
      <c r="EVJ49" s="77"/>
      <c r="EVK49" s="77"/>
      <c r="EVL49" s="77"/>
      <c r="EVM49" s="77"/>
      <c r="EVN49" s="77"/>
      <c r="EVO49" s="77"/>
      <c r="EVP49" s="77"/>
      <c r="EVQ49" s="77"/>
      <c r="EVR49" s="77"/>
      <c r="EVS49" s="77"/>
      <c r="EVT49" s="77"/>
      <c r="EVU49" s="77"/>
      <c r="EVV49" s="77"/>
      <c r="EVW49" s="77"/>
      <c r="EVX49" s="77"/>
      <c r="EVY49" s="77"/>
      <c r="EVZ49" s="77"/>
      <c r="EWA49" s="77"/>
      <c r="EWB49" s="77"/>
      <c r="EWC49" s="77"/>
      <c r="EWD49" s="77"/>
      <c r="EWE49" s="77"/>
      <c r="EWF49" s="77"/>
      <c r="EWG49" s="77"/>
      <c r="EWH49" s="77"/>
      <c r="EWI49" s="77"/>
      <c r="EWJ49" s="77"/>
      <c r="EWK49" s="77"/>
      <c r="EWL49" s="77"/>
      <c r="EWM49" s="77"/>
      <c r="EWN49" s="77"/>
      <c r="EWO49" s="77"/>
      <c r="EWP49" s="77"/>
      <c r="EWQ49" s="77"/>
      <c r="EWR49" s="77"/>
      <c r="EWS49" s="77"/>
      <c r="EWT49" s="77"/>
      <c r="EWU49" s="77"/>
      <c r="EWV49" s="77"/>
      <c r="EWW49" s="77"/>
      <c r="EWX49" s="77"/>
      <c r="EWY49" s="77"/>
      <c r="EWZ49" s="77"/>
      <c r="EXA49" s="77"/>
      <c r="EXB49" s="77"/>
      <c r="EXC49" s="77"/>
      <c r="EXD49" s="77"/>
      <c r="EXE49" s="77"/>
      <c r="EXF49" s="77"/>
      <c r="EXG49" s="77"/>
      <c r="EXH49" s="77"/>
      <c r="EXI49" s="77"/>
      <c r="EXJ49" s="77"/>
      <c r="EXK49" s="77"/>
      <c r="EXL49" s="77"/>
      <c r="EXM49" s="77"/>
      <c r="EXN49" s="77"/>
      <c r="EXO49" s="77"/>
      <c r="EXP49" s="77"/>
      <c r="EXQ49" s="77"/>
      <c r="EXR49" s="77"/>
      <c r="EXS49" s="77"/>
      <c r="EXT49" s="77"/>
      <c r="EXU49" s="77"/>
      <c r="EXV49" s="77"/>
      <c r="EXW49" s="77"/>
      <c r="EXX49" s="77"/>
      <c r="EXY49" s="77"/>
      <c r="EXZ49" s="77"/>
      <c r="EYA49" s="77"/>
      <c r="EYB49" s="77"/>
      <c r="EYC49" s="77"/>
      <c r="EYD49" s="77"/>
      <c r="EYE49" s="77"/>
      <c r="EYF49" s="77"/>
      <c r="EYG49" s="77"/>
      <c r="EYH49" s="77"/>
      <c r="EYI49" s="77"/>
      <c r="EYJ49" s="77"/>
      <c r="EYK49" s="77"/>
      <c r="EYL49" s="77"/>
      <c r="EYM49" s="77"/>
      <c r="EYN49" s="77"/>
      <c r="EYO49" s="77"/>
      <c r="EYP49" s="77"/>
      <c r="EYQ49" s="77"/>
      <c r="EYR49" s="77"/>
      <c r="EYS49" s="77"/>
      <c r="EYT49" s="77"/>
      <c r="EYU49" s="77"/>
      <c r="EYV49" s="77"/>
      <c r="EYW49" s="77"/>
      <c r="EYX49" s="77"/>
      <c r="EYY49" s="77"/>
      <c r="EYZ49" s="77"/>
      <c r="EZA49" s="77"/>
      <c r="EZB49" s="77"/>
      <c r="EZC49" s="77"/>
      <c r="EZD49" s="77"/>
      <c r="EZE49" s="77"/>
      <c r="EZF49" s="77"/>
      <c r="EZG49" s="77"/>
      <c r="EZH49" s="77"/>
      <c r="EZI49" s="77"/>
      <c r="EZJ49" s="77"/>
      <c r="EZK49" s="77"/>
      <c r="EZL49" s="77"/>
      <c r="EZM49" s="77"/>
      <c r="EZN49" s="77"/>
      <c r="EZO49" s="77"/>
      <c r="EZP49" s="77"/>
      <c r="EZQ49" s="77"/>
      <c r="EZR49" s="77"/>
      <c r="EZS49" s="77"/>
      <c r="EZT49" s="77"/>
      <c r="EZU49" s="77"/>
      <c r="EZV49" s="77"/>
      <c r="EZW49" s="77"/>
      <c r="EZX49" s="77"/>
      <c r="EZY49" s="77"/>
      <c r="EZZ49" s="77"/>
      <c r="FAA49" s="77"/>
      <c r="FAB49" s="77"/>
      <c r="FAC49" s="77"/>
      <c r="FAD49" s="77"/>
      <c r="FAE49" s="77"/>
      <c r="FAF49" s="77"/>
      <c r="FAG49" s="77"/>
      <c r="FAH49" s="77"/>
      <c r="FAI49" s="77"/>
      <c r="FAJ49" s="77"/>
      <c r="FAK49" s="77"/>
      <c r="FAL49" s="77"/>
      <c r="FAM49" s="77"/>
      <c r="FAN49" s="77"/>
      <c r="FAO49" s="77"/>
      <c r="FAP49" s="77"/>
      <c r="FAQ49" s="77"/>
      <c r="FAR49" s="77"/>
      <c r="FAS49" s="77"/>
      <c r="FAT49" s="77"/>
      <c r="FAU49" s="77"/>
      <c r="FAV49" s="77"/>
      <c r="FAW49" s="77"/>
      <c r="FAX49" s="77"/>
      <c r="FAY49" s="77"/>
      <c r="FAZ49" s="77"/>
      <c r="FBA49" s="77"/>
      <c r="FBB49" s="77"/>
      <c r="FBC49" s="77"/>
      <c r="FBD49" s="77"/>
      <c r="FBE49" s="77"/>
      <c r="FBF49" s="77"/>
      <c r="FBG49" s="77"/>
      <c r="FBH49" s="77"/>
      <c r="FBI49" s="77"/>
      <c r="FBJ49" s="77"/>
      <c r="FBK49" s="77"/>
      <c r="FBL49" s="77"/>
      <c r="FBM49" s="77"/>
      <c r="FBN49" s="77"/>
      <c r="FBO49" s="77"/>
      <c r="FBP49" s="77"/>
      <c r="FBQ49" s="77"/>
      <c r="FBR49" s="77"/>
      <c r="FBS49" s="77"/>
      <c r="FBT49" s="77"/>
      <c r="FBU49" s="77"/>
      <c r="FBV49" s="77"/>
      <c r="FBW49" s="77"/>
      <c r="FBX49" s="77"/>
      <c r="FBY49" s="77"/>
      <c r="FBZ49" s="77"/>
      <c r="FCA49" s="77"/>
      <c r="FCB49" s="77"/>
      <c r="FCC49" s="77"/>
      <c r="FCD49" s="77"/>
      <c r="FCE49" s="77"/>
      <c r="FCF49" s="77"/>
      <c r="FCG49" s="77"/>
      <c r="FCH49" s="77"/>
      <c r="FCI49" s="77"/>
      <c r="FCJ49" s="77"/>
      <c r="FCK49" s="77"/>
      <c r="FCL49" s="77"/>
      <c r="FCM49" s="77"/>
      <c r="FCN49" s="77"/>
      <c r="FCO49" s="77"/>
      <c r="FCP49" s="77"/>
      <c r="FCQ49" s="77"/>
      <c r="FCR49" s="77"/>
      <c r="FCS49" s="77"/>
      <c r="FCT49" s="77"/>
      <c r="FCU49" s="77"/>
      <c r="FCV49" s="77"/>
      <c r="FCW49" s="77"/>
      <c r="FCX49" s="77"/>
      <c r="FCY49" s="77"/>
      <c r="FCZ49" s="77"/>
      <c r="FDA49" s="77"/>
      <c r="FDB49" s="77"/>
      <c r="FDC49" s="77"/>
      <c r="FDD49" s="77"/>
      <c r="FDE49" s="77"/>
      <c r="FDF49" s="77"/>
      <c r="FDG49" s="77"/>
      <c r="FDH49" s="77"/>
      <c r="FDI49" s="77"/>
      <c r="FDJ49" s="77"/>
      <c r="FDK49" s="77"/>
      <c r="FDL49" s="77"/>
      <c r="FDM49" s="77"/>
      <c r="FDN49" s="77"/>
      <c r="FDO49" s="77"/>
      <c r="FDP49" s="77"/>
      <c r="FDQ49" s="77"/>
      <c r="FDR49" s="77"/>
      <c r="FDS49" s="77"/>
      <c r="FDT49" s="77"/>
      <c r="FDU49" s="77"/>
      <c r="FDV49" s="77"/>
      <c r="FDW49" s="77"/>
      <c r="FDX49" s="77"/>
      <c r="FDY49" s="77"/>
      <c r="FDZ49" s="77"/>
      <c r="FEA49" s="77"/>
      <c r="FEB49" s="77"/>
      <c r="FEC49" s="77"/>
      <c r="FED49" s="77"/>
      <c r="FEE49" s="77"/>
      <c r="FEF49" s="77"/>
      <c r="FEG49" s="77"/>
      <c r="FEH49" s="77"/>
      <c r="FEI49" s="77"/>
      <c r="FEJ49" s="77"/>
      <c r="FEK49" s="77"/>
      <c r="FEL49" s="77"/>
      <c r="FEM49" s="77"/>
      <c r="FEN49" s="77"/>
      <c r="FEO49" s="77"/>
      <c r="FEP49" s="77"/>
      <c r="FEQ49" s="77"/>
      <c r="FER49" s="77"/>
      <c r="FES49" s="77"/>
      <c r="FET49" s="77"/>
      <c r="FEU49" s="77"/>
      <c r="FEV49" s="77"/>
      <c r="FEW49" s="77"/>
      <c r="FEX49" s="77"/>
      <c r="FEY49" s="77"/>
      <c r="FEZ49" s="77"/>
      <c r="FFA49" s="77"/>
      <c r="FFB49" s="77"/>
      <c r="FFC49" s="77"/>
      <c r="FFD49" s="77"/>
      <c r="FFE49" s="77"/>
      <c r="FFF49" s="77"/>
      <c r="FFG49" s="77"/>
      <c r="FFH49" s="77"/>
      <c r="FFI49" s="77"/>
      <c r="FFJ49" s="77"/>
      <c r="FFK49" s="77"/>
      <c r="FFL49" s="77"/>
      <c r="FFM49" s="77"/>
      <c r="FFN49" s="77"/>
      <c r="FFO49" s="77"/>
      <c r="FFP49" s="77"/>
      <c r="FFQ49" s="77"/>
      <c r="FFR49" s="77"/>
      <c r="FFS49" s="77"/>
      <c r="FFT49" s="77"/>
      <c r="FFU49" s="77"/>
      <c r="FFV49" s="77"/>
      <c r="FFW49" s="77"/>
      <c r="FFX49" s="77"/>
      <c r="FFY49" s="77"/>
      <c r="FFZ49" s="77"/>
      <c r="FGA49" s="77"/>
      <c r="FGB49" s="77"/>
      <c r="FGC49" s="77"/>
      <c r="FGD49" s="77"/>
      <c r="FGE49" s="77"/>
      <c r="FGF49" s="77"/>
      <c r="FGG49" s="77"/>
      <c r="FGH49" s="77"/>
      <c r="FGI49" s="77"/>
      <c r="FGJ49" s="77"/>
      <c r="FGK49" s="77"/>
      <c r="FGL49" s="77"/>
      <c r="FGM49" s="77"/>
      <c r="FGN49" s="77"/>
      <c r="FGO49" s="77"/>
      <c r="FGP49" s="77"/>
      <c r="FGQ49" s="77"/>
      <c r="FGR49" s="77"/>
      <c r="FGS49" s="77"/>
      <c r="FGT49" s="77"/>
      <c r="FGU49" s="77"/>
      <c r="FGV49" s="77"/>
      <c r="FGW49" s="77"/>
      <c r="FGX49" s="77"/>
      <c r="FGY49" s="77"/>
      <c r="FGZ49" s="77"/>
      <c r="FHA49" s="77"/>
      <c r="FHB49" s="77"/>
      <c r="FHC49" s="77"/>
      <c r="FHD49" s="77"/>
      <c r="FHE49" s="77"/>
      <c r="FHF49" s="77"/>
      <c r="FHG49" s="77"/>
      <c r="FHH49" s="77"/>
      <c r="FHI49" s="77"/>
      <c r="FHJ49" s="77"/>
      <c r="FHK49" s="77"/>
      <c r="FHL49" s="77"/>
      <c r="FHM49" s="77"/>
      <c r="FHN49" s="77"/>
      <c r="FHO49" s="77"/>
      <c r="FHP49" s="77"/>
      <c r="FHQ49" s="77"/>
      <c r="FHR49" s="77"/>
      <c r="FHS49" s="77"/>
      <c r="FHT49" s="77"/>
      <c r="FHU49" s="77"/>
      <c r="FHV49" s="77"/>
      <c r="FHW49" s="77"/>
      <c r="FHX49" s="77"/>
      <c r="FHY49" s="77"/>
      <c r="FHZ49" s="77"/>
      <c r="FIA49" s="77"/>
      <c r="FIB49" s="77"/>
      <c r="FIC49" s="77"/>
      <c r="FID49" s="77"/>
      <c r="FIE49" s="77"/>
      <c r="FIF49" s="77"/>
      <c r="FIG49" s="77"/>
      <c r="FIH49" s="77"/>
      <c r="FII49" s="77"/>
      <c r="FIJ49" s="77"/>
      <c r="FIK49" s="77"/>
      <c r="FIL49" s="77"/>
      <c r="FIM49" s="77"/>
      <c r="FIN49" s="77"/>
      <c r="FIO49" s="77"/>
      <c r="FIP49" s="77"/>
      <c r="FIQ49" s="77"/>
      <c r="FIR49" s="77"/>
      <c r="FIS49" s="77"/>
      <c r="FIT49" s="77"/>
      <c r="FIU49" s="77"/>
      <c r="FIV49" s="77"/>
      <c r="FIW49" s="77"/>
      <c r="FIX49" s="77"/>
      <c r="FIY49" s="77"/>
      <c r="FIZ49" s="77"/>
      <c r="FJA49" s="77"/>
      <c r="FJB49" s="77"/>
      <c r="FJC49" s="77"/>
      <c r="FJD49" s="77"/>
      <c r="FJE49" s="77"/>
      <c r="FJF49" s="77"/>
      <c r="FJG49" s="77"/>
      <c r="FJH49" s="77"/>
      <c r="FJI49" s="77"/>
      <c r="FJJ49" s="77"/>
      <c r="FJK49" s="77"/>
      <c r="FJL49" s="77"/>
      <c r="FJM49" s="77"/>
      <c r="FJN49" s="77"/>
      <c r="FJO49" s="77"/>
      <c r="FJP49" s="77"/>
      <c r="FJQ49" s="77"/>
      <c r="FJR49" s="77"/>
      <c r="FJS49" s="77"/>
      <c r="FJT49" s="77"/>
      <c r="FJU49" s="77"/>
      <c r="FJV49" s="77"/>
      <c r="FJW49" s="77"/>
      <c r="FJX49" s="77"/>
      <c r="FJY49" s="77"/>
      <c r="FJZ49" s="77"/>
      <c r="FKA49" s="77"/>
      <c r="FKB49" s="77"/>
      <c r="FKC49" s="77"/>
      <c r="FKD49" s="77"/>
      <c r="FKE49" s="77"/>
      <c r="FKF49" s="77"/>
      <c r="FKG49" s="77"/>
      <c r="FKH49" s="77"/>
      <c r="FKI49" s="77"/>
      <c r="FKJ49" s="77"/>
      <c r="FKK49" s="77"/>
      <c r="FKL49" s="77"/>
      <c r="FKM49" s="77"/>
      <c r="FKN49" s="77"/>
      <c r="FKO49" s="77"/>
      <c r="FKP49" s="77"/>
      <c r="FKQ49" s="77"/>
      <c r="FKR49" s="77"/>
      <c r="FKS49" s="77"/>
      <c r="FKT49" s="77"/>
      <c r="FKU49" s="77"/>
      <c r="FKV49" s="77"/>
      <c r="FKW49" s="77"/>
      <c r="FKX49" s="77"/>
      <c r="FKY49" s="77"/>
      <c r="FKZ49" s="77"/>
      <c r="FLA49" s="77"/>
      <c r="FLB49" s="77"/>
      <c r="FLC49" s="77"/>
      <c r="FLD49" s="77"/>
      <c r="FLE49" s="77"/>
      <c r="FLF49" s="77"/>
      <c r="FLG49" s="77"/>
      <c r="FLH49" s="77"/>
      <c r="FLI49" s="77"/>
      <c r="FLJ49" s="77"/>
      <c r="FLK49" s="77"/>
      <c r="FLL49" s="77"/>
      <c r="FLM49" s="77"/>
      <c r="FLN49" s="77"/>
      <c r="FLO49" s="77"/>
      <c r="FLP49" s="77"/>
      <c r="FLQ49" s="77"/>
      <c r="FLR49" s="77"/>
      <c r="FLS49" s="77"/>
      <c r="FLT49" s="77"/>
      <c r="FLU49" s="77"/>
      <c r="FLV49" s="77"/>
      <c r="FLW49" s="77"/>
      <c r="FLX49" s="77"/>
      <c r="FLY49" s="77"/>
      <c r="FLZ49" s="77"/>
      <c r="FMA49" s="77"/>
      <c r="FMB49" s="77"/>
      <c r="FMC49" s="77"/>
      <c r="FMD49" s="77"/>
      <c r="FME49" s="77"/>
      <c r="FMF49" s="77"/>
      <c r="FMG49" s="77"/>
      <c r="FMH49" s="77"/>
      <c r="FMI49" s="77"/>
      <c r="FMJ49" s="77"/>
      <c r="FMK49" s="77"/>
      <c r="FML49" s="77"/>
      <c r="FMM49" s="77"/>
      <c r="FMN49" s="77"/>
      <c r="FMO49" s="77"/>
      <c r="FMP49" s="77"/>
      <c r="FMQ49" s="77"/>
      <c r="FMR49" s="77"/>
      <c r="FMS49" s="77"/>
      <c r="FMT49" s="77"/>
      <c r="FMU49" s="77"/>
      <c r="FMV49" s="77"/>
      <c r="FMW49" s="77"/>
      <c r="FMX49" s="77"/>
      <c r="FMY49" s="77"/>
      <c r="FMZ49" s="77"/>
      <c r="FNA49" s="77"/>
      <c r="FNB49" s="77"/>
      <c r="FNC49" s="77"/>
      <c r="FND49" s="77"/>
      <c r="FNE49" s="77"/>
      <c r="FNF49" s="77"/>
      <c r="FNG49" s="77"/>
      <c r="FNH49" s="77"/>
      <c r="FNI49" s="77"/>
      <c r="FNJ49" s="77"/>
      <c r="FNK49" s="77"/>
      <c r="FNL49" s="77"/>
      <c r="FNM49" s="77"/>
      <c r="FNN49" s="77"/>
      <c r="FNO49" s="77"/>
      <c r="FNP49" s="77"/>
      <c r="FNQ49" s="77"/>
      <c r="FNR49" s="77"/>
      <c r="FNS49" s="77"/>
      <c r="FNT49" s="77"/>
      <c r="FNU49" s="77"/>
      <c r="FNV49" s="77"/>
      <c r="FNW49" s="77"/>
      <c r="FNX49" s="77"/>
      <c r="FNY49" s="77"/>
      <c r="FNZ49" s="77"/>
      <c r="FOA49" s="77"/>
      <c r="FOB49" s="77"/>
      <c r="FOC49" s="77"/>
      <c r="FOD49" s="77"/>
      <c r="FOE49" s="77"/>
      <c r="FOF49" s="77"/>
      <c r="FOG49" s="77"/>
      <c r="FOH49" s="77"/>
      <c r="FOI49" s="77"/>
      <c r="FOJ49" s="77"/>
      <c r="FOK49" s="77"/>
      <c r="FOL49" s="77"/>
      <c r="FOM49" s="77"/>
      <c r="FON49" s="77"/>
      <c r="FOO49" s="77"/>
      <c r="FOP49" s="77"/>
      <c r="FOQ49" s="77"/>
      <c r="FOR49" s="77"/>
      <c r="FOS49" s="77"/>
      <c r="FOT49" s="77"/>
      <c r="FOU49" s="77"/>
      <c r="FOV49" s="77"/>
      <c r="FOW49" s="77"/>
      <c r="FOX49" s="77"/>
      <c r="FOY49" s="77"/>
      <c r="FOZ49" s="77"/>
      <c r="FPA49" s="77"/>
      <c r="FPB49" s="77"/>
      <c r="FPC49" s="77"/>
      <c r="FPD49" s="77"/>
      <c r="FPE49" s="77"/>
      <c r="FPF49" s="77"/>
      <c r="FPG49" s="77"/>
      <c r="FPH49" s="77"/>
      <c r="FPI49" s="77"/>
      <c r="FPJ49" s="77"/>
      <c r="FPK49" s="77"/>
      <c r="FPL49" s="77"/>
      <c r="FPM49" s="77"/>
      <c r="FPN49" s="77"/>
      <c r="FPO49" s="77"/>
      <c r="FPP49" s="77"/>
      <c r="FPQ49" s="77"/>
      <c r="FPR49" s="77"/>
      <c r="FPS49" s="77"/>
      <c r="FPT49" s="77"/>
      <c r="FPU49" s="77"/>
      <c r="FPV49" s="77"/>
      <c r="FPW49" s="77"/>
      <c r="FPX49" s="77"/>
      <c r="FPY49" s="77"/>
      <c r="FPZ49" s="77"/>
      <c r="FQA49" s="77"/>
      <c r="FQB49" s="77"/>
      <c r="FQC49" s="77"/>
      <c r="FQD49" s="77"/>
      <c r="FQE49" s="77"/>
      <c r="FQF49" s="77"/>
      <c r="FQG49" s="77"/>
      <c r="FQH49" s="77"/>
      <c r="FQI49" s="77"/>
      <c r="FQJ49" s="77"/>
      <c r="FQK49" s="77"/>
      <c r="FQL49" s="77"/>
      <c r="FQM49" s="77"/>
      <c r="FQN49" s="77"/>
      <c r="FQO49" s="77"/>
      <c r="FQP49" s="77"/>
      <c r="FQQ49" s="77"/>
      <c r="FQR49" s="77"/>
      <c r="FQS49" s="77"/>
      <c r="FQT49" s="77"/>
      <c r="FQU49" s="77"/>
      <c r="FQV49" s="77"/>
      <c r="FQW49" s="77"/>
      <c r="FQX49" s="77"/>
      <c r="FQY49" s="77"/>
      <c r="FQZ49" s="77"/>
      <c r="FRA49" s="77"/>
      <c r="FRB49" s="77"/>
      <c r="FRC49" s="77"/>
      <c r="FRD49" s="77"/>
      <c r="FRE49" s="77"/>
      <c r="FRF49" s="77"/>
      <c r="FRG49" s="77"/>
      <c r="FRH49" s="77"/>
      <c r="FRI49" s="77"/>
      <c r="FRJ49" s="77"/>
      <c r="FRK49" s="77"/>
      <c r="FRL49" s="77"/>
      <c r="FRM49" s="77"/>
      <c r="FRN49" s="77"/>
      <c r="FRO49" s="77"/>
      <c r="FRP49" s="77"/>
      <c r="FRQ49" s="77"/>
      <c r="FRR49" s="77"/>
      <c r="FRS49" s="77"/>
      <c r="FRT49" s="77"/>
      <c r="FRU49" s="77"/>
      <c r="FRV49" s="77"/>
      <c r="FRW49" s="77"/>
      <c r="FRX49" s="77"/>
      <c r="FRY49" s="77"/>
      <c r="FRZ49" s="77"/>
      <c r="FSA49" s="77"/>
      <c r="FSB49" s="77"/>
      <c r="FSC49" s="77"/>
      <c r="FSD49" s="77"/>
      <c r="FSE49" s="77"/>
      <c r="FSF49" s="77"/>
      <c r="FSG49" s="77"/>
      <c r="FSH49" s="77"/>
      <c r="FSI49" s="77"/>
      <c r="FSJ49" s="77"/>
      <c r="FSK49" s="77"/>
      <c r="FSL49" s="77"/>
      <c r="FSM49" s="77"/>
      <c r="FSN49" s="77"/>
      <c r="FSO49" s="77"/>
      <c r="FSP49" s="77"/>
      <c r="FSQ49" s="77"/>
      <c r="FSR49" s="77"/>
      <c r="FSS49" s="77"/>
      <c r="FST49" s="77"/>
      <c r="FSU49" s="77"/>
      <c r="FSV49" s="77"/>
      <c r="FSW49" s="77"/>
      <c r="FSX49" s="77"/>
      <c r="FSY49" s="77"/>
      <c r="FSZ49" s="77"/>
      <c r="FTA49" s="77"/>
      <c r="FTB49" s="77"/>
      <c r="FTC49" s="77"/>
      <c r="FTD49" s="77"/>
      <c r="FTE49" s="77"/>
      <c r="FTF49" s="77"/>
      <c r="FTG49" s="77"/>
      <c r="FTH49" s="77"/>
      <c r="FTI49" s="77"/>
      <c r="FTJ49" s="77"/>
      <c r="FTK49" s="77"/>
      <c r="FTL49" s="77"/>
      <c r="FTM49" s="77"/>
      <c r="FTN49" s="77"/>
      <c r="FTO49" s="77"/>
      <c r="FTP49" s="77"/>
      <c r="FTQ49" s="77"/>
      <c r="FTR49" s="77"/>
      <c r="FTS49" s="77"/>
      <c r="FTT49" s="77"/>
      <c r="FTU49" s="77"/>
      <c r="FTV49" s="77"/>
      <c r="FTW49" s="77"/>
      <c r="FTX49" s="77"/>
      <c r="FTY49" s="77"/>
      <c r="FTZ49" s="77"/>
      <c r="FUA49" s="77"/>
      <c r="FUB49" s="77"/>
      <c r="FUC49" s="77"/>
      <c r="FUD49" s="77"/>
      <c r="FUE49" s="77"/>
      <c r="FUF49" s="77"/>
      <c r="FUG49" s="77"/>
      <c r="FUH49" s="77"/>
      <c r="FUI49" s="77"/>
      <c r="FUJ49" s="77"/>
      <c r="FUK49" s="77"/>
      <c r="FUL49" s="77"/>
      <c r="FUM49" s="77"/>
      <c r="FUN49" s="77"/>
      <c r="FUO49" s="77"/>
      <c r="FUP49" s="77"/>
      <c r="FUQ49" s="77"/>
      <c r="FUR49" s="77"/>
      <c r="FUS49" s="77"/>
      <c r="FUT49" s="77"/>
      <c r="FUU49" s="77"/>
      <c r="FUV49" s="77"/>
      <c r="FUW49" s="77"/>
      <c r="FUX49" s="77"/>
      <c r="FUY49" s="77"/>
      <c r="FUZ49" s="77"/>
      <c r="FVA49" s="77"/>
      <c r="FVB49" s="77"/>
      <c r="FVC49" s="77"/>
      <c r="FVD49" s="77"/>
      <c r="FVE49" s="77"/>
      <c r="FVF49" s="77"/>
      <c r="FVG49" s="77"/>
      <c r="FVH49" s="77"/>
      <c r="FVI49" s="77"/>
      <c r="FVJ49" s="77"/>
      <c r="FVK49" s="77"/>
      <c r="FVL49" s="77"/>
      <c r="FVM49" s="77"/>
      <c r="FVN49" s="77"/>
      <c r="FVO49" s="77"/>
      <c r="FVP49" s="77"/>
      <c r="FVQ49" s="77"/>
      <c r="FVR49" s="77"/>
      <c r="FVS49" s="77"/>
      <c r="FVT49" s="77"/>
      <c r="FVU49" s="77"/>
      <c r="FVV49" s="77"/>
      <c r="FVW49" s="77"/>
      <c r="FVX49" s="77"/>
      <c r="FVY49" s="77"/>
      <c r="FVZ49" s="77"/>
      <c r="FWA49" s="77"/>
      <c r="FWB49" s="77"/>
      <c r="FWC49" s="77"/>
      <c r="FWD49" s="77"/>
      <c r="FWE49" s="77"/>
      <c r="FWF49" s="77"/>
      <c r="FWG49" s="77"/>
      <c r="FWH49" s="77"/>
      <c r="FWI49" s="77"/>
      <c r="FWJ49" s="77"/>
      <c r="FWK49" s="77"/>
      <c r="FWL49" s="77"/>
      <c r="FWM49" s="77"/>
      <c r="FWN49" s="77"/>
      <c r="FWO49" s="77"/>
      <c r="FWP49" s="77"/>
      <c r="FWQ49" s="77"/>
      <c r="FWR49" s="77"/>
      <c r="FWS49" s="77"/>
      <c r="FWT49" s="77"/>
      <c r="FWU49" s="77"/>
      <c r="FWV49" s="77"/>
      <c r="FWW49" s="77"/>
      <c r="FWX49" s="77"/>
      <c r="FWY49" s="77"/>
      <c r="FWZ49" s="77"/>
      <c r="FXA49" s="77"/>
      <c r="FXB49" s="77"/>
      <c r="FXC49" s="77"/>
      <c r="FXD49" s="77"/>
      <c r="FXE49" s="77"/>
      <c r="FXF49" s="77"/>
      <c r="FXG49" s="77"/>
      <c r="FXH49" s="77"/>
      <c r="FXI49" s="77"/>
      <c r="FXJ49" s="77"/>
      <c r="FXK49" s="77"/>
      <c r="FXL49" s="77"/>
      <c r="FXM49" s="77"/>
      <c r="FXN49" s="77"/>
      <c r="FXO49" s="77"/>
      <c r="FXP49" s="77"/>
      <c r="FXQ49" s="77"/>
      <c r="FXR49" s="77"/>
      <c r="FXS49" s="77"/>
      <c r="FXT49" s="77"/>
      <c r="FXU49" s="77"/>
      <c r="FXV49" s="77"/>
      <c r="FXW49" s="77"/>
      <c r="FXX49" s="77"/>
      <c r="FXY49" s="77"/>
      <c r="FXZ49" s="77"/>
      <c r="FYA49" s="77"/>
      <c r="FYB49" s="77"/>
      <c r="FYC49" s="77"/>
      <c r="FYD49" s="77"/>
      <c r="FYE49" s="77"/>
      <c r="FYF49" s="77"/>
      <c r="FYG49" s="77"/>
      <c r="FYH49" s="77"/>
      <c r="FYI49" s="77"/>
      <c r="FYJ49" s="77"/>
      <c r="FYK49" s="77"/>
      <c r="FYL49" s="77"/>
      <c r="FYM49" s="77"/>
      <c r="FYN49" s="77"/>
      <c r="FYO49" s="77"/>
      <c r="FYP49" s="77"/>
      <c r="FYQ49" s="77"/>
      <c r="FYR49" s="77"/>
      <c r="FYS49" s="77"/>
      <c r="FYT49" s="77"/>
      <c r="FYU49" s="77"/>
      <c r="FYV49" s="77"/>
      <c r="FYW49" s="77"/>
      <c r="FYX49" s="77"/>
      <c r="FYY49" s="77"/>
      <c r="FYZ49" s="77"/>
      <c r="FZA49" s="77"/>
      <c r="FZB49" s="77"/>
      <c r="FZC49" s="77"/>
      <c r="FZD49" s="77"/>
      <c r="FZE49" s="77"/>
      <c r="FZF49" s="77"/>
      <c r="FZG49" s="77"/>
      <c r="FZH49" s="77"/>
      <c r="FZI49" s="77"/>
      <c r="FZJ49" s="77"/>
      <c r="FZK49" s="77"/>
      <c r="FZL49" s="77"/>
      <c r="FZM49" s="77"/>
      <c r="FZN49" s="77"/>
      <c r="FZO49" s="77"/>
      <c r="FZP49" s="77"/>
      <c r="FZQ49" s="77"/>
      <c r="FZR49" s="77"/>
      <c r="FZS49" s="77"/>
      <c r="FZT49" s="77"/>
      <c r="FZU49" s="77"/>
      <c r="FZV49" s="77"/>
      <c r="FZW49" s="77"/>
      <c r="FZX49" s="77"/>
      <c r="FZY49" s="77"/>
      <c r="FZZ49" s="77"/>
      <c r="GAA49" s="77"/>
      <c r="GAB49" s="77"/>
      <c r="GAC49" s="77"/>
      <c r="GAD49" s="77"/>
      <c r="GAE49" s="77"/>
      <c r="GAF49" s="77"/>
      <c r="GAG49" s="77"/>
      <c r="GAH49" s="77"/>
      <c r="GAI49" s="77"/>
      <c r="GAJ49" s="77"/>
      <c r="GAK49" s="77"/>
      <c r="GAL49" s="77"/>
      <c r="GAM49" s="77"/>
      <c r="GAN49" s="77"/>
      <c r="GAO49" s="77"/>
      <c r="GAP49" s="77"/>
      <c r="GAQ49" s="77"/>
      <c r="GAR49" s="77"/>
      <c r="GAS49" s="77"/>
      <c r="GAT49" s="77"/>
      <c r="GAU49" s="77"/>
      <c r="GAV49" s="77"/>
      <c r="GAW49" s="77"/>
      <c r="GAX49" s="77"/>
      <c r="GAY49" s="77"/>
      <c r="GAZ49" s="77"/>
      <c r="GBA49" s="77"/>
      <c r="GBB49" s="77"/>
      <c r="GBC49" s="77"/>
      <c r="GBD49" s="77"/>
      <c r="GBE49" s="77"/>
      <c r="GBF49" s="77"/>
      <c r="GBG49" s="77"/>
      <c r="GBH49" s="77"/>
      <c r="GBI49" s="77"/>
      <c r="GBJ49" s="77"/>
      <c r="GBK49" s="77"/>
      <c r="GBL49" s="77"/>
      <c r="GBM49" s="77"/>
      <c r="GBN49" s="77"/>
      <c r="GBO49" s="77"/>
      <c r="GBP49" s="77"/>
      <c r="GBQ49" s="77"/>
      <c r="GBR49" s="77"/>
      <c r="GBS49" s="77"/>
      <c r="GBT49" s="77"/>
      <c r="GBU49" s="77"/>
      <c r="GBV49" s="77"/>
      <c r="GBW49" s="77"/>
      <c r="GBX49" s="77"/>
      <c r="GBY49" s="77"/>
      <c r="GBZ49" s="77"/>
      <c r="GCA49" s="77"/>
      <c r="GCB49" s="77"/>
      <c r="GCC49" s="77"/>
      <c r="GCD49" s="77"/>
      <c r="GCE49" s="77"/>
      <c r="GCF49" s="77"/>
      <c r="GCG49" s="77"/>
      <c r="GCH49" s="77"/>
      <c r="GCI49" s="77"/>
      <c r="GCJ49" s="77"/>
      <c r="GCK49" s="77"/>
      <c r="GCL49" s="77"/>
      <c r="GCM49" s="77"/>
      <c r="GCN49" s="77"/>
      <c r="GCO49" s="77"/>
      <c r="GCP49" s="77"/>
      <c r="GCQ49" s="77"/>
      <c r="GCR49" s="77"/>
      <c r="GCS49" s="77"/>
      <c r="GCT49" s="77"/>
      <c r="GCU49" s="77"/>
      <c r="GCV49" s="77"/>
      <c r="GCW49" s="77"/>
      <c r="GCX49" s="77"/>
      <c r="GCY49" s="77"/>
      <c r="GCZ49" s="77"/>
      <c r="GDA49" s="77"/>
      <c r="GDB49" s="77"/>
      <c r="GDC49" s="77"/>
      <c r="GDD49" s="77"/>
      <c r="GDE49" s="77"/>
      <c r="GDF49" s="77"/>
      <c r="GDG49" s="77"/>
      <c r="GDH49" s="77"/>
      <c r="GDI49" s="77"/>
      <c r="GDJ49" s="77"/>
      <c r="GDK49" s="77"/>
      <c r="GDL49" s="77"/>
      <c r="GDM49" s="77"/>
      <c r="GDN49" s="77"/>
      <c r="GDO49" s="77"/>
      <c r="GDP49" s="77"/>
      <c r="GDQ49" s="77"/>
      <c r="GDR49" s="77"/>
      <c r="GDS49" s="77"/>
      <c r="GDT49" s="77"/>
      <c r="GDU49" s="77"/>
      <c r="GDV49" s="77"/>
      <c r="GDW49" s="77"/>
      <c r="GDX49" s="77"/>
      <c r="GDY49" s="77"/>
      <c r="GDZ49" s="77"/>
      <c r="GEA49" s="77"/>
      <c r="GEB49" s="77"/>
      <c r="GEC49" s="77"/>
      <c r="GED49" s="77"/>
      <c r="GEE49" s="77"/>
      <c r="GEF49" s="77"/>
      <c r="GEG49" s="77"/>
      <c r="GEH49" s="77"/>
      <c r="GEI49" s="77"/>
      <c r="GEJ49" s="77"/>
      <c r="GEK49" s="77"/>
      <c r="GEL49" s="77"/>
      <c r="GEM49" s="77"/>
      <c r="GEN49" s="77"/>
      <c r="GEO49" s="77"/>
      <c r="GEP49" s="77"/>
      <c r="GEQ49" s="77"/>
      <c r="GER49" s="77"/>
      <c r="GES49" s="77"/>
      <c r="GET49" s="77"/>
      <c r="GEU49" s="77"/>
      <c r="GEV49" s="77"/>
      <c r="GEW49" s="77"/>
      <c r="GEX49" s="77"/>
      <c r="GEY49" s="77"/>
      <c r="GEZ49" s="77"/>
      <c r="GFA49" s="77"/>
      <c r="GFB49" s="77"/>
      <c r="GFC49" s="77"/>
      <c r="GFD49" s="77"/>
      <c r="GFE49" s="77"/>
      <c r="GFF49" s="77"/>
      <c r="GFG49" s="77"/>
      <c r="GFH49" s="77"/>
      <c r="GFI49" s="77"/>
      <c r="GFJ49" s="77"/>
      <c r="GFK49" s="77"/>
      <c r="GFL49" s="77"/>
      <c r="GFM49" s="77"/>
      <c r="GFN49" s="77"/>
      <c r="GFO49" s="77"/>
      <c r="GFP49" s="77"/>
      <c r="GFQ49" s="77"/>
      <c r="GFR49" s="77"/>
      <c r="GFS49" s="77"/>
      <c r="GFT49" s="77"/>
      <c r="GFU49" s="77"/>
      <c r="GFV49" s="77"/>
      <c r="GFW49" s="77"/>
      <c r="GFX49" s="77"/>
      <c r="GFY49" s="77"/>
      <c r="GFZ49" s="77"/>
      <c r="GGA49" s="77"/>
      <c r="GGB49" s="77"/>
      <c r="GGC49" s="77"/>
      <c r="GGD49" s="77"/>
      <c r="GGE49" s="77"/>
      <c r="GGF49" s="77"/>
      <c r="GGG49" s="77"/>
      <c r="GGH49" s="77"/>
      <c r="GGI49" s="77"/>
      <c r="GGJ49" s="77"/>
      <c r="GGK49" s="77"/>
      <c r="GGL49" s="77"/>
      <c r="GGM49" s="77"/>
      <c r="GGN49" s="77"/>
      <c r="GGO49" s="77"/>
      <c r="GGP49" s="77"/>
      <c r="GGQ49" s="77"/>
      <c r="GGR49" s="77"/>
      <c r="GGS49" s="77"/>
      <c r="GGT49" s="77"/>
      <c r="GGU49" s="77"/>
      <c r="GGV49" s="77"/>
      <c r="GGW49" s="77"/>
      <c r="GGX49" s="77"/>
      <c r="GGY49" s="77"/>
      <c r="GGZ49" s="77"/>
      <c r="GHA49" s="77"/>
      <c r="GHB49" s="77"/>
      <c r="GHC49" s="77"/>
      <c r="GHD49" s="77"/>
      <c r="GHE49" s="77"/>
      <c r="GHF49" s="77"/>
      <c r="GHG49" s="77"/>
      <c r="GHH49" s="77"/>
      <c r="GHI49" s="77"/>
      <c r="GHJ49" s="77"/>
      <c r="GHK49" s="77"/>
      <c r="GHL49" s="77"/>
      <c r="GHM49" s="77"/>
      <c r="GHN49" s="77"/>
      <c r="GHO49" s="77"/>
      <c r="GHP49" s="77"/>
      <c r="GHQ49" s="77"/>
      <c r="GHR49" s="77"/>
      <c r="GHS49" s="77"/>
      <c r="GHT49" s="77"/>
      <c r="GHU49" s="77"/>
      <c r="GHV49" s="77"/>
      <c r="GHW49" s="77"/>
      <c r="GHX49" s="77"/>
      <c r="GHY49" s="77"/>
      <c r="GHZ49" s="77"/>
      <c r="GIA49" s="77"/>
      <c r="GIB49" s="77"/>
      <c r="GIC49" s="77"/>
      <c r="GID49" s="77"/>
      <c r="GIE49" s="77"/>
      <c r="GIF49" s="77"/>
      <c r="GIG49" s="77"/>
      <c r="GIH49" s="77"/>
      <c r="GII49" s="77"/>
      <c r="GIJ49" s="77"/>
      <c r="GIK49" s="77"/>
      <c r="GIL49" s="77"/>
      <c r="GIM49" s="77"/>
      <c r="GIN49" s="77"/>
      <c r="GIO49" s="77"/>
      <c r="GIP49" s="77"/>
      <c r="GIQ49" s="77"/>
      <c r="GIR49" s="77"/>
      <c r="GIS49" s="77"/>
      <c r="GIT49" s="77"/>
      <c r="GIU49" s="77"/>
      <c r="GIV49" s="77"/>
      <c r="GIW49" s="77"/>
      <c r="GIX49" s="77"/>
      <c r="GIY49" s="77"/>
      <c r="GIZ49" s="77"/>
      <c r="GJA49" s="77"/>
      <c r="GJB49" s="77"/>
      <c r="GJC49" s="77"/>
      <c r="GJD49" s="77"/>
      <c r="GJE49" s="77"/>
      <c r="GJF49" s="77"/>
      <c r="GJG49" s="77"/>
      <c r="GJH49" s="77"/>
      <c r="GJI49" s="77"/>
      <c r="GJJ49" s="77"/>
      <c r="GJK49" s="77"/>
      <c r="GJL49" s="77"/>
      <c r="GJM49" s="77"/>
      <c r="GJN49" s="77"/>
      <c r="GJO49" s="77"/>
      <c r="GJP49" s="77"/>
      <c r="GJQ49" s="77"/>
      <c r="GJR49" s="77"/>
      <c r="GJS49" s="77"/>
      <c r="GJT49" s="77"/>
      <c r="GJU49" s="77"/>
      <c r="GJV49" s="77"/>
      <c r="GJW49" s="77"/>
      <c r="GJX49" s="77"/>
      <c r="GJY49" s="77"/>
      <c r="GJZ49" s="77"/>
      <c r="GKA49" s="77"/>
      <c r="GKB49" s="77"/>
      <c r="GKC49" s="77"/>
      <c r="GKD49" s="77"/>
      <c r="GKE49" s="77"/>
      <c r="GKF49" s="77"/>
      <c r="GKG49" s="77"/>
      <c r="GKH49" s="77"/>
      <c r="GKI49" s="77"/>
      <c r="GKJ49" s="77"/>
      <c r="GKK49" s="77"/>
      <c r="GKL49" s="77"/>
      <c r="GKM49" s="77"/>
      <c r="GKN49" s="77"/>
      <c r="GKO49" s="77"/>
      <c r="GKP49" s="77"/>
      <c r="GKQ49" s="77"/>
      <c r="GKR49" s="77"/>
      <c r="GKS49" s="77"/>
      <c r="GKT49" s="77"/>
      <c r="GKU49" s="77"/>
      <c r="GKV49" s="77"/>
      <c r="GKW49" s="77"/>
      <c r="GKX49" s="77"/>
      <c r="GKY49" s="77"/>
      <c r="GKZ49" s="77"/>
      <c r="GLA49" s="77"/>
      <c r="GLB49" s="77"/>
      <c r="GLC49" s="77"/>
      <c r="GLD49" s="77"/>
      <c r="GLE49" s="77"/>
      <c r="GLF49" s="77"/>
      <c r="GLG49" s="77"/>
      <c r="GLH49" s="77"/>
      <c r="GLI49" s="77"/>
      <c r="GLJ49" s="77"/>
      <c r="GLK49" s="77"/>
      <c r="GLL49" s="77"/>
      <c r="GLM49" s="77"/>
      <c r="GLN49" s="77"/>
      <c r="GLO49" s="77"/>
      <c r="GLP49" s="77"/>
      <c r="GLQ49" s="77"/>
      <c r="GLR49" s="77"/>
      <c r="GLS49" s="77"/>
      <c r="GLT49" s="77"/>
      <c r="GLU49" s="77"/>
      <c r="GLV49" s="77"/>
      <c r="GLW49" s="77"/>
      <c r="GLX49" s="77"/>
      <c r="GLY49" s="77"/>
      <c r="GLZ49" s="77"/>
      <c r="GMA49" s="77"/>
      <c r="GMB49" s="77"/>
      <c r="GMC49" s="77"/>
      <c r="GMD49" s="77"/>
      <c r="GME49" s="77"/>
      <c r="GMF49" s="77"/>
      <c r="GMG49" s="77"/>
      <c r="GMH49" s="77"/>
      <c r="GMI49" s="77"/>
      <c r="GMJ49" s="77"/>
      <c r="GMK49" s="77"/>
      <c r="GML49" s="77"/>
      <c r="GMM49" s="77"/>
      <c r="GMN49" s="77"/>
      <c r="GMO49" s="77"/>
      <c r="GMP49" s="77"/>
      <c r="GMQ49" s="77"/>
      <c r="GMR49" s="77"/>
      <c r="GMS49" s="77"/>
      <c r="GMT49" s="77"/>
      <c r="GMU49" s="77"/>
      <c r="GMV49" s="77"/>
      <c r="GMW49" s="77"/>
      <c r="GMX49" s="77"/>
      <c r="GMY49" s="77"/>
      <c r="GMZ49" s="77"/>
      <c r="GNA49" s="77"/>
      <c r="GNB49" s="77"/>
      <c r="GNC49" s="77"/>
      <c r="GND49" s="77"/>
      <c r="GNE49" s="77"/>
      <c r="GNF49" s="77"/>
      <c r="GNG49" s="77"/>
      <c r="GNH49" s="77"/>
      <c r="GNI49" s="77"/>
      <c r="GNJ49" s="77"/>
      <c r="GNK49" s="77"/>
      <c r="GNL49" s="77"/>
      <c r="GNM49" s="77"/>
      <c r="GNN49" s="77"/>
      <c r="GNO49" s="77"/>
      <c r="GNP49" s="77"/>
      <c r="GNQ49" s="77"/>
      <c r="GNR49" s="77"/>
      <c r="GNS49" s="77"/>
      <c r="GNT49" s="77"/>
      <c r="GNU49" s="77"/>
      <c r="GNV49" s="77"/>
      <c r="GNW49" s="77"/>
      <c r="GNX49" s="77"/>
      <c r="GNY49" s="77"/>
      <c r="GNZ49" s="77"/>
      <c r="GOA49" s="77"/>
      <c r="GOB49" s="77"/>
      <c r="GOC49" s="77"/>
      <c r="GOD49" s="77"/>
      <c r="GOE49" s="77"/>
      <c r="GOF49" s="77"/>
      <c r="GOG49" s="77"/>
      <c r="GOH49" s="77"/>
      <c r="GOI49" s="77"/>
      <c r="GOJ49" s="77"/>
      <c r="GOK49" s="77"/>
      <c r="GOL49" s="77"/>
      <c r="GOM49" s="77"/>
      <c r="GON49" s="77"/>
      <c r="GOO49" s="77"/>
      <c r="GOP49" s="77"/>
      <c r="GOQ49" s="77"/>
      <c r="GOR49" s="77"/>
      <c r="GOS49" s="77"/>
      <c r="GOT49" s="77"/>
      <c r="GOU49" s="77"/>
      <c r="GOV49" s="77"/>
      <c r="GOW49" s="77"/>
      <c r="GOX49" s="77"/>
      <c r="GOY49" s="77"/>
      <c r="GOZ49" s="77"/>
      <c r="GPA49" s="77"/>
      <c r="GPB49" s="77"/>
      <c r="GPC49" s="77"/>
      <c r="GPD49" s="77"/>
      <c r="GPE49" s="77"/>
      <c r="GPF49" s="77"/>
      <c r="GPG49" s="77"/>
      <c r="GPH49" s="77"/>
      <c r="GPI49" s="77"/>
      <c r="GPJ49" s="77"/>
      <c r="GPK49" s="77"/>
      <c r="GPL49" s="77"/>
      <c r="GPM49" s="77"/>
      <c r="GPN49" s="77"/>
      <c r="GPO49" s="77"/>
      <c r="GPP49" s="77"/>
      <c r="GPQ49" s="77"/>
      <c r="GPR49" s="77"/>
      <c r="GPS49" s="77"/>
      <c r="GPT49" s="77"/>
      <c r="GPU49" s="77"/>
      <c r="GPV49" s="77"/>
      <c r="GPW49" s="77"/>
      <c r="GPX49" s="77"/>
      <c r="GPY49" s="77"/>
      <c r="GPZ49" s="77"/>
      <c r="GQA49" s="77"/>
      <c r="GQB49" s="77"/>
      <c r="GQC49" s="77"/>
      <c r="GQD49" s="77"/>
      <c r="GQE49" s="77"/>
      <c r="GQF49" s="77"/>
      <c r="GQG49" s="77"/>
      <c r="GQH49" s="77"/>
      <c r="GQI49" s="77"/>
      <c r="GQJ49" s="77"/>
      <c r="GQK49" s="77"/>
      <c r="GQL49" s="77"/>
      <c r="GQM49" s="77"/>
      <c r="GQN49" s="77"/>
      <c r="GQO49" s="77"/>
      <c r="GQP49" s="77"/>
      <c r="GQQ49" s="77"/>
      <c r="GQR49" s="77"/>
      <c r="GQS49" s="77"/>
      <c r="GQT49" s="77"/>
      <c r="GQU49" s="77"/>
      <c r="GQV49" s="77"/>
      <c r="GQW49" s="77"/>
      <c r="GQX49" s="77"/>
      <c r="GQY49" s="77"/>
      <c r="GQZ49" s="77"/>
      <c r="GRA49" s="77"/>
      <c r="GRB49" s="77"/>
      <c r="GRC49" s="77"/>
      <c r="GRD49" s="77"/>
      <c r="GRE49" s="77"/>
      <c r="GRF49" s="77"/>
      <c r="GRG49" s="77"/>
      <c r="GRH49" s="77"/>
      <c r="GRI49" s="77"/>
      <c r="GRJ49" s="77"/>
      <c r="GRK49" s="77"/>
      <c r="GRL49" s="77"/>
      <c r="GRM49" s="77"/>
      <c r="GRN49" s="77"/>
      <c r="GRO49" s="77"/>
      <c r="GRP49" s="77"/>
      <c r="GRQ49" s="77"/>
      <c r="GRR49" s="77"/>
      <c r="GRS49" s="77"/>
      <c r="GRT49" s="77"/>
      <c r="GRU49" s="77"/>
      <c r="GRV49" s="77"/>
      <c r="GRW49" s="77"/>
      <c r="GRX49" s="77"/>
      <c r="GRY49" s="77"/>
      <c r="GRZ49" s="77"/>
      <c r="GSA49" s="77"/>
      <c r="GSB49" s="77"/>
      <c r="GSC49" s="77"/>
      <c r="GSD49" s="77"/>
      <c r="GSE49" s="77"/>
      <c r="GSF49" s="77"/>
      <c r="GSG49" s="77"/>
      <c r="GSH49" s="77"/>
      <c r="GSI49" s="77"/>
      <c r="GSJ49" s="77"/>
      <c r="GSK49" s="77"/>
      <c r="GSL49" s="77"/>
      <c r="GSM49" s="77"/>
      <c r="GSN49" s="77"/>
      <c r="GSO49" s="77"/>
      <c r="GSP49" s="77"/>
      <c r="GSQ49" s="77"/>
      <c r="GSR49" s="77"/>
      <c r="GSS49" s="77"/>
      <c r="GST49" s="77"/>
      <c r="GSU49" s="77"/>
      <c r="GSV49" s="77"/>
      <c r="GSW49" s="77"/>
      <c r="GSX49" s="77"/>
      <c r="GSY49" s="77"/>
      <c r="GSZ49" s="77"/>
      <c r="GTA49" s="77"/>
      <c r="GTB49" s="77"/>
      <c r="GTC49" s="77"/>
      <c r="GTD49" s="77"/>
      <c r="GTE49" s="77"/>
      <c r="GTF49" s="77"/>
      <c r="GTG49" s="77"/>
      <c r="GTH49" s="77"/>
      <c r="GTI49" s="77"/>
      <c r="GTJ49" s="77"/>
      <c r="GTK49" s="77"/>
      <c r="GTL49" s="77"/>
      <c r="GTM49" s="77"/>
      <c r="GTN49" s="77"/>
      <c r="GTO49" s="77"/>
      <c r="GTP49" s="77"/>
      <c r="GTQ49" s="77"/>
      <c r="GTR49" s="77"/>
      <c r="GTS49" s="77"/>
      <c r="GTT49" s="77"/>
      <c r="GTU49" s="77"/>
      <c r="GTV49" s="77"/>
      <c r="GTW49" s="77"/>
      <c r="GTX49" s="77"/>
      <c r="GTY49" s="77"/>
      <c r="GTZ49" s="77"/>
      <c r="GUA49" s="77"/>
      <c r="GUB49" s="77"/>
      <c r="GUC49" s="77"/>
      <c r="GUD49" s="77"/>
      <c r="GUE49" s="77"/>
      <c r="GUF49" s="77"/>
      <c r="GUG49" s="77"/>
      <c r="GUH49" s="77"/>
      <c r="GUI49" s="77"/>
      <c r="GUJ49" s="77"/>
      <c r="GUK49" s="77"/>
      <c r="GUL49" s="77"/>
      <c r="GUM49" s="77"/>
      <c r="GUN49" s="77"/>
      <c r="GUO49" s="77"/>
      <c r="GUP49" s="77"/>
      <c r="GUQ49" s="77"/>
      <c r="GUR49" s="77"/>
      <c r="GUS49" s="77"/>
      <c r="GUT49" s="77"/>
      <c r="GUU49" s="77"/>
      <c r="GUV49" s="77"/>
      <c r="GUW49" s="77"/>
      <c r="GUX49" s="77"/>
      <c r="GUY49" s="77"/>
      <c r="GUZ49" s="77"/>
      <c r="GVA49" s="77"/>
      <c r="GVB49" s="77"/>
      <c r="GVC49" s="77"/>
      <c r="GVD49" s="77"/>
      <c r="GVE49" s="77"/>
      <c r="GVF49" s="77"/>
      <c r="GVG49" s="77"/>
      <c r="GVH49" s="77"/>
      <c r="GVI49" s="77"/>
      <c r="GVJ49" s="77"/>
      <c r="GVK49" s="77"/>
      <c r="GVL49" s="77"/>
      <c r="GVM49" s="77"/>
      <c r="GVN49" s="77"/>
      <c r="GVO49" s="77"/>
      <c r="GVP49" s="77"/>
      <c r="GVQ49" s="77"/>
      <c r="GVR49" s="77"/>
      <c r="GVS49" s="77"/>
      <c r="GVT49" s="77"/>
      <c r="GVU49" s="77"/>
      <c r="GVV49" s="77"/>
      <c r="GVW49" s="77"/>
      <c r="GVX49" s="77"/>
      <c r="GVY49" s="77"/>
      <c r="GVZ49" s="77"/>
      <c r="GWA49" s="77"/>
      <c r="GWB49" s="77"/>
      <c r="GWC49" s="77"/>
      <c r="GWD49" s="77"/>
      <c r="GWE49" s="77"/>
      <c r="GWF49" s="77"/>
      <c r="GWG49" s="77"/>
      <c r="GWH49" s="77"/>
      <c r="GWI49" s="77"/>
      <c r="GWJ49" s="77"/>
      <c r="GWK49" s="77"/>
      <c r="GWL49" s="77"/>
      <c r="GWM49" s="77"/>
      <c r="GWN49" s="77"/>
      <c r="GWO49" s="77"/>
      <c r="GWP49" s="77"/>
      <c r="GWQ49" s="77"/>
      <c r="GWR49" s="77"/>
      <c r="GWS49" s="77"/>
      <c r="GWT49" s="77"/>
      <c r="GWU49" s="77"/>
      <c r="GWV49" s="77"/>
      <c r="GWW49" s="77"/>
      <c r="GWX49" s="77"/>
      <c r="GWY49" s="77"/>
      <c r="GWZ49" s="77"/>
      <c r="GXA49" s="77"/>
      <c r="GXB49" s="77"/>
      <c r="GXC49" s="77"/>
      <c r="GXD49" s="77"/>
      <c r="GXE49" s="77"/>
      <c r="GXF49" s="77"/>
      <c r="GXG49" s="77"/>
      <c r="GXH49" s="77"/>
      <c r="GXI49" s="77"/>
      <c r="GXJ49" s="77"/>
      <c r="GXK49" s="77"/>
      <c r="GXL49" s="77"/>
      <c r="GXM49" s="77"/>
      <c r="GXN49" s="77"/>
      <c r="GXO49" s="77"/>
      <c r="GXP49" s="77"/>
      <c r="GXQ49" s="77"/>
      <c r="GXR49" s="77"/>
      <c r="GXS49" s="77"/>
      <c r="GXT49" s="77"/>
      <c r="GXU49" s="77"/>
      <c r="GXV49" s="77"/>
      <c r="GXW49" s="77"/>
      <c r="GXX49" s="77"/>
      <c r="GXY49" s="77"/>
      <c r="GXZ49" s="77"/>
      <c r="GYA49" s="77"/>
      <c r="GYB49" s="77"/>
      <c r="GYC49" s="77"/>
      <c r="GYD49" s="77"/>
      <c r="GYE49" s="77"/>
      <c r="GYF49" s="77"/>
      <c r="GYG49" s="77"/>
      <c r="GYH49" s="77"/>
      <c r="GYI49" s="77"/>
      <c r="GYJ49" s="77"/>
      <c r="GYK49" s="77"/>
      <c r="GYL49" s="77"/>
      <c r="GYM49" s="77"/>
      <c r="GYN49" s="77"/>
      <c r="GYO49" s="77"/>
      <c r="GYP49" s="77"/>
      <c r="GYQ49" s="77"/>
      <c r="GYR49" s="77"/>
      <c r="GYS49" s="77"/>
      <c r="GYT49" s="77"/>
      <c r="GYU49" s="77"/>
      <c r="GYV49" s="77"/>
      <c r="GYW49" s="77"/>
      <c r="GYX49" s="77"/>
      <c r="GYY49" s="77"/>
      <c r="GYZ49" s="77"/>
      <c r="GZA49" s="77"/>
      <c r="GZB49" s="77"/>
      <c r="GZC49" s="77"/>
      <c r="GZD49" s="77"/>
      <c r="GZE49" s="77"/>
      <c r="GZF49" s="77"/>
      <c r="GZG49" s="77"/>
      <c r="GZH49" s="77"/>
      <c r="GZI49" s="77"/>
      <c r="GZJ49" s="77"/>
      <c r="GZK49" s="77"/>
      <c r="GZL49" s="77"/>
      <c r="GZM49" s="77"/>
      <c r="GZN49" s="77"/>
      <c r="GZO49" s="77"/>
      <c r="GZP49" s="77"/>
      <c r="GZQ49" s="77"/>
      <c r="GZR49" s="77"/>
      <c r="GZS49" s="77"/>
      <c r="GZT49" s="77"/>
      <c r="GZU49" s="77"/>
      <c r="GZV49" s="77"/>
      <c r="GZW49" s="77"/>
      <c r="GZX49" s="77"/>
      <c r="GZY49" s="77"/>
      <c r="GZZ49" s="77"/>
      <c r="HAA49" s="77"/>
      <c r="HAB49" s="77"/>
      <c r="HAC49" s="77"/>
      <c r="HAD49" s="77"/>
      <c r="HAE49" s="77"/>
      <c r="HAF49" s="77"/>
      <c r="HAG49" s="77"/>
      <c r="HAH49" s="77"/>
      <c r="HAI49" s="77"/>
      <c r="HAJ49" s="77"/>
      <c r="HAK49" s="77"/>
      <c r="HAL49" s="77"/>
      <c r="HAM49" s="77"/>
      <c r="HAN49" s="77"/>
      <c r="HAO49" s="77"/>
      <c r="HAP49" s="77"/>
      <c r="HAQ49" s="77"/>
      <c r="HAR49" s="77"/>
      <c r="HAS49" s="77"/>
      <c r="HAT49" s="77"/>
      <c r="HAU49" s="77"/>
      <c r="HAV49" s="77"/>
      <c r="HAW49" s="77"/>
      <c r="HAX49" s="77"/>
      <c r="HAY49" s="77"/>
      <c r="HAZ49" s="77"/>
      <c r="HBA49" s="77"/>
      <c r="HBB49" s="77"/>
      <c r="HBC49" s="77"/>
      <c r="HBD49" s="77"/>
      <c r="HBE49" s="77"/>
      <c r="HBF49" s="77"/>
      <c r="HBG49" s="77"/>
      <c r="HBH49" s="77"/>
      <c r="HBI49" s="77"/>
      <c r="HBJ49" s="77"/>
      <c r="HBK49" s="77"/>
      <c r="HBL49" s="77"/>
      <c r="HBM49" s="77"/>
      <c r="HBN49" s="77"/>
      <c r="HBO49" s="77"/>
      <c r="HBP49" s="77"/>
      <c r="HBQ49" s="77"/>
      <c r="HBR49" s="77"/>
      <c r="HBS49" s="77"/>
      <c r="HBT49" s="77"/>
      <c r="HBU49" s="77"/>
      <c r="HBV49" s="77"/>
      <c r="HBW49" s="77"/>
      <c r="HBX49" s="77"/>
      <c r="HBY49" s="77"/>
      <c r="HBZ49" s="77"/>
      <c r="HCA49" s="77"/>
      <c r="HCB49" s="77"/>
      <c r="HCC49" s="77"/>
      <c r="HCD49" s="77"/>
      <c r="HCE49" s="77"/>
      <c r="HCF49" s="77"/>
      <c r="HCG49" s="77"/>
      <c r="HCH49" s="77"/>
      <c r="HCI49" s="77"/>
      <c r="HCJ49" s="77"/>
      <c r="HCK49" s="77"/>
      <c r="HCL49" s="77"/>
      <c r="HCM49" s="77"/>
      <c r="HCN49" s="77"/>
      <c r="HCO49" s="77"/>
      <c r="HCP49" s="77"/>
      <c r="HCQ49" s="77"/>
      <c r="HCR49" s="77"/>
      <c r="HCS49" s="77"/>
      <c r="HCT49" s="77"/>
      <c r="HCU49" s="77"/>
      <c r="HCV49" s="77"/>
      <c r="HCW49" s="77"/>
      <c r="HCX49" s="77"/>
      <c r="HCY49" s="77"/>
      <c r="HCZ49" s="77"/>
      <c r="HDA49" s="77"/>
      <c r="HDB49" s="77"/>
      <c r="HDC49" s="77"/>
      <c r="HDD49" s="77"/>
      <c r="HDE49" s="77"/>
      <c r="HDF49" s="77"/>
      <c r="HDG49" s="77"/>
      <c r="HDH49" s="77"/>
      <c r="HDI49" s="77"/>
      <c r="HDJ49" s="77"/>
      <c r="HDK49" s="77"/>
      <c r="HDL49" s="77"/>
      <c r="HDM49" s="77"/>
      <c r="HDN49" s="77"/>
      <c r="HDO49" s="77"/>
      <c r="HDP49" s="77"/>
      <c r="HDQ49" s="77"/>
      <c r="HDR49" s="77"/>
      <c r="HDS49" s="77"/>
      <c r="HDT49" s="77"/>
      <c r="HDU49" s="77"/>
      <c r="HDV49" s="77"/>
      <c r="HDW49" s="77"/>
      <c r="HDX49" s="77"/>
      <c r="HDY49" s="77"/>
      <c r="HDZ49" s="77"/>
      <c r="HEA49" s="77"/>
      <c r="HEB49" s="77"/>
      <c r="HEC49" s="77"/>
      <c r="HED49" s="77"/>
      <c r="HEE49" s="77"/>
      <c r="HEF49" s="77"/>
      <c r="HEG49" s="77"/>
      <c r="HEH49" s="77"/>
      <c r="HEI49" s="77"/>
      <c r="HEJ49" s="77"/>
      <c r="HEK49" s="77"/>
      <c r="HEL49" s="77"/>
      <c r="HEM49" s="77"/>
      <c r="HEN49" s="77"/>
      <c r="HEO49" s="77"/>
      <c r="HEP49" s="77"/>
      <c r="HEQ49" s="77"/>
      <c r="HER49" s="77"/>
      <c r="HES49" s="77"/>
      <c r="HET49" s="77"/>
      <c r="HEU49" s="77"/>
      <c r="HEV49" s="77"/>
      <c r="HEW49" s="77"/>
      <c r="HEX49" s="77"/>
      <c r="HEY49" s="77"/>
      <c r="HEZ49" s="77"/>
      <c r="HFA49" s="77"/>
      <c r="HFB49" s="77"/>
      <c r="HFC49" s="77"/>
      <c r="HFD49" s="77"/>
      <c r="HFE49" s="77"/>
      <c r="HFF49" s="77"/>
      <c r="HFG49" s="77"/>
      <c r="HFH49" s="77"/>
      <c r="HFI49" s="77"/>
      <c r="HFJ49" s="77"/>
      <c r="HFK49" s="77"/>
      <c r="HFL49" s="77"/>
      <c r="HFM49" s="77"/>
      <c r="HFN49" s="77"/>
      <c r="HFO49" s="77"/>
      <c r="HFP49" s="77"/>
      <c r="HFQ49" s="77"/>
      <c r="HFR49" s="77"/>
      <c r="HFS49" s="77"/>
      <c r="HFT49" s="77"/>
      <c r="HFU49" s="77"/>
      <c r="HFV49" s="77"/>
      <c r="HFW49" s="77"/>
      <c r="HFX49" s="77"/>
      <c r="HFY49" s="77"/>
      <c r="HFZ49" s="77"/>
      <c r="HGA49" s="77"/>
      <c r="HGB49" s="77"/>
      <c r="HGC49" s="77"/>
      <c r="HGD49" s="77"/>
      <c r="HGE49" s="77"/>
      <c r="HGF49" s="77"/>
      <c r="HGG49" s="77"/>
      <c r="HGH49" s="77"/>
      <c r="HGI49" s="77"/>
      <c r="HGJ49" s="77"/>
      <c r="HGK49" s="77"/>
      <c r="HGL49" s="77"/>
      <c r="HGM49" s="77"/>
      <c r="HGN49" s="77"/>
      <c r="HGO49" s="77"/>
      <c r="HGP49" s="77"/>
      <c r="HGQ49" s="77"/>
      <c r="HGR49" s="77"/>
      <c r="HGS49" s="77"/>
      <c r="HGT49" s="77"/>
      <c r="HGU49" s="77"/>
      <c r="HGV49" s="77"/>
      <c r="HGW49" s="77"/>
      <c r="HGX49" s="77"/>
      <c r="HGY49" s="77"/>
      <c r="HGZ49" s="77"/>
      <c r="HHA49" s="77"/>
      <c r="HHB49" s="77"/>
      <c r="HHC49" s="77"/>
      <c r="HHD49" s="77"/>
      <c r="HHE49" s="77"/>
      <c r="HHF49" s="77"/>
      <c r="HHG49" s="77"/>
      <c r="HHH49" s="77"/>
      <c r="HHI49" s="77"/>
      <c r="HHJ49" s="77"/>
      <c r="HHK49" s="77"/>
      <c r="HHL49" s="77"/>
      <c r="HHM49" s="77"/>
      <c r="HHN49" s="77"/>
      <c r="HHO49" s="77"/>
      <c r="HHP49" s="77"/>
      <c r="HHQ49" s="77"/>
      <c r="HHR49" s="77"/>
      <c r="HHS49" s="77"/>
      <c r="HHT49" s="77"/>
      <c r="HHU49" s="77"/>
      <c r="HHV49" s="77"/>
      <c r="HHW49" s="77"/>
      <c r="HHX49" s="77"/>
      <c r="HHY49" s="77"/>
      <c r="HHZ49" s="77"/>
      <c r="HIA49" s="77"/>
      <c r="HIB49" s="77"/>
      <c r="HIC49" s="77"/>
      <c r="HID49" s="77"/>
      <c r="HIE49" s="77"/>
      <c r="HIF49" s="77"/>
      <c r="HIG49" s="77"/>
      <c r="HIH49" s="77"/>
      <c r="HII49" s="77"/>
      <c r="HIJ49" s="77"/>
      <c r="HIK49" s="77"/>
      <c r="HIL49" s="77"/>
      <c r="HIM49" s="77"/>
      <c r="HIN49" s="77"/>
      <c r="HIO49" s="77"/>
      <c r="HIP49" s="77"/>
      <c r="HIQ49" s="77"/>
      <c r="HIR49" s="77"/>
      <c r="HIS49" s="77"/>
      <c r="HIT49" s="77"/>
      <c r="HIU49" s="77"/>
      <c r="HIV49" s="77"/>
      <c r="HIW49" s="77"/>
      <c r="HIX49" s="77"/>
      <c r="HIY49" s="77"/>
      <c r="HIZ49" s="77"/>
      <c r="HJA49" s="77"/>
      <c r="HJB49" s="77"/>
      <c r="HJC49" s="77"/>
      <c r="HJD49" s="77"/>
      <c r="HJE49" s="77"/>
      <c r="HJF49" s="77"/>
      <c r="HJG49" s="77"/>
      <c r="HJH49" s="77"/>
      <c r="HJI49" s="77"/>
      <c r="HJJ49" s="77"/>
      <c r="HJK49" s="77"/>
      <c r="HJL49" s="77"/>
      <c r="HJM49" s="77"/>
      <c r="HJN49" s="77"/>
      <c r="HJO49" s="77"/>
      <c r="HJP49" s="77"/>
      <c r="HJQ49" s="77"/>
      <c r="HJR49" s="77"/>
      <c r="HJS49" s="77"/>
      <c r="HJT49" s="77"/>
      <c r="HJU49" s="77"/>
      <c r="HJV49" s="77"/>
      <c r="HJW49" s="77"/>
      <c r="HJX49" s="77"/>
      <c r="HJY49" s="77"/>
      <c r="HJZ49" s="77"/>
      <c r="HKA49" s="77"/>
      <c r="HKB49" s="77"/>
      <c r="HKC49" s="77"/>
      <c r="HKD49" s="77"/>
      <c r="HKE49" s="77"/>
      <c r="HKF49" s="77"/>
      <c r="HKG49" s="77"/>
      <c r="HKH49" s="77"/>
      <c r="HKI49" s="77"/>
      <c r="HKJ49" s="77"/>
      <c r="HKK49" s="77"/>
      <c r="HKL49" s="77"/>
      <c r="HKM49" s="77"/>
      <c r="HKN49" s="77"/>
      <c r="HKO49" s="77"/>
      <c r="HKP49" s="77"/>
      <c r="HKQ49" s="77"/>
      <c r="HKR49" s="77"/>
      <c r="HKS49" s="77"/>
      <c r="HKT49" s="77"/>
      <c r="HKU49" s="77"/>
      <c r="HKV49" s="77"/>
      <c r="HKW49" s="77"/>
      <c r="HKX49" s="77"/>
      <c r="HKY49" s="77"/>
      <c r="HKZ49" s="77"/>
      <c r="HLA49" s="77"/>
      <c r="HLB49" s="77"/>
      <c r="HLC49" s="77"/>
      <c r="HLD49" s="77"/>
      <c r="HLE49" s="77"/>
      <c r="HLF49" s="77"/>
      <c r="HLG49" s="77"/>
      <c r="HLH49" s="77"/>
      <c r="HLI49" s="77"/>
      <c r="HLJ49" s="77"/>
      <c r="HLK49" s="77"/>
      <c r="HLL49" s="77"/>
      <c r="HLM49" s="77"/>
      <c r="HLN49" s="77"/>
      <c r="HLO49" s="77"/>
      <c r="HLP49" s="77"/>
      <c r="HLQ49" s="77"/>
      <c r="HLR49" s="77"/>
      <c r="HLS49" s="77"/>
      <c r="HLT49" s="77"/>
      <c r="HLU49" s="77"/>
      <c r="HLV49" s="77"/>
      <c r="HLW49" s="77"/>
      <c r="HLX49" s="77"/>
      <c r="HLY49" s="77"/>
      <c r="HLZ49" s="77"/>
      <c r="HMA49" s="77"/>
      <c r="HMB49" s="77"/>
      <c r="HMC49" s="77"/>
      <c r="HMD49" s="77"/>
      <c r="HME49" s="77"/>
      <c r="HMF49" s="77"/>
      <c r="HMG49" s="77"/>
      <c r="HMH49" s="77"/>
      <c r="HMI49" s="77"/>
      <c r="HMJ49" s="77"/>
      <c r="HMK49" s="77"/>
      <c r="HML49" s="77"/>
      <c r="HMM49" s="77"/>
      <c r="HMN49" s="77"/>
      <c r="HMO49" s="77"/>
      <c r="HMP49" s="77"/>
      <c r="HMQ49" s="77"/>
      <c r="HMR49" s="77"/>
      <c r="HMS49" s="77"/>
      <c r="HMT49" s="77"/>
      <c r="HMU49" s="77"/>
      <c r="HMV49" s="77"/>
      <c r="HMW49" s="77"/>
      <c r="HMX49" s="77"/>
      <c r="HMY49" s="77"/>
      <c r="HMZ49" s="77"/>
      <c r="HNA49" s="77"/>
      <c r="HNB49" s="77"/>
      <c r="HNC49" s="77"/>
      <c r="HND49" s="77"/>
      <c r="HNE49" s="77"/>
      <c r="HNF49" s="77"/>
      <c r="HNG49" s="77"/>
      <c r="HNH49" s="77"/>
      <c r="HNI49" s="77"/>
      <c r="HNJ49" s="77"/>
      <c r="HNK49" s="77"/>
      <c r="HNL49" s="77"/>
      <c r="HNM49" s="77"/>
      <c r="HNN49" s="77"/>
      <c r="HNO49" s="77"/>
      <c r="HNP49" s="77"/>
      <c r="HNQ49" s="77"/>
      <c r="HNR49" s="77"/>
      <c r="HNS49" s="77"/>
      <c r="HNT49" s="77"/>
      <c r="HNU49" s="77"/>
      <c r="HNV49" s="77"/>
      <c r="HNW49" s="77"/>
      <c r="HNX49" s="77"/>
      <c r="HNY49" s="77"/>
      <c r="HNZ49" s="77"/>
      <c r="HOA49" s="77"/>
      <c r="HOB49" s="77"/>
      <c r="HOC49" s="77"/>
      <c r="HOD49" s="77"/>
      <c r="HOE49" s="77"/>
      <c r="HOF49" s="77"/>
      <c r="HOG49" s="77"/>
      <c r="HOH49" s="77"/>
      <c r="HOI49" s="77"/>
      <c r="HOJ49" s="77"/>
      <c r="HOK49" s="77"/>
      <c r="HOL49" s="77"/>
      <c r="HOM49" s="77"/>
      <c r="HON49" s="77"/>
      <c r="HOO49" s="77"/>
      <c r="HOP49" s="77"/>
      <c r="HOQ49" s="77"/>
      <c r="HOR49" s="77"/>
      <c r="HOS49" s="77"/>
      <c r="HOT49" s="77"/>
      <c r="HOU49" s="77"/>
      <c r="HOV49" s="77"/>
      <c r="HOW49" s="77"/>
      <c r="HOX49" s="77"/>
      <c r="HOY49" s="77"/>
      <c r="HOZ49" s="77"/>
      <c r="HPA49" s="77"/>
      <c r="HPB49" s="77"/>
      <c r="HPC49" s="77"/>
      <c r="HPD49" s="77"/>
      <c r="HPE49" s="77"/>
      <c r="HPF49" s="77"/>
      <c r="HPG49" s="77"/>
      <c r="HPH49" s="77"/>
      <c r="HPI49" s="77"/>
      <c r="HPJ49" s="77"/>
      <c r="HPK49" s="77"/>
      <c r="HPL49" s="77"/>
      <c r="HPM49" s="77"/>
      <c r="HPN49" s="77"/>
      <c r="HPO49" s="77"/>
      <c r="HPP49" s="77"/>
      <c r="HPQ49" s="77"/>
      <c r="HPR49" s="77"/>
      <c r="HPS49" s="77"/>
      <c r="HPT49" s="77"/>
      <c r="HPU49" s="77"/>
      <c r="HPV49" s="77"/>
      <c r="HPW49" s="77"/>
      <c r="HPX49" s="77"/>
      <c r="HPY49" s="77"/>
      <c r="HPZ49" s="77"/>
      <c r="HQA49" s="77"/>
      <c r="HQB49" s="77"/>
      <c r="HQC49" s="77"/>
      <c r="HQD49" s="77"/>
      <c r="HQE49" s="77"/>
      <c r="HQF49" s="77"/>
      <c r="HQG49" s="77"/>
      <c r="HQH49" s="77"/>
      <c r="HQI49" s="77"/>
      <c r="HQJ49" s="77"/>
      <c r="HQK49" s="77"/>
      <c r="HQL49" s="77"/>
      <c r="HQM49" s="77"/>
      <c r="HQN49" s="77"/>
      <c r="HQO49" s="77"/>
      <c r="HQP49" s="77"/>
      <c r="HQQ49" s="77"/>
      <c r="HQR49" s="77"/>
      <c r="HQS49" s="77"/>
      <c r="HQT49" s="77"/>
      <c r="HQU49" s="77"/>
      <c r="HQV49" s="77"/>
      <c r="HQW49" s="77"/>
      <c r="HQX49" s="77"/>
      <c r="HQY49" s="77"/>
      <c r="HQZ49" s="77"/>
      <c r="HRA49" s="77"/>
      <c r="HRB49" s="77"/>
      <c r="HRC49" s="77"/>
      <c r="HRD49" s="77"/>
      <c r="HRE49" s="77"/>
      <c r="HRF49" s="77"/>
      <c r="HRG49" s="77"/>
      <c r="HRH49" s="77"/>
      <c r="HRI49" s="77"/>
      <c r="HRJ49" s="77"/>
      <c r="HRK49" s="77"/>
      <c r="HRL49" s="77"/>
      <c r="HRM49" s="77"/>
      <c r="HRN49" s="77"/>
      <c r="HRO49" s="77"/>
      <c r="HRP49" s="77"/>
      <c r="HRQ49" s="77"/>
      <c r="HRR49" s="77"/>
      <c r="HRS49" s="77"/>
      <c r="HRT49" s="77"/>
      <c r="HRU49" s="77"/>
      <c r="HRV49" s="77"/>
      <c r="HRW49" s="77"/>
      <c r="HRX49" s="77"/>
      <c r="HRY49" s="77"/>
      <c r="HRZ49" s="77"/>
      <c r="HSA49" s="77"/>
      <c r="HSB49" s="77"/>
      <c r="HSC49" s="77"/>
      <c r="HSD49" s="77"/>
      <c r="HSE49" s="77"/>
      <c r="HSF49" s="77"/>
      <c r="HSG49" s="77"/>
      <c r="HSH49" s="77"/>
      <c r="HSI49" s="77"/>
      <c r="HSJ49" s="77"/>
      <c r="HSK49" s="77"/>
      <c r="HSL49" s="77"/>
      <c r="HSM49" s="77"/>
      <c r="HSN49" s="77"/>
      <c r="HSO49" s="77"/>
      <c r="HSP49" s="77"/>
      <c r="HSQ49" s="77"/>
      <c r="HSR49" s="77"/>
      <c r="HSS49" s="77"/>
      <c r="HST49" s="77"/>
      <c r="HSU49" s="77"/>
      <c r="HSV49" s="77"/>
      <c r="HSW49" s="77"/>
      <c r="HSX49" s="77"/>
      <c r="HSY49" s="77"/>
      <c r="HSZ49" s="77"/>
      <c r="HTA49" s="77"/>
      <c r="HTB49" s="77"/>
      <c r="HTC49" s="77"/>
      <c r="HTD49" s="77"/>
      <c r="HTE49" s="77"/>
      <c r="HTF49" s="77"/>
      <c r="HTG49" s="77"/>
      <c r="HTH49" s="77"/>
      <c r="HTI49" s="77"/>
      <c r="HTJ49" s="77"/>
      <c r="HTK49" s="77"/>
      <c r="HTL49" s="77"/>
      <c r="HTM49" s="77"/>
      <c r="HTN49" s="77"/>
      <c r="HTO49" s="77"/>
      <c r="HTP49" s="77"/>
      <c r="HTQ49" s="77"/>
      <c r="HTR49" s="77"/>
      <c r="HTS49" s="77"/>
      <c r="HTT49" s="77"/>
      <c r="HTU49" s="77"/>
      <c r="HTV49" s="77"/>
      <c r="HTW49" s="77"/>
      <c r="HTX49" s="77"/>
      <c r="HTY49" s="77"/>
      <c r="HTZ49" s="77"/>
      <c r="HUA49" s="77"/>
      <c r="HUB49" s="77"/>
      <c r="HUC49" s="77"/>
      <c r="HUD49" s="77"/>
      <c r="HUE49" s="77"/>
      <c r="HUF49" s="77"/>
      <c r="HUG49" s="77"/>
      <c r="HUH49" s="77"/>
      <c r="HUI49" s="77"/>
      <c r="HUJ49" s="77"/>
      <c r="HUK49" s="77"/>
      <c r="HUL49" s="77"/>
      <c r="HUM49" s="77"/>
      <c r="HUN49" s="77"/>
      <c r="HUO49" s="77"/>
      <c r="HUP49" s="77"/>
      <c r="HUQ49" s="77"/>
      <c r="HUR49" s="77"/>
      <c r="HUS49" s="77"/>
      <c r="HUT49" s="77"/>
      <c r="HUU49" s="77"/>
      <c r="HUV49" s="77"/>
      <c r="HUW49" s="77"/>
      <c r="HUX49" s="77"/>
      <c r="HUY49" s="77"/>
      <c r="HUZ49" s="77"/>
      <c r="HVA49" s="77"/>
      <c r="HVB49" s="77"/>
      <c r="HVC49" s="77"/>
      <c r="HVD49" s="77"/>
      <c r="HVE49" s="77"/>
      <c r="HVF49" s="77"/>
      <c r="HVG49" s="77"/>
      <c r="HVH49" s="77"/>
      <c r="HVI49" s="77"/>
      <c r="HVJ49" s="77"/>
      <c r="HVK49" s="77"/>
      <c r="HVL49" s="77"/>
      <c r="HVM49" s="77"/>
      <c r="HVN49" s="77"/>
      <c r="HVO49" s="77"/>
      <c r="HVP49" s="77"/>
      <c r="HVQ49" s="77"/>
      <c r="HVR49" s="77"/>
      <c r="HVS49" s="77"/>
      <c r="HVT49" s="77"/>
      <c r="HVU49" s="77"/>
      <c r="HVV49" s="77"/>
      <c r="HVW49" s="77"/>
      <c r="HVX49" s="77"/>
      <c r="HVY49" s="77"/>
      <c r="HVZ49" s="77"/>
      <c r="HWA49" s="77"/>
      <c r="HWB49" s="77"/>
      <c r="HWC49" s="77"/>
      <c r="HWD49" s="77"/>
      <c r="HWE49" s="77"/>
      <c r="HWF49" s="77"/>
      <c r="HWG49" s="77"/>
      <c r="HWH49" s="77"/>
      <c r="HWI49" s="77"/>
      <c r="HWJ49" s="77"/>
      <c r="HWK49" s="77"/>
      <c r="HWL49" s="77"/>
      <c r="HWM49" s="77"/>
      <c r="HWN49" s="77"/>
      <c r="HWO49" s="77"/>
      <c r="HWP49" s="77"/>
      <c r="HWQ49" s="77"/>
      <c r="HWR49" s="77"/>
      <c r="HWS49" s="77"/>
      <c r="HWT49" s="77"/>
      <c r="HWU49" s="77"/>
      <c r="HWV49" s="77"/>
      <c r="HWW49" s="77"/>
      <c r="HWX49" s="77"/>
      <c r="HWY49" s="77"/>
      <c r="HWZ49" s="77"/>
      <c r="HXA49" s="77"/>
      <c r="HXB49" s="77"/>
      <c r="HXC49" s="77"/>
      <c r="HXD49" s="77"/>
      <c r="HXE49" s="77"/>
      <c r="HXF49" s="77"/>
      <c r="HXG49" s="77"/>
      <c r="HXH49" s="77"/>
      <c r="HXI49" s="77"/>
      <c r="HXJ49" s="77"/>
      <c r="HXK49" s="77"/>
      <c r="HXL49" s="77"/>
      <c r="HXM49" s="77"/>
      <c r="HXN49" s="77"/>
      <c r="HXO49" s="77"/>
      <c r="HXP49" s="77"/>
      <c r="HXQ49" s="77"/>
      <c r="HXR49" s="77"/>
      <c r="HXS49" s="77"/>
      <c r="HXT49" s="77"/>
      <c r="HXU49" s="77"/>
      <c r="HXV49" s="77"/>
      <c r="HXW49" s="77"/>
      <c r="HXX49" s="77"/>
      <c r="HXY49" s="77"/>
      <c r="HXZ49" s="77"/>
      <c r="HYA49" s="77"/>
      <c r="HYB49" s="77"/>
      <c r="HYC49" s="77"/>
      <c r="HYD49" s="77"/>
      <c r="HYE49" s="77"/>
      <c r="HYF49" s="77"/>
      <c r="HYG49" s="77"/>
      <c r="HYH49" s="77"/>
      <c r="HYI49" s="77"/>
      <c r="HYJ49" s="77"/>
      <c r="HYK49" s="77"/>
      <c r="HYL49" s="77"/>
      <c r="HYM49" s="77"/>
      <c r="HYN49" s="77"/>
      <c r="HYO49" s="77"/>
      <c r="HYP49" s="77"/>
      <c r="HYQ49" s="77"/>
      <c r="HYR49" s="77"/>
      <c r="HYS49" s="77"/>
      <c r="HYT49" s="77"/>
      <c r="HYU49" s="77"/>
      <c r="HYV49" s="77"/>
      <c r="HYW49" s="77"/>
      <c r="HYX49" s="77"/>
      <c r="HYY49" s="77"/>
      <c r="HYZ49" s="77"/>
      <c r="HZA49" s="77"/>
      <c r="HZB49" s="77"/>
      <c r="HZC49" s="77"/>
      <c r="HZD49" s="77"/>
      <c r="HZE49" s="77"/>
      <c r="HZF49" s="77"/>
      <c r="HZG49" s="77"/>
      <c r="HZH49" s="77"/>
      <c r="HZI49" s="77"/>
      <c r="HZJ49" s="77"/>
      <c r="HZK49" s="77"/>
      <c r="HZL49" s="77"/>
      <c r="HZM49" s="77"/>
      <c r="HZN49" s="77"/>
      <c r="HZO49" s="77"/>
      <c r="HZP49" s="77"/>
      <c r="HZQ49" s="77"/>
      <c r="HZR49" s="77"/>
      <c r="HZS49" s="77"/>
      <c r="HZT49" s="77"/>
      <c r="HZU49" s="77"/>
      <c r="HZV49" s="77"/>
      <c r="HZW49" s="77"/>
      <c r="HZX49" s="77"/>
      <c r="HZY49" s="77"/>
      <c r="HZZ49" s="77"/>
      <c r="IAA49" s="77"/>
      <c r="IAB49" s="77"/>
      <c r="IAC49" s="77"/>
      <c r="IAD49" s="77"/>
      <c r="IAE49" s="77"/>
      <c r="IAF49" s="77"/>
      <c r="IAG49" s="77"/>
      <c r="IAH49" s="77"/>
      <c r="IAI49" s="77"/>
      <c r="IAJ49" s="77"/>
      <c r="IAK49" s="77"/>
      <c r="IAL49" s="77"/>
      <c r="IAM49" s="77"/>
      <c r="IAN49" s="77"/>
      <c r="IAO49" s="77"/>
      <c r="IAP49" s="77"/>
      <c r="IAQ49" s="77"/>
      <c r="IAR49" s="77"/>
      <c r="IAS49" s="77"/>
      <c r="IAT49" s="77"/>
      <c r="IAU49" s="77"/>
      <c r="IAV49" s="77"/>
      <c r="IAW49" s="77"/>
      <c r="IAX49" s="77"/>
      <c r="IAY49" s="77"/>
      <c r="IAZ49" s="77"/>
      <c r="IBA49" s="77"/>
      <c r="IBB49" s="77"/>
      <c r="IBC49" s="77"/>
      <c r="IBD49" s="77"/>
      <c r="IBE49" s="77"/>
      <c r="IBF49" s="77"/>
      <c r="IBG49" s="77"/>
      <c r="IBH49" s="77"/>
      <c r="IBI49" s="77"/>
      <c r="IBJ49" s="77"/>
      <c r="IBK49" s="77"/>
      <c r="IBL49" s="77"/>
      <c r="IBM49" s="77"/>
      <c r="IBN49" s="77"/>
      <c r="IBO49" s="77"/>
      <c r="IBP49" s="77"/>
      <c r="IBQ49" s="77"/>
      <c r="IBR49" s="77"/>
      <c r="IBS49" s="77"/>
      <c r="IBT49" s="77"/>
      <c r="IBU49" s="77"/>
      <c r="IBV49" s="77"/>
      <c r="IBW49" s="77"/>
      <c r="IBX49" s="77"/>
      <c r="IBY49" s="77"/>
      <c r="IBZ49" s="77"/>
      <c r="ICA49" s="77"/>
      <c r="ICB49" s="77"/>
      <c r="ICC49" s="77"/>
      <c r="ICD49" s="77"/>
      <c r="ICE49" s="77"/>
      <c r="ICF49" s="77"/>
      <c r="ICG49" s="77"/>
      <c r="ICH49" s="77"/>
      <c r="ICI49" s="77"/>
      <c r="ICJ49" s="77"/>
      <c r="ICK49" s="77"/>
      <c r="ICL49" s="77"/>
      <c r="ICM49" s="77"/>
      <c r="ICN49" s="77"/>
      <c r="ICO49" s="77"/>
      <c r="ICP49" s="77"/>
      <c r="ICQ49" s="77"/>
      <c r="ICR49" s="77"/>
      <c r="ICS49" s="77"/>
      <c r="ICT49" s="77"/>
      <c r="ICU49" s="77"/>
      <c r="ICV49" s="77"/>
      <c r="ICW49" s="77"/>
      <c r="ICX49" s="77"/>
      <c r="ICY49" s="77"/>
      <c r="ICZ49" s="77"/>
      <c r="IDA49" s="77"/>
      <c r="IDB49" s="77"/>
      <c r="IDC49" s="77"/>
      <c r="IDD49" s="77"/>
      <c r="IDE49" s="77"/>
      <c r="IDF49" s="77"/>
      <c r="IDG49" s="77"/>
      <c r="IDH49" s="77"/>
      <c r="IDI49" s="77"/>
      <c r="IDJ49" s="77"/>
      <c r="IDK49" s="77"/>
      <c r="IDL49" s="77"/>
      <c r="IDM49" s="77"/>
      <c r="IDN49" s="77"/>
      <c r="IDO49" s="77"/>
      <c r="IDP49" s="77"/>
      <c r="IDQ49" s="77"/>
      <c r="IDR49" s="77"/>
      <c r="IDS49" s="77"/>
      <c r="IDT49" s="77"/>
      <c r="IDU49" s="77"/>
      <c r="IDV49" s="77"/>
      <c r="IDW49" s="77"/>
      <c r="IDX49" s="77"/>
      <c r="IDY49" s="77"/>
      <c r="IDZ49" s="77"/>
      <c r="IEA49" s="77"/>
      <c r="IEB49" s="77"/>
      <c r="IEC49" s="77"/>
      <c r="IED49" s="77"/>
      <c r="IEE49" s="77"/>
      <c r="IEF49" s="77"/>
      <c r="IEG49" s="77"/>
      <c r="IEH49" s="77"/>
      <c r="IEI49" s="77"/>
      <c r="IEJ49" s="77"/>
      <c r="IEK49" s="77"/>
      <c r="IEL49" s="77"/>
      <c r="IEM49" s="77"/>
      <c r="IEN49" s="77"/>
      <c r="IEO49" s="77"/>
      <c r="IEP49" s="77"/>
      <c r="IEQ49" s="77"/>
      <c r="IER49" s="77"/>
      <c r="IES49" s="77"/>
      <c r="IET49" s="77"/>
      <c r="IEU49" s="77"/>
      <c r="IEV49" s="77"/>
      <c r="IEW49" s="77"/>
      <c r="IEX49" s="77"/>
      <c r="IEY49" s="77"/>
      <c r="IEZ49" s="77"/>
      <c r="IFA49" s="77"/>
      <c r="IFB49" s="77"/>
      <c r="IFC49" s="77"/>
      <c r="IFD49" s="77"/>
      <c r="IFE49" s="77"/>
      <c r="IFF49" s="77"/>
      <c r="IFG49" s="77"/>
      <c r="IFH49" s="77"/>
      <c r="IFI49" s="77"/>
      <c r="IFJ49" s="77"/>
      <c r="IFK49" s="77"/>
      <c r="IFL49" s="77"/>
      <c r="IFM49" s="77"/>
      <c r="IFN49" s="77"/>
      <c r="IFO49" s="77"/>
      <c r="IFP49" s="77"/>
      <c r="IFQ49" s="77"/>
      <c r="IFR49" s="77"/>
      <c r="IFS49" s="77"/>
      <c r="IFT49" s="77"/>
      <c r="IFU49" s="77"/>
      <c r="IFV49" s="77"/>
      <c r="IFW49" s="77"/>
      <c r="IFX49" s="77"/>
      <c r="IFY49" s="77"/>
      <c r="IFZ49" s="77"/>
      <c r="IGA49" s="77"/>
      <c r="IGB49" s="77"/>
      <c r="IGC49" s="77"/>
      <c r="IGD49" s="77"/>
      <c r="IGE49" s="77"/>
      <c r="IGF49" s="77"/>
      <c r="IGG49" s="77"/>
      <c r="IGH49" s="77"/>
      <c r="IGI49" s="77"/>
      <c r="IGJ49" s="77"/>
      <c r="IGK49" s="77"/>
      <c r="IGL49" s="77"/>
      <c r="IGM49" s="77"/>
      <c r="IGN49" s="77"/>
      <c r="IGO49" s="77"/>
      <c r="IGP49" s="77"/>
      <c r="IGQ49" s="77"/>
      <c r="IGR49" s="77"/>
      <c r="IGS49" s="77"/>
      <c r="IGT49" s="77"/>
      <c r="IGU49" s="77"/>
      <c r="IGV49" s="77"/>
      <c r="IGW49" s="77"/>
      <c r="IGX49" s="77"/>
      <c r="IGY49" s="77"/>
      <c r="IGZ49" s="77"/>
      <c r="IHA49" s="77"/>
      <c r="IHB49" s="77"/>
      <c r="IHC49" s="77"/>
      <c r="IHD49" s="77"/>
      <c r="IHE49" s="77"/>
      <c r="IHF49" s="77"/>
      <c r="IHG49" s="77"/>
      <c r="IHH49" s="77"/>
      <c r="IHI49" s="77"/>
      <c r="IHJ49" s="77"/>
      <c r="IHK49" s="77"/>
      <c r="IHL49" s="77"/>
      <c r="IHM49" s="77"/>
      <c r="IHN49" s="77"/>
      <c r="IHO49" s="77"/>
      <c r="IHP49" s="77"/>
      <c r="IHQ49" s="77"/>
      <c r="IHR49" s="77"/>
      <c r="IHS49" s="77"/>
      <c r="IHT49" s="77"/>
      <c r="IHU49" s="77"/>
      <c r="IHV49" s="77"/>
      <c r="IHW49" s="77"/>
      <c r="IHX49" s="77"/>
      <c r="IHY49" s="77"/>
      <c r="IHZ49" s="77"/>
      <c r="IIA49" s="77"/>
      <c r="IIB49" s="77"/>
      <c r="IIC49" s="77"/>
      <c r="IID49" s="77"/>
      <c r="IIE49" s="77"/>
      <c r="IIF49" s="77"/>
      <c r="IIG49" s="77"/>
      <c r="IIH49" s="77"/>
      <c r="III49" s="77"/>
      <c r="IIJ49" s="77"/>
      <c r="IIK49" s="77"/>
      <c r="IIL49" s="77"/>
      <c r="IIM49" s="77"/>
      <c r="IIN49" s="77"/>
      <c r="IIO49" s="77"/>
      <c r="IIP49" s="77"/>
      <c r="IIQ49" s="77"/>
      <c r="IIR49" s="77"/>
      <c r="IIS49" s="77"/>
      <c r="IIT49" s="77"/>
      <c r="IIU49" s="77"/>
      <c r="IIV49" s="77"/>
      <c r="IIW49" s="77"/>
      <c r="IIX49" s="77"/>
      <c r="IIY49" s="77"/>
      <c r="IIZ49" s="77"/>
      <c r="IJA49" s="77"/>
      <c r="IJB49" s="77"/>
      <c r="IJC49" s="77"/>
      <c r="IJD49" s="77"/>
      <c r="IJE49" s="77"/>
      <c r="IJF49" s="77"/>
      <c r="IJG49" s="77"/>
      <c r="IJH49" s="77"/>
      <c r="IJI49" s="77"/>
      <c r="IJJ49" s="77"/>
      <c r="IJK49" s="77"/>
      <c r="IJL49" s="77"/>
      <c r="IJM49" s="77"/>
      <c r="IJN49" s="77"/>
      <c r="IJO49" s="77"/>
      <c r="IJP49" s="77"/>
      <c r="IJQ49" s="77"/>
      <c r="IJR49" s="77"/>
      <c r="IJS49" s="77"/>
      <c r="IJT49" s="77"/>
      <c r="IJU49" s="77"/>
      <c r="IJV49" s="77"/>
      <c r="IJW49" s="77"/>
      <c r="IJX49" s="77"/>
      <c r="IJY49" s="77"/>
      <c r="IJZ49" s="77"/>
      <c r="IKA49" s="77"/>
      <c r="IKB49" s="77"/>
      <c r="IKC49" s="77"/>
      <c r="IKD49" s="77"/>
      <c r="IKE49" s="77"/>
      <c r="IKF49" s="77"/>
      <c r="IKG49" s="77"/>
      <c r="IKH49" s="77"/>
      <c r="IKI49" s="77"/>
      <c r="IKJ49" s="77"/>
      <c r="IKK49" s="77"/>
      <c r="IKL49" s="77"/>
      <c r="IKM49" s="77"/>
      <c r="IKN49" s="77"/>
      <c r="IKO49" s="77"/>
      <c r="IKP49" s="77"/>
      <c r="IKQ49" s="77"/>
      <c r="IKR49" s="77"/>
      <c r="IKS49" s="77"/>
      <c r="IKT49" s="77"/>
      <c r="IKU49" s="77"/>
      <c r="IKV49" s="77"/>
      <c r="IKW49" s="77"/>
      <c r="IKX49" s="77"/>
      <c r="IKY49" s="77"/>
      <c r="IKZ49" s="77"/>
      <c r="ILA49" s="77"/>
      <c r="ILB49" s="77"/>
      <c r="ILC49" s="77"/>
      <c r="ILD49" s="77"/>
      <c r="ILE49" s="77"/>
      <c r="ILF49" s="77"/>
      <c r="ILG49" s="77"/>
      <c r="ILH49" s="77"/>
      <c r="ILI49" s="77"/>
      <c r="ILJ49" s="77"/>
      <c r="ILK49" s="77"/>
      <c r="ILL49" s="77"/>
      <c r="ILM49" s="77"/>
      <c r="ILN49" s="77"/>
      <c r="ILO49" s="77"/>
      <c r="ILP49" s="77"/>
      <c r="ILQ49" s="77"/>
      <c r="ILR49" s="77"/>
      <c r="ILS49" s="77"/>
      <c r="ILT49" s="77"/>
      <c r="ILU49" s="77"/>
      <c r="ILV49" s="77"/>
      <c r="ILW49" s="77"/>
      <c r="ILX49" s="77"/>
      <c r="ILY49" s="77"/>
      <c r="ILZ49" s="77"/>
      <c r="IMA49" s="77"/>
      <c r="IMB49" s="77"/>
      <c r="IMC49" s="77"/>
      <c r="IMD49" s="77"/>
      <c r="IME49" s="77"/>
      <c r="IMF49" s="77"/>
      <c r="IMG49" s="77"/>
      <c r="IMH49" s="77"/>
      <c r="IMI49" s="77"/>
      <c r="IMJ49" s="77"/>
      <c r="IMK49" s="77"/>
      <c r="IML49" s="77"/>
      <c r="IMM49" s="77"/>
      <c r="IMN49" s="77"/>
      <c r="IMO49" s="77"/>
      <c r="IMP49" s="77"/>
      <c r="IMQ49" s="77"/>
      <c r="IMR49" s="77"/>
      <c r="IMS49" s="77"/>
      <c r="IMT49" s="77"/>
      <c r="IMU49" s="77"/>
      <c r="IMV49" s="77"/>
      <c r="IMW49" s="77"/>
      <c r="IMX49" s="77"/>
      <c r="IMY49" s="77"/>
      <c r="IMZ49" s="77"/>
      <c r="INA49" s="77"/>
      <c r="INB49" s="77"/>
      <c r="INC49" s="77"/>
      <c r="IND49" s="77"/>
      <c r="INE49" s="77"/>
      <c r="INF49" s="77"/>
      <c r="ING49" s="77"/>
      <c r="INH49" s="77"/>
      <c r="INI49" s="77"/>
      <c r="INJ49" s="77"/>
      <c r="INK49" s="77"/>
      <c r="INL49" s="77"/>
      <c r="INM49" s="77"/>
      <c r="INN49" s="77"/>
      <c r="INO49" s="77"/>
      <c r="INP49" s="77"/>
      <c r="INQ49" s="77"/>
      <c r="INR49" s="77"/>
      <c r="INS49" s="77"/>
      <c r="INT49" s="77"/>
      <c r="INU49" s="77"/>
      <c r="INV49" s="77"/>
      <c r="INW49" s="77"/>
      <c r="INX49" s="77"/>
      <c r="INY49" s="77"/>
      <c r="INZ49" s="77"/>
      <c r="IOA49" s="77"/>
      <c r="IOB49" s="77"/>
      <c r="IOC49" s="77"/>
      <c r="IOD49" s="77"/>
      <c r="IOE49" s="77"/>
      <c r="IOF49" s="77"/>
      <c r="IOG49" s="77"/>
      <c r="IOH49" s="77"/>
      <c r="IOI49" s="77"/>
      <c r="IOJ49" s="77"/>
      <c r="IOK49" s="77"/>
      <c r="IOL49" s="77"/>
      <c r="IOM49" s="77"/>
      <c r="ION49" s="77"/>
      <c r="IOO49" s="77"/>
      <c r="IOP49" s="77"/>
      <c r="IOQ49" s="77"/>
      <c r="IOR49" s="77"/>
      <c r="IOS49" s="77"/>
      <c r="IOT49" s="77"/>
      <c r="IOU49" s="77"/>
      <c r="IOV49" s="77"/>
      <c r="IOW49" s="77"/>
      <c r="IOX49" s="77"/>
      <c r="IOY49" s="77"/>
      <c r="IOZ49" s="77"/>
      <c r="IPA49" s="77"/>
      <c r="IPB49" s="77"/>
      <c r="IPC49" s="77"/>
      <c r="IPD49" s="77"/>
      <c r="IPE49" s="77"/>
      <c r="IPF49" s="77"/>
      <c r="IPG49" s="77"/>
      <c r="IPH49" s="77"/>
      <c r="IPI49" s="77"/>
      <c r="IPJ49" s="77"/>
      <c r="IPK49" s="77"/>
      <c r="IPL49" s="77"/>
      <c r="IPM49" s="77"/>
      <c r="IPN49" s="77"/>
      <c r="IPO49" s="77"/>
      <c r="IPP49" s="77"/>
      <c r="IPQ49" s="77"/>
      <c r="IPR49" s="77"/>
      <c r="IPS49" s="77"/>
      <c r="IPT49" s="77"/>
      <c r="IPU49" s="77"/>
      <c r="IPV49" s="77"/>
      <c r="IPW49" s="77"/>
      <c r="IPX49" s="77"/>
      <c r="IPY49" s="77"/>
      <c r="IPZ49" s="77"/>
      <c r="IQA49" s="77"/>
      <c r="IQB49" s="77"/>
      <c r="IQC49" s="77"/>
      <c r="IQD49" s="77"/>
      <c r="IQE49" s="77"/>
      <c r="IQF49" s="77"/>
      <c r="IQG49" s="77"/>
      <c r="IQH49" s="77"/>
      <c r="IQI49" s="77"/>
      <c r="IQJ49" s="77"/>
      <c r="IQK49" s="77"/>
      <c r="IQL49" s="77"/>
      <c r="IQM49" s="77"/>
      <c r="IQN49" s="77"/>
      <c r="IQO49" s="77"/>
      <c r="IQP49" s="77"/>
      <c r="IQQ49" s="77"/>
      <c r="IQR49" s="77"/>
      <c r="IQS49" s="77"/>
      <c r="IQT49" s="77"/>
      <c r="IQU49" s="77"/>
      <c r="IQV49" s="77"/>
      <c r="IQW49" s="77"/>
      <c r="IQX49" s="77"/>
      <c r="IQY49" s="77"/>
      <c r="IQZ49" s="77"/>
      <c r="IRA49" s="77"/>
      <c r="IRB49" s="77"/>
      <c r="IRC49" s="77"/>
      <c r="IRD49" s="77"/>
      <c r="IRE49" s="77"/>
      <c r="IRF49" s="77"/>
      <c r="IRG49" s="77"/>
      <c r="IRH49" s="77"/>
      <c r="IRI49" s="77"/>
      <c r="IRJ49" s="77"/>
      <c r="IRK49" s="77"/>
      <c r="IRL49" s="77"/>
      <c r="IRM49" s="77"/>
      <c r="IRN49" s="77"/>
      <c r="IRO49" s="77"/>
      <c r="IRP49" s="77"/>
      <c r="IRQ49" s="77"/>
      <c r="IRR49" s="77"/>
      <c r="IRS49" s="77"/>
      <c r="IRT49" s="77"/>
      <c r="IRU49" s="77"/>
      <c r="IRV49" s="77"/>
      <c r="IRW49" s="77"/>
      <c r="IRX49" s="77"/>
      <c r="IRY49" s="77"/>
      <c r="IRZ49" s="77"/>
      <c r="ISA49" s="77"/>
      <c r="ISB49" s="77"/>
      <c r="ISC49" s="77"/>
      <c r="ISD49" s="77"/>
      <c r="ISE49" s="77"/>
      <c r="ISF49" s="77"/>
      <c r="ISG49" s="77"/>
      <c r="ISH49" s="77"/>
      <c r="ISI49" s="77"/>
      <c r="ISJ49" s="77"/>
      <c r="ISK49" s="77"/>
      <c r="ISL49" s="77"/>
      <c r="ISM49" s="77"/>
      <c r="ISN49" s="77"/>
      <c r="ISO49" s="77"/>
      <c r="ISP49" s="77"/>
      <c r="ISQ49" s="77"/>
      <c r="ISR49" s="77"/>
      <c r="ISS49" s="77"/>
      <c r="IST49" s="77"/>
      <c r="ISU49" s="77"/>
      <c r="ISV49" s="77"/>
      <c r="ISW49" s="77"/>
      <c r="ISX49" s="77"/>
      <c r="ISY49" s="77"/>
      <c r="ISZ49" s="77"/>
      <c r="ITA49" s="77"/>
      <c r="ITB49" s="77"/>
      <c r="ITC49" s="77"/>
      <c r="ITD49" s="77"/>
      <c r="ITE49" s="77"/>
      <c r="ITF49" s="77"/>
      <c r="ITG49" s="77"/>
      <c r="ITH49" s="77"/>
      <c r="ITI49" s="77"/>
      <c r="ITJ49" s="77"/>
      <c r="ITK49" s="77"/>
      <c r="ITL49" s="77"/>
      <c r="ITM49" s="77"/>
      <c r="ITN49" s="77"/>
      <c r="ITO49" s="77"/>
      <c r="ITP49" s="77"/>
      <c r="ITQ49" s="77"/>
      <c r="ITR49" s="77"/>
      <c r="ITS49" s="77"/>
      <c r="ITT49" s="77"/>
      <c r="ITU49" s="77"/>
      <c r="ITV49" s="77"/>
      <c r="ITW49" s="77"/>
      <c r="ITX49" s="77"/>
      <c r="ITY49" s="77"/>
      <c r="ITZ49" s="77"/>
      <c r="IUA49" s="77"/>
      <c r="IUB49" s="77"/>
      <c r="IUC49" s="77"/>
      <c r="IUD49" s="77"/>
      <c r="IUE49" s="77"/>
      <c r="IUF49" s="77"/>
      <c r="IUG49" s="77"/>
      <c r="IUH49" s="77"/>
      <c r="IUI49" s="77"/>
      <c r="IUJ49" s="77"/>
      <c r="IUK49" s="77"/>
      <c r="IUL49" s="77"/>
      <c r="IUM49" s="77"/>
      <c r="IUN49" s="77"/>
      <c r="IUO49" s="77"/>
      <c r="IUP49" s="77"/>
      <c r="IUQ49" s="77"/>
      <c r="IUR49" s="77"/>
      <c r="IUS49" s="77"/>
      <c r="IUT49" s="77"/>
      <c r="IUU49" s="77"/>
      <c r="IUV49" s="77"/>
      <c r="IUW49" s="77"/>
      <c r="IUX49" s="77"/>
      <c r="IUY49" s="77"/>
      <c r="IUZ49" s="77"/>
      <c r="IVA49" s="77"/>
      <c r="IVB49" s="77"/>
      <c r="IVC49" s="77"/>
      <c r="IVD49" s="77"/>
      <c r="IVE49" s="77"/>
      <c r="IVF49" s="77"/>
      <c r="IVG49" s="77"/>
      <c r="IVH49" s="77"/>
      <c r="IVI49" s="77"/>
      <c r="IVJ49" s="77"/>
      <c r="IVK49" s="77"/>
      <c r="IVL49" s="77"/>
      <c r="IVM49" s="77"/>
      <c r="IVN49" s="77"/>
      <c r="IVO49" s="77"/>
      <c r="IVP49" s="77"/>
      <c r="IVQ49" s="77"/>
      <c r="IVR49" s="77"/>
      <c r="IVS49" s="77"/>
      <c r="IVT49" s="77"/>
      <c r="IVU49" s="77"/>
      <c r="IVV49" s="77"/>
      <c r="IVW49" s="77"/>
      <c r="IVX49" s="77"/>
      <c r="IVY49" s="77"/>
      <c r="IVZ49" s="77"/>
      <c r="IWA49" s="77"/>
      <c r="IWB49" s="77"/>
      <c r="IWC49" s="77"/>
      <c r="IWD49" s="77"/>
      <c r="IWE49" s="77"/>
      <c r="IWF49" s="77"/>
      <c r="IWG49" s="77"/>
      <c r="IWH49" s="77"/>
      <c r="IWI49" s="77"/>
      <c r="IWJ49" s="77"/>
      <c r="IWK49" s="77"/>
      <c r="IWL49" s="77"/>
      <c r="IWM49" s="77"/>
      <c r="IWN49" s="77"/>
      <c r="IWO49" s="77"/>
      <c r="IWP49" s="77"/>
      <c r="IWQ49" s="77"/>
      <c r="IWR49" s="77"/>
      <c r="IWS49" s="77"/>
      <c r="IWT49" s="77"/>
      <c r="IWU49" s="77"/>
      <c r="IWV49" s="77"/>
      <c r="IWW49" s="77"/>
      <c r="IWX49" s="77"/>
      <c r="IWY49" s="77"/>
      <c r="IWZ49" s="77"/>
      <c r="IXA49" s="77"/>
      <c r="IXB49" s="77"/>
      <c r="IXC49" s="77"/>
      <c r="IXD49" s="77"/>
      <c r="IXE49" s="77"/>
      <c r="IXF49" s="77"/>
      <c r="IXG49" s="77"/>
      <c r="IXH49" s="77"/>
      <c r="IXI49" s="77"/>
      <c r="IXJ49" s="77"/>
      <c r="IXK49" s="77"/>
      <c r="IXL49" s="77"/>
      <c r="IXM49" s="77"/>
      <c r="IXN49" s="77"/>
      <c r="IXO49" s="77"/>
      <c r="IXP49" s="77"/>
      <c r="IXQ49" s="77"/>
      <c r="IXR49" s="77"/>
      <c r="IXS49" s="77"/>
      <c r="IXT49" s="77"/>
      <c r="IXU49" s="77"/>
      <c r="IXV49" s="77"/>
      <c r="IXW49" s="77"/>
      <c r="IXX49" s="77"/>
      <c r="IXY49" s="77"/>
      <c r="IXZ49" s="77"/>
      <c r="IYA49" s="77"/>
      <c r="IYB49" s="77"/>
      <c r="IYC49" s="77"/>
      <c r="IYD49" s="77"/>
      <c r="IYE49" s="77"/>
      <c r="IYF49" s="77"/>
      <c r="IYG49" s="77"/>
      <c r="IYH49" s="77"/>
      <c r="IYI49" s="77"/>
      <c r="IYJ49" s="77"/>
      <c r="IYK49" s="77"/>
      <c r="IYL49" s="77"/>
      <c r="IYM49" s="77"/>
      <c r="IYN49" s="77"/>
      <c r="IYO49" s="77"/>
      <c r="IYP49" s="77"/>
      <c r="IYQ49" s="77"/>
      <c r="IYR49" s="77"/>
      <c r="IYS49" s="77"/>
      <c r="IYT49" s="77"/>
      <c r="IYU49" s="77"/>
      <c r="IYV49" s="77"/>
      <c r="IYW49" s="77"/>
      <c r="IYX49" s="77"/>
      <c r="IYY49" s="77"/>
      <c r="IYZ49" s="77"/>
      <c r="IZA49" s="77"/>
      <c r="IZB49" s="77"/>
      <c r="IZC49" s="77"/>
      <c r="IZD49" s="77"/>
      <c r="IZE49" s="77"/>
      <c r="IZF49" s="77"/>
      <c r="IZG49" s="77"/>
      <c r="IZH49" s="77"/>
      <c r="IZI49" s="77"/>
      <c r="IZJ49" s="77"/>
      <c r="IZK49" s="77"/>
      <c r="IZL49" s="77"/>
      <c r="IZM49" s="77"/>
      <c r="IZN49" s="77"/>
      <c r="IZO49" s="77"/>
      <c r="IZP49" s="77"/>
      <c r="IZQ49" s="77"/>
      <c r="IZR49" s="77"/>
      <c r="IZS49" s="77"/>
      <c r="IZT49" s="77"/>
      <c r="IZU49" s="77"/>
      <c r="IZV49" s="77"/>
      <c r="IZW49" s="77"/>
      <c r="IZX49" s="77"/>
      <c r="IZY49" s="77"/>
      <c r="IZZ49" s="77"/>
      <c r="JAA49" s="77"/>
      <c r="JAB49" s="77"/>
      <c r="JAC49" s="77"/>
      <c r="JAD49" s="77"/>
      <c r="JAE49" s="77"/>
      <c r="JAF49" s="77"/>
      <c r="JAG49" s="77"/>
      <c r="JAH49" s="77"/>
      <c r="JAI49" s="77"/>
      <c r="JAJ49" s="77"/>
      <c r="JAK49" s="77"/>
      <c r="JAL49" s="77"/>
      <c r="JAM49" s="77"/>
      <c r="JAN49" s="77"/>
      <c r="JAO49" s="77"/>
      <c r="JAP49" s="77"/>
      <c r="JAQ49" s="77"/>
      <c r="JAR49" s="77"/>
      <c r="JAS49" s="77"/>
      <c r="JAT49" s="77"/>
      <c r="JAU49" s="77"/>
      <c r="JAV49" s="77"/>
      <c r="JAW49" s="77"/>
      <c r="JAX49" s="77"/>
      <c r="JAY49" s="77"/>
      <c r="JAZ49" s="77"/>
      <c r="JBA49" s="77"/>
      <c r="JBB49" s="77"/>
      <c r="JBC49" s="77"/>
      <c r="JBD49" s="77"/>
      <c r="JBE49" s="77"/>
      <c r="JBF49" s="77"/>
      <c r="JBG49" s="77"/>
      <c r="JBH49" s="77"/>
      <c r="JBI49" s="77"/>
      <c r="JBJ49" s="77"/>
      <c r="JBK49" s="77"/>
      <c r="JBL49" s="77"/>
      <c r="JBM49" s="77"/>
      <c r="JBN49" s="77"/>
      <c r="JBO49" s="77"/>
      <c r="JBP49" s="77"/>
      <c r="JBQ49" s="77"/>
      <c r="JBR49" s="77"/>
      <c r="JBS49" s="77"/>
      <c r="JBT49" s="77"/>
      <c r="JBU49" s="77"/>
      <c r="JBV49" s="77"/>
      <c r="JBW49" s="77"/>
      <c r="JBX49" s="77"/>
      <c r="JBY49" s="77"/>
      <c r="JBZ49" s="77"/>
      <c r="JCA49" s="77"/>
      <c r="JCB49" s="77"/>
      <c r="JCC49" s="77"/>
      <c r="JCD49" s="77"/>
      <c r="JCE49" s="77"/>
      <c r="JCF49" s="77"/>
      <c r="JCG49" s="77"/>
      <c r="JCH49" s="77"/>
      <c r="JCI49" s="77"/>
      <c r="JCJ49" s="77"/>
      <c r="JCK49" s="77"/>
      <c r="JCL49" s="77"/>
      <c r="JCM49" s="77"/>
      <c r="JCN49" s="77"/>
      <c r="JCO49" s="77"/>
      <c r="JCP49" s="77"/>
      <c r="JCQ49" s="77"/>
      <c r="JCR49" s="77"/>
      <c r="JCS49" s="77"/>
      <c r="JCT49" s="77"/>
      <c r="JCU49" s="77"/>
      <c r="JCV49" s="77"/>
      <c r="JCW49" s="77"/>
      <c r="JCX49" s="77"/>
      <c r="JCY49" s="77"/>
      <c r="JCZ49" s="77"/>
      <c r="JDA49" s="77"/>
      <c r="JDB49" s="77"/>
      <c r="JDC49" s="77"/>
      <c r="JDD49" s="77"/>
      <c r="JDE49" s="77"/>
      <c r="JDF49" s="77"/>
      <c r="JDG49" s="77"/>
      <c r="JDH49" s="77"/>
      <c r="JDI49" s="77"/>
      <c r="JDJ49" s="77"/>
      <c r="JDK49" s="77"/>
      <c r="JDL49" s="77"/>
      <c r="JDM49" s="77"/>
      <c r="JDN49" s="77"/>
      <c r="JDO49" s="77"/>
      <c r="JDP49" s="77"/>
      <c r="JDQ49" s="77"/>
      <c r="JDR49" s="77"/>
      <c r="JDS49" s="77"/>
      <c r="JDT49" s="77"/>
      <c r="JDU49" s="77"/>
      <c r="JDV49" s="77"/>
      <c r="JDW49" s="77"/>
      <c r="JDX49" s="77"/>
      <c r="JDY49" s="77"/>
      <c r="JDZ49" s="77"/>
      <c r="JEA49" s="77"/>
      <c r="JEB49" s="77"/>
      <c r="JEC49" s="77"/>
      <c r="JED49" s="77"/>
      <c r="JEE49" s="77"/>
      <c r="JEF49" s="77"/>
      <c r="JEG49" s="77"/>
      <c r="JEH49" s="77"/>
      <c r="JEI49" s="77"/>
      <c r="JEJ49" s="77"/>
      <c r="JEK49" s="77"/>
      <c r="JEL49" s="77"/>
      <c r="JEM49" s="77"/>
      <c r="JEN49" s="77"/>
      <c r="JEO49" s="77"/>
      <c r="JEP49" s="77"/>
      <c r="JEQ49" s="77"/>
      <c r="JER49" s="77"/>
      <c r="JES49" s="77"/>
      <c r="JET49" s="77"/>
      <c r="JEU49" s="77"/>
      <c r="JEV49" s="77"/>
      <c r="JEW49" s="77"/>
      <c r="JEX49" s="77"/>
      <c r="JEY49" s="77"/>
      <c r="JEZ49" s="77"/>
      <c r="JFA49" s="77"/>
      <c r="JFB49" s="77"/>
      <c r="JFC49" s="77"/>
      <c r="JFD49" s="77"/>
      <c r="JFE49" s="77"/>
      <c r="JFF49" s="77"/>
      <c r="JFG49" s="77"/>
      <c r="JFH49" s="77"/>
      <c r="JFI49" s="77"/>
      <c r="JFJ49" s="77"/>
      <c r="JFK49" s="77"/>
      <c r="JFL49" s="77"/>
      <c r="JFM49" s="77"/>
      <c r="JFN49" s="77"/>
      <c r="JFO49" s="77"/>
      <c r="JFP49" s="77"/>
      <c r="JFQ49" s="77"/>
      <c r="JFR49" s="77"/>
      <c r="JFS49" s="77"/>
      <c r="JFT49" s="77"/>
      <c r="JFU49" s="77"/>
      <c r="JFV49" s="77"/>
      <c r="JFW49" s="77"/>
      <c r="JFX49" s="77"/>
      <c r="JFY49" s="77"/>
      <c r="JFZ49" s="77"/>
      <c r="JGA49" s="77"/>
      <c r="JGB49" s="77"/>
      <c r="JGC49" s="77"/>
      <c r="JGD49" s="77"/>
      <c r="JGE49" s="77"/>
      <c r="JGF49" s="77"/>
      <c r="JGG49" s="77"/>
      <c r="JGH49" s="77"/>
      <c r="JGI49" s="77"/>
      <c r="JGJ49" s="77"/>
      <c r="JGK49" s="77"/>
      <c r="JGL49" s="77"/>
      <c r="JGM49" s="77"/>
      <c r="JGN49" s="77"/>
      <c r="JGO49" s="77"/>
      <c r="JGP49" s="77"/>
      <c r="JGQ49" s="77"/>
      <c r="JGR49" s="77"/>
      <c r="JGS49" s="77"/>
      <c r="JGT49" s="77"/>
      <c r="JGU49" s="77"/>
      <c r="JGV49" s="77"/>
      <c r="JGW49" s="77"/>
      <c r="JGX49" s="77"/>
      <c r="JGY49" s="77"/>
      <c r="JGZ49" s="77"/>
      <c r="JHA49" s="77"/>
      <c r="JHB49" s="77"/>
      <c r="JHC49" s="77"/>
      <c r="JHD49" s="77"/>
      <c r="JHE49" s="77"/>
      <c r="JHF49" s="77"/>
      <c r="JHG49" s="77"/>
      <c r="JHH49" s="77"/>
      <c r="JHI49" s="77"/>
      <c r="JHJ49" s="77"/>
      <c r="JHK49" s="77"/>
      <c r="JHL49" s="77"/>
      <c r="JHM49" s="77"/>
      <c r="JHN49" s="77"/>
      <c r="JHO49" s="77"/>
      <c r="JHP49" s="77"/>
      <c r="JHQ49" s="77"/>
      <c r="JHR49" s="77"/>
      <c r="JHS49" s="77"/>
      <c r="JHT49" s="77"/>
      <c r="JHU49" s="77"/>
      <c r="JHV49" s="77"/>
      <c r="JHW49" s="77"/>
      <c r="JHX49" s="77"/>
      <c r="JHY49" s="77"/>
      <c r="JHZ49" s="77"/>
      <c r="JIA49" s="77"/>
      <c r="JIB49" s="77"/>
      <c r="JIC49" s="77"/>
      <c r="JID49" s="77"/>
      <c r="JIE49" s="77"/>
      <c r="JIF49" s="77"/>
      <c r="JIG49" s="77"/>
      <c r="JIH49" s="77"/>
      <c r="JII49" s="77"/>
      <c r="JIJ49" s="77"/>
      <c r="JIK49" s="77"/>
      <c r="JIL49" s="77"/>
      <c r="JIM49" s="77"/>
      <c r="JIN49" s="77"/>
      <c r="JIO49" s="77"/>
      <c r="JIP49" s="77"/>
      <c r="JIQ49" s="77"/>
      <c r="JIR49" s="77"/>
      <c r="JIS49" s="77"/>
      <c r="JIT49" s="77"/>
      <c r="JIU49" s="77"/>
      <c r="JIV49" s="77"/>
      <c r="JIW49" s="77"/>
      <c r="JIX49" s="77"/>
      <c r="JIY49" s="77"/>
      <c r="JIZ49" s="77"/>
      <c r="JJA49" s="77"/>
      <c r="JJB49" s="77"/>
      <c r="JJC49" s="77"/>
      <c r="JJD49" s="77"/>
      <c r="JJE49" s="77"/>
      <c r="JJF49" s="77"/>
      <c r="JJG49" s="77"/>
      <c r="JJH49" s="77"/>
      <c r="JJI49" s="77"/>
      <c r="JJJ49" s="77"/>
      <c r="JJK49" s="77"/>
      <c r="JJL49" s="77"/>
      <c r="JJM49" s="77"/>
      <c r="JJN49" s="77"/>
      <c r="JJO49" s="77"/>
      <c r="JJP49" s="77"/>
      <c r="JJQ49" s="77"/>
      <c r="JJR49" s="77"/>
      <c r="JJS49" s="77"/>
      <c r="JJT49" s="77"/>
      <c r="JJU49" s="77"/>
      <c r="JJV49" s="77"/>
      <c r="JJW49" s="77"/>
      <c r="JJX49" s="77"/>
      <c r="JJY49" s="77"/>
      <c r="JJZ49" s="77"/>
      <c r="JKA49" s="77"/>
      <c r="JKB49" s="77"/>
      <c r="JKC49" s="77"/>
      <c r="JKD49" s="77"/>
      <c r="JKE49" s="77"/>
      <c r="JKF49" s="77"/>
      <c r="JKG49" s="77"/>
      <c r="JKH49" s="77"/>
      <c r="JKI49" s="77"/>
      <c r="JKJ49" s="77"/>
      <c r="JKK49" s="77"/>
      <c r="JKL49" s="77"/>
      <c r="JKM49" s="77"/>
      <c r="JKN49" s="77"/>
      <c r="JKO49" s="77"/>
      <c r="JKP49" s="77"/>
      <c r="JKQ49" s="77"/>
      <c r="JKR49" s="77"/>
      <c r="JKS49" s="77"/>
      <c r="JKT49" s="77"/>
      <c r="JKU49" s="77"/>
      <c r="JKV49" s="77"/>
      <c r="JKW49" s="77"/>
      <c r="JKX49" s="77"/>
      <c r="JKY49" s="77"/>
      <c r="JKZ49" s="77"/>
      <c r="JLA49" s="77"/>
      <c r="JLB49" s="77"/>
      <c r="JLC49" s="77"/>
      <c r="JLD49" s="77"/>
      <c r="JLE49" s="77"/>
      <c r="JLF49" s="77"/>
      <c r="JLG49" s="77"/>
      <c r="JLH49" s="77"/>
      <c r="JLI49" s="77"/>
      <c r="JLJ49" s="77"/>
      <c r="JLK49" s="77"/>
      <c r="JLL49" s="77"/>
      <c r="JLM49" s="77"/>
      <c r="JLN49" s="77"/>
      <c r="JLO49" s="77"/>
      <c r="JLP49" s="77"/>
      <c r="JLQ49" s="77"/>
      <c r="JLR49" s="77"/>
      <c r="JLS49" s="77"/>
      <c r="JLT49" s="77"/>
      <c r="JLU49" s="77"/>
      <c r="JLV49" s="77"/>
      <c r="JLW49" s="77"/>
      <c r="JLX49" s="77"/>
      <c r="JLY49" s="77"/>
      <c r="JLZ49" s="77"/>
      <c r="JMA49" s="77"/>
      <c r="JMB49" s="77"/>
      <c r="JMC49" s="77"/>
      <c r="JMD49" s="77"/>
      <c r="JME49" s="77"/>
      <c r="JMF49" s="77"/>
      <c r="JMG49" s="77"/>
      <c r="JMH49" s="77"/>
      <c r="JMI49" s="77"/>
      <c r="JMJ49" s="77"/>
      <c r="JMK49" s="77"/>
      <c r="JML49" s="77"/>
      <c r="JMM49" s="77"/>
      <c r="JMN49" s="77"/>
      <c r="JMO49" s="77"/>
      <c r="JMP49" s="77"/>
      <c r="JMQ49" s="77"/>
      <c r="JMR49" s="77"/>
      <c r="JMS49" s="77"/>
      <c r="JMT49" s="77"/>
      <c r="JMU49" s="77"/>
      <c r="JMV49" s="77"/>
      <c r="JMW49" s="77"/>
      <c r="JMX49" s="77"/>
      <c r="JMY49" s="77"/>
      <c r="JMZ49" s="77"/>
      <c r="JNA49" s="77"/>
      <c r="JNB49" s="77"/>
      <c r="JNC49" s="77"/>
      <c r="JND49" s="77"/>
      <c r="JNE49" s="77"/>
      <c r="JNF49" s="77"/>
      <c r="JNG49" s="77"/>
      <c r="JNH49" s="77"/>
      <c r="JNI49" s="77"/>
      <c r="JNJ49" s="77"/>
      <c r="JNK49" s="77"/>
      <c r="JNL49" s="77"/>
      <c r="JNM49" s="77"/>
      <c r="JNN49" s="77"/>
      <c r="JNO49" s="77"/>
      <c r="JNP49" s="77"/>
      <c r="JNQ49" s="77"/>
      <c r="JNR49" s="77"/>
      <c r="JNS49" s="77"/>
      <c r="JNT49" s="77"/>
      <c r="JNU49" s="77"/>
      <c r="JNV49" s="77"/>
      <c r="JNW49" s="77"/>
      <c r="JNX49" s="77"/>
      <c r="JNY49" s="77"/>
      <c r="JNZ49" s="77"/>
      <c r="JOA49" s="77"/>
      <c r="JOB49" s="77"/>
      <c r="JOC49" s="77"/>
      <c r="JOD49" s="77"/>
      <c r="JOE49" s="77"/>
      <c r="JOF49" s="77"/>
      <c r="JOG49" s="77"/>
      <c r="JOH49" s="77"/>
      <c r="JOI49" s="77"/>
      <c r="JOJ49" s="77"/>
      <c r="JOK49" s="77"/>
      <c r="JOL49" s="77"/>
      <c r="JOM49" s="77"/>
      <c r="JON49" s="77"/>
      <c r="JOO49" s="77"/>
      <c r="JOP49" s="77"/>
      <c r="JOQ49" s="77"/>
      <c r="JOR49" s="77"/>
      <c r="JOS49" s="77"/>
      <c r="JOT49" s="77"/>
      <c r="JOU49" s="77"/>
      <c r="JOV49" s="77"/>
      <c r="JOW49" s="77"/>
      <c r="JOX49" s="77"/>
      <c r="JOY49" s="77"/>
      <c r="JOZ49" s="77"/>
      <c r="JPA49" s="77"/>
      <c r="JPB49" s="77"/>
      <c r="JPC49" s="77"/>
      <c r="JPD49" s="77"/>
      <c r="JPE49" s="77"/>
      <c r="JPF49" s="77"/>
      <c r="JPG49" s="77"/>
      <c r="JPH49" s="77"/>
      <c r="JPI49" s="77"/>
      <c r="JPJ49" s="77"/>
      <c r="JPK49" s="77"/>
      <c r="JPL49" s="77"/>
      <c r="JPM49" s="77"/>
      <c r="JPN49" s="77"/>
      <c r="JPO49" s="77"/>
      <c r="JPP49" s="77"/>
      <c r="JPQ49" s="77"/>
      <c r="JPR49" s="77"/>
      <c r="JPS49" s="77"/>
      <c r="JPT49" s="77"/>
      <c r="JPU49" s="77"/>
      <c r="JPV49" s="77"/>
      <c r="JPW49" s="77"/>
      <c r="JPX49" s="77"/>
      <c r="JPY49" s="77"/>
      <c r="JPZ49" s="77"/>
      <c r="JQA49" s="77"/>
      <c r="JQB49" s="77"/>
      <c r="JQC49" s="77"/>
      <c r="JQD49" s="77"/>
      <c r="JQE49" s="77"/>
      <c r="JQF49" s="77"/>
      <c r="JQG49" s="77"/>
      <c r="JQH49" s="77"/>
      <c r="JQI49" s="77"/>
      <c r="JQJ49" s="77"/>
      <c r="JQK49" s="77"/>
      <c r="JQL49" s="77"/>
      <c r="JQM49" s="77"/>
      <c r="JQN49" s="77"/>
      <c r="JQO49" s="77"/>
      <c r="JQP49" s="77"/>
      <c r="JQQ49" s="77"/>
      <c r="JQR49" s="77"/>
      <c r="JQS49" s="77"/>
      <c r="JQT49" s="77"/>
      <c r="JQU49" s="77"/>
      <c r="JQV49" s="77"/>
      <c r="JQW49" s="77"/>
      <c r="JQX49" s="77"/>
      <c r="JQY49" s="77"/>
      <c r="JQZ49" s="77"/>
      <c r="JRA49" s="77"/>
      <c r="JRB49" s="77"/>
      <c r="JRC49" s="77"/>
      <c r="JRD49" s="77"/>
      <c r="JRE49" s="77"/>
      <c r="JRF49" s="77"/>
      <c r="JRG49" s="77"/>
      <c r="JRH49" s="77"/>
      <c r="JRI49" s="77"/>
      <c r="JRJ49" s="77"/>
      <c r="JRK49" s="77"/>
      <c r="JRL49" s="77"/>
      <c r="JRM49" s="77"/>
      <c r="JRN49" s="77"/>
      <c r="JRO49" s="77"/>
      <c r="JRP49" s="77"/>
      <c r="JRQ49" s="77"/>
      <c r="JRR49" s="77"/>
      <c r="JRS49" s="77"/>
      <c r="JRT49" s="77"/>
      <c r="JRU49" s="77"/>
      <c r="JRV49" s="77"/>
      <c r="JRW49" s="77"/>
      <c r="JRX49" s="77"/>
      <c r="JRY49" s="77"/>
      <c r="JRZ49" s="77"/>
      <c r="JSA49" s="77"/>
      <c r="JSB49" s="77"/>
      <c r="JSC49" s="77"/>
      <c r="JSD49" s="77"/>
      <c r="JSE49" s="77"/>
      <c r="JSF49" s="77"/>
      <c r="JSG49" s="77"/>
      <c r="JSH49" s="77"/>
      <c r="JSI49" s="77"/>
      <c r="JSJ49" s="77"/>
      <c r="JSK49" s="77"/>
      <c r="JSL49" s="77"/>
      <c r="JSM49" s="77"/>
      <c r="JSN49" s="77"/>
      <c r="JSO49" s="77"/>
      <c r="JSP49" s="77"/>
      <c r="JSQ49" s="77"/>
      <c r="JSR49" s="77"/>
      <c r="JSS49" s="77"/>
      <c r="JST49" s="77"/>
      <c r="JSU49" s="77"/>
      <c r="JSV49" s="77"/>
      <c r="JSW49" s="77"/>
      <c r="JSX49" s="77"/>
      <c r="JSY49" s="77"/>
      <c r="JSZ49" s="77"/>
      <c r="JTA49" s="77"/>
      <c r="JTB49" s="77"/>
      <c r="JTC49" s="77"/>
      <c r="JTD49" s="77"/>
      <c r="JTE49" s="77"/>
      <c r="JTF49" s="77"/>
      <c r="JTG49" s="77"/>
      <c r="JTH49" s="77"/>
      <c r="JTI49" s="77"/>
      <c r="JTJ49" s="77"/>
      <c r="JTK49" s="77"/>
      <c r="JTL49" s="77"/>
      <c r="JTM49" s="77"/>
      <c r="JTN49" s="77"/>
      <c r="JTO49" s="77"/>
      <c r="JTP49" s="77"/>
      <c r="JTQ49" s="77"/>
      <c r="JTR49" s="77"/>
      <c r="JTS49" s="77"/>
      <c r="JTT49" s="77"/>
      <c r="JTU49" s="77"/>
      <c r="JTV49" s="77"/>
      <c r="JTW49" s="77"/>
      <c r="JTX49" s="77"/>
      <c r="JTY49" s="77"/>
      <c r="JTZ49" s="77"/>
      <c r="JUA49" s="77"/>
      <c r="JUB49" s="77"/>
      <c r="JUC49" s="77"/>
      <c r="JUD49" s="77"/>
      <c r="JUE49" s="77"/>
      <c r="JUF49" s="77"/>
      <c r="JUG49" s="77"/>
      <c r="JUH49" s="77"/>
      <c r="JUI49" s="77"/>
      <c r="JUJ49" s="77"/>
      <c r="JUK49" s="77"/>
      <c r="JUL49" s="77"/>
      <c r="JUM49" s="77"/>
      <c r="JUN49" s="77"/>
      <c r="JUO49" s="77"/>
      <c r="JUP49" s="77"/>
      <c r="JUQ49" s="77"/>
      <c r="JUR49" s="77"/>
      <c r="JUS49" s="77"/>
      <c r="JUT49" s="77"/>
      <c r="JUU49" s="77"/>
      <c r="JUV49" s="77"/>
      <c r="JUW49" s="77"/>
      <c r="JUX49" s="77"/>
      <c r="JUY49" s="77"/>
      <c r="JUZ49" s="77"/>
      <c r="JVA49" s="77"/>
      <c r="JVB49" s="77"/>
      <c r="JVC49" s="77"/>
      <c r="JVD49" s="77"/>
      <c r="JVE49" s="77"/>
      <c r="JVF49" s="77"/>
      <c r="JVG49" s="77"/>
      <c r="JVH49" s="77"/>
      <c r="JVI49" s="77"/>
      <c r="JVJ49" s="77"/>
      <c r="JVK49" s="77"/>
      <c r="JVL49" s="77"/>
      <c r="JVM49" s="77"/>
      <c r="JVN49" s="77"/>
      <c r="JVO49" s="77"/>
      <c r="JVP49" s="77"/>
      <c r="JVQ49" s="77"/>
      <c r="JVR49" s="77"/>
      <c r="JVS49" s="77"/>
      <c r="JVT49" s="77"/>
      <c r="JVU49" s="77"/>
      <c r="JVV49" s="77"/>
      <c r="JVW49" s="77"/>
      <c r="JVX49" s="77"/>
      <c r="JVY49" s="77"/>
      <c r="JVZ49" s="77"/>
      <c r="JWA49" s="77"/>
      <c r="JWB49" s="77"/>
      <c r="JWC49" s="77"/>
      <c r="JWD49" s="77"/>
      <c r="JWE49" s="77"/>
      <c r="JWF49" s="77"/>
      <c r="JWG49" s="77"/>
      <c r="JWH49" s="77"/>
      <c r="JWI49" s="77"/>
      <c r="JWJ49" s="77"/>
      <c r="JWK49" s="77"/>
      <c r="JWL49" s="77"/>
      <c r="JWM49" s="77"/>
      <c r="JWN49" s="77"/>
      <c r="JWO49" s="77"/>
      <c r="JWP49" s="77"/>
      <c r="JWQ49" s="77"/>
      <c r="JWR49" s="77"/>
      <c r="JWS49" s="77"/>
      <c r="JWT49" s="77"/>
      <c r="JWU49" s="77"/>
      <c r="JWV49" s="77"/>
      <c r="JWW49" s="77"/>
      <c r="JWX49" s="77"/>
      <c r="JWY49" s="77"/>
      <c r="JWZ49" s="77"/>
      <c r="JXA49" s="77"/>
      <c r="JXB49" s="77"/>
      <c r="JXC49" s="77"/>
      <c r="JXD49" s="77"/>
      <c r="JXE49" s="77"/>
      <c r="JXF49" s="77"/>
      <c r="JXG49" s="77"/>
      <c r="JXH49" s="77"/>
      <c r="JXI49" s="77"/>
      <c r="JXJ49" s="77"/>
      <c r="JXK49" s="77"/>
      <c r="JXL49" s="77"/>
      <c r="JXM49" s="77"/>
      <c r="JXN49" s="77"/>
      <c r="JXO49" s="77"/>
      <c r="JXP49" s="77"/>
      <c r="JXQ49" s="77"/>
      <c r="JXR49" s="77"/>
      <c r="JXS49" s="77"/>
      <c r="JXT49" s="77"/>
      <c r="JXU49" s="77"/>
      <c r="JXV49" s="77"/>
      <c r="JXW49" s="77"/>
      <c r="JXX49" s="77"/>
      <c r="JXY49" s="77"/>
      <c r="JXZ49" s="77"/>
      <c r="JYA49" s="77"/>
      <c r="JYB49" s="77"/>
      <c r="JYC49" s="77"/>
      <c r="JYD49" s="77"/>
      <c r="JYE49" s="77"/>
      <c r="JYF49" s="77"/>
      <c r="JYG49" s="77"/>
      <c r="JYH49" s="77"/>
      <c r="JYI49" s="77"/>
      <c r="JYJ49" s="77"/>
      <c r="JYK49" s="77"/>
      <c r="JYL49" s="77"/>
      <c r="JYM49" s="77"/>
      <c r="JYN49" s="77"/>
      <c r="JYO49" s="77"/>
      <c r="JYP49" s="77"/>
      <c r="JYQ49" s="77"/>
      <c r="JYR49" s="77"/>
      <c r="JYS49" s="77"/>
      <c r="JYT49" s="77"/>
      <c r="JYU49" s="77"/>
      <c r="JYV49" s="77"/>
      <c r="JYW49" s="77"/>
      <c r="JYX49" s="77"/>
      <c r="JYY49" s="77"/>
      <c r="JYZ49" s="77"/>
      <c r="JZA49" s="77"/>
      <c r="JZB49" s="77"/>
      <c r="JZC49" s="77"/>
      <c r="JZD49" s="77"/>
      <c r="JZE49" s="77"/>
      <c r="JZF49" s="77"/>
      <c r="JZG49" s="77"/>
      <c r="JZH49" s="77"/>
      <c r="JZI49" s="77"/>
      <c r="JZJ49" s="77"/>
      <c r="JZK49" s="77"/>
      <c r="JZL49" s="77"/>
      <c r="JZM49" s="77"/>
      <c r="JZN49" s="77"/>
      <c r="JZO49" s="77"/>
      <c r="JZP49" s="77"/>
      <c r="JZQ49" s="77"/>
      <c r="JZR49" s="77"/>
      <c r="JZS49" s="77"/>
      <c r="JZT49" s="77"/>
      <c r="JZU49" s="77"/>
      <c r="JZV49" s="77"/>
      <c r="JZW49" s="77"/>
      <c r="JZX49" s="77"/>
      <c r="JZY49" s="77"/>
      <c r="JZZ49" s="77"/>
      <c r="KAA49" s="77"/>
      <c r="KAB49" s="77"/>
      <c r="KAC49" s="77"/>
      <c r="KAD49" s="77"/>
      <c r="KAE49" s="77"/>
      <c r="KAF49" s="77"/>
      <c r="KAG49" s="77"/>
      <c r="KAH49" s="77"/>
      <c r="KAI49" s="77"/>
      <c r="KAJ49" s="77"/>
      <c r="KAK49" s="77"/>
      <c r="KAL49" s="77"/>
      <c r="KAM49" s="77"/>
      <c r="KAN49" s="77"/>
      <c r="KAO49" s="77"/>
      <c r="KAP49" s="77"/>
      <c r="KAQ49" s="77"/>
      <c r="KAR49" s="77"/>
      <c r="KAS49" s="77"/>
      <c r="KAT49" s="77"/>
      <c r="KAU49" s="77"/>
      <c r="KAV49" s="77"/>
      <c r="KAW49" s="77"/>
      <c r="KAX49" s="77"/>
      <c r="KAY49" s="77"/>
      <c r="KAZ49" s="77"/>
      <c r="KBA49" s="77"/>
      <c r="KBB49" s="77"/>
      <c r="KBC49" s="77"/>
      <c r="KBD49" s="77"/>
      <c r="KBE49" s="77"/>
      <c r="KBF49" s="77"/>
      <c r="KBG49" s="77"/>
      <c r="KBH49" s="77"/>
      <c r="KBI49" s="77"/>
      <c r="KBJ49" s="77"/>
      <c r="KBK49" s="77"/>
      <c r="KBL49" s="77"/>
      <c r="KBM49" s="77"/>
      <c r="KBN49" s="77"/>
      <c r="KBO49" s="77"/>
      <c r="KBP49" s="77"/>
      <c r="KBQ49" s="77"/>
      <c r="KBR49" s="77"/>
      <c r="KBS49" s="77"/>
      <c r="KBT49" s="77"/>
      <c r="KBU49" s="77"/>
      <c r="KBV49" s="77"/>
      <c r="KBW49" s="77"/>
      <c r="KBX49" s="77"/>
      <c r="KBY49" s="77"/>
      <c r="KBZ49" s="77"/>
      <c r="KCA49" s="77"/>
      <c r="KCB49" s="77"/>
      <c r="KCC49" s="77"/>
      <c r="KCD49" s="77"/>
      <c r="KCE49" s="77"/>
      <c r="KCF49" s="77"/>
      <c r="KCG49" s="77"/>
      <c r="KCH49" s="77"/>
      <c r="KCI49" s="77"/>
      <c r="KCJ49" s="77"/>
      <c r="KCK49" s="77"/>
      <c r="KCL49" s="77"/>
      <c r="KCM49" s="77"/>
      <c r="KCN49" s="77"/>
      <c r="KCO49" s="77"/>
      <c r="KCP49" s="77"/>
      <c r="KCQ49" s="77"/>
      <c r="KCR49" s="77"/>
      <c r="KCS49" s="77"/>
      <c r="KCT49" s="77"/>
      <c r="KCU49" s="77"/>
      <c r="KCV49" s="77"/>
      <c r="KCW49" s="77"/>
      <c r="KCX49" s="77"/>
      <c r="KCY49" s="77"/>
      <c r="KCZ49" s="77"/>
      <c r="KDA49" s="77"/>
      <c r="KDB49" s="77"/>
      <c r="KDC49" s="77"/>
      <c r="KDD49" s="77"/>
      <c r="KDE49" s="77"/>
      <c r="KDF49" s="77"/>
      <c r="KDG49" s="77"/>
      <c r="KDH49" s="77"/>
      <c r="KDI49" s="77"/>
      <c r="KDJ49" s="77"/>
      <c r="KDK49" s="77"/>
      <c r="KDL49" s="77"/>
      <c r="KDM49" s="77"/>
      <c r="KDN49" s="77"/>
      <c r="KDO49" s="77"/>
      <c r="KDP49" s="77"/>
      <c r="KDQ49" s="77"/>
      <c r="KDR49" s="77"/>
      <c r="KDS49" s="77"/>
      <c r="KDT49" s="77"/>
      <c r="KDU49" s="77"/>
      <c r="KDV49" s="77"/>
      <c r="KDW49" s="77"/>
      <c r="KDX49" s="77"/>
      <c r="KDY49" s="77"/>
      <c r="KDZ49" s="77"/>
      <c r="KEA49" s="77"/>
      <c r="KEB49" s="77"/>
      <c r="KEC49" s="77"/>
      <c r="KED49" s="77"/>
      <c r="KEE49" s="77"/>
      <c r="KEF49" s="77"/>
      <c r="KEG49" s="77"/>
      <c r="KEH49" s="77"/>
      <c r="KEI49" s="77"/>
      <c r="KEJ49" s="77"/>
      <c r="KEK49" s="77"/>
      <c r="KEL49" s="77"/>
      <c r="KEM49" s="77"/>
      <c r="KEN49" s="77"/>
      <c r="KEO49" s="77"/>
      <c r="KEP49" s="77"/>
      <c r="KEQ49" s="77"/>
      <c r="KER49" s="77"/>
      <c r="KES49" s="77"/>
      <c r="KET49" s="77"/>
      <c r="KEU49" s="77"/>
      <c r="KEV49" s="77"/>
      <c r="KEW49" s="77"/>
      <c r="KEX49" s="77"/>
      <c r="KEY49" s="77"/>
      <c r="KEZ49" s="77"/>
      <c r="KFA49" s="77"/>
      <c r="KFB49" s="77"/>
      <c r="KFC49" s="77"/>
      <c r="KFD49" s="77"/>
      <c r="KFE49" s="77"/>
      <c r="KFF49" s="77"/>
      <c r="KFG49" s="77"/>
      <c r="KFH49" s="77"/>
      <c r="KFI49" s="77"/>
      <c r="KFJ49" s="77"/>
      <c r="KFK49" s="77"/>
      <c r="KFL49" s="77"/>
      <c r="KFM49" s="77"/>
      <c r="KFN49" s="77"/>
      <c r="KFO49" s="77"/>
      <c r="KFP49" s="77"/>
      <c r="KFQ49" s="77"/>
      <c r="KFR49" s="77"/>
      <c r="KFS49" s="77"/>
      <c r="KFT49" s="77"/>
      <c r="KFU49" s="77"/>
      <c r="KFV49" s="77"/>
      <c r="KFW49" s="77"/>
      <c r="KFX49" s="77"/>
      <c r="KFY49" s="77"/>
      <c r="KFZ49" s="77"/>
      <c r="KGA49" s="77"/>
      <c r="KGB49" s="77"/>
      <c r="KGC49" s="77"/>
      <c r="KGD49" s="77"/>
      <c r="KGE49" s="77"/>
      <c r="KGF49" s="77"/>
      <c r="KGG49" s="77"/>
      <c r="KGH49" s="77"/>
      <c r="KGI49" s="77"/>
      <c r="KGJ49" s="77"/>
      <c r="KGK49" s="77"/>
      <c r="KGL49" s="77"/>
      <c r="KGM49" s="77"/>
      <c r="KGN49" s="77"/>
      <c r="KGO49" s="77"/>
      <c r="KGP49" s="77"/>
      <c r="KGQ49" s="77"/>
      <c r="KGR49" s="77"/>
      <c r="KGS49" s="77"/>
      <c r="KGT49" s="77"/>
      <c r="KGU49" s="77"/>
      <c r="KGV49" s="77"/>
      <c r="KGW49" s="77"/>
      <c r="KGX49" s="77"/>
      <c r="KGY49" s="77"/>
      <c r="KGZ49" s="77"/>
      <c r="KHA49" s="77"/>
      <c r="KHB49" s="77"/>
      <c r="KHC49" s="77"/>
      <c r="KHD49" s="77"/>
      <c r="KHE49" s="77"/>
      <c r="KHF49" s="77"/>
      <c r="KHG49" s="77"/>
      <c r="KHH49" s="77"/>
      <c r="KHI49" s="77"/>
      <c r="KHJ49" s="77"/>
      <c r="KHK49" s="77"/>
      <c r="KHL49" s="77"/>
      <c r="KHM49" s="77"/>
      <c r="KHN49" s="77"/>
      <c r="KHO49" s="77"/>
      <c r="KHP49" s="77"/>
      <c r="KHQ49" s="77"/>
      <c r="KHR49" s="77"/>
      <c r="KHS49" s="77"/>
      <c r="KHT49" s="77"/>
      <c r="KHU49" s="77"/>
      <c r="KHV49" s="77"/>
      <c r="KHW49" s="77"/>
      <c r="KHX49" s="77"/>
      <c r="KHY49" s="77"/>
      <c r="KHZ49" s="77"/>
      <c r="KIA49" s="77"/>
      <c r="KIB49" s="77"/>
      <c r="KIC49" s="77"/>
      <c r="KID49" s="77"/>
      <c r="KIE49" s="77"/>
      <c r="KIF49" s="77"/>
      <c r="KIG49" s="77"/>
      <c r="KIH49" s="77"/>
      <c r="KII49" s="77"/>
      <c r="KIJ49" s="77"/>
      <c r="KIK49" s="77"/>
      <c r="KIL49" s="77"/>
      <c r="KIM49" s="77"/>
      <c r="KIN49" s="77"/>
      <c r="KIO49" s="77"/>
      <c r="KIP49" s="77"/>
      <c r="KIQ49" s="77"/>
      <c r="KIR49" s="77"/>
      <c r="KIS49" s="77"/>
      <c r="KIT49" s="77"/>
      <c r="KIU49" s="77"/>
      <c r="KIV49" s="77"/>
      <c r="KIW49" s="77"/>
      <c r="KIX49" s="77"/>
      <c r="KIY49" s="77"/>
      <c r="KIZ49" s="77"/>
      <c r="KJA49" s="77"/>
      <c r="KJB49" s="77"/>
      <c r="KJC49" s="77"/>
      <c r="KJD49" s="77"/>
      <c r="KJE49" s="77"/>
      <c r="KJF49" s="77"/>
      <c r="KJG49" s="77"/>
      <c r="KJH49" s="77"/>
      <c r="KJI49" s="77"/>
      <c r="KJJ49" s="77"/>
      <c r="KJK49" s="77"/>
      <c r="KJL49" s="77"/>
      <c r="KJM49" s="77"/>
      <c r="KJN49" s="77"/>
      <c r="KJO49" s="77"/>
      <c r="KJP49" s="77"/>
      <c r="KJQ49" s="77"/>
      <c r="KJR49" s="77"/>
      <c r="KJS49" s="77"/>
      <c r="KJT49" s="77"/>
      <c r="KJU49" s="77"/>
      <c r="KJV49" s="77"/>
      <c r="KJW49" s="77"/>
      <c r="KJX49" s="77"/>
      <c r="KJY49" s="77"/>
      <c r="KJZ49" s="77"/>
      <c r="KKA49" s="77"/>
      <c r="KKB49" s="77"/>
      <c r="KKC49" s="77"/>
      <c r="KKD49" s="77"/>
      <c r="KKE49" s="77"/>
      <c r="KKF49" s="77"/>
      <c r="KKG49" s="77"/>
      <c r="KKH49" s="77"/>
      <c r="KKI49" s="77"/>
      <c r="KKJ49" s="77"/>
      <c r="KKK49" s="77"/>
      <c r="KKL49" s="77"/>
      <c r="KKM49" s="77"/>
      <c r="KKN49" s="77"/>
      <c r="KKO49" s="77"/>
      <c r="KKP49" s="77"/>
      <c r="KKQ49" s="77"/>
      <c r="KKR49" s="77"/>
      <c r="KKS49" s="77"/>
      <c r="KKT49" s="77"/>
      <c r="KKU49" s="77"/>
      <c r="KKV49" s="77"/>
      <c r="KKW49" s="77"/>
      <c r="KKX49" s="77"/>
      <c r="KKY49" s="77"/>
      <c r="KKZ49" s="77"/>
      <c r="KLA49" s="77"/>
      <c r="KLB49" s="77"/>
      <c r="KLC49" s="77"/>
      <c r="KLD49" s="77"/>
      <c r="KLE49" s="77"/>
      <c r="KLF49" s="77"/>
      <c r="KLG49" s="77"/>
      <c r="KLH49" s="77"/>
      <c r="KLI49" s="77"/>
      <c r="KLJ49" s="77"/>
      <c r="KLK49" s="77"/>
      <c r="KLL49" s="77"/>
      <c r="KLM49" s="77"/>
      <c r="KLN49" s="77"/>
      <c r="KLO49" s="77"/>
      <c r="KLP49" s="77"/>
      <c r="KLQ49" s="77"/>
      <c r="KLR49" s="77"/>
      <c r="KLS49" s="77"/>
      <c r="KLT49" s="77"/>
      <c r="KLU49" s="77"/>
      <c r="KLV49" s="77"/>
      <c r="KLW49" s="77"/>
      <c r="KLX49" s="77"/>
      <c r="KLY49" s="77"/>
      <c r="KLZ49" s="77"/>
      <c r="KMA49" s="77"/>
      <c r="KMB49" s="77"/>
      <c r="KMC49" s="77"/>
      <c r="KMD49" s="77"/>
      <c r="KME49" s="77"/>
      <c r="KMF49" s="77"/>
      <c r="KMG49" s="77"/>
      <c r="KMH49" s="77"/>
      <c r="KMI49" s="77"/>
      <c r="KMJ49" s="77"/>
      <c r="KMK49" s="77"/>
      <c r="KML49" s="77"/>
      <c r="KMM49" s="77"/>
      <c r="KMN49" s="77"/>
      <c r="KMO49" s="77"/>
      <c r="KMP49" s="77"/>
      <c r="KMQ49" s="77"/>
      <c r="KMR49" s="77"/>
      <c r="KMS49" s="77"/>
      <c r="KMT49" s="77"/>
      <c r="KMU49" s="77"/>
      <c r="KMV49" s="77"/>
      <c r="KMW49" s="77"/>
      <c r="KMX49" s="77"/>
      <c r="KMY49" s="77"/>
      <c r="KMZ49" s="77"/>
      <c r="KNA49" s="77"/>
      <c r="KNB49" s="77"/>
      <c r="KNC49" s="77"/>
      <c r="KND49" s="77"/>
      <c r="KNE49" s="77"/>
      <c r="KNF49" s="77"/>
      <c r="KNG49" s="77"/>
      <c r="KNH49" s="77"/>
      <c r="KNI49" s="77"/>
      <c r="KNJ49" s="77"/>
      <c r="KNK49" s="77"/>
      <c r="KNL49" s="77"/>
      <c r="KNM49" s="77"/>
      <c r="KNN49" s="77"/>
      <c r="KNO49" s="77"/>
      <c r="KNP49" s="77"/>
      <c r="KNQ49" s="77"/>
      <c r="KNR49" s="77"/>
      <c r="KNS49" s="77"/>
      <c r="KNT49" s="77"/>
      <c r="KNU49" s="77"/>
      <c r="KNV49" s="77"/>
      <c r="KNW49" s="77"/>
      <c r="KNX49" s="77"/>
      <c r="KNY49" s="77"/>
      <c r="KNZ49" s="77"/>
      <c r="KOA49" s="77"/>
      <c r="KOB49" s="77"/>
      <c r="KOC49" s="77"/>
      <c r="KOD49" s="77"/>
      <c r="KOE49" s="77"/>
      <c r="KOF49" s="77"/>
      <c r="KOG49" s="77"/>
      <c r="KOH49" s="77"/>
      <c r="KOI49" s="77"/>
      <c r="KOJ49" s="77"/>
      <c r="KOK49" s="77"/>
      <c r="KOL49" s="77"/>
      <c r="KOM49" s="77"/>
      <c r="KON49" s="77"/>
      <c r="KOO49" s="77"/>
      <c r="KOP49" s="77"/>
      <c r="KOQ49" s="77"/>
      <c r="KOR49" s="77"/>
      <c r="KOS49" s="77"/>
      <c r="KOT49" s="77"/>
      <c r="KOU49" s="77"/>
      <c r="KOV49" s="77"/>
      <c r="KOW49" s="77"/>
      <c r="KOX49" s="77"/>
      <c r="KOY49" s="77"/>
      <c r="KOZ49" s="77"/>
      <c r="KPA49" s="77"/>
      <c r="KPB49" s="77"/>
      <c r="KPC49" s="77"/>
      <c r="KPD49" s="77"/>
      <c r="KPE49" s="77"/>
      <c r="KPF49" s="77"/>
      <c r="KPG49" s="77"/>
      <c r="KPH49" s="77"/>
      <c r="KPI49" s="77"/>
      <c r="KPJ49" s="77"/>
      <c r="KPK49" s="77"/>
      <c r="KPL49" s="77"/>
      <c r="KPM49" s="77"/>
      <c r="KPN49" s="77"/>
      <c r="KPO49" s="77"/>
      <c r="KPP49" s="77"/>
      <c r="KPQ49" s="77"/>
      <c r="KPR49" s="77"/>
      <c r="KPS49" s="77"/>
      <c r="KPT49" s="77"/>
      <c r="KPU49" s="77"/>
      <c r="KPV49" s="77"/>
      <c r="KPW49" s="77"/>
      <c r="KPX49" s="77"/>
      <c r="KPY49" s="77"/>
      <c r="KPZ49" s="77"/>
      <c r="KQA49" s="77"/>
      <c r="KQB49" s="77"/>
      <c r="KQC49" s="77"/>
      <c r="KQD49" s="77"/>
      <c r="KQE49" s="77"/>
      <c r="KQF49" s="77"/>
      <c r="KQG49" s="77"/>
      <c r="KQH49" s="77"/>
      <c r="KQI49" s="77"/>
      <c r="KQJ49" s="77"/>
      <c r="KQK49" s="77"/>
      <c r="KQL49" s="77"/>
      <c r="KQM49" s="77"/>
      <c r="KQN49" s="77"/>
      <c r="KQO49" s="77"/>
      <c r="KQP49" s="77"/>
      <c r="KQQ49" s="77"/>
      <c r="KQR49" s="77"/>
      <c r="KQS49" s="77"/>
      <c r="KQT49" s="77"/>
      <c r="KQU49" s="77"/>
      <c r="KQV49" s="77"/>
      <c r="KQW49" s="77"/>
      <c r="KQX49" s="77"/>
      <c r="KQY49" s="77"/>
      <c r="KQZ49" s="77"/>
      <c r="KRA49" s="77"/>
      <c r="KRB49" s="77"/>
      <c r="KRC49" s="77"/>
      <c r="KRD49" s="77"/>
      <c r="KRE49" s="77"/>
      <c r="KRF49" s="77"/>
      <c r="KRG49" s="77"/>
      <c r="KRH49" s="77"/>
      <c r="KRI49" s="77"/>
      <c r="KRJ49" s="77"/>
      <c r="KRK49" s="77"/>
      <c r="KRL49" s="77"/>
      <c r="KRM49" s="77"/>
      <c r="KRN49" s="77"/>
      <c r="KRO49" s="77"/>
      <c r="KRP49" s="77"/>
      <c r="KRQ49" s="77"/>
      <c r="KRR49" s="77"/>
      <c r="KRS49" s="77"/>
      <c r="KRT49" s="77"/>
      <c r="KRU49" s="77"/>
      <c r="KRV49" s="77"/>
      <c r="KRW49" s="77"/>
      <c r="KRX49" s="77"/>
      <c r="KRY49" s="77"/>
      <c r="KRZ49" s="77"/>
      <c r="KSA49" s="77"/>
      <c r="KSB49" s="77"/>
      <c r="KSC49" s="77"/>
      <c r="KSD49" s="77"/>
      <c r="KSE49" s="77"/>
      <c r="KSF49" s="77"/>
      <c r="KSG49" s="77"/>
      <c r="KSH49" s="77"/>
      <c r="KSI49" s="77"/>
      <c r="KSJ49" s="77"/>
      <c r="KSK49" s="77"/>
      <c r="KSL49" s="77"/>
      <c r="KSM49" s="77"/>
      <c r="KSN49" s="77"/>
      <c r="KSO49" s="77"/>
      <c r="KSP49" s="77"/>
      <c r="KSQ49" s="77"/>
      <c r="KSR49" s="77"/>
      <c r="KSS49" s="77"/>
      <c r="KST49" s="77"/>
      <c r="KSU49" s="77"/>
      <c r="KSV49" s="77"/>
      <c r="KSW49" s="77"/>
      <c r="KSX49" s="77"/>
      <c r="KSY49" s="77"/>
      <c r="KSZ49" s="77"/>
      <c r="KTA49" s="77"/>
      <c r="KTB49" s="77"/>
      <c r="KTC49" s="77"/>
      <c r="KTD49" s="77"/>
      <c r="KTE49" s="77"/>
      <c r="KTF49" s="77"/>
      <c r="KTG49" s="77"/>
      <c r="KTH49" s="77"/>
      <c r="KTI49" s="77"/>
      <c r="KTJ49" s="77"/>
      <c r="KTK49" s="77"/>
      <c r="KTL49" s="77"/>
      <c r="KTM49" s="77"/>
      <c r="KTN49" s="77"/>
      <c r="KTO49" s="77"/>
      <c r="KTP49" s="77"/>
      <c r="KTQ49" s="77"/>
      <c r="KTR49" s="77"/>
      <c r="KTS49" s="77"/>
      <c r="KTT49" s="77"/>
      <c r="KTU49" s="77"/>
      <c r="KTV49" s="77"/>
      <c r="KTW49" s="77"/>
      <c r="KTX49" s="77"/>
      <c r="KTY49" s="77"/>
      <c r="KTZ49" s="77"/>
      <c r="KUA49" s="77"/>
      <c r="KUB49" s="77"/>
      <c r="KUC49" s="77"/>
      <c r="KUD49" s="77"/>
      <c r="KUE49" s="77"/>
      <c r="KUF49" s="77"/>
      <c r="KUG49" s="77"/>
      <c r="KUH49" s="77"/>
      <c r="KUI49" s="77"/>
      <c r="KUJ49" s="77"/>
      <c r="KUK49" s="77"/>
      <c r="KUL49" s="77"/>
      <c r="KUM49" s="77"/>
      <c r="KUN49" s="77"/>
      <c r="KUO49" s="77"/>
      <c r="KUP49" s="77"/>
      <c r="KUQ49" s="77"/>
      <c r="KUR49" s="77"/>
      <c r="KUS49" s="77"/>
      <c r="KUT49" s="77"/>
      <c r="KUU49" s="77"/>
      <c r="KUV49" s="77"/>
      <c r="KUW49" s="77"/>
      <c r="KUX49" s="77"/>
      <c r="KUY49" s="77"/>
      <c r="KUZ49" s="77"/>
      <c r="KVA49" s="77"/>
      <c r="KVB49" s="77"/>
      <c r="KVC49" s="77"/>
      <c r="KVD49" s="77"/>
      <c r="KVE49" s="77"/>
      <c r="KVF49" s="77"/>
      <c r="KVG49" s="77"/>
      <c r="KVH49" s="77"/>
      <c r="KVI49" s="77"/>
      <c r="KVJ49" s="77"/>
      <c r="KVK49" s="77"/>
      <c r="KVL49" s="77"/>
      <c r="KVM49" s="77"/>
      <c r="KVN49" s="77"/>
      <c r="KVO49" s="77"/>
      <c r="KVP49" s="77"/>
      <c r="KVQ49" s="77"/>
      <c r="KVR49" s="77"/>
      <c r="KVS49" s="77"/>
      <c r="KVT49" s="77"/>
      <c r="KVU49" s="77"/>
      <c r="KVV49" s="77"/>
      <c r="KVW49" s="77"/>
      <c r="KVX49" s="77"/>
      <c r="KVY49" s="77"/>
      <c r="KVZ49" s="77"/>
      <c r="KWA49" s="77"/>
      <c r="KWB49" s="77"/>
      <c r="KWC49" s="77"/>
      <c r="KWD49" s="77"/>
      <c r="KWE49" s="77"/>
      <c r="KWF49" s="77"/>
      <c r="KWG49" s="77"/>
      <c r="KWH49" s="77"/>
      <c r="KWI49" s="77"/>
      <c r="KWJ49" s="77"/>
      <c r="KWK49" s="77"/>
      <c r="KWL49" s="77"/>
      <c r="KWM49" s="77"/>
      <c r="KWN49" s="77"/>
      <c r="KWO49" s="77"/>
      <c r="KWP49" s="77"/>
      <c r="KWQ49" s="77"/>
      <c r="KWR49" s="77"/>
      <c r="KWS49" s="77"/>
      <c r="KWT49" s="77"/>
      <c r="KWU49" s="77"/>
      <c r="KWV49" s="77"/>
      <c r="KWW49" s="77"/>
      <c r="KWX49" s="77"/>
      <c r="KWY49" s="77"/>
      <c r="KWZ49" s="77"/>
      <c r="KXA49" s="77"/>
      <c r="KXB49" s="77"/>
      <c r="KXC49" s="77"/>
      <c r="KXD49" s="77"/>
      <c r="KXE49" s="77"/>
      <c r="KXF49" s="77"/>
      <c r="KXG49" s="77"/>
      <c r="KXH49" s="77"/>
      <c r="KXI49" s="77"/>
      <c r="KXJ49" s="77"/>
      <c r="KXK49" s="77"/>
      <c r="KXL49" s="77"/>
      <c r="KXM49" s="77"/>
      <c r="KXN49" s="77"/>
      <c r="KXO49" s="77"/>
      <c r="KXP49" s="77"/>
      <c r="KXQ49" s="77"/>
      <c r="KXR49" s="77"/>
      <c r="KXS49" s="77"/>
      <c r="KXT49" s="77"/>
      <c r="KXU49" s="77"/>
      <c r="KXV49" s="77"/>
      <c r="KXW49" s="77"/>
      <c r="KXX49" s="77"/>
      <c r="KXY49" s="77"/>
      <c r="KXZ49" s="77"/>
      <c r="KYA49" s="77"/>
      <c r="KYB49" s="77"/>
      <c r="KYC49" s="77"/>
      <c r="KYD49" s="77"/>
      <c r="KYE49" s="77"/>
      <c r="KYF49" s="77"/>
      <c r="KYG49" s="77"/>
      <c r="KYH49" s="77"/>
      <c r="KYI49" s="77"/>
      <c r="KYJ49" s="77"/>
      <c r="KYK49" s="77"/>
      <c r="KYL49" s="77"/>
      <c r="KYM49" s="77"/>
      <c r="KYN49" s="77"/>
      <c r="KYO49" s="77"/>
      <c r="KYP49" s="77"/>
      <c r="KYQ49" s="77"/>
      <c r="KYR49" s="77"/>
      <c r="KYS49" s="77"/>
      <c r="KYT49" s="77"/>
      <c r="KYU49" s="77"/>
      <c r="KYV49" s="77"/>
      <c r="KYW49" s="77"/>
      <c r="KYX49" s="77"/>
      <c r="KYY49" s="77"/>
      <c r="KYZ49" s="77"/>
      <c r="KZA49" s="77"/>
      <c r="KZB49" s="77"/>
      <c r="KZC49" s="77"/>
      <c r="KZD49" s="77"/>
      <c r="KZE49" s="77"/>
      <c r="KZF49" s="77"/>
      <c r="KZG49" s="77"/>
      <c r="KZH49" s="77"/>
      <c r="KZI49" s="77"/>
      <c r="KZJ49" s="77"/>
      <c r="KZK49" s="77"/>
      <c r="KZL49" s="77"/>
      <c r="KZM49" s="77"/>
      <c r="KZN49" s="77"/>
      <c r="KZO49" s="77"/>
      <c r="KZP49" s="77"/>
      <c r="KZQ49" s="77"/>
      <c r="KZR49" s="77"/>
      <c r="KZS49" s="77"/>
      <c r="KZT49" s="77"/>
      <c r="KZU49" s="77"/>
      <c r="KZV49" s="77"/>
      <c r="KZW49" s="77"/>
      <c r="KZX49" s="77"/>
      <c r="KZY49" s="77"/>
      <c r="KZZ49" s="77"/>
      <c r="LAA49" s="77"/>
      <c r="LAB49" s="77"/>
      <c r="LAC49" s="77"/>
      <c r="LAD49" s="77"/>
      <c r="LAE49" s="77"/>
      <c r="LAF49" s="77"/>
      <c r="LAG49" s="77"/>
      <c r="LAH49" s="77"/>
      <c r="LAI49" s="77"/>
      <c r="LAJ49" s="77"/>
      <c r="LAK49" s="77"/>
      <c r="LAL49" s="77"/>
      <c r="LAM49" s="77"/>
      <c r="LAN49" s="77"/>
      <c r="LAO49" s="77"/>
      <c r="LAP49" s="77"/>
      <c r="LAQ49" s="77"/>
      <c r="LAR49" s="77"/>
      <c r="LAS49" s="77"/>
      <c r="LAT49" s="77"/>
      <c r="LAU49" s="77"/>
      <c r="LAV49" s="77"/>
      <c r="LAW49" s="77"/>
      <c r="LAX49" s="77"/>
      <c r="LAY49" s="77"/>
      <c r="LAZ49" s="77"/>
      <c r="LBA49" s="77"/>
      <c r="LBB49" s="77"/>
      <c r="LBC49" s="77"/>
      <c r="LBD49" s="77"/>
      <c r="LBE49" s="77"/>
      <c r="LBF49" s="77"/>
      <c r="LBG49" s="77"/>
      <c r="LBH49" s="77"/>
      <c r="LBI49" s="77"/>
      <c r="LBJ49" s="77"/>
      <c r="LBK49" s="77"/>
      <c r="LBL49" s="77"/>
      <c r="LBM49" s="77"/>
      <c r="LBN49" s="77"/>
      <c r="LBO49" s="77"/>
      <c r="LBP49" s="77"/>
      <c r="LBQ49" s="77"/>
      <c r="LBR49" s="77"/>
      <c r="LBS49" s="77"/>
      <c r="LBT49" s="77"/>
      <c r="LBU49" s="77"/>
      <c r="LBV49" s="77"/>
      <c r="LBW49" s="77"/>
      <c r="LBX49" s="77"/>
      <c r="LBY49" s="77"/>
      <c r="LBZ49" s="77"/>
      <c r="LCA49" s="77"/>
      <c r="LCB49" s="77"/>
      <c r="LCC49" s="77"/>
      <c r="LCD49" s="77"/>
      <c r="LCE49" s="77"/>
      <c r="LCF49" s="77"/>
      <c r="LCG49" s="77"/>
      <c r="LCH49" s="77"/>
      <c r="LCI49" s="77"/>
      <c r="LCJ49" s="77"/>
      <c r="LCK49" s="77"/>
      <c r="LCL49" s="77"/>
      <c r="LCM49" s="77"/>
      <c r="LCN49" s="77"/>
      <c r="LCO49" s="77"/>
      <c r="LCP49" s="77"/>
      <c r="LCQ49" s="77"/>
      <c r="LCR49" s="77"/>
      <c r="LCS49" s="77"/>
      <c r="LCT49" s="77"/>
      <c r="LCU49" s="77"/>
      <c r="LCV49" s="77"/>
      <c r="LCW49" s="77"/>
      <c r="LCX49" s="77"/>
      <c r="LCY49" s="77"/>
      <c r="LCZ49" s="77"/>
      <c r="LDA49" s="77"/>
      <c r="LDB49" s="77"/>
      <c r="LDC49" s="77"/>
      <c r="LDD49" s="77"/>
      <c r="LDE49" s="77"/>
      <c r="LDF49" s="77"/>
      <c r="LDG49" s="77"/>
      <c r="LDH49" s="77"/>
      <c r="LDI49" s="77"/>
      <c r="LDJ49" s="77"/>
      <c r="LDK49" s="77"/>
      <c r="LDL49" s="77"/>
      <c r="LDM49" s="77"/>
      <c r="LDN49" s="77"/>
      <c r="LDO49" s="77"/>
      <c r="LDP49" s="77"/>
      <c r="LDQ49" s="77"/>
      <c r="LDR49" s="77"/>
      <c r="LDS49" s="77"/>
      <c r="LDT49" s="77"/>
      <c r="LDU49" s="77"/>
      <c r="LDV49" s="77"/>
      <c r="LDW49" s="77"/>
      <c r="LDX49" s="77"/>
      <c r="LDY49" s="77"/>
      <c r="LDZ49" s="77"/>
      <c r="LEA49" s="77"/>
      <c r="LEB49" s="77"/>
      <c r="LEC49" s="77"/>
      <c r="LED49" s="77"/>
      <c r="LEE49" s="77"/>
      <c r="LEF49" s="77"/>
      <c r="LEG49" s="77"/>
      <c r="LEH49" s="77"/>
      <c r="LEI49" s="77"/>
      <c r="LEJ49" s="77"/>
      <c r="LEK49" s="77"/>
      <c r="LEL49" s="77"/>
      <c r="LEM49" s="77"/>
      <c r="LEN49" s="77"/>
      <c r="LEO49" s="77"/>
      <c r="LEP49" s="77"/>
      <c r="LEQ49" s="77"/>
      <c r="LER49" s="77"/>
      <c r="LES49" s="77"/>
      <c r="LET49" s="77"/>
      <c r="LEU49" s="77"/>
      <c r="LEV49" s="77"/>
      <c r="LEW49" s="77"/>
      <c r="LEX49" s="77"/>
      <c r="LEY49" s="77"/>
      <c r="LEZ49" s="77"/>
      <c r="LFA49" s="77"/>
      <c r="LFB49" s="77"/>
      <c r="LFC49" s="77"/>
      <c r="LFD49" s="77"/>
      <c r="LFE49" s="77"/>
      <c r="LFF49" s="77"/>
      <c r="LFG49" s="77"/>
      <c r="LFH49" s="77"/>
      <c r="LFI49" s="77"/>
      <c r="LFJ49" s="77"/>
      <c r="LFK49" s="77"/>
      <c r="LFL49" s="77"/>
      <c r="LFM49" s="77"/>
      <c r="LFN49" s="77"/>
      <c r="LFO49" s="77"/>
      <c r="LFP49" s="77"/>
      <c r="LFQ49" s="77"/>
      <c r="LFR49" s="77"/>
      <c r="LFS49" s="77"/>
      <c r="LFT49" s="77"/>
      <c r="LFU49" s="77"/>
      <c r="LFV49" s="77"/>
      <c r="LFW49" s="77"/>
      <c r="LFX49" s="77"/>
      <c r="LFY49" s="77"/>
      <c r="LFZ49" s="77"/>
      <c r="LGA49" s="77"/>
      <c r="LGB49" s="77"/>
      <c r="LGC49" s="77"/>
      <c r="LGD49" s="77"/>
      <c r="LGE49" s="77"/>
      <c r="LGF49" s="77"/>
      <c r="LGG49" s="77"/>
      <c r="LGH49" s="77"/>
      <c r="LGI49" s="77"/>
      <c r="LGJ49" s="77"/>
      <c r="LGK49" s="77"/>
      <c r="LGL49" s="77"/>
      <c r="LGM49" s="77"/>
      <c r="LGN49" s="77"/>
      <c r="LGO49" s="77"/>
      <c r="LGP49" s="77"/>
      <c r="LGQ49" s="77"/>
      <c r="LGR49" s="77"/>
      <c r="LGS49" s="77"/>
      <c r="LGT49" s="77"/>
      <c r="LGU49" s="77"/>
      <c r="LGV49" s="77"/>
      <c r="LGW49" s="77"/>
      <c r="LGX49" s="77"/>
      <c r="LGY49" s="77"/>
      <c r="LGZ49" s="77"/>
      <c r="LHA49" s="77"/>
      <c r="LHB49" s="77"/>
      <c r="LHC49" s="77"/>
      <c r="LHD49" s="77"/>
      <c r="LHE49" s="77"/>
      <c r="LHF49" s="77"/>
      <c r="LHG49" s="77"/>
      <c r="LHH49" s="77"/>
      <c r="LHI49" s="77"/>
      <c r="LHJ49" s="77"/>
      <c r="LHK49" s="77"/>
      <c r="LHL49" s="77"/>
      <c r="LHM49" s="77"/>
      <c r="LHN49" s="77"/>
      <c r="LHO49" s="77"/>
      <c r="LHP49" s="77"/>
      <c r="LHQ49" s="77"/>
      <c r="LHR49" s="77"/>
      <c r="LHS49" s="77"/>
      <c r="LHT49" s="77"/>
      <c r="LHU49" s="77"/>
      <c r="LHV49" s="77"/>
      <c r="LHW49" s="77"/>
      <c r="LHX49" s="77"/>
      <c r="LHY49" s="77"/>
      <c r="LHZ49" s="77"/>
      <c r="LIA49" s="77"/>
      <c r="LIB49" s="77"/>
      <c r="LIC49" s="77"/>
      <c r="LID49" s="77"/>
      <c r="LIE49" s="77"/>
      <c r="LIF49" s="77"/>
      <c r="LIG49" s="77"/>
      <c r="LIH49" s="77"/>
      <c r="LII49" s="77"/>
      <c r="LIJ49" s="77"/>
      <c r="LIK49" s="77"/>
      <c r="LIL49" s="77"/>
      <c r="LIM49" s="77"/>
      <c r="LIN49" s="77"/>
      <c r="LIO49" s="77"/>
      <c r="LIP49" s="77"/>
      <c r="LIQ49" s="77"/>
      <c r="LIR49" s="77"/>
      <c r="LIS49" s="77"/>
      <c r="LIT49" s="77"/>
      <c r="LIU49" s="77"/>
      <c r="LIV49" s="77"/>
      <c r="LIW49" s="77"/>
      <c r="LIX49" s="77"/>
      <c r="LIY49" s="77"/>
      <c r="LIZ49" s="77"/>
      <c r="LJA49" s="77"/>
      <c r="LJB49" s="77"/>
      <c r="LJC49" s="77"/>
      <c r="LJD49" s="77"/>
      <c r="LJE49" s="77"/>
      <c r="LJF49" s="77"/>
      <c r="LJG49" s="77"/>
      <c r="LJH49" s="77"/>
      <c r="LJI49" s="77"/>
      <c r="LJJ49" s="77"/>
      <c r="LJK49" s="77"/>
      <c r="LJL49" s="77"/>
      <c r="LJM49" s="77"/>
      <c r="LJN49" s="77"/>
      <c r="LJO49" s="77"/>
      <c r="LJP49" s="77"/>
      <c r="LJQ49" s="77"/>
      <c r="LJR49" s="77"/>
      <c r="LJS49" s="77"/>
      <c r="LJT49" s="77"/>
      <c r="LJU49" s="77"/>
      <c r="LJV49" s="77"/>
      <c r="LJW49" s="77"/>
      <c r="LJX49" s="77"/>
      <c r="LJY49" s="77"/>
      <c r="LJZ49" s="77"/>
      <c r="LKA49" s="77"/>
      <c r="LKB49" s="77"/>
      <c r="LKC49" s="77"/>
      <c r="LKD49" s="77"/>
      <c r="LKE49" s="77"/>
      <c r="LKF49" s="77"/>
      <c r="LKG49" s="77"/>
      <c r="LKH49" s="77"/>
      <c r="LKI49" s="77"/>
      <c r="LKJ49" s="77"/>
      <c r="LKK49" s="77"/>
      <c r="LKL49" s="77"/>
      <c r="LKM49" s="77"/>
      <c r="LKN49" s="77"/>
      <c r="LKO49" s="77"/>
      <c r="LKP49" s="77"/>
      <c r="LKQ49" s="77"/>
      <c r="LKR49" s="77"/>
      <c r="LKS49" s="77"/>
      <c r="LKT49" s="77"/>
      <c r="LKU49" s="77"/>
      <c r="LKV49" s="77"/>
      <c r="LKW49" s="77"/>
      <c r="LKX49" s="77"/>
      <c r="LKY49" s="77"/>
      <c r="LKZ49" s="77"/>
      <c r="LLA49" s="77"/>
      <c r="LLB49" s="77"/>
      <c r="LLC49" s="77"/>
      <c r="LLD49" s="77"/>
      <c r="LLE49" s="77"/>
      <c r="LLF49" s="77"/>
      <c r="LLG49" s="77"/>
      <c r="LLH49" s="77"/>
      <c r="LLI49" s="77"/>
      <c r="LLJ49" s="77"/>
      <c r="LLK49" s="77"/>
      <c r="LLL49" s="77"/>
      <c r="LLM49" s="77"/>
      <c r="LLN49" s="77"/>
      <c r="LLO49" s="77"/>
      <c r="LLP49" s="77"/>
      <c r="LLQ49" s="77"/>
      <c r="LLR49" s="77"/>
      <c r="LLS49" s="77"/>
      <c r="LLT49" s="77"/>
      <c r="LLU49" s="77"/>
      <c r="LLV49" s="77"/>
      <c r="LLW49" s="77"/>
      <c r="LLX49" s="77"/>
      <c r="LLY49" s="77"/>
      <c r="LLZ49" s="77"/>
      <c r="LMA49" s="77"/>
      <c r="LMB49" s="77"/>
      <c r="LMC49" s="77"/>
      <c r="LMD49" s="77"/>
      <c r="LME49" s="77"/>
      <c r="LMF49" s="77"/>
      <c r="LMG49" s="77"/>
      <c r="LMH49" s="77"/>
      <c r="LMI49" s="77"/>
      <c r="LMJ49" s="77"/>
      <c r="LMK49" s="77"/>
      <c r="LML49" s="77"/>
      <c r="LMM49" s="77"/>
      <c r="LMN49" s="77"/>
      <c r="LMO49" s="77"/>
      <c r="LMP49" s="77"/>
      <c r="LMQ49" s="77"/>
      <c r="LMR49" s="77"/>
      <c r="LMS49" s="77"/>
      <c r="LMT49" s="77"/>
      <c r="LMU49" s="77"/>
      <c r="LMV49" s="77"/>
      <c r="LMW49" s="77"/>
      <c r="LMX49" s="77"/>
      <c r="LMY49" s="77"/>
      <c r="LMZ49" s="77"/>
      <c r="LNA49" s="77"/>
      <c r="LNB49" s="77"/>
      <c r="LNC49" s="77"/>
      <c r="LND49" s="77"/>
      <c r="LNE49" s="77"/>
      <c r="LNF49" s="77"/>
      <c r="LNG49" s="77"/>
      <c r="LNH49" s="77"/>
      <c r="LNI49" s="77"/>
      <c r="LNJ49" s="77"/>
      <c r="LNK49" s="77"/>
      <c r="LNL49" s="77"/>
      <c r="LNM49" s="77"/>
      <c r="LNN49" s="77"/>
      <c r="LNO49" s="77"/>
      <c r="LNP49" s="77"/>
      <c r="LNQ49" s="77"/>
      <c r="LNR49" s="77"/>
      <c r="LNS49" s="77"/>
      <c r="LNT49" s="77"/>
      <c r="LNU49" s="77"/>
      <c r="LNV49" s="77"/>
      <c r="LNW49" s="77"/>
      <c r="LNX49" s="77"/>
      <c r="LNY49" s="77"/>
      <c r="LNZ49" s="77"/>
      <c r="LOA49" s="77"/>
      <c r="LOB49" s="77"/>
      <c r="LOC49" s="77"/>
      <c r="LOD49" s="77"/>
      <c r="LOE49" s="77"/>
      <c r="LOF49" s="77"/>
      <c r="LOG49" s="77"/>
      <c r="LOH49" s="77"/>
      <c r="LOI49" s="77"/>
      <c r="LOJ49" s="77"/>
      <c r="LOK49" s="77"/>
      <c r="LOL49" s="77"/>
      <c r="LOM49" s="77"/>
      <c r="LON49" s="77"/>
      <c r="LOO49" s="77"/>
      <c r="LOP49" s="77"/>
      <c r="LOQ49" s="77"/>
      <c r="LOR49" s="77"/>
      <c r="LOS49" s="77"/>
      <c r="LOT49" s="77"/>
      <c r="LOU49" s="77"/>
      <c r="LOV49" s="77"/>
      <c r="LOW49" s="77"/>
      <c r="LOX49" s="77"/>
      <c r="LOY49" s="77"/>
      <c r="LOZ49" s="77"/>
      <c r="LPA49" s="77"/>
      <c r="LPB49" s="77"/>
      <c r="LPC49" s="77"/>
      <c r="LPD49" s="77"/>
      <c r="LPE49" s="77"/>
      <c r="LPF49" s="77"/>
      <c r="LPG49" s="77"/>
      <c r="LPH49" s="77"/>
      <c r="LPI49" s="77"/>
      <c r="LPJ49" s="77"/>
      <c r="LPK49" s="77"/>
      <c r="LPL49" s="77"/>
      <c r="LPM49" s="77"/>
      <c r="LPN49" s="77"/>
      <c r="LPO49" s="77"/>
      <c r="LPP49" s="77"/>
      <c r="LPQ49" s="77"/>
      <c r="LPR49" s="77"/>
      <c r="LPS49" s="77"/>
      <c r="LPT49" s="77"/>
      <c r="LPU49" s="77"/>
      <c r="LPV49" s="77"/>
      <c r="LPW49" s="77"/>
      <c r="LPX49" s="77"/>
      <c r="LPY49" s="77"/>
      <c r="LPZ49" s="77"/>
      <c r="LQA49" s="77"/>
      <c r="LQB49" s="77"/>
      <c r="LQC49" s="77"/>
      <c r="LQD49" s="77"/>
      <c r="LQE49" s="77"/>
      <c r="LQF49" s="77"/>
      <c r="LQG49" s="77"/>
      <c r="LQH49" s="77"/>
      <c r="LQI49" s="77"/>
      <c r="LQJ49" s="77"/>
      <c r="LQK49" s="77"/>
      <c r="LQL49" s="77"/>
      <c r="LQM49" s="77"/>
      <c r="LQN49" s="77"/>
      <c r="LQO49" s="77"/>
      <c r="LQP49" s="77"/>
      <c r="LQQ49" s="77"/>
      <c r="LQR49" s="77"/>
      <c r="LQS49" s="77"/>
      <c r="LQT49" s="77"/>
      <c r="LQU49" s="77"/>
      <c r="LQV49" s="77"/>
      <c r="LQW49" s="77"/>
      <c r="LQX49" s="77"/>
      <c r="LQY49" s="77"/>
      <c r="LQZ49" s="77"/>
      <c r="LRA49" s="77"/>
      <c r="LRB49" s="77"/>
      <c r="LRC49" s="77"/>
      <c r="LRD49" s="77"/>
      <c r="LRE49" s="77"/>
      <c r="LRF49" s="77"/>
      <c r="LRG49" s="77"/>
      <c r="LRH49" s="77"/>
      <c r="LRI49" s="77"/>
      <c r="LRJ49" s="77"/>
      <c r="LRK49" s="77"/>
      <c r="LRL49" s="77"/>
      <c r="LRM49" s="77"/>
      <c r="LRN49" s="77"/>
      <c r="LRO49" s="77"/>
      <c r="LRP49" s="77"/>
      <c r="LRQ49" s="77"/>
      <c r="LRR49" s="77"/>
      <c r="LRS49" s="77"/>
      <c r="LRT49" s="77"/>
      <c r="LRU49" s="77"/>
      <c r="LRV49" s="77"/>
      <c r="LRW49" s="77"/>
      <c r="LRX49" s="77"/>
      <c r="LRY49" s="77"/>
      <c r="LRZ49" s="77"/>
      <c r="LSA49" s="77"/>
      <c r="LSB49" s="77"/>
      <c r="LSC49" s="77"/>
      <c r="LSD49" s="77"/>
      <c r="LSE49" s="77"/>
      <c r="LSF49" s="77"/>
      <c r="LSG49" s="77"/>
      <c r="LSH49" s="77"/>
      <c r="LSI49" s="77"/>
      <c r="LSJ49" s="77"/>
      <c r="LSK49" s="77"/>
      <c r="LSL49" s="77"/>
      <c r="LSM49" s="77"/>
      <c r="LSN49" s="77"/>
      <c r="LSO49" s="77"/>
      <c r="LSP49" s="77"/>
      <c r="LSQ49" s="77"/>
      <c r="LSR49" s="77"/>
      <c r="LSS49" s="77"/>
      <c r="LST49" s="77"/>
      <c r="LSU49" s="77"/>
      <c r="LSV49" s="77"/>
      <c r="LSW49" s="77"/>
      <c r="LSX49" s="77"/>
      <c r="LSY49" s="77"/>
      <c r="LSZ49" s="77"/>
      <c r="LTA49" s="77"/>
      <c r="LTB49" s="77"/>
      <c r="LTC49" s="77"/>
      <c r="LTD49" s="77"/>
      <c r="LTE49" s="77"/>
      <c r="LTF49" s="77"/>
      <c r="LTG49" s="77"/>
      <c r="LTH49" s="77"/>
      <c r="LTI49" s="77"/>
      <c r="LTJ49" s="77"/>
      <c r="LTK49" s="77"/>
      <c r="LTL49" s="77"/>
      <c r="LTM49" s="77"/>
      <c r="LTN49" s="77"/>
      <c r="LTO49" s="77"/>
      <c r="LTP49" s="77"/>
      <c r="LTQ49" s="77"/>
      <c r="LTR49" s="77"/>
      <c r="LTS49" s="77"/>
      <c r="LTT49" s="77"/>
      <c r="LTU49" s="77"/>
      <c r="LTV49" s="77"/>
      <c r="LTW49" s="77"/>
      <c r="LTX49" s="77"/>
      <c r="LTY49" s="77"/>
      <c r="LTZ49" s="77"/>
      <c r="LUA49" s="77"/>
      <c r="LUB49" s="77"/>
      <c r="LUC49" s="77"/>
      <c r="LUD49" s="77"/>
      <c r="LUE49" s="77"/>
      <c r="LUF49" s="77"/>
      <c r="LUG49" s="77"/>
      <c r="LUH49" s="77"/>
      <c r="LUI49" s="77"/>
      <c r="LUJ49" s="77"/>
      <c r="LUK49" s="77"/>
      <c r="LUL49" s="77"/>
      <c r="LUM49" s="77"/>
      <c r="LUN49" s="77"/>
      <c r="LUO49" s="77"/>
      <c r="LUP49" s="77"/>
      <c r="LUQ49" s="77"/>
      <c r="LUR49" s="77"/>
      <c r="LUS49" s="77"/>
      <c r="LUT49" s="77"/>
      <c r="LUU49" s="77"/>
      <c r="LUV49" s="77"/>
      <c r="LUW49" s="77"/>
      <c r="LUX49" s="77"/>
      <c r="LUY49" s="77"/>
      <c r="LUZ49" s="77"/>
      <c r="LVA49" s="77"/>
      <c r="LVB49" s="77"/>
      <c r="LVC49" s="77"/>
      <c r="LVD49" s="77"/>
      <c r="LVE49" s="77"/>
      <c r="LVF49" s="77"/>
      <c r="LVG49" s="77"/>
      <c r="LVH49" s="77"/>
      <c r="LVI49" s="77"/>
      <c r="LVJ49" s="77"/>
      <c r="LVK49" s="77"/>
      <c r="LVL49" s="77"/>
      <c r="LVM49" s="77"/>
      <c r="LVN49" s="77"/>
      <c r="LVO49" s="77"/>
      <c r="LVP49" s="77"/>
      <c r="LVQ49" s="77"/>
      <c r="LVR49" s="77"/>
      <c r="LVS49" s="77"/>
      <c r="LVT49" s="77"/>
      <c r="LVU49" s="77"/>
      <c r="LVV49" s="77"/>
      <c r="LVW49" s="77"/>
      <c r="LVX49" s="77"/>
      <c r="LVY49" s="77"/>
      <c r="LVZ49" s="77"/>
      <c r="LWA49" s="77"/>
      <c r="LWB49" s="77"/>
      <c r="LWC49" s="77"/>
      <c r="LWD49" s="77"/>
      <c r="LWE49" s="77"/>
      <c r="LWF49" s="77"/>
      <c r="LWG49" s="77"/>
      <c r="LWH49" s="77"/>
      <c r="LWI49" s="77"/>
      <c r="LWJ49" s="77"/>
      <c r="LWK49" s="77"/>
      <c r="LWL49" s="77"/>
      <c r="LWM49" s="77"/>
      <c r="LWN49" s="77"/>
      <c r="LWO49" s="77"/>
      <c r="LWP49" s="77"/>
      <c r="LWQ49" s="77"/>
      <c r="LWR49" s="77"/>
      <c r="LWS49" s="77"/>
      <c r="LWT49" s="77"/>
      <c r="LWU49" s="77"/>
      <c r="LWV49" s="77"/>
      <c r="LWW49" s="77"/>
      <c r="LWX49" s="77"/>
      <c r="LWY49" s="77"/>
      <c r="LWZ49" s="77"/>
      <c r="LXA49" s="77"/>
      <c r="LXB49" s="77"/>
      <c r="LXC49" s="77"/>
      <c r="LXD49" s="77"/>
      <c r="LXE49" s="77"/>
      <c r="LXF49" s="77"/>
      <c r="LXG49" s="77"/>
      <c r="LXH49" s="77"/>
      <c r="LXI49" s="77"/>
      <c r="LXJ49" s="77"/>
      <c r="LXK49" s="77"/>
      <c r="LXL49" s="77"/>
      <c r="LXM49" s="77"/>
      <c r="LXN49" s="77"/>
      <c r="LXO49" s="77"/>
      <c r="LXP49" s="77"/>
      <c r="LXQ49" s="77"/>
      <c r="LXR49" s="77"/>
      <c r="LXS49" s="77"/>
      <c r="LXT49" s="77"/>
      <c r="LXU49" s="77"/>
      <c r="LXV49" s="77"/>
      <c r="LXW49" s="77"/>
      <c r="LXX49" s="77"/>
      <c r="LXY49" s="77"/>
      <c r="LXZ49" s="77"/>
      <c r="LYA49" s="77"/>
      <c r="LYB49" s="77"/>
      <c r="LYC49" s="77"/>
      <c r="LYD49" s="77"/>
      <c r="LYE49" s="77"/>
      <c r="LYF49" s="77"/>
      <c r="LYG49" s="77"/>
      <c r="LYH49" s="77"/>
      <c r="LYI49" s="77"/>
      <c r="LYJ49" s="77"/>
      <c r="LYK49" s="77"/>
      <c r="LYL49" s="77"/>
      <c r="LYM49" s="77"/>
      <c r="LYN49" s="77"/>
      <c r="LYO49" s="77"/>
      <c r="LYP49" s="77"/>
      <c r="LYQ49" s="77"/>
      <c r="LYR49" s="77"/>
      <c r="LYS49" s="77"/>
      <c r="LYT49" s="77"/>
      <c r="LYU49" s="77"/>
      <c r="LYV49" s="77"/>
      <c r="LYW49" s="77"/>
      <c r="LYX49" s="77"/>
      <c r="LYY49" s="77"/>
      <c r="LYZ49" s="77"/>
      <c r="LZA49" s="77"/>
      <c r="LZB49" s="77"/>
      <c r="LZC49" s="77"/>
      <c r="LZD49" s="77"/>
      <c r="LZE49" s="77"/>
      <c r="LZF49" s="77"/>
      <c r="LZG49" s="77"/>
      <c r="LZH49" s="77"/>
      <c r="LZI49" s="77"/>
      <c r="LZJ49" s="77"/>
      <c r="LZK49" s="77"/>
      <c r="LZL49" s="77"/>
      <c r="LZM49" s="77"/>
      <c r="LZN49" s="77"/>
      <c r="LZO49" s="77"/>
      <c r="LZP49" s="77"/>
      <c r="LZQ49" s="77"/>
      <c r="LZR49" s="77"/>
      <c r="LZS49" s="77"/>
      <c r="LZT49" s="77"/>
      <c r="LZU49" s="77"/>
      <c r="LZV49" s="77"/>
      <c r="LZW49" s="77"/>
      <c r="LZX49" s="77"/>
      <c r="LZY49" s="77"/>
      <c r="LZZ49" s="77"/>
      <c r="MAA49" s="77"/>
      <c r="MAB49" s="77"/>
      <c r="MAC49" s="77"/>
      <c r="MAD49" s="77"/>
      <c r="MAE49" s="77"/>
      <c r="MAF49" s="77"/>
      <c r="MAG49" s="77"/>
      <c r="MAH49" s="77"/>
      <c r="MAI49" s="77"/>
      <c r="MAJ49" s="77"/>
      <c r="MAK49" s="77"/>
      <c r="MAL49" s="77"/>
      <c r="MAM49" s="77"/>
      <c r="MAN49" s="77"/>
      <c r="MAO49" s="77"/>
      <c r="MAP49" s="77"/>
      <c r="MAQ49" s="77"/>
      <c r="MAR49" s="77"/>
      <c r="MAS49" s="77"/>
      <c r="MAT49" s="77"/>
      <c r="MAU49" s="77"/>
      <c r="MAV49" s="77"/>
      <c r="MAW49" s="77"/>
      <c r="MAX49" s="77"/>
      <c r="MAY49" s="77"/>
      <c r="MAZ49" s="77"/>
      <c r="MBA49" s="77"/>
      <c r="MBB49" s="77"/>
      <c r="MBC49" s="77"/>
      <c r="MBD49" s="77"/>
      <c r="MBE49" s="77"/>
      <c r="MBF49" s="77"/>
      <c r="MBG49" s="77"/>
      <c r="MBH49" s="77"/>
      <c r="MBI49" s="77"/>
      <c r="MBJ49" s="77"/>
      <c r="MBK49" s="77"/>
      <c r="MBL49" s="77"/>
      <c r="MBM49" s="77"/>
      <c r="MBN49" s="77"/>
      <c r="MBO49" s="77"/>
      <c r="MBP49" s="77"/>
      <c r="MBQ49" s="77"/>
      <c r="MBR49" s="77"/>
      <c r="MBS49" s="77"/>
      <c r="MBT49" s="77"/>
      <c r="MBU49" s="77"/>
      <c r="MBV49" s="77"/>
      <c r="MBW49" s="77"/>
      <c r="MBX49" s="77"/>
      <c r="MBY49" s="77"/>
      <c r="MBZ49" s="77"/>
      <c r="MCA49" s="77"/>
      <c r="MCB49" s="77"/>
      <c r="MCC49" s="77"/>
      <c r="MCD49" s="77"/>
      <c r="MCE49" s="77"/>
      <c r="MCF49" s="77"/>
      <c r="MCG49" s="77"/>
      <c r="MCH49" s="77"/>
      <c r="MCI49" s="77"/>
      <c r="MCJ49" s="77"/>
      <c r="MCK49" s="77"/>
      <c r="MCL49" s="77"/>
      <c r="MCM49" s="77"/>
      <c r="MCN49" s="77"/>
      <c r="MCO49" s="77"/>
      <c r="MCP49" s="77"/>
      <c r="MCQ49" s="77"/>
      <c r="MCR49" s="77"/>
      <c r="MCS49" s="77"/>
      <c r="MCT49" s="77"/>
      <c r="MCU49" s="77"/>
      <c r="MCV49" s="77"/>
      <c r="MCW49" s="77"/>
      <c r="MCX49" s="77"/>
      <c r="MCY49" s="77"/>
      <c r="MCZ49" s="77"/>
      <c r="MDA49" s="77"/>
      <c r="MDB49" s="77"/>
      <c r="MDC49" s="77"/>
      <c r="MDD49" s="77"/>
      <c r="MDE49" s="77"/>
      <c r="MDF49" s="77"/>
      <c r="MDG49" s="77"/>
      <c r="MDH49" s="77"/>
      <c r="MDI49" s="77"/>
      <c r="MDJ49" s="77"/>
      <c r="MDK49" s="77"/>
      <c r="MDL49" s="77"/>
      <c r="MDM49" s="77"/>
      <c r="MDN49" s="77"/>
      <c r="MDO49" s="77"/>
      <c r="MDP49" s="77"/>
      <c r="MDQ49" s="77"/>
      <c r="MDR49" s="77"/>
      <c r="MDS49" s="77"/>
      <c r="MDT49" s="77"/>
      <c r="MDU49" s="77"/>
      <c r="MDV49" s="77"/>
      <c r="MDW49" s="77"/>
      <c r="MDX49" s="77"/>
      <c r="MDY49" s="77"/>
      <c r="MDZ49" s="77"/>
      <c r="MEA49" s="77"/>
      <c r="MEB49" s="77"/>
      <c r="MEC49" s="77"/>
      <c r="MED49" s="77"/>
      <c r="MEE49" s="77"/>
      <c r="MEF49" s="77"/>
      <c r="MEG49" s="77"/>
      <c r="MEH49" s="77"/>
      <c r="MEI49" s="77"/>
      <c r="MEJ49" s="77"/>
      <c r="MEK49" s="77"/>
      <c r="MEL49" s="77"/>
      <c r="MEM49" s="77"/>
      <c r="MEN49" s="77"/>
      <c r="MEO49" s="77"/>
      <c r="MEP49" s="77"/>
      <c r="MEQ49" s="77"/>
      <c r="MER49" s="77"/>
      <c r="MES49" s="77"/>
      <c r="MET49" s="77"/>
      <c r="MEU49" s="77"/>
      <c r="MEV49" s="77"/>
      <c r="MEW49" s="77"/>
      <c r="MEX49" s="77"/>
      <c r="MEY49" s="77"/>
      <c r="MEZ49" s="77"/>
      <c r="MFA49" s="77"/>
      <c r="MFB49" s="77"/>
      <c r="MFC49" s="77"/>
      <c r="MFD49" s="77"/>
      <c r="MFE49" s="77"/>
      <c r="MFF49" s="77"/>
      <c r="MFG49" s="77"/>
      <c r="MFH49" s="77"/>
      <c r="MFI49" s="77"/>
      <c r="MFJ49" s="77"/>
      <c r="MFK49" s="77"/>
      <c r="MFL49" s="77"/>
      <c r="MFM49" s="77"/>
      <c r="MFN49" s="77"/>
      <c r="MFO49" s="77"/>
      <c r="MFP49" s="77"/>
      <c r="MFQ49" s="77"/>
      <c r="MFR49" s="77"/>
      <c r="MFS49" s="77"/>
      <c r="MFT49" s="77"/>
      <c r="MFU49" s="77"/>
      <c r="MFV49" s="77"/>
      <c r="MFW49" s="77"/>
      <c r="MFX49" s="77"/>
      <c r="MFY49" s="77"/>
      <c r="MFZ49" s="77"/>
      <c r="MGA49" s="77"/>
      <c r="MGB49" s="77"/>
      <c r="MGC49" s="77"/>
      <c r="MGD49" s="77"/>
      <c r="MGE49" s="77"/>
      <c r="MGF49" s="77"/>
      <c r="MGG49" s="77"/>
      <c r="MGH49" s="77"/>
      <c r="MGI49" s="77"/>
      <c r="MGJ49" s="77"/>
      <c r="MGK49" s="77"/>
      <c r="MGL49" s="77"/>
      <c r="MGM49" s="77"/>
      <c r="MGN49" s="77"/>
      <c r="MGO49" s="77"/>
      <c r="MGP49" s="77"/>
      <c r="MGQ49" s="77"/>
      <c r="MGR49" s="77"/>
      <c r="MGS49" s="77"/>
      <c r="MGT49" s="77"/>
      <c r="MGU49" s="77"/>
      <c r="MGV49" s="77"/>
      <c r="MGW49" s="77"/>
      <c r="MGX49" s="77"/>
      <c r="MGY49" s="77"/>
      <c r="MGZ49" s="77"/>
      <c r="MHA49" s="77"/>
      <c r="MHB49" s="77"/>
      <c r="MHC49" s="77"/>
      <c r="MHD49" s="77"/>
      <c r="MHE49" s="77"/>
      <c r="MHF49" s="77"/>
      <c r="MHG49" s="77"/>
      <c r="MHH49" s="77"/>
      <c r="MHI49" s="77"/>
      <c r="MHJ49" s="77"/>
      <c r="MHK49" s="77"/>
      <c r="MHL49" s="77"/>
      <c r="MHM49" s="77"/>
      <c r="MHN49" s="77"/>
      <c r="MHO49" s="77"/>
      <c r="MHP49" s="77"/>
      <c r="MHQ49" s="77"/>
      <c r="MHR49" s="77"/>
      <c r="MHS49" s="77"/>
      <c r="MHT49" s="77"/>
      <c r="MHU49" s="77"/>
      <c r="MHV49" s="77"/>
      <c r="MHW49" s="77"/>
      <c r="MHX49" s="77"/>
      <c r="MHY49" s="77"/>
      <c r="MHZ49" s="77"/>
      <c r="MIA49" s="77"/>
      <c r="MIB49" s="77"/>
      <c r="MIC49" s="77"/>
      <c r="MID49" s="77"/>
      <c r="MIE49" s="77"/>
      <c r="MIF49" s="77"/>
      <c r="MIG49" s="77"/>
      <c r="MIH49" s="77"/>
      <c r="MII49" s="77"/>
      <c r="MIJ49" s="77"/>
      <c r="MIK49" s="77"/>
      <c r="MIL49" s="77"/>
      <c r="MIM49" s="77"/>
      <c r="MIN49" s="77"/>
      <c r="MIO49" s="77"/>
      <c r="MIP49" s="77"/>
      <c r="MIQ49" s="77"/>
      <c r="MIR49" s="77"/>
      <c r="MIS49" s="77"/>
      <c r="MIT49" s="77"/>
      <c r="MIU49" s="77"/>
      <c r="MIV49" s="77"/>
      <c r="MIW49" s="77"/>
      <c r="MIX49" s="77"/>
      <c r="MIY49" s="77"/>
      <c r="MIZ49" s="77"/>
      <c r="MJA49" s="77"/>
      <c r="MJB49" s="77"/>
      <c r="MJC49" s="77"/>
      <c r="MJD49" s="77"/>
      <c r="MJE49" s="77"/>
      <c r="MJF49" s="77"/>
      <c r="MJG49" s="77"/>
      <c r="MJH49" s="77"/>
      <c r="MJI49" s="77"/>
      <c r="MJJ49" s="77"/>
      <c r="MJK49" s="77"/>
      <c r="MJL49" s="77"/>
      <c r="MJM49" s="77"/>
      <c r="MJN49" s="77"/>
      <c r="MJO49" s="77"/>
      <c r="MJP49" s="77"/>
      <c r="MJQ49" s="77"/>
      <c r="MJR49" s="77"/>
      <c r="MJS49" s="77"/>
      <c r="MJT49" s="77"/>
      <c r="MJU49" s="77"/>
      <c r="MJV49" s="77"/>
      <c r="MJW49" s="77"/>
      <c r="MJX49" s="77"/>
      <c r="MJY49" s="77"/>
      <c r="MJZ49" s="77"/>
      <c r="MKA49" s="77"/>
      <c r="MKB49" s="77"/>
      <c r="MKC49" s="77"/>
      <c r="MKD49" s="77"/>
      <c r="MKE49" s="77"/>
      <c r="MKF49" s="77"/>
      <c r="MKG49" s="77"/>
      <c r="MKH49" s="77"/>
      <c r="MKI49" s="77"/>
      <c r="MKJ49" s="77"/>
      <c r="MKK49" s="77"/>
      <c r="MKL49" s="77"/>
      <c r="MKM49" s="77"/>
      <c r="MKN49" s="77"/>
      <c r="MKO49" s="77"/>
      <c r="MKP49" s="77"/>
      <c r="MKQ49" s="77"/>
      <c r="MKR49" s="77"/>
      <c r="MKS49" s="77"/>
      <c r="MKT49" s="77"/>
      <c r="MKU49" s="77"/>
      <c r="MKV49" s="77"/>
      <c r="MKW49" s="77"/>
      <c r="MKX49" s="77"/>
      <c r="MKY49" s="77"/>
      <c r="MKZ49" s="77"/>
      <c r="MLA49" s="77"/>
      <c r="MLB49" s="77"/>
      <c r="MLC49" s="77"/>
      <c r="MLD49" s="77"/>
      <c r="MLE49" s="77"/>
      <c r="MLF49" s="77"/>
      <c r="MLG49" s="77"/>
      <c r="MLH49" s="77"/>
      <c r="MLI49" s="77"/>
      <c r="MLJ49" s="77"/>
      <c r="MLK49" s="77"/>
      <c r="MLL49" s="77"/>
      <c r="MLM49" s="77"/>
      <c r="MLN49" s="77"/>
      <c r="MLO49" s="77"/>
      <c r="MLP49" s="77"/>
      <c r="MLQ49" s="77"/>
      <c r="MLR49" s="77"/>
      <c r="MLS49" s="77"/>
      <c r="MLT49" s="77"/>
      <c r="MLU49" s="77"/>
      <c r="MLV49" s="77"/>
      <c r="MLW49" s="77"/>
      <c r="MLX49" s="77"/>
      <c r="MLY49" s="77"/>
      <c r="MLZ49" s="77"/>
      <c r="MMA49" s="77"/>
      <c r="MMB49" s="77"/>
      <c r="MMC49" s="77"/>
      <c r="MMD49" s="77"/>
      <c r="MME49" s="77"/>
      <c r="MMF49" s="77"/>
      <c r="MMG49" s="77"/>
      <c r="MMH49" s="77"/>
      <c r="MMI49" s="77"/>
      <c r="MMJ49" s="77"/>
      <c r="MMK49" s="77"/>
      <c r="MML49" s="77"/>
      <c r="MMM49" s="77"/>
      <c r="MMN49" s="77"/>
      <c r="MMO49" s="77"/>
      <c r="MMP49" s="77"/>
      <c r="MMQ49" s="77"/>
      <c r="MMR49" s="77"/>
      <c r="MMS49" s="77"/>
      <c r="MMT49" s="77"/>
      <c r="MMU49" s="77"/>
      <c r="MMV49" s="77"/>
      <c r="MMW49" s="77"/>
      <c r="MMX49" s="77"/>
      <c r="MMY49" s="77"/>
      <c r="MMZ49" s="77"/>
      <c r="MNA49" s="77"/>
      <c r="MNB49" s="77"/>
      <c r="MNC49" s="77"/>
      <c r="MND49" s="77"/>
      <c r="MNE49" s="77"/>
      <c r="MNF49" s="77"/>
      <c r="MNG49" s="77"/>
      <c r="MNH49" s="77"/>
      <c r="MNI49" s="77"/>
      <c r="MNJ49" s="77"/>
      <c r="MNK49" s="77"/>
      <c r="MNL49" s="77"/>
      <c r="MNM49" s="77"/>
      <c r="MNN49" s="77"/>
      <c r="MNO49" s="77"/>
      <c r="MNP49" s="77"/>
      <c r="MNQ49" s="77"/>
      <c r="MNR49" s="77"/>
      <c r="MNS49" s="77"/>
      <c r="MNT49" s="77"/>
      <c r="MNU49" s="77"/>
      <c r="MNV49" s="77"/>
      <c r="MNW49" s="77"/>
      <c r="MNX49" s="77"/>
      <c r="MNY49" s="77"/>
      <c r="MNZ49" s="77"/>
      <c r="MOA49" s="77"/>
      <c r="MOB49" s="77"/>
      <c r="MOC49" s="77"/>
      <c r="MOD49" s="77"/>
      <c r="MOE49" s="77"/>
      <c r="MOF49" s="77"/>
      <c r="MOG49" s="77"/>
      <c r="MOH49" s="77"/>
      <c r="MOI49" s="77"/>
      <c r="MOJ49" s="77"/>
      <c r="MOK49" s="77"/>
      <c r="MOL49" s="77"/>
      <c r="MOM49" s="77"/>
      <c r="MON49" s="77"/>
      <c r="MOO49" s="77"/>
      <c r="MOP49" s="77"/>
      <c r="MOQ49" s="77"/>
      <c r="MOR49" s="77"/>
      <c r="MOS49" s="77"/>
      <c r="MOT49" s="77"/>
      <c r="MOU49" s="77"/>
      <c r="MOV49" s="77"/>
      <c r="MOW49" s="77"/>
      <c r="MOX49" s="77"/>
      <c r="MOY49" s="77"/>
      <c r="MOZ49" s="77"/>
      <c r="MPA49" s="77"/>
      <c r="MPB49" s="77"/>
      <c r="MPC49" s="77"/>
      <c r="MPD49" s="77"/>
      <c r="MPE49" s="77"/>
      <c r="MPF49" s="77"/>
      <c r="MPG49" s="77"/>
      <c r="MPH49" s="77"/>
      <c r="MPI49" s="77"/>
      <c r="MPJ49" s="77"/>
      <c r="MPK49" s="77"/>
      <c r="MPL49" s="77"/>
      <c r="MPM49" s="77"/>
      <c r="MPN49" s="77"/>
      <c r="MPO49" s="77"/>
      <c r="MPP49" s="77"/>
      <c r="MPQ49" s="77"/>
      <c r="MPR49" s="77"/>
      <c r="MPS49" s="77"/>
      <c r="MPT49" s="77"/>
      <c r="MPU49" s="77"/>
      <c r="MPV49" s="77"/>
      <c r="MPW49" s="77"/>
      <c r="MPX49" s="77"/>
      <c r="MPY49" s="77"/>
      <c r="MPZ49" s="77"/>
      <c r="MQA49" s="77"/>
      <c r="MQB49" s="77"/>
      <c r="MQC49" s="77"/>
      <c r="MQD49" s="77"/>
      <c r="MQE49" s="77"/>
      <c r="MQF49" s="77"/>
      <c r="MQG49" s="77"/>
      <c r="MQH49" s="77"/>
      <c r="MQI49" s="77"/>
      <c r="MQJ49" s="77"/>
      <c r="MQK49" s="77"/>
      <c r="MQL49" s="77"/>
      <c r="MQM49" s="77"/>
      <c r="MQN49" s="77"/>
      <c r="MQO49" s="77"/>
      <c r="MQP49" s="77"/>
      <c r="MQQ49" s="77"/>
      <c r="MQR49" s="77"/>
      <c r="MQS49" s="77"/>
      <c r="MQT49" s="77"/>
      <c r="MQU49" s="77"/>
      <c r="MQV49" s="77"/>
      <c r="MQW49" s="77"/>
      <c r="MQX49" s="77"/>
      <c r="MQY49" s="77"/>
      <c r="MQZ49" s="77"/>
      <c r="MRA49" s="77"/>
      <c r="MRB49" s="77"/>
      <c r="MRC49" s="77"/>
      <c r="MRD49" s="77"/>
      <c r="MRE49" s="77"/>
      <c r="MRF49" s="77"/>
      <c r="MRG49" s="77"/>
      <c r="MRH49" s="77"/>
      <c r="MRI49" s="77"/>
      <c r="MRJ49" s="77"/>
      <c r="MRK49" s="77"/>
      <c r="MRL49" s="77"/>
      <c r="MRM49" s="77"/>
      <c r="MRN49" s="77"/>
      <c r="MRO49" s="77"/>
      <c r="MRP49" s="77"/>
      <c r="MRQ49" s="77"/>
      <c r="MRR49" s="77"/>
      <c r="MRS49" s="77"/>
      <c r="MRT49" s="77"/>
      <c r="MRU49" s="77"/>
      <c r="MRV49" s="77"/>
      <c r="MRW49" s="77"/>
      <c r="MRX49" s="77"/>
      <c r="MRY49" s="77"/>
      <c r="MRZ49" s="77"/>
      <c r="MSA49" s="77"/>
      <c r="MSB49" s="77"/>
      <c r="MSC49" s="77"/>
      <c r="MSD49" s="77"/>
      <c r="MSE49" s="77"/>
      <c r="MSF49" s="77"/>
      <c r="MSG49" s="77"/>
      <c r="MSH49" s="77"/>
      <c r="MSI49" s="77"/>
      <c r="MSJ49" s="77"/>
      <c r="MSK49" s="77"/>
      <c r="MSL49" s="77"/>
      <c r="MSM49" s="77"/>
      <c r="MSN49" s="77"/>
      <c r="MSO49" s="77"/>
      <c r="MSP49" s="77"/>
      <c r="MSQ49" s="77"/>
      <c r="MSR49" s="77"/>
      <c r="MSS49" s="77"/>
      <c r="MST49" s="77"/>
      <c r="MSU49" s="77"/>
      <c r="MSV49" s="77"/>
      <c r="MSW49" s="77"/>
      <c r="MSX49" s="77"/>
      <c r="MSY49" s="77"/>
      <c r="MSZ49" s="77"/>
      <c r="MTA49" s="77"/>
      <c r="MTB49" s="77"/>
      <c r="MTC49" s="77"/>
      <c r="MTD49" s="77"/>
      <c r="MTE49" s="77"/>
      <c r="MTF49" s="77"/>
      <c r="MTG49" s="77"/>
      <c r="MTH49" s="77"/>
      <c r="MTI49" s="77"/>
      <c r="MTJ49" s="77"/>
      <c r="MTK49" s="77"/>
      <c r="MTL49" s="77"/>
      <c r="MTM49" s="77"/>
      <c r="MTN49" s="77"/>
      <c r="MTO49" s="77"/>
      <c r="MTP49" s="77"/>
      <c r="MTQ49" s="77"/>
      <c r="MTR49" s="77"/>
      <c r="MTS49" s="77"/>
      <c r="MTT49" s="77"/>
      <c r="MTU49" s="77"/>
      <c r="MTV49" s="77"/>
      <c r="MTW49" s="77"/>
      <c r="MTX49" s="77"/>
      <c r="MTY49" s="77"/>
      <c r="MTZ49" s="77"/>
      <c r="MUA49" s="77"/>
      <c r="MUB49" s="77"/>
      <c r="MUC49" s="77"/>
      <c r="MUD49" s="77"/>
      <c r="MUE49" s="77"/>
      <c r="MUF49" s="77"/>
      <c r="MUG49" s="77"/>
      <c r="MUH49" s="77"/>
      <c r="MUI49" s="77"/>
      <c r="MUJ49" s="77"/>
      <c r="MUK49" s="77"/>
      <c r="MUL49" s="77"/>
      <c r="MUM49" s="77"/>
      <c r="MUN49" s="77"/>
      <c r="MUO49" s="77"/>
      <c r="MUP49" s="77"/>
      <c r="MUQ49" s="77"/>
      <c r="MUR49" s="77"/>
      <c r="MUS49" s="77"/>
      <c r="MUT49" s="77"/>
      <c r="MUU49" s="77"/>
      <c r="MUV49" s="77"/>
      <c r="MUW49" s="77"/>
      <c r="MUX49" s="77"/>
      <c r="MUY49" s="77"/>
      <c r="MUZ49" s="77"/>
      <c r="MVA49" s="77"/>
      <c r="MVB49" s="77"/>
      <c r="MVC49" s="77"/>
      <c r="MVD49" s="77"/>
      <c r="MVE49" s="77"/>
      <c r="MVF49" s="77"/>
      <c r="MVG49" s="77"/>
      <c r="MVH49" s="77"/>
      <c r="MVI49" s="77"/>
      <c r="MVJ49" s="77"/>
      <c r="MVK49" s="77"/>
      <c r="MVL49" s="77"/>
      <c r="MVM49" s="77"/>
      <c r="MVN49" s="77"/>
      <c r="MVO49" s="77"/>
      <c r="MVP49" s="77"/>
      <c r="MVQ49" s="77"/>
      <c r="MVR49" s="77"/>
      <c r="MVS49" s="77"/>
      <c r="MVT49" s="77"/>
      <c r="MVU49" s="77"/>
      <c r="MVV49" s="77"/>
      <c r="MVW49" s="77"/>
      <c r="MVX49" s="77"/>
      <c r="MVY49" s="77"/>
      <c r="MVZ49" s="77"/>
      <c r="MWA49" s="77"/>
      <c r="MWB49" s="77"/>
      <c r="MWC49" s="77"/>
      <c r="MWD49" s="77"/>
      <c r="MWE49" s="77"/>
      <c r="MWF49" s="77"/>
      <c r="MWG49" s="77"/>
      <c r="MWH49" s="77"/>
      <c r="MWI49" s="77"/>
      <c r="MWJ49" s="77"/>
      <c r="MWK49" s="77"/>
      <c r="MWL49" s="77"/>
      <c r="MWM49" s="77"/>
      <c r="MWN49" s="77"/>
      <c r="MWO49" s="77"/>
      <c r="MWP49" s="77"/>
      <c r="MWQ49" s="77"/>
      <c r="MWR49" s="77"/>
      <c r="MWS49" s="77"/>
      <c r="MWT49" s="77"/>
      <c r="MWU49" s="77"/>
      <c r="MWV49" s="77"/>
      <c r="MWW49" s="77"/>
      <c r="MWX49" s="77"/>
      <c r="MWY49" s="77"/>
      <c r="MWZ49" s="77"/>
      <c r="MXA49" s="77"/>
      <c r="MXB49" s="77"/>
      <c r="MXC49" s="77"/>
      <c r="MXD49" s="77"/>
      <c r="MXE49" s="77"/>
      <c r="MXF49" s="77"/>
      <c r="MXG49" s="77"/>
      <c r="MXH49" s="77"/>
      <c r="MXI49" s="77"/>
      <c r="MXJ49" s="77"/>
      <c r="MXK49" s="77"/>
      <c r="MXL49" s="77"/>
      <c r="MXM49" s="77"/>
      <c r="MXN49" s="77"/>
      <c r="MXO49" s="77"/>
      <c r="MXP49" s="77"/>
      <c r="MXQ49" s="77"/>
      <c r="MXR49" s="77"/>
      <c r="MXS49" s="77"/>
      <c r="MXT49" s="77"/>
      <c r="MXU49" s="77"/>
      <c r="MXV49" s="77"/>
      <c r="MXW49" s="77"/>
      <c r="MXX49" s="77"/>
      <c r="MXY49" s="77"/>
      <c r="MXZ49" s="77"/>
      <c r="MYA49" s="77"/>
      <c r="MYB49" s="77"/>
      <c r="MYC49" s="77"/>
      <c r="MYD49" s="77"/>
      <c r="MYE49" s="77"/>
      <c r="MYF49" s="77"/>
      <c r="MYG49" s="77"/>
      <c r="MYH49" s="77"/>
      <c r="MYI49" s="77"/>
      <c r="MYJ49" s="77"/>
      <c r="MYK49" s="77"/>
      <c r="MYL49" s="77"/>
      <c r="MYM49" s="77"/>
      <c r="MYN49" s="77"/>
      <c r="MYO49" s="77"/>
      <c r="MYP49" s="77"/>
      <c r="MYQ49" s="77"/>
      <c r="MYR49" s="77"/>
      <c r="MYS49" s="77"/>
      <c r="MYT49" s="77"/>
      <c r="MYU49" s="77"/>
      <c r="MYV49" s="77"/>
      <c r="MYW49" s="77"/>
      <c r="MYX49" s="77"/>
      <c r="MYY49" s="77"/>
      <c r="MYZ49" s="77"/>
      <c r="MZA49" s="77"/>
      <c r="MZB49" s="77"/>
      <c r="MZC49" s="77"/>
      <c r="MZD49" s="77"/>
      <c r="MZE49" s="77"/>
      <c r="MZF49" s="77"/>
      <c r="MZG49" s="77"/>
      <c r="MZH49" s="77"/>
      <c r="MZI49" s="77"/>
      <c r="MZJ49" s="77"/>
      <c r="MZK49" s="77"/>
      <c r="MZL49" s="77"/>
      <c r="MZM49" s="77"/>
      <c r="MZN49" s="77"/>
      <c r="MZO49" s="77"/>
      <c r="MZP49" s="77"/>
      <c r="MZQ49" s="77"/>
      <c r="MZR49" s="77"/>
      <c r="MZS49" s="77"/>
      <c r="MZT49" s="77"/>
      <c r="MZU49" s="77"/>
      <c r="MZV49" s="77"/>
      <c r="MZW49" s="77"/>
      <c r="MZX49" s="77"/>
      <c r="MZY49" s="77"/>
      <c r="MZZ49" s="77"/>
      <c r="NAA49" s="77"/>
      <c r="NAB49" s="77"/>
      <c r="NAC49" s="77"/>
      <c r="NAD49" s="77"/>
      <c r="NAE49" s="77"/>
      <c r="NAF49" s="77"/>
      <c r="NAG49" s="77"/>
      <c r="NAH49" s="77"/>
      <c r="NAI49" s="77"/>
      <c r="NAJ49" s="77"/>
      <c r="NAK49" s="77"/>
      <c r="NAL49" s="77"/>
      <c r="NAM49" s="77"/>
      <c r="NAN49" s="77"/>
      <c r="NAO49" s="77"/>
      <c r="NAP49" s="77"/>
      <c r="NAQ49" s="77"/>
      <c r="NAR49" s="77"/>
      <c r="NAS49" s="77"/>
      <c r="NAT49" s="77"/>
      <c r="NAU49" s="77"/>
      <c r="NAV49" s="77"/>
      <c r="NAW49" s="77"/>
      <c r="NAX49" s="77"/>
      <c r="NAY49" s="77"/>
      <c r="NAZ49" s="77"/>
      <c r="NBA49" s="77"/>
      <c r="NBB49" s="77"/>
      <c r="NBC49" s="77"/>
      <c r="NBD49" s="77"/>
      <c r="NBE49" s="77"/>
      <c r="NBF49" s="77"/>
      <c r="NBG49" s="77"/>
      <c r="NBH49" s="77"/>
      <c r="NBI49" s="77"/>
      <c r="NBJ49" s="77"/>
      <c r="NBK49" s="77"/>
      <c r="NBL49" s="77"/>
      <c r="NBM49" s="77"/>
      <c r="NBN49" s="77"/>
      <c r="NBO49" s="77"/>
      <c r="NBP49" s="77"/>
      <c r="NBQ49" s="77"/>
      <c r="NBR49" s="77"/>
      <c r="NBS49" s="77"/>
      <c r="NBT49" s="77"/>
      <c r="NBU49" s="77"/>
      <c r="NBV49" s="77"/>
      <c r="NBW49" s="77"/>
      <c r="NBX49" s="77"/>
      <c r="NBY49" s="77"/>
      <c r="NBZ49" s="77"/>
      <c r="NCA49" s="77"/>
      <c r="NCB49" s="77"/>
      <c r="NCC49" s="77"/>
      <c r="NCD49" s="77"/>
      <c r="NCE49" s="77"/>
      <c r="NCF49" s="77"/>
      <c r="NCG49" s="77"/>
      <c r="NCH49" s="77"/>
      <c r="NCI49" s="77"/>
      <c r="NCJ49" s="77"/>
      <c r="NCK49" s="77"/>
      <c r="NCL49" s="77"/>
      <c r="NCM49" s="77"/>
      <c r="NCN49" s="77"/>
      <c r="NCO49" s="77"/>
      <c r="NCP49" s="77"/>
      <c r="NCQ49" s="77"/>
      <c r="NCR49" s="77"/>
      <c r="NCS49" s="77"/>
      <c r="NCT49" s="77"/>
      <c r="NCU49" s="77"/>
      <c r="NCV49" s="77"/>
      <c r="NCW49" s="77"/>
      <c r="NCX49" s="77"/>
      <c r="NCY49" s="77"/>
      <c r="NCZ49" s="77"/>
      <c r="NDA49" s="77"/>
      <c r="NDB49" s="77"/>
      <c r="NDC49" s="77"/>
      <c r="NDD49" s="77"/>
      <c r="NDE49" s="77"/>
      <c r="NDF49" s="77"/>
      <c r="NDG49" s="77"/>
      <c r="NDH49" s="77"/>
      <c r="NDI49" s="77"/>
      <c r="NDJ49" s="77"/>
      <c r="NDK49" s="77"/>
      <c r="NDL49" s="77"/>
      <c r="NDM49" s="77"/>
      <c r="NDN49" s="77"/>
      <c r="NDO49" s="77"/>
      <c r="NDP49" s="77"/>
      <c r="NDQ49" s="77"/>
      <c r="NDR49" s="77"/>
      <c r="NDS49" s="77"/>
      <c r="NDT49" s="77"/>
      <c r="NDU49" s="77"/>
      <c r="NDV49" s="77"/>
      <c r="NDW49" s="77"/>
      <c r="NDX49" s="77"/>
      <c r="NDY49" s="77"/>
      <c r="NDZ49" s="77"/>
      <c r="NEA49" s="77"/>
      <c r="NEB49" s="77"/>
      <c r="NEC49" s="77"/>
      <c r="NED49" s="77"/>
      <c r="NEE49" s="77"/>
      <c r="NEF49" s="77"/>
      <c r="NEG49" s="77"/>
      <c r="NEH49" s="77"/>
      <c r="NEI49" s="77"/>
      <c r="NEJ49" s="77"/>
      <c r="NEK49" s="77"/>
      <c r="NEL49" s="77"/>
      <c r="NEM49" s="77"/>
      <c r="NEN49" s="77"/>
      <c r="NEO49" s="77"/>
      <c r="NEP49" s="77"/>
      <c r="NEQ49" s="77"/>
      <c r="NER49" s="77"/>
      <c r="NES49" s="77"/>
      <c r="NET49" s="77"/>
      <c r="NEU49" s="77"/>
      <c r="NEV49" s="77"/>
      <c r="NEW49" s="77"/>
      <c r="NEX49" s="77"/>
      <c r="NEY49" s="77"/>
      <c r="NEZ49" s="77"/>
      <c r="NFA49" s="77"/>
      <c r="NFB49" s="77"/>
      <c r="NFC49" s="77"/>
      <c r="NFD49" s="77"/>
      <c r="NFE49" s="77"/>
      <c r="NFF49" s="77"/>
      <c r="NFG49" s="77"/>
      <c r="NFH49" s="77"/>
      <c r="NFI49" s="77"/>
      <c r="NFJ49" s="77"/>
      <c r="NFK49" s="77"/>
      <c r="NFL49" s="77"/>
      <c r="NFM49" s="77"/>
      <c r="NFN49" s="77"/>
      <c r="NFO49" s="77"/>
      <c r="NFP49" s="77"/>
      <c r="NFQ49" s="77"/>
      <c r="NFR49" s="77"/>
      <c r="NFS49" s="77"/>
      <c r="NFT49" s="77"/>
      <c r="NFU49" s="77"/>
      <c r="NFV49" s="77"/>
      <c r="NFW49" s="77"/>
      <c r="NFX49" s="77"/>
      <c r="NFY49" s="77"/>
      <c r="NFZ49" s="77"/>
      <c r="NGA49" s="77"/>
      <c r="NGB49" s="77"/>
      <c r="NGC49" s="77"/>
      <c r="NGD49" s="77"/>
      <c r="NGE49" s="77"/>
      <c r="NGF49" s="77"/>
      <c r="NGG49" s="77"/>
      <c r="NGH49" s="77"/>
      <c r="NGI49" s="77"/>
      <c r="NGJ49" s="77"/>
      <c r="NGK49" s="77"/>
      <c r="NGL49" s="77"/>
      <c r="NGM49" s="77"/>
      <c r="NGN49" s="77"/>
      <c r="NGO49" s="77"/>
      <c r="NGP49" s="77"/>
      <c r="NGQ49" s="77"/>
      <c r="NGR49" s="77"/>
      <c r="NGS49" s="77"/>
      <c r="NGT49" s="77"/>
      <c r="NGU49" s="77"/>
      <c r="NGV49" s="77"/>
      <c r="NGW49" s="77"/>
      <c r="NGX49" s="77"/>
      <c r="NGY49" s="77"/>
      <c r="NGZ49" s="77"/>
      <c r="NHA49" s="77"/>
      <c r="NHB49" s="77"/>
      <c r="NHC49" s="77"/>
      <c r="NHD49" s="77"/>
      <c r="NHE49" s="77"/>
      <c r="NHF49" s="77"/>
      <c r="NHG49" s="77"/>
      <c r="NHH49" s="77"/>
      <c r="NHI49" s="77"/>
      <c r="NHJ49" s="77"/>
      <c r="NHK49" s="77"/>
      <c r="NHL49" s="77"/>
      <c r="NHM49" s="77"/>
      <c r="NHN49" s="77"/>
      <c r="NHO49" s="77"/>
      <c r="NHP49" s="77"/>
      <c r="NHQ49" s="77"/>
      <c r="NHR49" s="77"/>
      <c r="NHS49" s="77"/>
      <c r="NHT49" s="77"/>
      <c r="NHU49" s="77"/>
      <c r="NHV49" s="77"/>
      <c r="NHW49" s="77"/>
      <c r="NHX49" s="77"/>
      <c r="NHY49" s="77"/>
      <c r="NHZ49" s="77"/>
      <c r="NIA49" s="77"/>
      <c r="NIB49" s="77"/>
      <c r="NIC49" s="77"/>
      <c r="NID49" s="77"/>
      <c r="NIE49" s="77"/>
      <c r="NIF49" s="77"/>
      <c r="NIG49" s="77"/>
      <c r="NIH49" s="77"/>
      <c r="NII49" s="77"/>
      <c r="NIJ49" s="77"/>
      <c r="NIK49" s="77"/>
      <c r="NIL49" s="77"/>
      <c r="NIM49" s="77"/>
      <c r="NIN49" s="77"/>
      <c r="NIO49" s="77"/>
      <c r="NIP49" s="77"/>
      <c r="NIQ49" s="77"/>
      <c r="NIR49" s="77"/>
      <c r="NIS49" s="77"/>
      <c r="NIT49" s="77"/>
      <c r="NIU49" s="77"/>
      <c r="NIV49" s="77"/>
      <c r="NIW49" s="77"/>
      <c r="NIX49" s="77"/>
      <c r="NIY49" s="77"/>
      <c r="NIZ49" s="77"/>
      <c r="NJA49" s="77"/>
      <c r="NJB49" s="77"/>
      <c r="NJC49" s="77"/>
      <c r="NJD49" s="77"/>
      <c r="NJE49" s="77"/>
      <c r="NJF49" s="77"/>
      <c r="NJG49" s="77"/>
      <c r="NJH49" s="77"/>
      <c r="NJI49" s="77"/>
      <c r="NJJ49" s="77"/>
      <c r="NJK49" s="77"/>
      <c r="NJL49" s="77"/>
      <c r="NJM49" s="77"/>
      <c r="NJN49" s="77"/>
      <c r="NJO49" s="77"/>
      <c r="NJP49" s="77"/>
      <c r="NJQ49" s="77"/>
      <c r="NJR49" s="77"/>
      <c r="NJS49" s="77"/>
      <c r="NJT49" s="77"/>
      <c r="NJU49" s="77"/>
      <c r="NJV49" s="77"/>
      <c r="NJW49" s="77"/>
      <c r="NJX49" s="77"/>
      <c r="NJY49" s="77"/>
      <c r="NJZ49" s="77"/>
      <c r="NKA49" s="77"/>
      <c r="NKB49" s="77"/>
      <c r="NKC49" s="77"/>
      <c r="NKD49" s="77"/>
      <c r="NKE49" s="77"/>
      <c r="NKF49" s="77"/>
      <c r="NKG49" s="77"/>
      <c r="NKH49" s="77"/>
      <c r="NKI49" s="77"/>
      <c r="NKJ49" s="77"/>
      <c r="NKK49" s="77"/>
      <c r="NKL49" s="77"/>
      <c r="NKM49" s="77"/>
      <c r="NKN49" s="77"/>
      <c r="NKO49" s="77"/>
      <c r="NKP49" s="77"/>
      <c r="NKQ49" s="77"/>
      <c r="NKR49" s="77"/>
      <c r="NKS49" s="77"/>
      <c r="NKT49" s="77"/>
      <c r="NKU49" s="77"/>
      <c r="NKV49" s="77"/>
      <c r="NKW49" s="77"/>
      <c r="NKX49" s="77"/>
      <c r="NKY49" s="77"/>
      <c r="NKZ49" s="77"/>
      <c r="NLA49" s="77"/>
      <c r="NLB49" s="77"/>
      <c r="NLC49" s="77"/>
      <c r="NLD49" s="77"/>
      <c r="NLE49" s="77"/>
      <c r="NLF49" s="77"/>
      <c r="NLG49" s="77"/>
      <c r="NLH49" s="77"/>
      <c r="NLI49" s="77"/>
      <c r="NLJ49" s="77"/>
      <c r="NLK49" s="77"/>
      <c r="NLL49" s="77"/>
      <c r="NLM49" s="77"/>
      <c r="NLN49" s="77"/>
      <c r="NLO49" s="77"/>
      <c r="NLP49" s="77"/>
      <c r="NLQ49" s="77"/>
      <c r="NLR49" s="77"/>
      <c r="NLS49" s="77"/>
      <c r="NLT49" s="77"/>
      <c r="NLU49" s="77"/>
      <c r="NLV49" s="77"/>
      <c r="NLW49" s="77"/>
      <c r="NLX49" s="77"/>
      <c r="NLY49" s="77"/>
      <c r="NLZ49" s="77"/>
      <c r="NMA49" s="77"/>
      <c r="NMB49" s="77"/>
      <c r="NMC49" s="77"/>
      <c r="NMD49" s="77"/>
      <c r="NME49" s="77"/>
      <c r="NMF49" s="77"/>
      <c r="NMG49" s="77"/>
      <c r="NMH49" s="77"/>
      <c r="NMI49" s="77"/>
      <c r="NMJ49" s="77"/>
      <c r="NMK49" s="77"/>
      <c r="NML49" s="77"/>
      <c r="NMM49" s="77"/>
      <c r="NMN49" s="77"/>
      <c r="NMO49" s="77"/>
      <c r="NMP49" s="77"/>
      <c r="NMQ49" s="77"/>
      <c r="NMR49" s="77"/>
      <c r="NMS49" s="77"/>
      <c r="NMT49" s="77"/>
      <c r="NMU49" s="77"/>
      <c r="NMV49" s="77"/>
      <c r="NMW49" s="77"/>
      <c r="NMX49" s="77"/>
      <c r="NMY49" s="77"/>
      <c r="NMZ49" s="77"/>
      <c r="NNA49" s="77"/>
      <c r="NNB49" s="77"/>
      <c r="NNC49" s="77"/>
      <c r="NND49" s="77"/>
      <c r="NNE49" s="77"/>
      <c r="NNF49" s="77"/>
      <c r="NNG49" s="77"/>
      <c r="NNH49" s="77"/>
      <c r="NNI49" s="77"/>
      <c r="NNJ49" s="77"/>
      <c r="NNK49" s="77"/>
      <c r="NNL49" s="77"/>
      <c r="NNM49" s="77"/>
      <c r="NNN49" s="77"/>
      <c r="NNO49" s="77"/>
      <c r="NNP49" s="77"/>
      <c r="NNQ49" s="77"/>
      <c r="NNR49" s="77"/>
      <c r="NNS49" s="77"/>
      <c r="NNT49" s="77"/>
      <c r="NNU49" s="77"/>
      <c r="NNV49" s="77"/>
      <c r="NNW49" s="77"/>
      <c r="NNX49" s="77"/>
      <c r="NNY49" s="77"/>
      <c r="NNZ49" s="77"/>
      <c r="NOA49" s="77"/>
      <c r="NOB49" s="77"/>
      <c r="NOC49" s="77"/>
      <c r="NOD49" s="77"/>
      <c r="NOE49" s="77"/>
      <c r="NOF49" s="77"/>
      <c r="NOG49" s="77"/>
      <c r="NOH49" s="77"/>
      <c r="NOI49" s="77"/>
      <c r="NOJ49" s="77"/>
      <c r="NOK49" s="77"/>
      <c r="NOL49" s="77"/>
      <c r="NOM49" s="77"/>
      <c r="NON49" s="77"/>
      <c r="NOO49" s="77"/>
      <c r="NOP49" s="77"/>
      <c r="NOQ49" s="77"/>
      <c r="NOR49" s="77"/>
      <c r="NOS49" s="77"/>
      <c r="NOT49" s="77"/>
      <c r="NOU49" s="77"/>
      <c r="NOV49" s="77"/>
      <c r="NOW49" s="77"/>
      <c r="NOX49" s="77"/>
      <c r="NOY49" s="77"/>
      <c r="NOZ49" s="77"/>
      <c r="NPA49" s="77"/>
      <c r="NPB49" s="77"/>
      <c r="NPC49" s="77"/>
      <c r="NPD49" s="77"/>
      <c r="NPE49" s="77"/>
      <c r="NPF49" s="77"/>
      <c r="NPG49" s="77"/>
      <c r="NPH49" s="77"/>
      <c r="NPI49" s="77"/>
      <c r="NPJ49" s="77"/>
      <c r="NPK49" s="77"/>
      <c r="NPL49" s="77"/>
      <c r="NPM49" s="77"/>
      <c r="NPN49" s="77"/>
      <c r="NPO49" s="77"/>
      <c r="NPP49" s="77"/>
      <c r="NPQ49" s="77"/>
      <c r="NPR49" s="77"/>
      <c r="NPS49" s="77"/>
      <c r="NPT49" s="77"/>
      <c r="NPU49" s="77"/>
      <c r="NPV49" s="77"/>
      <c r="NPW49" s="77"/>
      <c r="NPX49" s="77"/>
      <c r="NPY49" s="77"/>
      <c r="NPZ49" s="77"/>
      <c r="NQA49" s="77"/>
      <c r="NQB49" s="77"/>
      <c r="NQC49" s="77"/>
      <c r="NQD49" s="77"/>
      <c r="NQE49" s="77"/>
      <c r="NQF49" s="77"/>
      <c r="NQG49" s="77"/>
      <c r="NQH49" s="77"/>
      <c r="NQI49" s="77"/>
      <c r="NQJ49" s="77"/>
      <c r="NQK49" s="77"/>
      <c r="NQL49" s="77"/>
      <c r="NQM49" s="77"/>
      <c r="NQN49" s="77"/>
      <c r="NQO49" s="77"/>
      <c r="NQP49" s="77"/>
      <c r="NQQ49" s="77"/>
      <c r="NQR49" s="77"/>
      <c r="NQS49" s="77"/>
      <c r="NQT49" s="77"/>
      <c r="NQU49" s="77"/>
      <c r="NQV49" s="77"/>
      <c r="NQW49" s="77"/>
      <c r="NQX49" s="77"/>
      <c r="NQY49" s="77"/>
      <c r="NQZ49" s="77"/>
      <c r="NRA49" s="77"/>
      <c r="NRB49" s="77"/>
      <c r="NRC49" s="77"/>
      <c r="NRD49" s="77"/>
      <c r="NRE49" s="77"/>
      <c r="NRF49" s="77"/>
      <c r="NRG49" s="77"/>
      <c r="NRH49" s="77"/>
      <c r="NRI49" s="77"/>
      <c r="NRJ49" s="77"/>
      <c r="NRK49" s="77"/>
      <c r="NRL49" s="77"/>
      <c r="NRM49" s="77"/>
      <c r="NRN49" s="77"/>
      <c r="NRO49" s="77"/>
      <c r="NRP49" s="77"/>
      <c r="NRQ49" s="77"/>
      <c r="NRR49" s="77"/>
      <c r="NRS49" s="77"/>
      <c r="NRT49" s="77"/>
      <c r="NRU49" s="77"/>
      <c r="NRV49" s="77"/>
      <c r="NRW49" s="77"/>
      <c r="NRX49" s="77"/>
      <c r="NRY49" s="77"/>
      <c r="NRZ49" s="77"/>
      <c r="NSA49" s="77"/>
      <c r="NSB49" s="77"/>
      <c r="NSC49" s="77"/>
      <c r="NSD49" s="77"/>
      <c r="NSE49" s="77"/>
      <c r="NSF49" s="77"/>
      <c r="NSG49" s="77"/>
      <c r="NSH49" s="77"/>
      <c r="NSI49" s="77"/>
      <c r="NSJ49" s="77"/>
      <c r="NSK49" s="77"/>
      <c r="NSL49" s="77"/>
      <c r="NSM49" s="77"/>
      <c r="NSN49" s="77"/>
      <c r="NSO49" s="77"/>
      <c r="NSP49" s="77"/>
      <c r="NSQ49" s="77"/>
      <c r="NSR49" s="77"/>
      <c r="NSS49" s="77"/>
      <c r="NST49" s="77"/>
      <c r="NSU49" s="77"/>
      <c r="NSV49" s="77"/>
      <c r="NSW49" s="77"/>
      <c r="NSX49" s="77"/>
      <c r="NSY49" s="77"/>
      <c r="NSZ49" s="77"/>
      <c r="NTA49" s="77"/>
      <c r="NTB49" s="77"/>
      <c r="NTC49" s="77"/>
      <c r="NTD49" s="77"/>
      <c r="NTE49" s="77"/>
      <c r="NTF49" s="77"/>
      <c r="NTG49" s="77"/>
      <c r="NTH49" s="77"/>
      <c r="NTI49" s="77"/>
      <c r="NTJ49" s="77"/>
      <c r="NTK49" s="77"/>
      <c r="NTL49" s="77"/>
      <c r="NTM49" s="77"/>
      <c r="NTN49" s="77"/>
      <c r="NTO49" s="77"/>
      <c r="NTP49" s="77"/>
      <c r="NTQ49" s="77"/>
      <c r="NTR49" s="77"/>
      <c r="NTS49" s="77"/>
      <c r="NTT49" s="77"/>
      <c r="NTU49" s="77"/>
      <c r="NTV49" s="77"/>
      <c r="NTW49" s="77"/>
      <c r="NTX49" s="77"/>
      <c r="NTY49" s="77"/>
      <c r="NTZ49" s="77"/>
      <c r="NUA49" s="77"/>
      <c r="NUB49" s="77"/>
      <c r="NUC49" s="77"/>
      <c r="NUD49" s="77"/>
      <c r="NUE49" s="77"/>
      <c r="NUF49" s="77"/>
      <c r="NUG49" s="77"/>
      <c r="NUH49" s="77"/>
      <c r="NUI49" s="77"/>
      <c r="NUJ49" s="77"/>
      <c r="NUK49" s="77"/>
      <c r="NUL49" s="77"/>
      <c r="NUM49" s="77"/>
      <c r="NUN49" s="77"/>
      <c r="NUO49" s="77"/>
      <c r="NUP49" s="77"/>
      <c r="NUQ49" s="77"/>
      <c r="NUR49" s="77"/>
      <c r="NUS49" s="77"/>
      <c r="NUT49" s="77"/>
      <c r="NUU49" s="77"/>
      <c r="NUV49" s="77"/>
      <c r="NUW49" s="77"/>
      <c r="NUX49" s="77"/>
      <c r="NUY49" s="77"/>
      <c r="NUZ49" s="77"/>
      <c r="NVA49" s="77"/>
      <c r="NVB49" s="77"/>
      <c r="NVC49" s="77"/>
      <c r="NVD49" s="77"/>
      <c r="NVE49" s="77"/>
      <c r="NVF49" s="77"/>
      <c r="NVG49" s="77"/>
      <c r="NVH49" s="77"/>
      <c r="NVI49" s="77"/>
      <c r="NVJ49" s="77"/>
      <c r="NVK49" s="77"/>
      <c r="NVL49" s="77"/>
      <c r="NVM49" s="77"/>
      <c r="NVN49" s="77"/>
      <c r="NVO49" s="77"/>
      <c r="NVP49" s="77"/>
      <c r="NVQ49" s="77"/>
      <c r="NVR49" s="77"/>
      <c r="NVS49" s="77"/>
      <c r="NVT49" s="77"/>
      <c r="NVU49" s="77"/>
      <c r="NVV49" s="77"/>
      <c r="NVW49" s="77"/>
      <c r="NVX49" s="77"/>
      <c r="NVY49" s="77"/>
      <c r="NVZ49" s="77"/>
      <c r="NWA49" s="77"/>
      <c r="NWB49" s="77"/>
      <c r="NWC49" s="77"/>
      <c r="NWD49" s="77"/>
      <c r="NWE49" s="77"/>
      <c r="NWF49" s="77"/>
      <c r="NWG49" s="77"/>
      <c r="NWH49" s="77"/>
      <c r="NWI49" s="77"/>
      <c r="NWJ49" s="77"/>
      <c r="NWK49" s="77"/>
      <c r="NWL49" s="77"/>
      <c r="NWM49" s="77"/>
      <c r="NWN49" s="77"/>
      <c r="NWO49" s="77"/>
      <c r="NWP49" s="77"/>
      <c r="NWQ49" s="77"/>
      <c r="NWR49" s="77"/>
      <c r="NWS49" s="77"/>
      <c r="NWT49" s="77"/>
      <c r="NWU49" s="77"/>
      <c r="NWV49" s="77"/>
      <c r="NWW49" s="77"/>
      <c r="NWX49" s="77"/>
      <c r="NWY49" s="77"/>
      <c r="NWZ49" s="77"/>
      <c r="NXA49" s="77"/>
      <c r="NXB49" s="77"/>
      <c r="NXC49" s="77"/>
      <c r="NXD49" s="77"/>
      <c r="NXE49" s="77"/>
      <c r="NXF49" s="77"/>
      <c r="NXG49" s="77"/>
      <c r="NXH49" s="77"/>
      <c r="NXI49" s="77"/>
      <c r="NXJ49" s="77"/>
      <c r="NXK49" s="77"/>
      <c r="NXL49" s="77"/>
      <c r="NXM49" s="77"/>
      <c r="NXN49" s="77"/>
      <c r="NXO49" s="77"/>
      <c r="NXP49" s="77"/>
      <c r="NXQ49" s="77"/>
      <c r="NXR49" s="77"/>
      <c r="NXS49" s="77"/>
      <c r="NXT49" s="77"/>
      <c r="NXU49" s="77"/>
      <c r="NXV49" s="77"/>
      <c r="NXW49" s="77"/>
      <c r="NXX49" s="77"/>
      <c r="NXY49" s="77"/>
      <c r="NXZ49" s="77"/>
      <c r="NYA49" s="77"/>
      <c r="NYB49" s="77"/>
      <c r="NYC49" s="77"/>
      <c r="NYD49" s="77"/>
      <c r="NYE49" s="77"/>
      <c r="NYF49" s="77"/>
      <c r="NYG49" s="77"/>
      <c r="NYH49" s="77"/>
      <c r="NYI49" s="77"/>
      <c r="NYJ49" s="77"/>
      <c r="NYK49" s="77"/>
      <c r="NYL49" s="77"/>
      <c r="NYM49" s="77"/>
      <c r="NYN49" s="77"/>
      <c r="NYO49" s="77"/>
      <c r="NYP49" s="77"/>
      <c r="NYQ49" s="77"/>
      <c r="NYR49" s="77"/>
      <c r="NYS49" s="77"/>
      <c r="NYT49" s="77"/>
      <c r="NYU49" s="77"/>
      <c r="NYV49" s="77"/>
      <c r="NYW49" s="77"/>
      <c r="NYX49" s="77"/>
      <c r="NYY49" s="77"/>
      <c r="NYZ49" s="77"/>
      <c r="NZA49" s="77"/>
      <c r="NZB49" s="77"/>
      <c r="NZC49" s="77"/>
      <c r="NZD49" s="77"/>
      <c r="NZE49" s="77"/>
      <c r="NZF49" s="77"/>
      <c r="NZG49" s="77"/>
      <c r="NZH49" s="77"/>
      <c r="NZI49" s="77"/>
      <c r="NZJ49" s="77"/>
      <c r="NZK49" s="77"/>
      <c r="NZL49" s="77"/>
      <c r="NZM49" s="77"/>
      <c r="NZN49" s="77"/>
      <c r="NZO49" s="77"/>
      <c r="NZP49" s="77"/>
      <c r="NZQ49" s="77"/>
      <c r="NZR49" s="77"/>
      <c r="NZS49" s="77"/>
      <c r="NZT49" s="77"/>
      <c r="NZU49" s="77"/>
      <c r="NZV49" s="77"/>
      <c r="NZW49" s="77"/>
      <c r="NZX49" s="77"/>
      <c r="NZY49" s="77"/>
      <c r="NZZ49" s="77"/>
      <c r="OAA49" s="77"/>
      <c r="OAB49" s="77"/>
      <c r="OAC49" s="77"/>
      <c r="OAD49" s="77"/>
      <c r="OAE49" s="77"/>
      <c r="OAF49" s="77"/>
      <c r="OAG49" s="77"/>
      <c r="OAH49" s="77"/>
      <c r="OAI49" s="77"/>
      <c r="OAJ49" s="77"/>
      <c r="OAK49" s="77"/>
      <c r="OAL49" s="77"/>
      <c r="OAM49" s="77"/>
      <c r="OAN49" s="77"/>
      <c r="OAO49" s="77"/>
      <c r="OAP49" s="77"/>
      <c r="OAQ49" s="77"/>
      <c r="OAR49" s="77"/>
      <c r="OAS49" s="77"/>
      <c r="OAT49" s="77"/>
      <c r="OAU49" s="77"/>
      <c r="OAV49" s="77"/>
      <c r="OAW49" s="77"/>
      <c r="OAX49" s="77"/>
      <c r="OAY49" s="77"/>
      <c r="OAZ49" s="77"/>
      <c r="OBA49" s="77"/>
      <c r="OBB49" s="77"/>
      <c r="OBC49" s="77"/>
      <c r="OBD49" s="77"/>
      <c r="OBE49" s="77"/>
      <c r="OBF49" s="77"/>
      <c r="OBG49" s="77"/>
      <c r="OBH49" s="77"/>
      <c r="OBI49" s="77"/>
      <c r="OBJ49" s="77"/>
      <c r="OBK49" s="77"/>
      <c r="OBL49" s="77"/>
      <c r="OBM49" s="77"/>
      <c r="OBN49" s="77"/>
      <c r="OBO49" s="77"/>
      <c r="OBP49" s="77"/>
      <c r="OBQ49" s="77"/>
      <c r="OBR49" s="77"/>
      <c r="OBS49" s="77"/>
      <c r="OBT49" s="77"/>
      <c r="OBU49" s="77"/>
      <c r="OBV49" s="77"/>
      <c r="OBW49" s="77"/>
      <c r="OBX49" s="77"/>
      <c r="OBY49" s="77"/>
      <c r="OBZ49" s="77"/>
      <c r="OCA49" s="77"/>
      <c r="OCB49" s="77"/>
      <c r="OCC49" s="77"/>
      <c r="OCD49" s="77"/>
      <c r="OCE49" s="77"/>
      <c r="OCF49" s="77"/>
      <c r="OCG49" s="77"/>
      <c r="OCH49" s="77"/>
      <c r="OCI49" s="77"/>
      <c r="OCJ49" s="77"/>
      <c r="OCK49" s="77"/>
      <c r="OCL49" s="77"/>
      <c r="OCM49" s="77"/>
      <c r="OCN49" s="77"/>
      <c r="OCO49" s="77"/>
      <c r="OCP49" s="77"/>
      <c r="OCQ49" s="77"/>
      <c r="OCR49" s="77"/>
      <c r="OCS49" s="77"/>
      <c r="OCT49" s="77"/>
      <c r="OCU49" s="77"/>
      <c r="OCV49" s="77"/>
      <c r="OCW49" s="77"/>
      <c r="OCX49" s="77"/>
      <c r="OCY49" s="77"/>
      <c r="OCZ49" s="77"/>
      <c r="ODA49" s="77"/>
      <c r="ODB49" s="77"/>
      <c r="ODC49" s="77"/>
      <c r="ODD49" s="77"/>
      <c r="ODE49" s="77"/>
      <c r="ODF49" s="77"/>
      <c r="ODG49" s="77"/>
      <c r="ODH49" s="77"/>
      <c r="ODI49" s="77"/>
      <c r="ODJ49" s="77"/>
      <c r="ODK49" s="77"/>
      <c r="ODL49" s="77"/>
      <c r="ODM49" s="77"/>
      <c r="ODN49" s="77"/>
      <c r="ODO49" s="77"/>
      <c r="ODP49" s="77"/>
      <c r="ODQ49" s="77"/>
      <c r="ODR49" s="77"/>
      <c r="ODS49" s="77"/>
      <c r="ODT49" s="77"/>
      <c r="ODU49" s="77"/>
      <c r="ODV49" s="77"/>
      <c r="ODW49" s="77"/>
      <c r="ODX49" s="77"/>
      <c r="ODY49" s="77"/>
      <c r="ODZ49" s="77"/>
      <c r="OEA49" s="77"/>
      <c r="OEB49" s="77"/>
      <c r="OEC49" s="77"/>
      <c r="OED49" s="77"/>
      <c r="OEE49" s="77"/>
      <c r="OEF49" s="77"/>
      <c r="OEG49" s="77"/>
      <c r="OEH49" s="77"/>
      <c r="OEI49" s="77"/>
      <c r="OEJ49" s="77"/>
      <c r="OEK49" s="77"/>
      <c r="OEL49" s="77"/>
      <c r="OEM49" s="77"/>
      <c r="OEN49" s="77"/>
      <c r="OEO49" s="77"/>
      <c r="OEP49" s="77"/>
      <c r="OEQ49" s="77"/>
      <c r="OER49" s="77"/>
      <c r="OES49" s="77"/>
      <c r="OET49" s="77"/>
      <c r="OEU49" s="77"/>
      <c r="OEV49" s="77"/>
      <c r="OEW49" s="77"/>
      <c r="OEX49" s="77"/>
      <c r="OEY49" s="77"/>
      <c r="OEZ49" s="77"/>
      <c r="OFA49" s="77"/>
      <c r="OFB49" s="77"/>
      <c r="OFC49" s="77"/>
      <c r="OFD49" s="77"/>
      <c r="OFE49" s="77"/>
      <c r="OFF49" s="77"/>
      <c r="OFG49" s="77"/>
      <c r="OFH49" s="77"/>
      <c r="OFI49" s="77"/>
      <c r="OFJ49" s="77"/>
      <c r="OFK49" s="77"/>
      <c r="OFL49" s="77"/>
      <c r="OFM49" s="77"/>
      <c r="OFN49" s="77"/>
      <c r="OFO49" s="77"/>
      <c r="OFP49" s="77"/>
      <c r="OFQ49" s="77"/>
      <c r="OFR49" s="77"/>
      <c r="OFS49" s="77"/>
      <c r="OFT49" s="77"/>
      <c r="OFU49" s="77"/>
      <c r="OFV49" s="77"/>
      <c r="OFW49" s="77"/>
      <c r="OFX49" s="77"/>
      <c r="OFY49" s="77"/>
      <c r="OFZ49" s="77"/>
      <c r="OGA49" s="77"/>
      <c r="OGB49" s="77"/>
      <c r="OGC49" s="77"/>
      <c r="OGD49" s="77"/>
      <c r="OGE49" s="77"/>
      <c r="OGF49" s="77"/>
      <c r="OGG49" s="77"/>
      <c r="OGH49" s="77"/>
      <c r="OGI49" s="77"/>
      <c r="OGJ49" s="77"/>
      <c r="OGK49" s="77"/>
      <c r="OGL49" s="77"/>
      <c r="OGM49" s="77"/>
      <c r="OGN49" s="77"/>
      <c r="OGO49" s="77"/>
      <c r="OGP49" s="77"/>
      <c r="OGQ49" s="77"/>
      <c r="OGR49" s="77"/>
      <c r="OGS49" s="77"/>
      <c r="OGT49" s="77"/>
      <c r="OGU49" s="77"/>
      <c r="OGV49" s="77"/>
      <c r="OGW49" s="77"/>
      <c r="OGX49" s="77"/>
      <c r="OGY49" s="77"/>
      <c r="OGZ49" s="77"/>
      <c r="OHA49" s="77"/>
      <c r="OHB49" s="77"/>
      <c r="OHC49" s="77"/>
      <c r="OHD49" s="77"/>
      <c r="OHE49" s="77"/>
      <c r="OHF49" s="77"/>
      <c r="OHG49" s="77"/>
      <c r="OHH49" s="77"/>
      <c r="OHI49" s="77"/>
      <c r="OHJ49" s="77"/>
      <c r="OHK49" s="77"/>
      <c r="OHL49" s="77"/>
      <c r="OHM49" s="77"/>
      <c r="OHN49" s="77"/>
      <c r="OHO49" s="77"/>
      <c r="OHP49" s="77"/>
      <c r="OHQ49" s="77"/>
      <c r="OHR49" s="77"/>
      <c r="OHS49" s="77"/>
      <c r="OHT49" s="77"/>
      <c r="OHU49" s="77"/>
      <c r="OHV49" s="77"/>
      <c r="OHW49" s="77"/>
      <c r="OHX49" s="77"/>
      <c r="OHY49" s="77"/>
      <c r="OHZ49" s="77"/>
      <c r="OIA49" s="77"/>
      <c r="OIB49" s="77"/>
      <c r="OIC49" s="77"/>
      <c r="OID49" s="77"/>
      <c r="OIE49" s="77"/>
      <c r="OIF49" s="77"/>
      <c r="OIG49" s="77"/>
      <c r="OIH49" s="77"/>
      <c r="OII49" s="77"/>
      <c r="OIJ49" s="77"/>
      <c r="OIK49" s="77"/>
      <c r="OIL49" s="77"/>
      <c r="OIM49" s="77"/>
      <c r="OIN49" s="77"/>
      <c r="OIO49" s="77"/>
      <c r="OIP49" s="77"/>
      <c r="OIQ49" s="77"/>
      <c r="OIR49" s="77"/>
      <c r="OIS49" s="77"/>
      <c r="OIT49" s="77"/>
      <c r="OIU49" s="77"/>
      <c r="OIV49" s="77"/>
      <c r="OIW49" s="77"/>
      <c r="OIX49" s="77"/>
      <c r="OIY49" s="77"/>
      <c r="OIZ49" s="77"/>
      <c r="OJA49" s="77"/>
      <c r="OJB49" s="77"/>
      <c r="OJC49" s="77"/>
      <c r="OJD49" s="77"/>
      <c r="OJE49" s="77"/>
      <c r="OJF49" s="77"/>
      <c r="OJG49" s="77"/>
      <c r="OJH49" s="77"/>
      <c r="OJI49" s="77"/>
      <c r="OJJ49" s="77"/>
      <c r="OJK49" s="77"/>
      <c r="OJL49" s="77"/>
      <c r="OJM49" s="77"/>
      <c r="OJN49" s="77"/>
      <c r="OJO49" s="77"/>
      <c r="OJP49" s="77"/>
      <c r="OJQ49" s="77"/>
      <c r="OJR49" s="77"/>
      <c r="OJS49" s="77"/>
      <c r="OJT49" s="77"/>
      <c r="OJU49" s="77"/>
      <c r="OJV49" s="77"/>
      <c r="OJW49" s="77"/>
      <c r="OJX49" s="77"/>
      <c r="OJY49" s="77"/>
      <c r="OJZ49" s="77"/>
      <c r="OKA49" s="77"/>
      <c r="OKB49" s="77"/>
      <c r="OKC49" s="77"/>
      <c r="OKD49" s="77"/>
      <c r="OKE49" s="77"/>
      <c r="OKF49" s="77"/>
      <c r="OKG49" s="77"/>
      <c r="OKH49" s="77"/>
      <c r="OKI49" s="77"/>
      <c r="OKJ49" s="77"/>
      <c r="OKK49" s="77"/>
      <c r="OKL49" s="77"/>
      <c r="OKM49" s="77"/>
      <c r="OKN49" s="77"/>
      <c r="OKO49" s="77"/>
      <c r="OKP49" s="77"/>
      <c r="OKQ49" s="77"/>
      <c r="OKR49" s="77"/>
      <c r="OKS49" s="77"/>
      <c r="OKT49" s="77"/>
      <c r="OKU49" s="77"/>
      <c r="OKV49" s="77"/>
      <c r="OKW49" s="77"/>
      <c r="OKX49" s="77"/>
      <c r="OKY49" s="77"/>
      <c r="OKZ49" s="77"/>
      <c r="OLA49" s="77"/>
      <c r="OLB49" s="77"/>
      <c r="OLC49" s="77"/>
      <c r="OLD49" s="77"/>
      <c r="OLE49" s="77"/>
      <c r="OLF49" s="77"/>
      <c r="OLG49" s="77"/>
      <c r="OLH49" s="77"/>
      <c r="OLI49" s="77"/>
      <c r="OLJ49" s="77"/>
      <c r="OLK49" s="77"/>
      <c r="OLL49" s="77"/>
      <c r="OLM49" s="77"/>
      <c r="OLN49" s="77"/>
      <c r="OLO49" s="77"/>
      <c r="OLP49" s="77"/>
      <c r="OLQ49" s="77"/>
      <c r="OLR49" s="77"/>
      <c r="OLS49" s="77"/>
      <c r="OLT49" s="77"/>
      <c r="OLU49" s="77"/>
      <c r="OLV49" s="77"/>
      <c r="OLW49" s="77"/>
      <c r="OLX49" s="77"/>
      <c r="OLY49" s="77"/>
      <c r="OLZ49" s="77"/>
      <c r="OMA49" s="77"/>
      <c r="OMB49" s="77"/>
      <c r="OMC49" s="77"/>
      <c r="OMD49" s="77"/>
      <c r="OME49" s="77"/>
      <c r="OMF49" s="77"/>
      <c r="OMG49" s="77"/>
      <c r="OMH49" s="77"/>
      <c r="OMI49" s="77"/>
      <c r="OMJ49" s="77"/>
      <c r="OMK49" s="77"/>
      <c r="OML49" s="77"/>
      <c r="OMM49" s="77"/>
      <c r="OMN49" s="77"/>
      <c r="OMO49" s="77"/>
      <c r="OMP49" s="77"/>
      <c r="OMQ49" s="77"/>
      <c r="OMR49" s="77"/>
      <c r="OMS49" s="77"/>
      <c r="OMT49" s="77"/>
      <c r="OMU49" s="77"/>
      <c r="OMV49" s="77"/>
      <c r="OMW49" s="77"/>
      <c r="OMX49" s="77"/>
      <c r="OMY49" s="77"/>
      <c r="OMZ49" s="77"/>
      <c r="ONA49" s="77"/>
      <c r="ONB49" s="77"/>
      <c r="ONC49" s="77"/>
      <c r="OND49" s="77"/>
      <c r="ONE49" s="77"/>
      <c r="ONF49" s="77"/>
      <c r="ONG49" s="77"/>
      <c r="ONH49" s="77"/>
      <c r="ONI49" s="77"/>
      <c r="ONJ49" s="77"/>
      <c r="ONK49" s="77"/>
      <c r="ONL49" s="77"/>
      <c r="ONM49" s="77"/>
      <c r="ONN49" s="77"/>
      <c r="ONO49" s="77"/>
      <c r="ONP49" s="77"/>
      <c r="ONQ49" s="77"/>
      <c r="ONR49" s="77"/>
      <c r="ONS49" s="77"/>
      <c r="ONT49" s="77"/>
      <c r="ONU49" s="77"/>
      <c r="ONV49" s="77"/>
      <c r="ONW49" s="77"/>
      <c r="ONX49" s="77"/>
      <c r="ONY49" s="77"/>
      <c r="ONZ49" s="77"/>
      <c r="OOA49" s="77"/>
      <c r="OOB49" s="77"/>
      <c r="OOC49" s="77"/>
      <c r="OOD49" s="77"/>
      <c r="OOE49" s="77"/>
      <c r="OOF49" s="77"/>
      <c r="OOG49" s="77"/>
      <c r="OOH49" s="77"/>
      <c r="OOI49" s="77"/>
      <c r="OOJ49" s="77"/>
      <c r="OOK49" s="77"/>
      <c r="OOL49" s="77"/>
      <c r="OOM49" s="77"/>
      <c r="OON49" s="77"/>
      <c r="OOO49" s="77"/>
      <c r="OOP49" s="77"/>
      <c r="OOQ49" s="77"/>
      <c r="OOR49" s="77"/>
      <c r="OOS49" s="77"/>
      <c r="OOT49" s="77"/>
      <c r="OOU49" s="77"/>
      <c r="OOV49" s="77"/>
      <c r="OOW49" s="77"/>
      <c r="OOX49" s="77"/>
      <c r="OOY49" s="77"/>
      <c r="OOZ49" s="77"/>
      <c r="OPA49" s="77"/>
      <c r="OPB49" s="77"/>
      <c r="OPC49" s="77"/>
      <c r="OPD49" s="77"/>
      <c r="OPE49" s="77"/>
      <c r="OPF49" s="77"/>
      <c r="OPG49" s="77"/>
      <c r="OPH49" s="77"/>
      <c r="OPI49" s="77"/>
      <c r="OPJ49" s="77"/>
      <c r="OPK49" s="77"/>
      <c r="OPL49" s="77"/>
      <c r="OPM49" s="77"/>
      <c r="OPN49" s="77"/>
      <c r="OPO49" s="77"/>
      <c r="OPP49" s="77"/>
      <c r="OPQ49" s="77"/>
      <c r="OPR49" s="77"/>
      <c r="OPS49" s="77"/>
      <c r="OPT49" s="77"/>
      <c r="OPU49" s="77"/>
      <c r="OPV49" s="77"/>
      <c r="OPW49" s="77"/>
      <c r="OPX49" s="77"/>
      <c r="OPY49" s="77"/>
      <c r="OPZ49" s="77"/>
      <c r="OQA49" s="77"/>
      <c r="OQB49" s="77"/>
      <c r="OQC49" s="77"/>
      <c r="OQD49" s="77"/>
      <c r="OQE49" s="77"/>
      <c r="OQF49" s="77"/>
      <c r="OQG49" s="77"/>
      <c r="OQH49" s="77"/>
      <c r="OQI49" s="77"/>
      <c r="OQJ49" s="77"/>
      <c r="OQK49" s="77"/>
      <c r="OQL49" s="77"/>
      <c r="OQM49" s="77"/>
      <c r="OQN49" s="77"/>
      <c r="OQO49" s="77"/>
      <c r="OQP49" s="77"/>
      <c r="OQQ49" s="77"/>
      <c r="OQR49" s="77"/>
      <c r="OQS49" s="77"/>
      <c r="OQT49" s="77"/>
      <c r="OQU49" s="77"/>
      <c r="OQV49" s="77"/>
      <c r="OQW49" s="77"/>
      <c r="OQX49" s="77"/>
      <c r="OQY49" s="77"/>
      <c r="OQZ49" s="77"/>
      <c r="ORA49" s="77"/>
      <c r="ORB49" s="77"/>
      <c r="ORC49" s="77"/>
      <c r="ORD49" s="77"/>
      <c r="ORE49" s="77"/>
      <c r="ORF49" s="77"/>
      <c r="ORG49" s="77"/>
      <c r="ORH49" s="77"/>
      <c r="ORI49" s="77"/>
      <c r="ORJ49" s="77"/>
      <c r="ORK49" s="77"/>
      <c r="ORL49" s="77"/>
      <c r="ORM49" s="77"/>
      <c r="ORN49" s="77"/>
      <c r="ORO49" s="77"/>
      <c r="ORP49" s="77"/>
      <c r="ORQ49" s="77"/>
      <c r="ORR49" s="77"/>
      <c r="ORS49" s="77"/>
      <c r="ORT49" s="77"/>
      <c r="ORU49" s="77"/>
      <c r="ORV49" s="77"/>
      <c r="ORW49" s="77"/>
      <c r="ORX49" s="77"/>
      <c r="ORY49" s="77"/>
      <c r="ORZ49" s="77"/>
      <c r="OSA49" s="77"/>
      <c r="OSB49" s="77"/>
      <c r="OSC49" s="77"/>
      <c r="OSD49" s="77"/>
      <c r="OSE49" s="77"/>
      <c r="OSF49" s="77"/>
      <c r="OSG49" s="77"/>
      <c r="OSH49" s="77"/>
      <c r="OSI49" s="77"/>
      <c r="OSJ49" s="77"/>
      <c r="OSK49" s="77"/>
      <c r="OSL49" s="77"/>
      <c r="OSM49" s="77"/>
      <c r="OSN49" s="77"/>
      <c r="OSO49" s="77"/>
      <c r="OSP49" s="77"/>
      <c r="OSQ49" s="77"/>
      <c r="OSR49" s="77"/>
      <c r="OSS49" s="77"/>
      <c r="OST49" s="77"/>
      <c r="OSU49" s="77"/>
      <c r="OSV49" s="77"/>
      <c r="OSW49" s="77"/>
      <c r="OSX49" s="77"/>
      <c r="OSY49" s="77"/>
      <c r="OSZ49" s="77"/>
      <c r="OTA49" s="77"/>
      <c r="OTB49" s="77"/>
      <c r="OTC49" s="77"/>
      <c r="OTD49" s="77"/>
      <c r="OTE49" s="77"/>
      <c r="OTF49" s="77"/>
      <c r="OTG49" s="77"/>
      <c r="OTH49" s="77"/>
      <c r="OTI49" s="77"/>
      <c r="OTJ49" s="77"/>
      <c r="OTK49" s="77"/>
      <c r="OTL49" s="77"/>
      <c r="OTM49" s="77"/>
      <c r="OTN49" s="77"/>
      <c r="OTO49" s="77"/>
      <c r="OTP49" s="77"/>
      <c r="OTQ49" s="77"/>
      <c r="OTR49" s="77"/>
      <c r="OTS49" s="77"/>
      <c r="OTT49" s="77"/>
      <c r="OTU49" s="77"/>
      <c r="OTV49" s="77"/>
      <c r="OTW49" s="77"/>
      <c r="OTX49" s="77"/>
      <c r="OTY49" s="77"/>
      <c r="OTZ49" s="77"/>
      <c r="OUA49" s="77"/>
      <c r="OUB49" s="77"/>
      <c r="OUC49" s="77"/>
      <c r="OUD49" s="77"/>
      <c r="OUE49" s="77"/>
      <c r="OUF49" s="77"/>
      <c r="OUG49" s="77"/>
      <c r="OUH49" s="77"/>
      <c r="OUI49" s="77"/>
      <c r="OUJ49" s="77"/>
      <c r="OUK49" s="77"/>
      <c r="OUL49" s="77"/>
      <c r="OUM49" s="77"/>
      <c r="OUN49" s="77"/>
      <c r="OUO49" s="77"/>
      <c r="OUP49" s="77"/>
      <c r="OUQ49" s="77"/>
      <c r="OUR49" s="77"/>
      <c r="OUS49" s="77"/>
      <c r="OUT49" s="77"/>
      <c r="OUU49" s="77"/>
      <c r="OUV49" s="77"/>
      <c r="OUW49" s="77"/>
      <c r="OUX49" s="77"/>
      <c r="OUY49" s="77"/>
      <c r="OUZ49" s="77"/>
      <c r="OVA49" s="77"/>
      <c r="OVB49" s="77"/>
      <c r="OVC49" s="77"/>
      <c r="OVD49" s="77"/>
      <c r="OVE49" s="77"/>
      <c r="OVF49" s="77"/>
      <c r="OVG49" s="77"/>
      <c r="OVH49" s="77"/>
      <c r="OVI49" s="77"/>
      <c r="OVJ49" s="77"/>
      <c r="OVK49" s="77"/>
      <c r="OVL49" s="77"/>
      <c r="OVM49" s="77"/>
      <c r="OVN49" s="77"/>
      <c r="OVO49" s="77"/>
      <c r="OVP49" s="77"/>
      <c r="OVQ49" s="77"/>
      <c r="OVR49" s="77"/>
      <c r="OVS49" s="77"/>
      <c r="OVT49" s="77"/>
      <c r="OVU49" s="77"/>
      <c r="OVV49" s="77"/>
      <c r="OVW49" s="77"/>
      <c r="OVX49" s="77"/>
      <c r="OVY49" s="77"/>
      <c r="OVZ49" s="77"/>
      <c r="OWA49" s="77"/>
      <c r="OWB49" s="77"/>
      <c r="OWC49" s="77"/>
      <c r="OWD49" s="77"/>
      <c r="OWE49" s="77"/>
      <c r="OWF49" s="77"/>
      <c r="OWG49" s="77"/>
      <c r="OWH49" s="77"/>
      <c r="OWI49" s="77"/>
      <c r="OWJ49" s="77"/>
      <c r="OWK49" s="77"/>
      <c r="OWL49" s="77"/>
      <c r="OWM49" s="77"/>
      <c r="OWN49" s="77"/>
      <c r="OWO49" s="77"/>
      <c r="OWP49" s="77"/>
      <c r="OWQ49" s="77"/>
      <c r="OWR49" s="77"/>
      <c r="OWS49" s="77"/>
      <c r="OWT49" s="77"/>
      <c r="OWU49" s="77"/>
      <c r="OWV49" s="77"/>
      <c r="OWW49" s="77"/>
      <c r="OWX49" s="77"/>
      <c r="OWY49" s="77"/>
      <c r="OWZ49" s="77"/>
      <c r="OXA49" s="77"/>
      <c r="OXB49" s="77"/>
      <c r="OXC49" s="77"/>
      <c r="OXD49" s="77"/>
      <c r="OXE49" s="77"/>
      <c r="OXF49" s="77"/>
      <c r="OXG49" s="77"/>
      <c r="OXH49" s="77"/>
      <c r="OXI49" s="77"/>
      <c r="OXJ49" s="77"/>
      <c r="OXK49" s="77"/>
      <c r="OXL49" s="77"/>
      <c r="OXM49" s="77"/>
      <c r="OXN49" s="77"/>
      <c r="OXO49" s="77"/>
      <c r="OXP49" s="77"/>
      <c r="OXQ49" s="77"/>
      <c r="OXR49" s="77"/>
      <c r="OXS49" s="77"/>
      <c r="OXT49" s="77"/>
      <c r="OXU49" s="77"/>
      <c r="OXV49" s="77"/>
      <c r="OXW49" s="77"/>
      <c r="OXX49" s="77"/>
      <c r="OXY49" s="77"/>
      <c r="OXZ49" s="77"/>
      <c r="OYA49" s="77"/>
      <c r="OYB49" s="77"/>
      <c r="OYC49" s="77"/>
      <c r="OYD49" s="77"/>
      <c r="OYE49" s="77"/>
      <c r="OYF49" s="77"/>
      <c r="OYG49" s="77"/>
      <c r="OYH49" s="77"/>
      <c r="OYI49" s="77"/>
      <c r="OYJ49" s="77"/>
      <c r="OYK49" s="77"/>
      <c r="OYL49" s="77"/>
      <c r="OYM49" s="77"/>
      <c r="OYN49" s="77"/>
      <c r="OYO49" s="77"/>
      <c r="OYP49" s="77"/>
      <c r="OYQ49" s="77"/>
      <c r="OYR49" s="77"/>
      <c r="OYS49" s="77"/>
      <c r="OYT49" s="77"/>
      <c r="OYU49" s="77"/>
      <c r="OYV49" s="77"/>
      <c r="OYW49" s="77"/>
      <c r="OYX49" s="77"/>
      <c r="OYY49" s="77"/>
      <c r="OYZ49" s="77"/>
      <c r="OZA49" s="77"/>
      <c r="OZB49" s="77"/>
      <c r="OZC49" s="77"/>
      <c r="OZD49" s="77"/>
      <c r="OZE49" s="77"/>
      <c r="OZF49" s="77"/>
      <c r="OZG49" s="77"/>
      <c r="OZH49" s="77"/>
      <c r="OZI49" s="77"/>
      <c r="OZJ49" s="77"/>
      <c r="OZK49" s="77"/>
      <c r="OZL49" s="77"/>
      <c r="OZM49" s="77"/>
      <c r="OZN49" s="77"/>
      <c r="OZO49" s="77"/>
      <c r="OZP49" s="77"/>
      <c r="OZQ49" s="77"/>
      <c r="OZR49" s="77"/>
      <c r="OZS49" s="77"/>
      <c r="OZT49" s="77"/>
      <c r="OZU49" s="77"/>
      <c r="OZV49" s="77"/>
      <c r="OZW49" s="77"/>
      <c r="OZX49" s="77"/>
      <c r="OZY49" s="77"/>
      <c r="OZZ49" s="77"/>
      <c r="PAA49" s="77"/>
      <c r="PAB49" s="77"/>
      <c r="PAC49" s="77"/>
      <c r="PAD49" s="77"/>
      <c r="PAE49" s="77"/>
      <c r="PAF49" s="77"/>
      <c r="PAG49" s="77"/>
      <c r="PAH49" s="77"/>
      <c r="PAI49" s="77"/>
      <c r="PAJ49" s="77"/>
      <c r="PAK49" s="77"/>
      <c r="PAL49" s="77"/>
      <c r="PAM49" s="77"/>
      <c r="PAN49" s="77"/>
      <c r="PAO49" s="77"/>
      <c r="PAP49" s="77"/>
      <c r="PAQ49" s="77"/>
      <c r="PAR49" s="77"/>
      <c r="PAS49" s="77"/>
      <c r="PAT49" s="77"/>
      <c r="PAU49" s="77"/>
      <c r="PAV49" s="77"/>
      <c r="PAW49" s="77"/>
      <c r="PAX49" s="77"/>
      <c r="PAY49" s="77"/>
      <c r="PAZ49" s="77"/>
      <c r="PBA49" s="77"/>
      <c r="PBB49" s="77"/>
      <c r="PBC49" s="77"/>
      <c r="PBD49" s="77"/>
      <c r="PBE49" s="77"/>
      <c r="PBF49" s="77"/>
      <c r="PBG49" s="77"/>
      <c r="PBH49" s="77"/>
      <c r="PBI49" s="77"/>
      <c r="PBJ49" s="77"/>
      <c r="PBK49" s="77"/>
      <c r="PBL49" s="77"/>
      <c r="PBM49" s="77"/>
      <c r="PBN49" s="77"/>
      <c r="PBO49" s="77"/>
      <c r="PBP49" s="77"/>
      <c r="PBQ49" s="77"/>
      <c r="PBR49" s="77"/>
      <c r="PBS49" s="77"/>
      <c r="PBT49" s="77"/>
      <c r="PBU49" s="77"/>
      <c r="PBV49" s="77"/>
      <c r="PBW49" s="77"/>
      <c r="PBX49" s="77"/>
      <c r="PBY49" s="77"/>
      <c r="PBZ49" s="77"/>
      <c r="PCA49" s="77"/>
      <c r="PCB49" s="77"/>
      <c r="PCC49" s="77"/>
      <c r="PCD49" s="77"/>
      <c r="PCE49" s="77"/>
      <c r="PCF49" s="77"/>
      <c r="PCG49" s="77"/>
      <c r="PCH49" s="77"/>
      <c r="PCI49" s="77"/>
      <c r="PCJ49" s="77"/>
      <c r="PCK49" s="77"/>
      <c r="PCL49" s="77"/>
      <c r="PCM49" s="77"/>
      <c r="PCN49" s="77"/>
      <c r="PCO49" s="77"/>
      <c r="PCP49" s="77"/>
      <c r="PCQ49" s="77"/>
      <c r="PCR49" s="77"/>
      <c r="PCS49" s="77"/>
      <c r="PCT49" s="77"/>
      <c r="PCU49" s="77"/>
      <c r="PCV49" s="77"/>
      <c r="PCW49" s="77"/>
      <c r="PCX49" s="77"/>
      <c r="PCY49" s="77"/>
      <c r="PCZ49" s="77"/>
      <c r="PDA49" s="77"/>
      <c r="PDB49" s="77"/>
      <c r="PDC49" s="77"/>
      <c r="PDD49" s="77"/>
      <c r="PDE49" s="77"/>
      <c r="PDF49" s="77"/>
      <c r="PDG49" s="77"/>
      <c r="PDH49" s="77"/>
      <c r="PDI49" s="77"/>
      <c r="PDJ49" s="77"/>
      <c r="PDK49" s="77"/>
      <c r="PDL49" s="77"/>
      <c r="PDM49" s="77"/>
      <c r="PDN49" s="77"/>
      <c r="PDO49" s="77"/>
      <c r="PDP49" s="77"/>
      <c r="PDQ49" s="77"/>
      <c r="PDR49" s="77"/>
      <c r="PDS49" s="77"/>
      <c r="PDT49" s="77"/>
      <c r="PDU49" s="77"/>
      <c r="PDV49" s="77"/>
      <c r="PDW49" s="77"/>
      <c r="PDX49" s="77"/>
      <c r="PDY49" s="77"/>
      <c r="PDZ49" s="77"/>
      <c r="PEA49" s="77"/>
      <c r="PEB49" s="77"/>
      <c r="PEC49" s="77"/>
      <c r="PED49" s="77"/>
      <c r="PEE49" s="77"/>
      <c r="PEF49" s="77"/>
      <c r="PEG49" s="77"/>
      <c r="PEH49" s="77"/>
      <c r="PEI49" s="77"/>
      <c r="PEJ49" s="77"/>
      <c r="PEK49" s="77"/>
      <c r="PEL49" s="77"/>
      <c r="PEM49" s="77"/>
      <c r="PEN49" s="77"/>
      <c r="PEO49" s="77"/>
      <c r="PEP49" s="77"/>
      <c r="PEQ49" s="77"/>
      <c r="PER49" s="77"/>
      <c r="PES49" s="77"/>
      <c r="PET49" s="77"/>
      <c r="PEU49" s="77"/>
      <c r="PEV49" s="77"/>
      <c r="PEW49" s="77"/>
      <c r="PEX49" s="77"/>
      <c r="PEY49" s="77"/>
      <c r="PEZ49" s="77"/>
      <c r="PFA49" s="77"/>
      <c r="PFB49" s="77"/>
      <c r="PFC49" s="77"/>
      <c r="PFD49" s="77"/>
      <c r="PFE49" s="77"/>
      <c r="PFF49" s="77"/>
      <c r="PFG49" s="77"/>
      <c r="PFH49" s="77"/>
      <c r="PFI49" s="77"/>
      <c r="PFJ49" s="77"/>
      <c r="PFK49" s="77"/>
      <c r="PFL49" s="77"/>
      <c r="PFM49" s="77"/>
      <c r="PFN49" s="77"/>
      <c r="PFO49" s="77"/>
      <c r="PFP49" s="77"/>
      <c r="PFQ49" s="77"/>
      <c r="PFR49" s="77"/>
      <c r="PFS49" s="77"/>
      <c r="PFT49" s="77"/>
      <c r="PFU49" s="77"/>
      <c r="PFV49" s="77"/>
      <c r="PFW49" s="77"/>
      <c r="PFX49" s="77"/>
      <c r="PFY49" s="77"/>
      <c r="PFZ49" s="77"/>
      <c r="PGA49" s="77"/>
      <c r="PGB49" s="77"/>
      <c r="PGC49" s="77"/>
      <c r="PGD49" s="77"/>
      <c r="PGE49" s="77"/>
      <c r="PGF49" s="77"/>
      <c r="PGG49" s="77"/>
      <c r="PGH49" s="77"/>
      <c r="PGI49" s="77"/>
      <c r="PGJ49" s="77"/>
      <c r="PGK49" s="77"/>
      <c r="PGL49" s="77"/>
      <c r="PGM49" s="77"/>
      <c r="PGN49" s="77"/>
      <c r="PGO49" s="77"/>
      <c r="PGP49" s="77"/>
      <c r="PGQ49" s="77"/>
      <c r="PGR49" s="77"/>
      <c r="PGS49" s="77"/>
      <c r="PGT49" s="77"/>
      <c r="PGU49" s="77"/>
      <c r="PGV49" s="77"/>
      <c r="PGW49" s="77"/>
      <c r="PGX49" s="77"/>
      <c r="PGY49" s="77"/>
      <c r="PGZ49" s="77"/>
      <c r="PHA49" s="77"/>
      <c r="PHB49" s="77"/>
      <c r="PHC49" s="77"/>
      <c r="PHD49" s="77"/>
      <c r="PHE49" s="77"/>
      <c r="PHF49" s="77"/>
      <c r="PHG49" s="77"/>
      <c r="PHH49" s="77"/>
      <c r="PHI49" s="77"/>
      <c r="PHJ49" s="77"/>
      <c r="PHK49" s="77"/>
      <c r="PHL49" s="77"/>
      <c r="PHM49" s="77"/>
      <c r="PHN49" s="77"/>
      <c r="PHO49" s="77"/>
      <c r="PHP49" s="77"/>
      <c r="PHQ49" s="77"/>
      <c r="PHR49" s="77"/>
      <c r="PHS49" s="77"/>
      <c r="PHT49" s="77"/>
      <c r="PHU49" s="77"/>
      <c r="PHV49" s="77"/>
      <c r="PHW49" s="77"/>
      <c r="PHX49" s="77"/>
      <c r="PHY49" s="77"/>
      <c r="PHZ49" s="77"/>
      <c r="PIA49" s="77"/>
      <c r="PIB49" s="77"/>
      <c r="PIC49" s="77"/>
      <c r="PID49" s="77"/>
      <c r="PIE49" s="77"/>
      <c r="PIF49" s="77"/>
      <c r="PIG49" s="77"/>
      <c r="PIH49" s="77"/>
      <c r="PII49" s="77"/>
      <c r="PIJ49" s="77"/>
      <c r="PIK49" s="77"/>
      <c r="PIL49" s="77"/>
      <c r="PIM49" s="77"/>
      <c r="PIN49" s="77"/>
      <c r="PIO49" s="77"/>
      <c r="PIP49" s="77"/>
      <c r="PIQ49" s="77"/>
      <c r="PIR49" s="77"/>
      <c r="PIS49" s="77"/>
      <c r="PIT49" s="77"/>
      <c r="PIU49" s="77"/>
      <c r="PIV49" s="77"/>
      <c r="PIW49" s="77"/>
      <c r="PIX49" s="77"/>
      <c r="PIY49" s="77"/>
      <c r="PIZ49" s="77"/>
      <c r="PJA49" s="77"/>
      <c r="PJB49" s="77"/>
      <c r="PJC49" s="77"/>
      <c r="PJD49" s="77"/>
      <c r="PJE49" s="77"/>
      <c r="PJF49" s="77"/>
      <c r="PJG49" s="77"/>
      <c r="PJH49" s="77"/>
      <c r="PJI49" s="77"/>
      <c r="PJJ49" s="77"/>
      <c r="PJK49" s="77"/>
      <c r="PJL49" s="77"/>
      <c r="PJM49" s="77"/>
      <c r="PJN49" s="77"/>
      <c r="PJO49" s="77"/>
      <c r="PJP49" s="77"/>
      <c r="PJQ49" s="77"/>
      <c r="PJR49" s="77"/>
      <c r="PJS49" s="77"/>
      <c r="PJT49" s="77"/>
      <c r="PJU49" s="77"/>
      <c r="PJV49" s="77"/>
      <c r="PJW49" s="77"/>
      <c r="PJX49" s="77"/>
      <c r="PJY49" s="77"/>
      <c r="PJZ49" s="77"/>
      <c r="PKA49" s="77"/>
      <c r="PKB49" s="77"/>
      <c r="PKC49" s="77"/>
      <c r="PKD49" s="77"/>
      <c r="PKE49" s="77"/>
      <c r="PKF49" s="77"/>
      <c r="PKG49" s="77"/>
      <c r="PKH49" s="77"/>
      <c r="PKI49" s="77"/>
      <c r="PKJ49" s="77"/>
      <c r="PKK49" s="77"/>
      <c r="PKL49" s="77"/>
      <c r="PKM49" s="77"/>
      <c r="PKN49" s="77"/>
      <c r="PKO49" s="77"/>
      <c r="PKP49" s="77"/>
      <c r="PKQ49" s="77"/>
      <c r="PKR49" s="77"/>
      <c r="PKS49" s="77"/>
      <c r="PKT49" s="77"/>
      <c r="PKU49" s="77"/>
      <c r="PKV49" s="77"/>
      <c r="PKW49" s="77"/>
      <c r="PKX49" s="77"/>
      <c r="PKY49" s="77"/>
      <c r="PKZ49" s="77"/>
      <c r="PLA49" s="77"/>
      <c r="PLB49" s="77"/>
      <c r="PLC49" s="77"/>
      <c r="PLD49" s="77"/>
      <c r="PLE49" s="77"/>
      <c r="PLF49" s="77"/>
      <c r="PLG49" s="77"/>
      <c r="PLH49" s="77"/>
      <c r="PLI49" s="77"/>
      <c r="PLJ49" s="77"/>
      <c r="PLK49" s="77"/>
      <c r="PLL49" s="77"/>
      <c r="PLM49" s="77"/>
      <c r="PLN49" s="77"/>
      <c r="PLO49" s="77"/>
      <c r="PLP49" s="77"/>
      <c r="PLQ49" s="77"/>
      <c r="PLR49" s="77"/>
      <c r="PLS49" s="77"/>
      <c r="PLT49" s="77"/>
      <c r="PLU49" s="77"/>
      <c r="PLV49" s="77"/>
      <c r="PLW49" s="77"/>
      <c r="PLX49" s="77"/>
      <c r="PLY49" s="77"/>
      <c r="PLZ49" s="77"/>
      <c r="PMA49" s="77"/>
      <c r="PMB49" s="77"/>
      <c r="PMC49" s="77"/>
      <c r="PMD49" s="77"/>
      <c r="PME49" s="77"/>
      <c r="PMF49" s="77"/>
      <c r="PMG49" s="77"/>
      <c r="PMH49" s="77"/>
      <c r="PMI49" s="77"/>
      <c r="PMJ49" s="77"/>
      <c r="PMK49" s="77"/>
      <c r="PML49" s="77"/>
      <c r="PMM49" s="77"/>
      <c r="PMN49" s="77"/>
      <c r="PMO49" s="77"/>
      <c r="PMP49" s="77"/>
      <c r="PMQ49" s="77"/>
      <c r="PMR49" s="77"/>
      <c r="PMS49" s="77"/>
      <c r="PMT49" s="77"/>
      <c r="PMU49" s="77"/>
      <c r="PMV49" s="77"/>
      <c r="PMW49" s="77"/>
      <c r="PMX49" s="77"/>
      <c r="PMY49" s="77"/>
      <c r="PMZ49" s="77"/>
      <c r="PNA49" s="77"/>
      <c r="PNB49" s="77"/>
      <c r="PNC49" s="77"/>
      <c r="PND49" s="77"/>
      <c r="PNE49" s="77"/>
      <c r="PNF49" s="77"/>
      <c r="PNG49" s="77"/>
      <c r="PNH49" s="77"/>
      <c r="PNI49" s="77"/>
      <c r="PNJ49" s="77"/>
      <c r="PNK49" s="77"/>
      <c r="PNL49" s="77"/>
      <c r="PNM49" s="77"/>
      <c r="PNN49" s="77"/>
      <c r="PNO49" s="77"/>
      <c r="PNP49" s="77"/>
      <c r="PNQ49" s="77"/>
      <c r="PNR49" s="77"/>
      <c r="PNS49" s="77"/>
      <c r="PNT49" s="77"/>
      <c r="PNU49" s="77"/>
      <c r="PNV49" s="77"/>
      <c r="PNW49" s="77"/>
      <c r="PNX49" s="77"/>
      <c r="PNY49" s="77"/>
      <c r="PNZ49" s="77"/>
      <c r="POA49" s="77"/>
      <c r="POB49" s="77"/>
      <c r="POC49" s="77"/>
      <c r="POD49" s="77"/>
      <c r="POE49" s="77"/>
      <c r="POF49" s="77"/>
      <c r="POG49" s="77"/>
      <c r="POH49" s="77"/>
      <c r="POI49" s="77"/>
      <c r="POJ49" s="77"/>
      <c r="POK49" s="77"/>
      <c r="POL49" s="77"/>
      <c r="POM49" s="77"/>
      <c r="PON49" s="77"/>
      <c r="POO49" s="77"/>
      <c r="POP49" s="77"/>
      <c r="POQ49" s="77"/>
      <c r="POR49" s="77"/>
      <c r="POS49" s="77"/>
      <c r="POT49" s="77"/>
      <c r="POU49" s="77"/>
      <c r="POV49" s="77"/>
      <c r="POW49" s="77"/>
      <c r="POX49" s="77"/>
      <c r="POY49" s="77"/>
      <c r="POZ49" s="77"/>
      <c r="PPA49" s="77"/>
      <c r="PPB49" s="77"/>
      <c r="PPC49" s="77"/>
      <c r="PPD49" s="77"/>
      <c r="PPE49" s="77"/>
      <c r="PPF49" s="77"/>
      <c r="PPG49" s="77"/>
      <c r="PPH49" s="77"/>
      <c r="PPI49" s="77"/>
      <c r="PPJ49" s="77"/>
      <c r="PPK49" s="77"/>
      <c r="PPL49" s="77"/>
      <c r="PPM49" s="77"/>
      <c r="PPN49" s="77"/>
      <c r="PPO49" s="77"/>
      <c r="PPP49" s="77"/>
      <c r="PPQ49" s="77"/>
      <c r="PPR49" s="77"/>
      <c r="PPS49" s="77"/>
      <c r="PPT49" s="77"/>
      <c r="PPU49" s="77"/>
      <c r="PPV49" s="77"/>
      <c r="PPW49" s="77"/>
      <c r="PPX49" s="77"/>
      <c r="PPY49" s="77"/>
      <c r="PPZ49" s="77"/>
      <c r="PQA49" s="77"/>
      <c r="PQB49" s="77"/>
      <c r="PQC49" s="77"/>
      <c r="PQD49" s="77"/>
      <c r="PQE49" s="77"/>
      <c r="PQF49" s="77"/>
      <c r="PQG49" s="77"/>
      <c r="PQH49" s="77"/>
      <c r="PQI49" s="77"/>
      <c r="PQJ49" s="77"/>
      <c r="PQK49" s="77"/>
      <c r="PQL49" s="77"/>
      <c r="PQM49" s="77"/>
      <c r="PQN49" s="77"/>
      <c r="PQO49" s="77"/>
      <c r="PQP49" s="77"/>
      <c r="PQQ49" s="77"/>
      <c r="PQR49" s="77"/>
      <c r="PQS49" s="77"/>
      <c r="PQT49" s="77"/>
      <c r="PQU49" s="77"/>
      <c r="PQV49" s="77"/>
      <c r="PQW49" s="77"/>
      <c r="PQX49" s="77"/>
      <c r="PQY49" s="77"/>
      <c r="PQZ49" s="77"/>
      <c r="PRA49" s="77"/>
      <c r="PRB49" s="77"/>
      <c r="PRC49" s="77"/>
      <c r="PRD49" s="77"/>
      <c r="PRE49" s="77"/>
      <c r="PRF49" s="77"/>
      <c r="PRG49" s="77"/>
      <c r="PRH49" s="77"/>
      <c r="PRI49" s="77"/>
      <c r="PRJ49" s="77"/>
      <c r="PRK49" s="77"/>
      <c r="PRL49" s="77"/>
      <c r="PRM49" s="77"/>
      <c r="PRN49" s="77"/>
      <c r="PRO49" s="77"/>
      <c r="PRP49" s="77"/>
      <c r="PRQ49" s="77"/>
      <c r="PRR49" s="77"/>
      <c r="PRS49" s="77"/>
      <c r="PRT49" s="77"/>
      <c r="PRU49" s="77"/>
      <c r="PRV49" s="77"/>
      <c r="PRW49" s="77"/>
      <c r="PRX49" s="77"/>
      <c r="PRY49" s="77"/>
      <c r="PRZ49" s="77"/>
      <c r="PSA49" s="77"/>
      <c r="PSB49" s="77"/>
      <c r="PSC49" s="77"/>
      <c r="PSD49" s="77"/>
      <c r="PSE49" s="77"/>
      <c r="PSF49" s="77"/>
      <c r="PSG49" s="77"/>
      <c r="PSH49" s="77"/>
      <c r="PSI49" s="77"/>
      <c r="PSJ49" s="77"/>
      <c r="PSK49" s="77"/>
      <c r="PSL49" s="77"/>
      <c r="PSM49" s="77"/>
      <c r="PSN49" s="77"/>
      <c r="PSO49" s="77"/>
      <c r="PSP49" s="77"/>
      <c r="PSQ49" s="77"/>
      <c r="PSR49" s="77"/>
      <c r="PSS49" s="77"/>
      <c r="PST49" s="77"/>
      <c r="PSU49" s="77"/>
      <c r="PSV49" s="77"/>
      <c r="PSW49" s="77"/>
      <c r="PSX49" s="77"/>
      <c r="PSY49" s="77"/>
      <c r="PSZ49" s="77"/>
      <c r="PTA49" s="77"/>
      <c r="PTB49" s="77"/>
      <c r="PTC49" s="77"/>
      <c r="PTD49" s="77"/>
      <c r="PTE49" s="77"/>
      <c r="PTF49" s="77"/>
      <c r="PTG49" s="77"/>
      <c r="PTH49" s="77"/>
      <c r="PTI49" s="77"/>
      <c r="PTJ49" s="77"/>
      <c r="PTK49" s="77"/>
      <c r="PTL49" s="77"/>
      <c r="PTM49" s="77"/>
      <c r="PTN49" s="77"/>
      <c r="PTO49" s="77"/>
      <c r="PTP49" s="77"/>
      <c r="PTQ49" s="77"/>
      <c r="PTR49" s="77"/>
      <c r="PTS49" s="77"/>
      <c r="PTT49" s="77"/>
      <c r="PTU49" s="77"/>
      <c r="PTV49" s="77"/>
      <c r="PTW49" s="77"/>
      <c r="PTX49" s="77"/>
      <c r="PTY49" s="77"/>
      <c r="PTZ49" s="77"/>
      <c r="PUA49" s="77"/>
      <c r="PUB49" s="77"/>
      <c r="PUC49" s="77"/>
      <c r="PUD49" s="77"/>
      <c r="PUE49" s="77"/>
      <c r="PUF49" s="77"/>
      <c r="PUG49" s="77"/>
      <c r="PUH49" s="77"/>
      <c r="PUI49" s="77"/>
      <c r="PUJ49" s="77"/>
      <c r="PUK49" s="77"/>
      <c r="PUL49" s="77"/>
      <c r="PUM49" s="77"/>
      <c r="PUN49" s="77"/>
      <c r="PUO49" s="77"/>
      <c r="PUP49" s="77"/>
      <c r="PUQ49" s="77"/>
      <c r="PUR49" s="77"/>
      <c r="PUS49" s="77"/>
      <c r="PUT49" s="77"/>
      <c r="PUU49" s="77"/>
      <c r="PUV49" s="77"/>
      <c r="PUW49" s="77"/>
      <c r="PUX49" s="77"/>
      <c r="PUY49" s="77"/>
      <c r="PUZ49" s="77"/>
      <c r="PVA49" s="77"/>
      <c r="PVB49" s="77"/>
      <c r="PVC49" s="77"/>
      <c r="PVD49" s="77"/>
      <c r="PVE49" s="77"/>
      <c r="PVF49" s="77"/>
      <c r="PVG49" s="77"/>
      <c r="PVH49" s="77"/>
      <c r="PVI49" s="77"/>
      <c r="PVJ49" s="77"/>
      <c r="PVK49" s="77"/>
      <c r="PVL49" s="77"/>
      <c r="PVM49" s="77"/>
      <c r="PVN49" s="77"/>
      <c r="PVO49" s="77"/>
      <c r="PVP49" s="77"/>
      <c r="PVQ49" s="77"/>
      <c r="PVR49" s="77"/>
      <c r="PVS49" s="77"/>
      <c r="PVT49" s="77"/>
      <c r="PVU49" s="77"/>
      <c r="PVV49" s="77"/>
      <c r="PVW49" s="77"/>
      <c r="PVX49" s="77"/>
      <c r="PVY49" s="77"/>
      <c r="PVZ49" s="77"/>
      <c r="PWA49" s="77"/>
      <c r="PWB49" s="77"/>
      <c r="PWC49" s="77"/>
      <c r="PWD49" s="77"/>
      <c r="PWE49" s="77"/>
      <c r="PWF49" s="77"/>
      <c r="PWG49" s="77"/>
      <c r="PWH49" s="77"/>
      <c r="PWI49" s="77"/>
      <c r="PWJ49" s="77"/>
      <c r="PWK49" s="77"/>
      <c r="PWL49" s="77"/>
      <c r="PWM49" s="77"/>
      <c r="PWN49" s="77"/>
      <c r="PWO49" s="77"/>
      <c r="PWP49" s="77"/>
      <c r="PWQ49" s="77"/>
      <c r="PWR49" s="77"/>
      <c r="PWS49" s="77"/>
      <c r="PWT49" s="77"/>
      <c r="PWU49" s="77"/>
      <c r="PWV49" s="77"/>
      <c r="PWW49" s="77"/>
      <c r="PWX49" s="77"/>
      <c r="PWY49" s="77"/>
      <c r="PWZ49" s="77"/>
      <c r="PXA49" s="77"/>
      <c r="PXB49" s="77"/>
      <c r="PXC49" s="77"/>
      <c r="PXD49" s="77"/>
      <c r="PXE49" s="77"/>
      <c r="PXF49" s="77"/>
      <c r="PXG49" s="77"/>
      <c r="PXH49" s="77"/>
      <c r="PXI49" s="77"/>
      <c r="PXJ49" s="77"/>
      <c r="PXK49" s="77"/>
      <c r="PXL49" s="77"/>
      <c r="PXM49" s="77"/>
      <c r="PXN49" s="77"/>
      <c r="PXO49" s="77"/>
      <c r="PXP49" s="77"/>
      <c r="PXQ49" s="77"/>
      <c r="PXR49" s="77"/>
      <c r="PXS49" s="77"/>
      <c r="PXT49" s="77"/>
      <c r="PXU49" s="77"/>
      <c r="PXV49" s="77"/>
      <c r="PXW49" s="77"/>
      <c r="PXX49" s="77"/>
      <c r="PXY49" s="77"/>
      <c r="PXZ49" s="77"/>
      <c r="PYA49" s="77"/>
      <c r="PYB49" s="77"/>
      <c r="PYC49" s="77"/>
      <c r="PYD49" s="77"/>
      <c r="PYE49" s="77"/>
      <c r="PYF49" s="77"/>
      <c r="PYG49" s="77"/>
      <c r="PYH49" s="77"/>
      <c r="PYI49" s="77"/>
      <c r="PYJ49" s="77"/>
      <c r="PYK49" s="77"/>
      <c r="PYL49" s="77"/>
      <c r="PYM49" s="77"/>
      <c r="PYN49" s="77"/>
      <c r="PYO49" s="77"/>
      <c r="PYP49" s="77"/>
      <c r="PYQ49" s="77"/>
      <c r="PYR49" s="77"/>
      <c r="PYS49" s="77"/>
      <c r="PYT49" s="77"/>
      <c r="PYU49" s="77"/>
      <c r="PYV49" s="77"/>
      <c r="PYW49" s="77"/>
      <c r="PYX49" s="77"/>
      <c r="PYY49" s="77"/>
      <c r="PYZ49" s="77"/>
      <c r="PZA49" s="77"/>
      <c r="PZB49" s="77"/>
      <c r="PZC49" s="77"/>
      <c r="PZD49" s="77"/>
      <c r="PZE49" s="77"/>
      <c r="PZF49" s="77"/>
      <c r="PZG49" s="77"/>
      <c r="PZH49" s="77"/>
      <c r="PZI49" s="77"/>
      <c r="PZJ49" s="77"/>
      <c r="PZK49" s="77"/>
      <c r="PZL49" s="77"/>
      <c r="PZM49" s="77"/>
      <c r="PZN49" s="77"/>
      <c r="PZO49" s="77"/>
      <c r="PZP49" s="77"/>
      <c r="PZQ49" s="77"/>
      <c r="PZR49" s="77"/>
      <c r="PZS49" s="77"/>
      <c r="PZT49" s="77"/>
      <c r="PZU49" s="77"/>
      <c r="PZV49" s="77"/>
      <c r="PZW49" s="77"/>
      <c r="PZX49" s="77"/>
      <c r="PZY49" s="77"/>
      <c r="PZZ49" s="77"/>
      <c r="QAA49" s="77"/>
      <c r="QAB49" s="77"/>
      <c r="QAC49" s="77"/>
      <c r="QAD49" s="77"/>
      <c r="QAE49" s="77"/>
      <c r="QAF49" s="77"/>
      <c r="QAG49" s="77"/>
      <c r="QAH49" s="77"/>
      <c r="QAI49" s="77"/>
      <c r="QAJ49" s="77"/>
      <c r="QAK49" s="77"/>
      <c r="QAL49" s="77"/>
      <c r="QAM49" s="77"/>
      <c r="QAN49" s="77"/>
      <c r="QAO49" s="77"/>
      <c r="QAP49" s="77"/>
      <c r="QAQ49" s="77"/>
      <c r="QAR49" s="77"/>
      <c r="QAS49" s="77"/>
      <c r="QAT49" s="77"/>
      <c r="QAU49" s="77"/>
      <c r="QAV49" s="77"/>
      <c r="QAW49" s="77"/>
      <c r="QAX49" s="77"/>
      <c r="QAY49" s="77"/>
      <c r="QAZ49" s="77"/>
      <c r="QBA49" s="77"/>
      <c r="QBB49" s="77"/>
      <c r="QBC49" s="77"/>
      <c r="QBD49" s="77"/>
      <c r="QBE49" s="77"/>
      <c r="QBF49" s="77"/>
      <c r="QBG49" s="77"/>
      <c r="QBH49" s="77"/>
      <c r="QBI49" s="77"/>
      <c r="QBJ49" s="77"/>
      <c r="QBK49" s="77"/>
      <c r="QBL49" s="77"/>
      <c r="QBM49" s="77"/>
      <c r="QBN49" s="77"/>
      <c r="QBO49" s="77"/>
      <c r="QBP49" s="77"/>
      <c r="QBQ49" s="77"/>
      <c r="QBR49" s="77"/>
      <c r="QBS49" s="77"/>
      <c r="QBT49" s="77"/>
      <c r="QBU49" s="77"/>
      <c r="QBV49" s="77"/>
      <c r="QBW49" s="77"/>
      <c r="QBX49" s="77"/>
      <c r="QBY49" s="77"/>
      <c r="QBZ49" s="77"/>
      <c r="QCA49" s="77"/>
      <c r="QCB49" s="77"/>
      <c r="QCC49" s="77"/>
      <c r="QCD49" s="77"/>
      <c r="QCE49" s="77"/>
      <c r="QCF49" s="77"/>
      <c r="QCG49" s="77"/>
      <c r="QCH49" s="77"/>
      <c r="QCI49" s="77"/>
      <c r="QCJ49" s="77"/>
      <c r="QCK49" s="77"/>
      <c r="QCL49" s="77"/>
      <c r="QCM49" s="77"/>
      <c r="QCN49" s="77"/>
      <c r="QCO49" s="77"/>
      <c r="QCP49" s="77"/>
      <c r="QCQ49" s="77"/>
      <c r="QCR49" s="77"/>
      <c r="QCS49" s="77"/>
      <c r="QCT49" s="77"/>
      <c r="QCU49" s="77"/>
      <c r="QCV49" s="77"/>
      <c r="QCW49" s="77"/>
      <c r="QCX49" s="77"/>
      <c r="QCY49" s="77"/>
      <c r="QCZ49" s="77"/>
      <c r="QDA49" s="77"/>
      <c r="QDB49" s="77"/>
      <c r="QDC49" s="77"/>
      <c r="QDD49" s="77"/>
      <c r="QDE49" s="77"/>
      <c r="QDF49" s="77"/>
      <c r="QDG49" s="77"/>
      <c r="QDH49" s="77"/>
      <c r="QDI49" s="77"/>
      <c r="QDJ49" s="77"/>
      <c r="QDK49" s="77"/>
      <c r="QDL49" s="77"/>
      <c r="QDM49" s="77"/>
      <c r="QDN49" s="77"/>
      <c r="QDO49" s="77"/>
      <c r="QDP49" s="77"/>
      <c r="QDQ49" s="77"/>
      <c r="QDR49" s="77"/>
      <c r="QDS49" s="77"/>
      <c r="QDT49" s="77"/>
      <c r="QDU49" s="77"/>
      <c r="QDV49" s="77"/>
      <c r="QDW49" s="77"/>
      <c r="QDX49" s="77"/>
      <c r="QDY49" s="77"/>
      <c r="QDZ49" s="77"/>
      <c r="QEA49" s="77"/>
      <c r="QEB49" s="77"/>
      <c r="QEC49" s="77"/>
      <c r="QED49" s="77"/>
      <c r="QEE49" s="77"/>
      <c r="QEF49" s="77"/>
      <c r="QEG49" s="77"/>
      <c r="QEH49" s="77"/>
      <c r="QEI49" s="77"/>
      <c r="QEJ49" s="77"/>
      <c r="QEK49" s="77"/>
      <c r="QEL49" s="77"/>
      <c r="QEM49" s="77"/>
      <c r="QEN49" s="77"/>
      <c r="QEO49" s="77"/>
      <c r="QEP49" s="77"/>
      <c r="QEQ49" s="77"/>
      <c r="QER49" s="77"/>
      <c r="QES49" s="77"/>
      <c r="QET49" s="77"/>
      <c r="QEU49" s="77"/>
      <c r="QEV49" s="77"/>
      <c r="QEW49" s="77"/>
      <c r="QEX49" s="77"/>
      <c r="QEY49" s="77"/>
      <c r="QEZ49" s="77"/>
      <c r="QFA49" s="77"/>
      <c r="QFB49" s="77"/>
      <c r="QFC49" s="77"/>
      <c r="QFD49" s="77"/>
      <c r="QFE49" s="77"/>
      <c r="QFF49" s="77"/>
      <c r="QFG49" s="77"/>
      <c r="QFH49" s="77"/>
      <c r="QFI49" s="77"/>
      <c r="QFJ49" s="77"/>
      <c r="QFK49" s="77"/>
      <c r="QFL49" s="77"/>
      <c r="QFM49" s="77"/>
      <c r="QFN49" s="77"/>
      <c r="QFO49" s="77"/>
      <c r="QFP49" s="77"/>
      <c r="QFQ49" s="77"/>
      <c r="QFR49" s="77"/>
      <c r="QFS49" s="77"/>
      <c r="QFT49" s="77"/>
      <c r="QFU49" s="77"/>
      <c r="QFV49" s="77"/>
      <c r="QFW49" s="77"/>
      <c r="QFX49" s="77"/>
      <c r="QFY49" s="77"/>
      <c r="QFZ49" s="77"/>
      <c r="QGA49" s="77"/>
      <c r="QGB49" s="77"/>
      <c r="QGC49" s="77"/>
      <c r="QGD49" s="77"/>
      <c r="QGE49" s="77"/>
      <c r="QGF49" s="77"/>
      <c r="QGG49" s="77"/>
      <c r="QGH49" s="77"/>
      <c r="QGI49" s="77"/>
      <c r="QGJ49" s="77"/>
      <c r="QGK49" s="77"/>
      <c r="QGL49" s="77"/>
      <c r="QGM49" s="77"/>
      <c r="QGN49" s="77"/>
      <c r="QGO49" s="77"/>
      <c r="QGP49" s="77"/>
      <c r="QGQ49" s="77"/>
      <c r="QGR49" s="77"/>
      <c r="QGS49" s="77"/>
      <c r="QGT49" s="77"/>
      <c r="QGU49" s="77"/>
      <c r="QGV49" s="77"/>
      <c r="QGW49" s="77"/>
      <c r="QGX49" s="77"/>
      <c r="QGY49" s="77"/>
      <c r="QGZ49" s="77"/>
      <c r="QHA49" s="77"/>
      <c r="QHB49" s="77"/>
      <c r="QHC49" s="77"/>
      <c r="QHD49" s="77"/>
      <c r="QHE49" s="77"/>
      <c r="QHF49" s="77"/>
      <c r="QHG49" s="77"/>
      <c r="QHH49" s="77"/>
      <c r="QHI49" s="77"/>
      <c r="QHJ49" s="77"/>
      <c r="QHK49" s="77"/>
      <c r="QHL49" s="77"/>
      <c r="QHM49" s="77"/>
      <c r="QHN49" s="77"/>
      <c r="QHO49" s="77"/>
      <c r="QHP49" s="77"/>
      <c r="QHQ49" s="77"/>
      <c r="QHR49" s="77"/>
      <c r="QHS49" s="77"/>
      <c r="QHT49" s="77"/>
      <c r="QHU49" s="77"/>
      <c r="QHV49" s="77"/>
      <c r="QHW49" s="77"/>
      <c r="QHX49" s="77"/>
      <c r="QHY49" s="77"/>
      <c r="QHZ49" s="77"/>
      <c r="QIA49" s="77"/>
      <c r="QIB49" s="77"/>
      <c r="QIC49" s="77"/>
      <c r="QID49" s="77"/>
      <c r="QIE49" s="77"/>
      <c r="QIF49" s="77"/>
      <c r="QIG49" s="77"/>
      <c r="QIH49" s="77"/>
      <c r="QII49" s="77"/>
      <c r="QIJ49" s="77"/>
      <c r="QIK49" s="77"/>
      <c r="QIL49" s="77"/>
      <c r="QIM49" s="77"/>
      <c r="QIN49" s="77"/>
      <c r="QIO49" s="77"/>
      <c r="QIP49" s="77"/>
      <c r="QIQ49" s="77"/>
      <c r="QIR49" s="77"/>
      <c r="QIS49" s="77"/>
      <c r="QIT49" s="77"/>
      <c r="QIU49" s="77"/>
      <c r="QIV49" s="77"/>
      <c r="QIW49" s="77"/>
      <c r="QIX49" s="77"/>
      <c r="QIY49" s="77"/>
      <c r="QIZ49" s="77"/>
      <c r="QJA49" s="77"/>
      <c r="QJB49" s="77"/>
      <c r="QJC49" s="77"/>
      <c r="QJD49" s="77"/>
      <c r="QJE49" s="77"/>
      <c r="QJF49" s="77"/>
      <c r="QJG49" s="77"/>
      <c r="QJH49" s="77"/>
      <c r="QJI49" s="77"/>
      <c r="QJJ49" s="77"/>
      <c r="QJK49" s="77"/>
      <c r="QJL49" s="77"/>
      <c r="QJM49" s="77"/>
      <c r="QJN49" s="77"/>
      <c r="QJO49" s="77"/>
      <c r="QJP49" s="77"/>
      <c r="QJQ49" s="77"/>
      <c r="QJR49" s="77"/>
      <c r="QJS49" s="77"/>
      <c r="QJT49" s="77"/>
      <c r="QJU49" s="77"/>
      <c r="QJV49" s="77"/>
      <c r="QJW49" s="77"/>
      <c r="QJX49" s="77"/>
      <c r="QJY49" s="77"/>
      <c r="QJZ49" s="77"/>
      <c r="QKA49" s="77"/>
      <c r="QKB49" s="77"/>
      <c r="QKC49" s="77"/>
      <c r="QKD49" s="77"/>
      <c r="QKE49" s="77"/>
      <c r="QKF49" s="77"/>
      <c r="QKG49" s="77"/>
      <c r="QKH49" s="77"/>
      <c r="QKI49" s="77"/>
      <c r="QKJ49" s="77"/>
      <c r="QKK49" s="77"/>
      <c r="QKL49" s="77"/>
      <c r="QKM49" s="77"/>
      <c r="QKN49" s="77"/>
      <c r="QKO49" s="77"/>
      <c r="QKP49" s="77"/>
      <c r="QKQ49" s="77"/>
      <c r="QKR49" s="77"/>
      <c r="QKS49" s="77"/>
      <c r="QKT49" s="77"/>
      <c r="QKU49" s="77"/>
      <c r="QKV49" s="77"/>
      <c r="QKW49" s="77"/>
      <c r="QKX49" s="77"/>
      <c r="QKY49" s="77"/>
      <c r="QKZ49" s="77"/>
      <c r="QLA49" s="77"/>
      <c r="QLB49" s="77"/>
      <c r="QLC49" s="77"/>
      <c r="QLD49" s="77"/>
      <c r="QLE49" s="77"/>
      <c r="QLF49" s="77"/>
      <c r="QLG49" s="77"/>
      <c r="QLH49" s="77"/>
      <c r="QLI49" s="77"/>
      <c r="QLJ49" s="77"/>
      <c r="QLK49" s="77"/>
      <c r="QLL49" s="77"/>
      <c r="QLM49" s="77"/>
      <c r="QLN49" s="77"/>
      <c r="QLO49" s="77"/>
      <c r="QLP49" s="77"/>
      <c r="QLQ49" s="77"/>
      <c r="QLR49" s="77"/>
      <c r="QLS49" s="77"/>
      <c r="QLT49" s="77"/>
      <c r="QLU49" s="77"/>
      <c r="QLV49" s="77"/>
      <c r="QLW49" s="77"/>
      <c r="QLX49" s="77"/>
      <c r="QLY49" s="77"/>
      <c r="QLZ49" s="77"/>
      <c r="QMA49" s="77"/>
      <c r="QMB49" s="77"/>
      <c r="QMC49" s="77"/>
      <c r="QMD49" s="77"/>
      <c r="QME49" s="77"/>
      <c r="QMF49" s="77"/>
      <c r="QMG49" s="77"/>
      <c r="QMH49" s="77"/>
      <c r="QMI49" s="77"/>
      <c r="QMJ49" s="77"/>
      <c r="QMK49" s="77"/>
      <c r="QML49" s="77"/>
      <c r="QMM49" s="77"/>
      <c r="QMN49" s="77"/>
      <c r="QMO49" s="77"/>
      <c r="QMP49" s="77"/>
      <c r="QMQ49" s="77"/>
      <c r="QMR49" s="77"/>
      <c r="QMS49" s="77"/>
      <c r="QMT49" s="77"/>
      <c r="QMU49" s="77"/>
      <c r="QMV49" s="77"/>
      <c r="QMW49" s="77"/>
      <c r="QMX49" s="77"/>
      <c r="QMY49" s="77"/>
      <c r="QMZ49" s="77"/>
      <c r="QNA49" s="77"/>
      <c r="QNB49" s="77"/>
      <c r="QNC49" s="77"/>
      <c r="QND49" s="77"/>
      <c r="QNE49" s="77"/>
      <c r="QNF49" s="77"/>
      <c r="QNG49" s="77"/>
      <c r="QNH49" s="77"/>
      <c r="QNI49" s="77"/>
      <c r="QNJ49" s="77"/>
      <c r="QNK49" s="77"/>
      <c r="QNL49" s="77"/>
      <c r="QNM49" s="77"/>
      <c r="QNN49" s="77"/>
      <c r="QNO49" s="77"/>
      <c r="QNP49" s="77"/>
      <c r="QNQ49" s="77"/>
      <c r="QNR49" s="77"/>
      <c r="QNS49" s="77"/>
      <c r="QNT49" s="77"/>
      <c r="QNU49" s="77"/>
      <c r="QNV49" s="77"/>
      <c r="QNW49" s="77"/>
      <c r="QNX49" s="77"/>
      <c r="QNY49" s="77"/>
      <c r="QNZ49" s="77"/>
      <c r="QOA49" s="77"/>
      <c r="QOB49" s="77"/>
      <c r="QOC49" s="77"/>
      <c r="QOD49" s="77"/>
      <c r="QOE49" s="77"/>
      <c r="QOF49" s="77"/>
      <c r="QOG49" s="77"/>
      <c r="QOH49" s="77"/>
      <c r="QOI49" s="77"/>
      <c r="QOJ49" s="77"/>
      <c r="QOK49" s="77"/>
      <c r="QOL49" s="77"/>
      <c r="QOM49" s="77"/>
      <c r="QON49" s="77"/>
      <c r="QOO49" s="77"/>
      <c r="QOP49" s="77"/>
      <c r="QOQ49" s="77"/>
      <c r="QOR49" s="77"/>
      <c r="QOS49" s="77"/>
      <c r="QOT49" s="77"/>
      <c r="QOU49" s="77"/>
      <c r="QOV49" s="77"/>
      <c r="QOW49" s="77"/>
      <c r="QOX49" s="77"/>
      <c r="QOY49" s="77"/>
      <c r="QOZ49" s="77"/>
      <c r="QPA49" s="77"/>
      <c r="QPB49" s="77"/>
      <c r="QPC49" s="77"/>
      <c r="QPD49" s="77"/>
      <c r="QPE49" s="77"/>
      <c r="QPF49" s="77"/>
      <c r="QPG49" s="77"/>
      <c r="QPH49" s="77"/>
      <c r="QPI49" s="77"/>
      <c r="QPJ49" s="77"/>
      <c r="QPK49" s="77"/>
      <c r="QPL49" s="77"/>
      <c r="QPM49" s="77"/>
      <c r="QPN49" s="77"/>
      <c r="QPO49" s="77"/>
      <c r="QPP49" s="77"/>
      <c r="QPQ49" s="77"/>
      <c r="QPR49" s="77"/>
      <c r="QPS49" s="77"/>
      <c r="QPT49" s="77"/>
      <c r="QPU49" s="77"/>
      <c r="QPV49" s="77"/>
      <c r="QPW49" s="77"/>
      <c r="QPX49" s="77"/>
      <c r="QPY49" s="77"/>
      <c r="QPZ49" s="77"/>
      <c r="QQA49" s="77"/>
      <c r="QQB49" s="77"/>
      <c r="QQC49" s="77"/>
      <c r="QQD49" s="77"/>
      <c r="QQE49" s="77"/>
      <c r="QQF49" s="77"/>
      <c r="QQG49" s="77"/>
      <c r="QQH49" s="77"/>
      <c r="QQI49" s="77"/>
      <c r="QQJ49" s="77"/>
      <c r="QQK49" s="77"/>
      <c r="QQL49" s="77"/>
      <c r="QQM49" s="77"/>
      <c r="QQN49" s="77"/>
      <c r="QQO49" s="77"/>
      <c r="QQP49" s="77"/>
      <c r="QQQ49" s="77"/>
      <c r="QQR49" s="77"/>
      <c r="QQS49" s="77"/>
      <c r="QQT49" s="77"/>
      <c r="QQU49" s="77"/>
      <c r="QQV49" s="77"/>
      <c r="QQW49" s="77"/>
      <c r="QQX49" s="77"/>
      <c r="QQY49" s="77"/>
      <c r="QQZ49" s="77"/>
      <c r="QRA49" s="77"/>
      <c r="QRB49" s="77"/>
      <c r="QRC49" s="77"/>
      <c r="QRD49" s="77"/>
      <c r="QRE49" s="77"/>
      <c r="QRF49" s="77"/>
      <c r="QRG49" s="77"/>
      <c r="QRH49" s="77"/>
      <c r="QRI49" s="77"/>
      <c r="QRJ49" s="77"/>
      <c r="QRK49" s="77"/>
      <c r="QRL49" s="77"/>
      <c r="QRM49" s="77"/>
      <c r="QRN49" s="77"/>
      <c r="QRO49" s="77"/>
      <c r="QRP49" s="77"/>
      <c r="QRQ49" s="77"/>
      <c r="QRR49" s="77"/>
      <c r="QRS49" s="77"/>
      <c r="QRT49" s="77"/>
      <c r="QRU49" s="77"/>
      <c r="QRV49" s="77"/>
      <c r="QRW49" s="77"/>
      <c r="QRX49" s="77"/>
      <c r="QRY49" s="77"/>
      <c r="QRZ49" s="77"/>
      <c r="QSA49" s="77"/>
      <c r="QSB49" s="77"/>
      <c r="QSC49" s="77"/>
      <c r="QSD49" s="77"/>
      <c r="QSE49" s="77"/>
      <c r="QSF49" s="77"/>
      <c r="QSG49" s="77"/>
      <c r="QSH49" s="77"/>
      <c r="QSI49" s="77"/>
      <c r="QSJ49" s="77"/>
      <c r="QSK49" s="77"/>
      <c r="QSL49" s="77"/>
      <c r="QSM49" s="77"/>
      <c r="QSN49" s="77"/>
      <c r="QSO49" s="77"/>
      <c r="QSP49" s="77"/>
      <c r="QSQ49" s="77"/>
      <c r="QSR49" s="77"/>
      <c r="QSS49" s="77"/>
      <c r="QST49" s="77"/>
      <c r="QSU49" s="77"/>
      <c r="QSV49" s="77"/>
      <c r="QSW49" s="77"/>
      <c r="QSX49" s="77"/>
      <c r="QSY49" s="77"/>
      <c r="QSZ49" s="77"/>
      <c r="QTA49" s="77"/>
      <c r="QTB49" s="77"/>
      <c r="QTC49" s="77"/>
      <c r="QTD49" s="77"/>
      <c r="QTE49" s="77"/>
      <c r="QTF49" s="77"/>
      <c r="QTG49" s="77"/>
      <c r="QTH49" s="77"/>
      <c r="QTI49" s="77"/>
      <c r="QTJ49" s="77"/>
      <c r="QTK49" s="77"/>
      <c r="QTL49" s="77"/>
      <c r="QTM49" s="77"/>
      <c r="QTN49" s="77"/>
      <c r="QTO49" s="77"/>
      <c r="QTP49" s="77"/>
      <c r="QTQ49" s="77"/>
      <c r="QTR49" s="77"/>
      <c r="QTS49" s="77"/>
      <c r="QTT49" s="77"/>
      <c r="QTU49" s="77"/>
      <c r="QTV49" s="77"/>
      <c r="QTW49" s="77"/>
      <c r="QTX49" s="77"/>
      <c r="QTY49" s="77"/>
      <c r="QTZ49" s="77"/>
      <c r="QUA49" s="77"/>
      <c r="QUB49" s="77"/>
      <c r="QUC49" s="77"/>
      <c r="QUD49" s="77"/>
      <c r="QUE49" s="77"/>
      <c r="QUF49" s="77"/>
      <c r="QUG49" s="77"/>
      <c r="QUH49" s="77"/>
      <c r="QUI49" s="77"/>
      <c r="QUJ49" s="77"/>
      <c r="QUK49" s="77"/>
      <c r="QUL49" s="77"/>
      <c r="QUM49" s="77"/>
      <c r="QUN49" s="77"/>
      <c r="QUO49" s="77"/>
      <c r="QUP49" s="77"/>
      <c r="QUQ49" s="77"/>
      <c r="QUR49" s="77"/>
      <c r="QUS49" s="77"/>
      <c r="QUT49" s="77"/>
      <c r="QUU49" s="77"/>
      <c r="QUV49" s="77"/>
      <c r="QUW49" s="77"/>
      <c r="QUX49" s="77"/>
      <c r="QUY49" s="77"/>
      <c r="QUZ49" s="77"/>
      <c r="QVA49" s="77"/>
      <c r="QVB49" s="77"/>
      <c r="QVC49" s="77"/>
      <c r="QVD49" s="77"/>
      <c r="QVE49" s="77"/>
      <c r="QVF49" s="77"/>
      <c r="QVG49" s="77"/>
      <c r="QVH49" s="77"/>
      <c r="QVI49" s="77"/>
      <c r="QVJ49" s="77"/>
      <c r="QVK49" s="77"/>
      <c r="QVL49" s="77"/>
      <c r="QVM49" s="77"/>
      <c r="QVN49" s="77"/>
      <c r="QVO49" s="77"/>
      <c r="QVP49" s="77"/>
      <c r="QVQ49" s="77"/>
      <c r="QVR49" s="77"/>
      <c r="QVS49" s="77"/>
      <c r="QVT49" s="77"/>
      <c r="QVU49" s="77"/>
      <c r="QVV49" s="77"/>
      <c r="QVW49" s="77"/>
      <c r="QVX49" s="77"/>
      <c r="QVY49" s="77"/>
      <c r="QVZ49" s="77"/>
      <c r="QWA49" s="77"/>
      <c r="QWB49" s="77"/>
      <c r="QWC49" s="77"/>
      <c r="QWD49" s="77"/>
      <c r="QWE49" s="77"/>
      <c r="QWF49" s="77"/>
      <c r="QWG49" s="77"/>
      <c r="QWH49" s="77"/>
      <c r="QWI49" s="77"/>
      <c r="QWJ49" s="77"/>
      <c r="QWK49" s="77"/>
      <c r="QWL49" s="77"/>
      <c r="QWM49" s="77"/>
      <c r="QWN49" s="77"/>
      <c r="QWO49" s="77"/>
      <c r="QWP49" s="77"/>
      <c r="QWQ49" s="77"/>
      <c r="QWR49" s="77"/>
      <c r="QWS49" s="77"/>
      <c r="QWT49" s="77"/>
      <c r="QWU49" s="77"/>
      <c r="QWV49" s="77"/>
      <c r="QWW49" s="77"/>
      <c r="QWX49" s="77"/>
      <c r="QWY49" s="77"/>
      <c r="QWZ49" s="77"/>
      <c r="QXA49" s="77"/>
      <c r="QXB49" s="77"/>
      <c r="QXC49" s="77"/>
      <c r="QXD49" s="77"/>
      <c r="QXE49" s="77"/>
      <c r="QXF49" s="77"/>
      <c r="QXG49" s="77"/>
      <c r="QXH49" s="77"/>
      <c r="QXI49" s="77"/>
      <c r="QXJ49" s="77"/>
      <c r="QXK49" s="77"/>
      <c r="QXL49" s="77"/>
      <c r="QXM49" s="77"/>
      <c r="QXN49" s="77"/>
      <c r="QXO49" s="77"/>
      <c r="QXP49" s="77"/>
      <c r="QXQ49" s="77"/>
      <c r="QXR49" s="77"/>
      <c r="QXS49" s="77"/>
      <c r="QXT49" s="77"/>
      <c r="QXU49" s="77"/>
      <c r="QXV49" s="77"/>
      <c r="QXW49" s="77"/>
      <c r="QXX49" s="77"/>
      <c r="QXY49" s="77"/>
      <c r="QXZ49" s="77"/>
      <c r="QYA49" s="77"/>
      <c r="QYB49" s="77"/>
      <c r="QYC49" s="77"/>
      <c r="QYD49" s="77"/>
      <c r="QYE49" s="77"/>
      <c r="QYF49" s="77"/>
      <c r="QYG49" s="77"/>
      <c r="QYH49" s="77"/>
      <c r="QYI49" s="77"/>
      <c r="QYJ49" s="77"/>
      <c r="QYK49" s="77"/>
      <c r="QYL49" s="77"/>
      <c r="QYM49" s="77"/>
      <c r="QYN49" s="77"/>
      <c r="QYO49" s="77"/>
      <c r="QYP49" s="77"/>
      <c r="QYQ49" s="77"/>
      <c r="QYR49" s="77"/>
      <c r="QYS49" s="77"/>
      <c r="QYT49" s="77"/>
      <c r="QYU49" s="77"/>
      <c r="QYV49" s="77"/>
      <c r="QYW49" s="77"/>
      <c r="QYX49" s="77"/>
      <c r="QYY49" s="77"/>
      <c r="QYZ49" s="77"/>
      <c r="QZA49" s="77"/>
      <c r="QZB49" s="77"/>
      <c r="QZC49" s="77"/>
      <c r="QZD49" s="77"/>
      <c r="QZE49" s="77"/>
      <c r="QZF49" s="77"/>
      <c r="QZG49" s="77"/>
      <c r="QZH49" s="77"/>
      <c r="QZI49" s="77"/>
      <c r="QZJ49" s="77"/>
      <c r="QZK49" s="77"/>
      <c r="QZL49" s="77"/>
      <c r="QZM49" s="77"/>
      <c r="QZN49" s="77"/>
      <c r="QZO49" s="77"/>
      <c r="QZP49" s="77"/>
      <c r="QZQ49" s="77"/>
      <c r="QZR49" s="77"/>
      <c r="QZS49" s="77"/>
      <c r="QZT49" s="77"/>
      <c r="QZU49" s="77"/>
      <c r="QZV49" s="77"/>
      <c r="QZW49" s="77"/>
      <c r="QZX49" s="77"/>
      <c r="QZY49" s="77"/>
      <c r="QZZ49" s="77"/>
      <c r="RAA49" s="77"/>
      <c r="RAB49" s="77"/>
      <c r="RAC49" s="77"/>
      <c r="RAD49" s="77"/>
      <c r="RAE49" s="77"/>
      <c r="RAF49" s="77"/>
      <c r="RAG49" s="77"/>
      <c r="RAH49" s="77"/>
      <c r="RAI49" s="77"/>
      <c r="RAJ49" s="77"/>
      <c r="RAK49" s="77"/>
      <c r="RAL49" s="77"/>
      <c r="RAM49" s="77"/>
      <c r="RAN49" s="77"/>
      <c r="RAO49" s="77"/>
      <c r="RAP49" s="77"/>
      <c r="RAQ49" s="77"/>
      <c r="RAR49" s="77"/>
      <c r="RAS49" s="77"/>
      <c r="RAT49" s="77"/>
      <c r="RAU49" s="77"/>
      <c r="RAV49" s="77"/>
      <c r="RAW49" s="77"/>
      <c r="RAX49" s="77"/>
      <c r="RAY49" s="77"/>
      <c r="RAZ49" s="77"/>
      <c r="RBA49" s="77"/>
      <c r="RBB49" s="77"/>
      <c r="RBC49" s="77"/>
      <c r="RBD49" s="77"/>
      <c r="RBE49" s="77"/>
      <c r="RBF49" s="77"/>
      <c r="RBG49" s="77"/>
      <c r="RBH49" s="77"/>
      <c r="RBI49" s="77"/>
      <c r="RBJ49" s="77"/>
      <c r="RBK49" s="77"/>
      <c r="RBL49" s="77"/>
      <c r="RBM49" s="77"/>
      <c r="RBN49" s="77"/>
      <c r="RBO49" s="77"/>
      <c r="RBP49" s="77"/>
      <c r="RBQ49" s="77"/>
      <c r="RBR49" s="77"/>
      <c r="RBS49" s="77"/>
      <c r="RBT49" s="77"/>
      <c r="RBU49" s="77"/>
      <c r="RBV49" s="77"/>
      <c r="RBW49" s="77"/>
      <c r="RBX49" s="77"/>
      <c r="RBY49" s="77"/>
      <c r="RBZ49" s="77"/>
      <c r="RCA49" s="77"/>
      <c r="RCB49" s="77"/>
      <c r="RCC49" s="77"/>
      <c r="RCD49" s="77"/>
      <c r="RCE49" s="77"/>
      <c r="RCF49" s="77"/>
      <c r="RCG49" s="77"/>
      <c r="RCH49" s="77"/>
      <c r="RCI49" s="77"/>
      <c r="RCJ49" s="77"/>
      <c r="RCK49" s="77"/>
      <c r="RCL49" s="77"/>
      <c r="RCM49" s="77"/>
      <c r="RCN49" s="77"/>
      <c r="RCO49" s="77"/>
      <c r="RCP49" s="77"/>
      <c r="RCQ49" s="77"/>
      <c r="RCR49" s="77"/>
      <c r="RCS49" s="77"/>
      <c r="RCT49" s="77"/>
      <c r="RCU49" s="77"/>
      <c r="RCV49" s="77"/>
      <c r="RCW49" s="77"/>
      <c r="RCX49" s="77"/>
      <c r="RCY49" s="77"/>
      <c r="RCZ49" s="77"/>
      <c r="RDA49" s="77"/>
      <c r="RDB49" s="77"/>
      <c r="RDC49" s="77"/>
      <c r="RDD49" s="77"/>
      <c r="RDE49" s="77"/>
      <c r="RDF49" s="77"/>
      <c r="RDG49" s="77"/>
      <c r="RDH49" s="77"/>
      <c r="RDI49" s="77"/>
      <c r="RDJ49" s="77"/>
      <c r="RDK49" s="77"/>
      <c r="RDL49" s="77"/>
      <c r="RDM49" s="77"/>
      <c r="RDN49" s="77"/>
      <c r="RDO49" s="77"/>
      <c r="RDP49" s="77"/>
      <c r="RDQ49" s="77"/>
      <c r="RDR49" s="77"/>
      <c r="RDS49" s="77"/>
      <c r="RDT49" s="77"/>
      <c r="RDU49" s="77"/>
      <c r="RDV49" s="77"/>
      <c r="RDW49" s="77"/>
      <c r="RDX49" s="77"/>
      <c r="RDY49" s="77"/>
      <c r="RDZ49" s="77"/>
      <c r="REA49" s="77"/>
      <c r="REB49" s="77"/>
      <c r="REC49" s="77"/>
      <c r="RED49" s="77"/>
      <c r="REE49" s="77"/>
      <c r="REF49" s="77"/>
      <c r="REG49" s="77"/>
      <c r="REH49" s="77"/>
      <c r="REI49" s="77"/>
      <c r="REJ49" s="77"/>
      <c r="REK49" s="77"/>
      <c r="REL49" s="77"/>
      <c r="REM49" s="77"/>
      <c r="REN49" s="77"/>
      <c r="REO49" s="77"/>
      <c r="REP49" s="77"/>
      <c r="REQ49" s="77"/>
      <c r="RER49" s="77"/>
      <c r="RES49" s="77"/>
      <c r="RET49" s="77"/>
      <c r="REU49" s="77"/>
      <c r="REV49" s="77"/>
      <c r="REW49" s="77"/>
      <c r="REX49" s="77"/>
      <c r="REY49" s="77"/>
      <c r="REZ49" s="77"/>
      <c r="RFA49" s="77"/>
      <c r="RFB49" s="77"/>
      <c r="RFC49" s="77"/>
      <c r="RFD49" s="77"/>
      <c r="RFE49" s="77"/>
      <c r="RFF49" s="77"/>
      <c r="RFG49" s="77"/>
      <c r="RFH49" s="77"/>
      <c r="RFI49" s="77"/>
      <c r="RFJ49" s="77"/>
      <c r="RFK49" s="77"/>
      <c r="RFL49" s="77"/>
      <c r="RFM49" s="77"/>
      <c r="RFN49" s="77"/>
      <c r="RFO49" s="77"/>
      <c r="RFP49" s="77"/>
      <c r="RFQ49" s="77"/>
      <c r="RFR49" s="77"/>
      <c r="RFS49" s="77"/>
      <c r="RFT49" s="77"/>
      <c r="RFU49" s="77"/>
      <c r="RFV49" s="77"/>
      <c r="RFW49" s="77"/>
      <c r="RFX49" s="77"/>
      <c r="RFY49" s="77"/>
      <c r="RFZ49" s="77"/>
      <c r="RGA49" s="77"/>
      <c r="RGB49" s="77"/>
      <c r="RGC49" s="77"/>
      <c r="RGD49" s="77"/>
      <c r="RGE49" s="77"/>
      <c r="RGF49" s="77"/>
      <c r="RGG49" s="77"/>
      <c r="RGH49" s="77"/>
      <c r="RGI49" s="77"/>
      <c r="RGJ49" s="77"/>
      <c r="RGK49" s="77"/>
      <c r="RGL49" s="77"/>
      <c r="RGM49" s="77"/>
      <c r="RGN49" s="77"/>
      <c r="RGO49" s="77"/>
      <c r="RGP49" s="77"/>
      <c r="RGQ49" s="77"/>
      <c r="RGR49" s="77"/>
      <c r="RGS49" s="77"/>
      <c r="RGT49" s="77"/>
      <c r="RGU49" s="77"/>
      <c r="RGV49" s="77"/>
      <c r="RGW49" s="77"/>
      <c r="RGX49" s="77"/>
      <c r="RGY49" s="77"/>
      <c r="RGZ49" s="77"/>
      <c r="RHA49" s="77"/>
      <c r="RHB49" s="77"/>
      <c r="RHC49" s="77"/>
      <c r="RHD49" s="77"/>
      <c r="RHE49" s="77"/>
      <c r="RHF49" s="77"/>
      <c r="RHG49" s="77"/>
      <c r="RHH49" s="77"/>
      <c r="RHI49" s="77"/>
      <c r="RHJ49" s="77"/>
      <c r="RHK49" s="77"/>
      <c r="RHL49" s="77"/>
      <c r="RHM49" s="77"/>
      <c r="RHN49" s="77"/>
      <c r="RHO49" s="77"/>
      <c r="RHP49" s="77"/>
      <c r="RHQ49" s="77"/>
      <c r="RHR49" s="77"/>
      <c r="RHS49" s="77"/>
      <c r="RHT49" s="77"/>
      <c r="RHU49" s="77"/>
      <c r="RHV49" s="77"/>
      <c r="RHW49" s="77"/>
      <c r="RHX49" s="77"/>
      <c r="RHY49" s="77"/>
      <c r="RHZ49" s="77"/>
      <c r="RIA49" s="77"/>
      <c r="RIB49" s="77"/>
      <c r="RIC49" s="77"/>
      <c r="RID49" s="77"/>
      <c r="RIE49" s="77"/>
      <c r="RIF49" s="77"/>
      <c r="RIG49" s="77"/>
      <c r="RIH49" s="77"/>
      <c r="RII49" s="77"/>
      <c r="RIJ49" s="77"/>
      <c r="RIK49" s="77"/>
      <c r="RIL49" s="77"/>
      <c r="RIM49" s="77"/>
      <c r="RIN49" s="77"/>
      <c r="RIO49" s="77"/>
      <c r="RIP49" s="77"/>
      <c r="RIQ49" s="77"/>
      <c r="RIR49" s="77"/>
      <c r="RIS49" s="77"/>
      <c r="RIT49" s="77"/>
      <c r="RIU49" s="77"/>
      <c r="RIV49" s="77"/>
      <c r="RIW49" s="77"/>
      <c r="RIX49" s="77"/>
      <c r="RIY49" s="77"/>
      <c r="RIZ49" s="77"/>
      <c r="RJA49" s="77"/>
      <c r="RJB49" s="77"/>
      <c r="RJC49" s="77"/>
      <c r="RJD49" s="77"/>
      <c r="RJE49" s="77"/>
      <c r="RJF49" s="77"/>
      <c r="RJG49" s="77"/>
      <c r="RJH49" s="77"/>
      <c r="RJI49" s="77"/>
      <c r="RJJ49" s="77"/>
      <c r="RJK49" s="77"/>
      <c r="RJL49" s="77"/>
      <c r="RJM49" s="77"/>
      <c r="RJN49" s="77"/>
      <c r="RJO49" s="77"/>
      <c r="RJP49" s="77"/>
      <c r="RJQ49" s="77"/>
      <c r="RJR49" s="77"/>
      <c r="RJS49" s="77"/>
      <c r="RJT49" s="77"/>
      <c r="RJU49" s="77"/>
      <c r="RJV49" s="77"/>
      <c r="RJW49" s="77"/>
      <c r="RJX49" s="77"/>
      <c r="RJY49" s="77"/>
      <c r="RJZ49" s="77"/>
      <c r="RKA49" s="77"/>
      <c r="RKB49" s="77"/>
      <c r="RKC49" s="77"/>
      <c r="RKD49" s="77"/>
      <c r="RKE49" s="77"/>
      <c r="RKF49" s="77"/>
      <c r="RKG49" s="77"/>
      <c r="RKH49" s="77"/>
      <c r="RKI49" s="77"/>
      <c r="RKJ49" s="77"/>
      <c r="RKK49" s="77"/>
      <c r="RKL49" s="77"/>
      <c r="RKM49" s="77"/>
      <c r="RKN49" s="77"/>
      <c r="RKO49" s="77"/>
      <c r="RKP49" s="77"/>
      <c r="RKQ49" s="77"/>
      <c r="RKR49" s="77"/>
      <c r="RKS49" s="77"/>
      <c r="RKT49" s="77"/>
      <c r="RKU49" s="77"/>
      <c r="RKV49" s="77"/>
      <c r="RKW49" s="77"/>
      <c r="RKX49" s="77"/>
      <c r="RKY49" s="77"/>
      <c r="RKZ49" s="77"/>
      <c r="RLA49" s="77"/>
      <c r="RLB49" s="77"/>
      <c r="RLC49" s="77"/>
      <c r="RLD49" s="77"/>
      <c r="RLE49" s="77"/>
      <c r="RLF49" s="77"/>
      <c r="RLG49" s="77"/>
      <c r="RLH49" s="77"/>
      <c r="RLI49" s="77"/>
      <c r="RLJ49" s="77"/>
      <c r="RLK49" s="77"/>
      <c r="RLL49" s="77"/>
      <c r="RLM49" s="77"/>
      <c r="RLN49" s="77"/>
      <c r="RLO49" s="77"/>
      <c r="RLP49" s="77"/>
      <c r="RLQ49" s="77"/>
      <c r="RLR49" s="77"/>
      <c r="RLS49" s="77"/>
      <c r="RLT49" s="77"/>
      <c r="RLU49" s="77"/>
      <c r="RLV49" s="77"/>
      <c r="RLW49" s="77"/>
      <c r="RLX49" s="77"/>
      <c r="RLY49" s="77"/>
      <c r="RLZ49" s="77"/>
      <c r="RMA49" s="77"/>
      <c r="RMB49" s="77"/>
      <c r="RMC49" s="77"/>
      <c r="RMD49" s="77"/>
      <c r="RME49" s="77"/>
      <c r="RMF49" s="77"/>
      <c r="RMG49" s="77"/>
      <c r="RMH49" s="77"/>
      <c r="RMI49" s="77"/>
      <c r="RMJ49" s="77"/>
      <c r="RMK49" s="77"/>
      <c r="RML49" s="77"/>
      <c r="RMM49" s="77"/>
      <c r="RMN49" s="77"/>
      <c r="RMO49" s="77"/>
      <c r="RMP49" s="77"/>
      <c r="RMQ49" s="77"/>
      <c r="RMR49" s="77"/>
      <c r="RMS49" s="77"/>
      <c r="RMT49" s="77"/>
      <c r="RMU49" s="77"/>
      <c r="RMV49" s="77"/>
      <c r="RMW49" s="77"/>
      <c r="RMX49" s="77"/>
      <c r="RMY49" s="77"/>
      <c r="RMZ49" s="77"/>
      <c r="RNA49" s="77"/>
      <c r="RNB49" s="77"/>
      <c r="RNC49" s="77"/>
      <c r="RND49" s="77"/>
      <c r="RNE49" s="77"/>
      <c r="RNF49" s="77"/>
      <c r="RNG49" s="77"/>
      <c r="RNH49" s="77"/>
      <c r="RNI49" s="77"/>
      <c r="RNJ49" s="77"/>
      <c r="RNK49" s="77"/>
      <c r="RNL49" s="77"/>
      <c r="RNM49" s="77"/>
      <c r="RNN49" s="77"/>
      <c r="RNO49" s="77"/>
      <c r="RNP49" s="77"/>
      <c r="RNQ49" s="77"/>
      <c r="RNR49" s="77"/>
      <c r="RNS49" s="77"/>
      <c r="RNT49" s="77"/>
      <c r="RNU49" s="77"/>
      <c r="RNV49" s="77"/>
      <c r="RNW49" s="77"/>
      <c r="RNX49" s="77"/>
      <c r="RNY49" s="77"/>
      <c r="RNZ49" s="77"/>
      <c r="ROA49" s="77"/>
      <c r="ROB49" s="77"/>
      <c r="ROC49" s="77"/>
      <c r="ROD49" s="77"/>
      <c r="ROE49" s="77"/>
      <c r="ROF49" s="77"/>
      <c r="ROG49" s="77"/>
      <c r="ROH49" s="77"/>
      <c r="ROI49" s="77"/>
      <c r="ROJ49" s="77"/>
      <c r="ROK49" s="77"/>
      <c r="ROL49" s="77"/>
      <c r="ROM49" s="77"/>
      <c r="RON49" s="77"/>
      <c r="ROO49" s="77"/>
      <c r="ROP49" s="77"/>
      <c r="ROQ49" s="77"/>
      <c r="ROR49" s="77"/>
      <c r="ROS49" s="77"/>
      <c r="ROT49" s="77"/>
      <c r="ROU49" s="77"/>
      <c r="ROV49" s="77"/>
      <c r="ROW49" s="77"/>
      <c r="ROX49" s="77"/>
      <c r="ROY49" s="77"/>
      <c r="ROZ49" s="77"/>
      <c r="RPA49" s="77"/>
      <c r="RPB49" s="77"/>
      <c r="RPC49" s="77"/>
      <c r="RPD49" s="77"/>
      <c r="RPE49" s="77"/>
      <c r="RPF49" s="77"/>
      <c r="RPG49" s="77"/>
      <c r="RPH49" s="77"/>
      <c r="RPI49" s="77"/>
      <c r="RPJ49" s="77"/>
      <c r="RPK49" s="77"/>
      <c r="RPL49" s="77"/>
      <c r="RPM49" s="77"/>
      <c r="RPN49" s="77"/>
      <c r="RPO49" s="77"/>
      <c r="RPP49" s="77"/>
      <c r="RPQ49" s="77"/>
      <c r="RPR49" s="77"/>
      <c r="RPS49" s="77"/>
      <c r="RPT49" s="77"/>
      <c r="RPU49" s="77"/>
      <c r="RPV49" s="77"/>
      <c r="RPW49" s="77"/>
      <c r="RPX49" s="77"/>
      <c r="RPY49" s="77"/>
      <c r="RPZ49" s="77"/>
      <c r="RQA49" s="77"/>
      <c r="RQB49" s="77"/>
      <c r="RQC49" s="77"/>
      <c r="RQD49" s="77"/>
      <c r="RQE49" s="77"/>
      <c r="RQF49" s="77"/>
      <c r="RQG49" s="77"/>
      <c r="RQH49" s="77"/>
      <c r="RQI49" s="77"/>
      <c r="RQJ49" s="77"/>
      <c r="RQK49" s="77"/>
      <c r="RQL49" s="77"/>
      <c r="RQM49" s="77"/>
      <c r="RQN49" s="77"/>
      <c r="RQO49" s="77"/>
      <c r="RQP49" s="77"/>
      <c r="RQQ49" s="77"/>
      <c r="RQR49" s="77"/>
      <c r="RQS49" s="77"/>
      <c r="RQT49" s="77"/>
      <c r="RQU49" s="77"/>
      <c r="RQV49" s="77"/>
      <c r="RQW49" s="77"/>
      <c r="RQX49" s="77"/>
      <c r="RQY49" s="77"/>
      <c r="RQZ49" s="77"/>
      <c r="RRA49" s="77"/>
      <c r="RRB49" s="77"/>
      <c r="RRC49" s="77"/>
      <c r="RRD49" s="77"/>
      <c r="RRE49" s="77"/>
      <c r="RRF49" s="77"/>
      <c r="RRG49" s="77"/>
      <c r="RRH49" s="77"/>
      <c r="RRI49" s="77"/>
      <c r="RRJ49" s="77"/>
      <c r="RRK49" s="77"/>
      <c r="RRL49" s="77"/>
      <c r="RRM49" s="77"/>
      <c r="RRN49" s="77"/>
      <c r="RRO49" s="77"/>
      <c r="RRP49" s="77"/>
      <c r="RRQ49" s="77"/>
      <c r="RRR49" s="77"/>
      <c r="RRS49" s="77"/>
      <c r="RRT49" s="77"/>
      <c r="RRU49" s="77"/>
      <c r="RRV49" s="77"/>
      <c r="RRW49" s="77"/>
      <c r="RRX49" s="77"/>
      <c r="RRY49" s="77"/>
      <c r="RRZ49" s="77"/>
      <c r="RSA49" s="77"/>
      <c r="RSB49" s="77"/>
      <c r="RSC49" s="77"/>
      <c r="RSD49" s="77"/>
      <c r="RSE49" s="77"/>
      <c r="RSF49" s="77"/>
      <c r="RSG49" s="77"/>
      <c r="RSH49" s="77"/>
      <c r="RSI49" s="77"/>
      <c r="RSJ49" s="77"/>
      <c r="RSK49" s="77"/>
      <c r="RSL49" s="77"/>
      <c r="RSM49" s="77"/>
      <c r="RSN49" s="77"/>
      <c r="RSO49" s="77"/>
      <c r="RSP49" s="77"/>
      <c r="RSQ49" s="77"/>
      <c r="RSR49" s="77"/>
      <c r="RSS49" s="77"/>
      <c r="RST49" s="77"/>
      <c r="RSU49" s="77"/>
      <c r="RSV49" s="77"/>
      <c r="RSW49" s="77"/>
      <c r="RSX49" s="77"/>
      <c r="RSY49" s="77"/>
      <c r="RSZ49" s="77"/>
      <c r="RTA49" s="77"/>
      <c r="RTB49" s="77"/>
      <c r="RTC49" s="77"/>
      <c r="RTD49" s="77"/>
      <c r="RTE49" s="77"/>
      <c r="RTF49" s="77"/>
      <c r="RTG49" s="77"/>
      <c r="RTH49" s="77"/>
      <c r="RTI49" s="77"/>
      <c r="RTJ49" s="77"/>
      <c r="RTK49" s="77"/>
      <c r="RTL49" s="77"/>
      <c r="RTM49" s="77"/>
      <c r="RTN49" s="77"/>
      <c r="RTO49" s="77"/>
      <c r="RTP49" s="77"/>
      <c r="RTQ49" s="77"/>
      <c r="RTR49" s="77"/>
      <c r="RTS49" s="77"/>
      <c r="RTT49" s="77"/>
      <c r="RTU49" s="77"/>
      <c r="RTV49" s="77"/>
      <c r="RTW49" s="77"/>
      <c r="RTX49" s="77"/>
      <c r="RTY49" s="77"/>
      <c r="RTZ49" s="77"/>
      <c r="RUA49" s="77"/>
      <c r="RUB49" s="77"/>
      <c r="RUC49" s="77"/>
      <c r="RUD49" s="77"/>
      <c r="RUE49" s="77"/>
      <c r="RUF49" s="77"/>
      <c r="RUG49" s="77"/>
      <c r="RUH49" s="77"/>
      <c r="RUI49" s="77"/>
      <c r="RUJ49" s="77"/>
      <c r="RUK49" s="77"/>
      <c r="RUL49" s="77"/>
      <c r="RUM49" s="77"/>
      <c r="RUN49" s="77"/>
      <c r="RUO49" s="77"/>
      <c r="RUP49" s="77"/>
      <c r="RUQ49" s="77"/>
      <c r="RUR49" s="77"/>
      <c r="RUS49" s="77"/>
      <c r="RUT49" s="77"/>
      <c r="RUU49" s="77"/>
      <c r="RUV49" s="77"/>
      <c r="RUW49" s="77"/>
      <c r="RUX49" s="77"/>
      <c r="RUY49" s="77"/>
      <c r="RUZ49" s="77"/>
      <c r="RVA49" s="77"/>
      <c r="RVB49" s="77"/>
      <c r="RVC49" s="77"/>
      <c r="RVD49" s="77"/>
      <c r="RVE49" s="77"/>
      <c r="RVF49" s="77"/>
      <c r="RVG49" s="77"/>
      <c r="RVH49" s="77"/>
      <c r="RVI49" s="77"/>
      <c r="RVJ49" s="77"/>
      <c r="RVK49" s="77"/>
      <c r="RVL49" s="77"/>
      <c r="RVM49" s="77"/>
      <c r="RVN49" s="77"/>
      <c r="RVO49" s="77"/>
      <c r="RVP49" s="77"/>
      <c r="RVQ49" s="77"/>
      <c r="RVR49" s="77"/>
      <c r="RVS49" s="77"/>
      <c r="RVT49" s="77"/>
      <c r="RVU49" s="77"/>
      <c r="RVV49" s="77"/>
      <c r="RVW49" s="77"/>
      <c r="RVX49" s="77"/>
      <c r="RVY49" s="77"/>
      <c r="RVZ49" s="77"/>
      <c r="RWA49" s="77"/>
      <c r="RWB49" s="77"/>
      <c r="RWC49" s="77"/>
      <c r="RWD49" s="77"/>
      <c r="RWE49" s="77"/>
      <c r="RWF49" s="77"/>
      <c r="RWG49" s="77"/>
      <c r="RWH49" s="77"/>
      <c r="RWI49" s="77"/>
      <c r="RWJ49" s="77"/>
      <c r="RWK49" s="77"/>
      <c r="RWL49" s="77"/>
      <c r="RWM49" s="77"/>
      <c r="RWN49" s="77"/>
      <c r="RWO49" s="77"/>
      <c r="RWP49" s="77"/>
      <c r="RWQ49" s="77"/>
      <c r="RWR49" s="77"/>
      <c r="RWS49" s="77"/>
      <c r="RWT49" s="77"/>
      <c r="RWU49" s="77"/>
      <c r="RWV49" s="77"/>
      <c r="RWW49" s="77"/>
      <c r="RWX49" s="77"/>
      <c r="RWY49" s="77"/>
      <c r="RWZ49" s="77"/>
      <c r="RXA49" s="77"/>
      <c r="RXB49" s="77"/>
      <c r="RXC49" s="77"/>
      <c r="RXD49" s="77"/>
      <c r="RXE49" s="77"/>
      <c r="RXF49" s="77"/>
      <c r="RXG49" s="77"/>
      <c r="RXH49" s="77"/>
      <c r="RXI49" s="77"/>
      <c r="RXJ49" s="77"/>
      <c r="RXK49" s="77"/>
      <c r="RXL49" s="77"/>
      <c r="RXM49" s="77"/>
      <c r="RXN49" s="77"/>
      <c r="RXO49" s="77"/>
      <c r="RXP49" s="77"/>
      <c r="RXQ49" s="77"/>
      <c r="RXR49" s="77"/>
      <c r="RXS49" s="77"/>
      <c r="RXT49" s="77"/>
      <c r="RXU49" s="77"/>
      <c r="RXV49" s="77"/>
      <c r="RXW49" s="77"/>
      <c r="RXX49" s="77"/>
      <c r="RXY49" s="77"/>
      <c r="RXZ49" s="77"/>
      <c r="RYA49" s="77"/>
      <c r="RYB49" s="77"/>
      <c r="RYC49" s="77"/>
      <c r="RYD49" s="77"/>
      <c r="RYE49" s="77"/>
      <c r="RYF49" s="77"/>
      <c r="RYG49" s="77"/>
      <c r="RYH49" s="77"/>
      <c r="RYI49" s="77"/>
      <c r="RYJ49" s="77"/>
      <c r="RYK49" s="77"/>
      <c r="RYL49" s="77"/>
      <c r="RYM49" s="77"/>
      <c r="RYN49" s="77"/>
      <c r="RYO49" s="77"/>
      <c r="RYP49" s="77"/>
      <c r="RYQ49" s="77"/>
      <c r="RYR49" s="77"/>
      <c r="RYS49" s="77"/>
      <c r="RYT49" s="77"/>
      <c r="RYU49" s="77"/>
      <c r="RYV49" s="77"/>
      <c r="RYW49" s="77"/>
      <c r="RYX49" s="77"/>
      <c r="RYY49" s="77"/>
      <c r="RYZ49" s="77"/>
      <c r="RZA49" s="77"/>
      <c r="RZB49" s="77"/>
      <c r="RZC49" s="77"/>
      <c r="RZD49" s="77"/>
      <c r="RZE49" s="77"/>
      <c r="RZF49" s="77"/>
      <c r="RZG49" s="77"/>
      <c r="RZH49" s="77"/>
      <c r="RZI49" s="77"/>
      <c r="RZJ49" s="77"/>
      <c r="RZK49" s="77"/>
      <c r="RZL49" s="77"/>
      <c r="RZM49" s="77"/>
      <c r="RZN49" s="77"/>
      <c r="RZO49" s="77"/>
      <c r="RZP49" s="77"/>
      <c r="RZQ49" s="77"/>
      <c r="RZR49" s="77"/>
      <c r="RZS49" s="77"/>
      <c r="RZT49" s="77"/>
      <c r="RZU49" s="77"/>
      <c r="RZV49" s="77"/>
      <c r="RZW49" s="77"/>
      <c r="RZX49" s="77"/>
      <c r="RZY49" s="77"/>
      <c r="RZZ49" s="77"/>
      <c r="SAA49" s="77"/>
      <c r="SAB49" s="77"/>
      <c r="SAC49" s="77"/>
      <c r="SAD49" s="77"/>
      <c r="SAE49" s="77"/>
      <c r="SAF49" s="77"/>
      <c r="SAG49" s="77"/>
      <c r="SAH49" s="77"/>
      <c r="SAI49" s="77"/>
      <c r="SAJ49" s="77"/>
      <c r="SAK49" s="77"/>
      <c r="SAL49" s="77"/>
      <c r="SAM49" s="77"/>
      <c r="SAN49" s="77"/>
      <c r="SAO49" s="77"/>
      <c r="SAP49" s="77"/>
      <c r="SAQ49" s="77"/>
      <c r="SAR49" s="77"/>
      <c r="SAS49" s="77"/>
      <c r="SAT49" s="77"/>
      <c r="SAU49" s="77"/>
      <c r="SAV49" s="77"/>
      <c r="SAW49" s="77"/>
      <c r="SAX49" s="77"/>
      <c r="SAY49" s="77"/>
      <c r="SAZ49" s="77"/>
      <c r="SBA49" s="77"/>
      <c r="SBB49" s="77"/>
      <c r="SBC49" s="77"/>
      <c r="SBD49" s="77"/>
      <c r="SBE49" s="77"/>
      <c r="SBF49" s="77"/>
      <c r="SBG49" s="77"/>
      <c r="SBH49" s="77"/>
      <c r="SBI49" s="77"/>
      <c r="SBJ49" s="77"/>
      <c r="SBK49" s="77"/>
      <c r="SBL49" s="77"/>
      <c r="SBM49" s="77"/>
      <c r="SBN49" s="77"/>
      <c r="SBO49" s="77"/>
      <c r="SBP49" s="77"/>
      <c r="SBQ49" s="77"/>
      <c r="SBR49" s="77"/>
      <c r="SBS49" s="77"/>
      <c r="SBT49" s="77"/>
      <c r="SBU49" s="77"/>
      <c r="SBV49" s="77"/>
      <c r="SBW49" s="77"/>
      <c r="SBX49" s="77"/>
      <c r="SBY49" s="77"/>
      <c r="SBZ49" s="77"/>
      <c r="SCA49" s="77"/>
      <c r="SCB49" s="77"/>
      <c r="SCC49" s="77"/>
      <c r="SCD49" s="77"/>
      <c r="SCE49" s="77"/>
      <c r="SCF49" s="77"/>
      <c r="SCG49" s="77"/>
      <c r="SCH49" s="77"/>
      <c r="SCI49" s="77"/>
      <c r="SCJ49" s="77"/>
      <c r="SCK49" s="77"/>
      <c r="SCL49" s="77"/>
      <c r="SCM49" s="77"/>
      <c r="SCN49" s="77"/>
      <c r="SCO49" s="77"/>
      <c r="SCP49" s="77"/>
      <c r="SCQ49" s="77"/>
      <c r="SCR49" s="77"/>
      <c r="SCS49" s="77"/>
      <c r="SCT49" s="77"/>
      <c r="SCU49" s="77"/>
      <c r="SCV49" s="77"/>
      <c r="SCW49" s="77"/>
      <c r="SCX49" s="77"/>
      <c r="SCY49" s="77"/>
      <c r="SCZ49" s="77"/>
      <c r="SDA49" s="77"/>
      <c r="SDB49" s="77"/>
      <c r="SDC49" s="77"/>
      <c r="SDD49" s="77"/>
      <c r="SDE49" s="77"/>
      <c r="SDF49" s="77"/>
      <c r="SDG49" s="77"/>
      <c r="SDH49" s="77"/>
      <c r="SDI49" s="77"/>
      <c r="SDJ49" s="77"/>
      <c r="SDK49" s="77"/>
      <c r="SDL49" s="77"/>
      <c r="SDM49" s="77"/>
      <c r="SDN49" s="77"/>
      <c r="SDO49" s="77"/>
      <c r="SDP49" s="77"/>
      <c r="SDQ49" s="77"/>
      <c r="SDR49" s="77"/>
      <c r="SDS49" s="77"/>
      <c r="SDT49" s="77"/>
      <c r="SDU49" s="77"/>
      <c r="SDV49" s="77"/>
      <c r="SDW49" s="77"/>
      <c r="SDX49" s="77"/>
      <c r="SDY49" s="77"/>
      <c r="SDZ49" s="77"/>
      <c r="SEA49" s="77"/>
      <c r="SEB49" s="77"/>
      <c r="SEC49" s="77"/>
      <c r="SED49" s="77"/>
      <c r="SEE49" s="77"/>
      <c r="SEF49" s="77"/>
      <c r="SEG49" s="77"/>
      <c r="SEH49" s="77"/>
      <c r="SEI49" s="77"/>
      <c r="SEJ49" s="77"/>
      <c r="SEK49" s="77"/>
      <c r="SEL49" s="77"/>
      <c r="SEM49" s="77"/>
      <c r="SEN49" s="77"/>
      <c r="SEO49" s="77"/>
      <c r="SEP49" s="77"/>
      <c r="SEQ49" s="77"/>
      <c r="SER49" s="77"/>
      <c r="SES49" s="77"/>
      <c r="SET49" s="77"/>
      <c r="SEU49" s="77"/>
      <c r="SEV49" s="77"/>
      <c r="SEW49" s="77"/>
      <c r="SEX49" s="77"/>
      <c r="SEY49" s="77"/>
      <c r="SEZ49" s="77"/>
      <c r="SFA49" s="77"/>
      <c r="SFB49" s="77"/>
      <c r="SFC49" s="77"/>
      <c r="SFD49" s="77"/>
      <c r="SFE49" s="77"/>
      <c r="SFF49" s="77"/>
      <c r="SFG49" s="77"/>
      <c r="SFH49" s="77"/>
      <c r="SFI49" s="77"/>
      <c r="SFJ49" s="77"/>
      <c r="SFK49" s="77"/>
      <c r="SFL49" s="77"/>
      <c r="SFM49" s="77"/>
      <c r="SFN49" s="77"/>
      <c r="SFO49" s="77"/>
      <c r="SFP49" s="77"/>
      <c r="SFQ49" s="77"/>
      <c r="SFR49" s="77"/>
      <c r="SFS49" s="77"/>
      <c r="SFT49" s="77"/>
      <c r="SFU49" s="77"/>
      <c r="SFV49" s="77"/>
      <c r="SFW49" s="77"/>
      <c r="SFX49" s="77"/>
      <c r="SFY49" s="77"/>
      <c r="SFZ49" s="77"/>
      <c r="SGA49" s="77"/>
      <c r="SGB49" s="77"/>
      <c r="SGC49" s="77"/>
      <c r="SGD49" s="77"/>
      <c r="SGE49" s="77"/>
      <c r="SGF49" s="77"/>
      <c r="SGG49" s="77"/>
      <c r="SGH49" s="77"/>
      <c r="SGI49" s="77"/>
      <c r="SGJ49" s="77"/>
      <c r="SGK49" s="77"/>
      <c r="SGL49" s="77"/>
      <c r="SGM49" s="77"/>
      <c r="SGN49" s="77"/>
      <c r="SGO49" s="77"/>
      <c r="SGP49" s="77"/>
      <c r="SGQ49" s="77"/>
      <c r="SGR49" s="77"/>
      <c r="SGS49" s="77"/>
      <c r="SGT49" s="77"/>
      <c r="SGU49" s="77"/>
      <c r="SGV49" s="77"/>
      <c r="SGW49" s="77"/>
      <c r="SGX49" s="77"/>
      <c r="SGY49" s="77"/>
      <c r="SGZ49" s="77"/>
      <c r="SHA49" s="77"/>
      <c r="SHB49" s="77"/>
      <c r="SHC49" s="77"/>
      <c r="SHD49" s="77"/>
      <c r="SHE49" s="77"/>
      <c r="SHF49" s="77"/>
      <c r="SHG49" s="77"/>
      <c r="SHH49" s="77"/>
      <c r="SHI49" s="77"/>
      <c r="SHJ49" s="77"/>
      <c r="SHK49" s="77"/>
      <c r="SHL49" s="77"/>
      <c r="SHM49" s="77"/>
      <c r="SHN49" s="77"/>
      <c r="SHO49" s="77"/>
      <c r="SHP49" s="77"/>
      <c r="SHQ49" s="77"/>
      <c r="SHR49" s="77"/>
      <c r="SHS49" s="77"/>
      <c r="SHT49" s="77"/>
      <c r="SHU49" s="77"/>
      <c r="SHV49" s="77"/>
      <c r="SHW49" s="77"/>
      <c r="SHX49" s="77"/>
      <c r="SHY49" s="77"/>
      <c r="SHZ49" s="77"/>
      <c r="SIA49" s="77"/>
      <c r="SIB49" s="77"/>
      <c r="SIC49" s="77"/>
      <c r="SID49" s="77"/>
      <c r="SIE49" s="77"/>
      <c r="SIF49" s="77"/>
      <c r="SIG49" s="77"/>
      <c r="SIH49" s="77"/>
      <c r="SII49" s="77"/>
      <c r="SIJ49" s="77"/>
      <c r="SIK49" s="77"/>
      <c r="SIL49" s="77"/>
      <c r="SIM49" s="77"/>
      <c r="SIN49" s="77"/>
      <c r="SIO49" s="77"/>
      <c r="SIP49" s="77"/>
      <c r="SIQ49" s="77"/>
      <c r="SIR49" s="77"/>
      <c r="SIS49" s="77"/>
      <c r="SIT49" s="77"/>
      <c r="SIU49" s="77"/>
      <c r="SIV49" s="77"/>
      <c r="SIW49" s="77"/>
      <c r="SIX49" s="77"/>
      <c r="SIY49" s="77"/>
      <c r="SIZ49" s="77"/>
      <c r="SJA49" s="77"/>
      <c r="SJB49" s="77"/>
      <c r="SJC49" s="77"/>
      <c r="SJD49" s="77"/>
      <c r="SJE49" s="77"/>
      <c r="SJF49" s="77"/>
      <c r="SJG49" s="77"/>
      <c r="SJH49" s="77"/>
      <c r="SJI49" s="77"/>
      <c r="SJJ49" s="77"/>
      <c r="SJK49" s="77"/>
      <c r="SJL49" s="77"/>
      <c r="SJM49" s="77"/>
      <c r="SJN49" s="77"/>
      <c r="SJO49" s="77"/>
      <c r="SJP49" s="77"/>
      <c r="SJQ49" s="77"/>
      <c r="SJR49" s="77"/>
      <c r="SJS49" s="77"/>
      <c r="SJT49" s="77"/>
      <c r="SJU49" s="77"/>
      <c r="SJV49" s="77"/>
      <c r="SJW49" s="77"/>
      <c r="SJX49" s="77"/>
      <c r="SJY49" s="77"/>
      <c r="SJZ49" s="77"/>
      <c r="SKA49" s="77"/>
      <c r="SKB49" s="77"/>
      <c r="SKC49" s="77"/>
      <c r="SKD49" s="77"/>
      <c r="SKE49" s="77"/>
      <c r="SKF49" s="77"/>
      <c r="SKG49" s="77"/>
      <c r="SKH49" s="77"/>
      <c r="SKI49" s="77"/>
      <c r="SKJ49" s="77"/>
      <c r="SKK49" s="77"/>
      <c r="SKL49" s="77"/>
      <c r="SKM49" s="77"/>
      <c r="SKN49" s="77"/>
      <c r="SKO49" s="77"/>
      <c r="SKP49" s="77"/>
      <c r="SKQ49" s="77"/>
      <c r="SKR49" s="77"/>
      <c r="SKS49" s="77"/>
      <c r="SKT49" s="77"/>
      <c r="SKU49" s="77"/>
      <c r="SKV49" s="77"/>
      <c r="SKW49" s="77"/>
      <c r="SKX49" s="77"/>
      <c r="SKY49" s="77"/>
      <c r="SKZ49" s="77"/>
      <c r="SLA49" s="77"/>
      <c r="SLB49" s="77"/>
      <c r="SLC49" s="77"/>
      <c r="SLD49" s="77"/>
      <c r="SLE49" s="77"/>
      <c r="SLF49" s="77"/>
      <c r="SLG49" s="77"/>
      <c r="SLH49" s="77"/>
      <c r="SLI49" s="77"/>
      <c r="SLJ49" s="77"/>
      <c r="SLK49" s="77"/>
      <c r="SLL49" s="77"/>
      <c r="SLM49" s="77"/>
      <c r="SLN49" s="77"/>
      <c r="SLO49" s="77"/>
      <c r="SLP49" s="77"/>
      <c r="SLQ49" s="77"/>
      <c r="SLR49" s="77"/>
      <c r="SLS49" s="77"/>
      <c r="SLT49" s="77"/>
      <c r="SLU49" s="77"/>
      <c r="SLV49" s="77"/>
      <c r="SLW49" s="77"/>
      <c r="SLX49" s="77"/>
      <c r="SLY49" s="77"/>
      <c r="SLZ49" s="77"/>
      <c r="SMA49" s="77"/>
      <c r="SMB49" s="77"/>
      <c r="SMC49" s="77"/>
      <c r="SMD49" s="77"/>
      <c r="SME49" s="77"/>
      <c r="SMF49" s="77"/>
      <c r="SMG49" s="77"/>
      <c r="SMH49" s="77"/>
      <c r="SMI49" s="77"/>
      <c r="SMJ49" s="77"/>
      <c r="SMK49" s="77"/>
      <c r="SML49" s="77"/>
      <c r="SMM49" s="77"/>
      <c r="SMN49" s="77"/>
      <c r="SMO49" s="77"/>
      <c r="SMP49" s="77"/>
      <c r="SMQ49" s="77"/>
      <c r="SMR49" s="77"/>
      <c r="SMS49" s="77"/>
      <c r="SMT49" s="77"/>
      <c r="SMU49" s="77"/>
      <c r="SMV49" s="77"/>
      <c r="SMW49" s="77"/>
      <c r="SMX49" s="77"/>
      <c r="SMY49" s="77"/>
      <c r="SMZ49" s="77"/>
      <c r="SNA49" s="77"/>
      <c r="SNB49" s="77"/>
      <c r="SNC49" s="77"/>
      <c r="SND49" s="77"/>
      <c r="SNE49" s="77"/>
      <c r="SNF49" s="77"/>
      <c r="SNG49" s="77"/>
      <c r="SNH49" s="77"/>
      <c r="SNI49" s="77"/>
      <c r="SNJ49" s="77"/>
      <c r="SNK49" s="77"/>
      <c r="SNL49" s="77"/>
      <c r="SNM49" s="77"/>
      <c r="SNN49" s="77"/>
      <c r="SNO49" s="77"/>
      <c r="SNP49" s="77"/>
      <c r="SNQ49" s="77"/>
      <c r="SNR49" s="77"/>
      <c r="SNS49" s="77"/>
      <c r="SNT49" s="77"/>
      <c r="SNU49" s="77"/>
      <c r="SNV49" s="77"/>
      <c r="SNW49" s="77"/>
      <c r="SNX49" s="77"/>
      <c r="SNY49" s="77"/>
      <c r="SNZ49" s="77"/>
      <c r="SOA49" s="77"/>
      <c r="SOB49" s="77"/>
      <c r="SOC49" s="77"/>
      <c r="SOD49" s="77"/>
      <c r="SOE49" s="77"/>
      <c r="SOF49" s="77"/>
      <c r="SOG49" s="77"/>
      <c r="SOH49" s="77"/>
      <c r="SOI49" s="77"/>
      <c r="SOJ49" s="77"/>
      <c r="SOK49" s="77"/>
      <c r="SOL49" s="77"/>
      <c r="SOM49" s="77"/>
      <c r="SON49" s="77"/>
      <c r="SOO49" s="77"/>
      <c r="SOP49" s="77"/>
      <c r="SOQ49" s="77"/>
      <c r="SOR49" s="77"/>
      <c r="SOS49" s="77"/>
      <c r="SOT49" s="77"/>
      <c r="SOU49" s="77"/>
      <c r="SOV49" s="77"/>
      <c r="SOW49" s="77"/>
      <c r="SOX49" s="77"/>
      <c r="SOY49" s="77"/>
      <c r="SOZ49" s="77"/>
      <c r="SPA49" s="77"/>
      <c r="SPB49" s="77"/>
      <c r="SPC49" s="77"/>
      <c r="SPD49" s="77"/>
      <c r="SPE49" s="77"/>
      <c r="SPF49" s="77"/>
      <c r="SPG49" s="77"/>
      <c r="SPH49" s="77"/>
      <c r="SPI49" s="77"/>
      <c r="SPJ49" s="77"/>
      <c r="SPK49" s="77"/>
      <c r="SPL49" s="77"/>
      <c r="SPM49" s="77"/>
      <c r="SPN49" s="77"/>
      <c r="SPO49" s="77"/>
      <c r="SPP49" s="77"/>
      <c r="SPQ49" s="77"/>
      <c r="SPR49" s="77"/>
      <c r="SPS49" s="77"/>
      <c r="SPT49" s="77"/>
      <c r="SPU49" s="77"/>
      <c r="SPV49" s="77"/>
      <c r="SPW49" s="77"/>
      <c r="SPX49" s="77"/>
      <c r="SPY49" s="77"/>
      <c r="SPZ49" s="77"/>
      <c r="SQA49" s="77"/>
      <c r="SQB49" s="77"/>
      <c r="SQC49" s="77"/>
      <c r="SQD49" s="77"/>
      <c r="SQE49" s="77"/>
      <c r="SQF49" s="77"/>
      <c r="SQG49" s="77"/>
      <c r="SQH49" s="77"/>
      <c r="SQI49" s="77"/>
      <c r="SQJ49" s="77"/>
      <c r="SQK49" s="77"/>
      <c r="SQL49" s="77"/>
      <c r="SQM49" s="77"/>
      <c r="SQN49" s="77"/>
      <c r="SQO49" s="77"/>
      <c r="SQP49" s="77"/>
      <c r="SQQ49" s="77"/>
      <c r="SQR49" s="77"/>
      <c r="SQS49" s="77"/>
      <c r="SQT49" s="77"/>
      <c r="SQU49" s="77"/>
      <c r="SQV49" s="77"/>
      <c r="SQW49" s="77"/>
      <c r="SQX49" s="77"/>
      <c r="SQY49" s="77"/>
      <c r="SQZ49" s="77"/>
      <c r="SRA49" s="77"/>
      <c r="SRB49" s="77"/>
      <c r="SRC49" s="77"/>
      <c r="SRD49" s="77"/>
      <c r="SRE49" s="77"/>
      <c r="SRF49" s="77"/>
      <c r="SRG49" s="77"/>
      <c r="SRH49" s="77"/>
      <c r="SRI49" s="77"/>
      <c r="SRJ49" s="77"/>
      <c r="SRK49" s="77"/>
      <c r="SRL49" s="77"/>
      <c r="SRM49" s="77"/>
      <c r="SRN49" s="77"/>
      <c r="SRO49" s="77"/>
      <c r="SRP49" s="77"/>
      <c r="SRQ49" s="77"/>
      <c r="SRR49" s="77"/>
      <c r="SRS49" s="77"/>
      <c r="SRT49" s="77"/>
      <c r="SRU49" s="77"/>
      <c r="SRV49" s="77"/>
      <c r="SRW49" s="77"/>
      <c r="SRX49" s="77"/>
      <c r="SRY49" s="77"/>
      <c r="SRZ49" s="77"/>
      <c r="SSA49" s="77"/>
      <c r="SSB49" s="77"/>
      <c r="SSC49" s="77"/>
      <c r="SSD49" s="77"/>
      <c r="SSE49" s="77"/>
      <c r="SSF49" s="77"/>
      <c r="SSG49" s="77"/>
      <c r="SSH49" s="77"/>
      <c r="SSI49" s="77"/>
      <c r="SSJ49" s="77"/>
      <c r="SSK49" s="77"/>
      <c r="SSL49" s="77"/>
      <c r="SSM49" s="77"/>
      <c r="SSN49" s="77"/>
      <c r="SSO49" s="77"/>
      <c r="SSP49" s="77"/>
      <c r="SSQ49" s="77"/>
      <c r="SSR49" s="77"/>
      <c r="SSS49" s="77"/>
      <c r="SST49" s="77"/>
      <c r="SSU49" s="77"/>
      <c r="SSV49" s="77"/>
      <c r="SSW49" s="77"/>
      <c r="SSX49" s="77"/>
      <c r="SSY49" s="77"/>
      <c r="SSZ49" s="77"/>
      <c r="STA49" s="77"/>
      <c r="STB49" s="77"/>
      <c r="STC49" s="77"/>
      <c r="STD49" s="77"/>
      <c r="STE49" s="77"/>
      <c r="STF49" s="77"/>
      <c r="STG49" s="77"/>
      <c r="STH49" s="77"/>
      <c r="STI49" s="77"/>
      <c r="STJ49" s="77"/>
      <c r="STK49" s="77"/>
      <c r="STL49" s="77"/>
      <c r="STM49" s="77"/>
      <c r="STN49" s="77"/>
      <c r="STO49" s="77"/>
      <c r="STP49" s="77"/>
      <c r="STQ49" s="77"/>
      <c r="STR49" s="77"/>
      <c r="STS49" s="77"/>
      <c r="STT49" s="77"/>
      <c r="STU49" s="77"/>
      <c r="STV49" s="77"/>
      <c r="STW49" s="77"/>
      <c r="STX49" s="77"/>
      <c r="STY49" s="77"/>
      <c r="STZ49" s="77"/>
      <c r="SUA49" s="77"/>
      <c r="SUB49" s="77"/>
      <c r="SUC49" s="77"/>
      <c r="SUD49" s="77"/>
      <c r="SUE49" s="77"/>
      <c r="SUF49" s="77"/>
      <c r="SUG49" s="77"/>
      <c r="SUH49" s="77"/>
      <c r="SUI49" s="77"/>
      <c r="SUJ49" s="77"/>
      <c r="SUK49" s="77"/>
      <c r="SUL49" s="77"/>
      <c r="SUM49" s="77"/>
      <c r="SUN49" s="77"/>
      <c r="SUO49" s="77"/>
      <c r="SUP49" s="77"/>
      <c r="SUQ49" s="77"/>
      <c r="SUR49" s="77"/>
      <c r="SUS49" s="77"/>
      <c r="SUT49" s="77"/>
      <c r="SUU49" s="77"/>
      <c r="SUV49" s="77"/>
      <c r="SUW49" s="77"/>
      <c r="SUX49" s="77"/>
      <c r="SUY49" s="77"/>
      <c r="SUZ49" s="77"/>
      <c r="SVA49" s="77"/>
      <c r="SVB49" s="77"/>
      <c r="SVC49" s="77"/>
      <c r="SVD49" s="77"/>
      <c r="SVE49" s="77"/>
      <c r="SVF49" s="77"/>
      <c r="SVG49" s="77"/>
      <c r="SVH49" s="77"/>
      <c r="SVI49" s="77"/>
      <c r="SVJ49" s="77"/>
      <c r="SVK49" s="77"/>
      <c r="SVL49" s="77"/>
      <c r="SVM49" s="77"/>
      <c r="SVN49" s="77"/>
      <c r="SVO49" s="77"/>
      <c r="SVP49" s="77"/>
      <c r="SVQ49" s="77"/>
      <c r="SVR49" s="77"/>
      <c r="SVS49" s="77"/>
      <c r="SVT49" s="77"/>
      <c r="SVU49" s="77"/>
      <c r="SVV49" s="77"/>
      <c r="SVW49" s="77"/>
      <c r="SVX49" s="77"/>
      <c r="SVY49" s="77"/>
      <c r="SVZ49" s="77"/>
      <c r="SWA49" s="77"/>
      <c r="SWB49" s="77"/>
      <c r="SWC49" s="77"/>
      <c r="SWD49" s="77"/>
      <c r="SWE49" s="77"/>
      <c r="SWF49" s="77"/>
      <c r="SWG49" s="77"/>
      <c r="SWH49" s="77"/>
      <c r="SWI49" s="77"/>
      <c r="SWJ49" s="77"/>
      <c r="SWK49" s="77"/>
      <c r="SWL49" s="77"/>
      <c r="SWM49" s="77"/>
      <c r="SWN49" s="77"/>
      <c r="SWO49" s="77"/>
      <c r="SWP49" s="77"/>
      <c r="SWQ49" s="77"/>
      <c r="SWR49" s="77"/>
      <c r="SWS49" s="77"/>
      <c r="SWT49" s="77"/>
      <c r="SWU49" s="77"/>
      <c r="SWV49" s="77"/>
      <c r="SWW49" s="77"/>
      <c r="SWX49" s="77"/>
      <c r="SWY49" s="77"/>
      <c r="SWZ49" s="77"/>
      <c r="SXA49" s="77"/>
      <c r="SXB49" s="77"/>
      <c r="SXC49" s="77"/>
      <c r="SXD49" s="77"/>
      <c r="SXE49" s="77"/>
      <c r="SXF49" s="77"/>
      <c r="SXG49" s="77"/>
      <c r="SXH49" s="77"/>
      <c r="SXI49" s="77"/>
      <c r="SXJ49" s="77"/>
      <c r="SXK49" s="77"/>
      <c r="SXL49" s="77"/>
      <c r="SXM49" s="77"/>
      <c r="SXN49" s="77"/>
      <c r="SXO49" s="77"/>
      <c r="SXP49" s="77"/>
      <c r="SXQ49" s="77"/>
      <c r="SXR49" s="77"/>
      <c r="SXS49" s="77"/>
      <c r="SXT49" s="77"/>
      <c r="SXU49" s="77"/>
      <c r="SXV49" s="77"/>
      <c r="SXW49" s="77"/>
      <c r="SXX49" s="77"/>
      <c r="SXY49" s="77"/>
      <c r="SXZ49" s="77"/>
      <c r="SYA49" s="77"/>
      <c r="SYB49" s="77"/>
      <c r="SYC49" s="77"/>
      <c r="SYD49" s="77"/>
      <c r="SYE49" s="77"/>
      <c r="SYF49" s="77"/>
      <c r="SYG49" s="77"/>
      <c r="SYH49" s="77"/>
      <c r="SYI49" s="77"/>
      <c r="SYJ49" s="77"/>
      <c r="SYK49" s="77"/>
      <c r="SYL49" s="77"/>
      <c r="SYM49" s="77"/>
      <c r="SYN49" s="77"/>
      <c r="SYO49" s="77"/>
      <c r="SYP49" s="77"/>
      <c r="SYQ49" s="77"/>
      <c r="SYR49" s="77"/>
      <c r="SYS49" s="77"/>
      <c r="SYT49" s="77"/>
      <c r="SYU49" s="77"/>
      <c r="SYV49" s="77"/>
      <c r="SYW49" s="77"/>
      <c r="SYX49" s="77"/>
      <c r="SYY49" s="77"/>
      <c r="SYZ49" s="77"/>
      <c r="SZA49" s="77"/>
      <c r="SZB49" s="77"/>
      <c r="SZC49" s="77"/>
      <c r="SZD49" s="77"/>
      <c r="SZE49" s="77"/>
      <c r="SZF49" s="77"/>
      <c r="SZG49" s="77"/>
      <c r="SZH49" s="77"/>
      <c r="SZI49" s="77"/>
      <c r="SZJ49" s="77"/>
      <c r="SZK49" s="77"/>
      <c r="SZL49" s="77"/>
      <c r="SZM49" s="77"/>
      <c r="SZN49" s="77"/>
      <c r="SZO49" s="77"/>
      <c r="SZP49" s="77"/>
      <c r="SZQ49" s="77"/>
      <c r="SZR49" s="77"/>
      <c r="SZS49" s="77"/>
      <c r="SZT49" s="77"/>
      <c r="SZU49" s="77"/>
      <c r="SZV49" s="77"/>
      <c r="SZW49" s="77"/>
      <c r="SZX49" s="77"/>
      <c r="SZY49" s="77"/>
      <c r="SZZ49" s="77"/>
      <c r="TAA49" s="77"/>
      <c r="TAB49" s="77"/>
      <c r="TAC49" s="77"/>
      <c r="TAD49" s="77"/>
      <c r="TAE49" s="77"/>
      <c r="TAF49" s="77"/>
      <c r="TAG49" s="77"/>
      <c r="TAH49" s="77"/>
      <c r="TAI49" s="77"/>
      <c r="TAJ49" s="77"/>
      <c r="TAK49" s="77"/>
      <c r="TAL49" s="77"/>
      <c r="TAM49" s="77"/>
      <c r="TAN49" s="77"/>
      <c r="TAO49" s="77"/>
      <c r="TAP49" s="77"/>
      <c r="TAQ49" s="77"/>
      <c r="TAR49" s="77"/>
      <c r="TAS49" s="77"/>
      <c r="TAT49" s="77"/>
      <c r="TAU49" s="77"/>
      <c r="TAV49" s="77"/>
      <c r="TAW49" s="77"/>
      <c r="TAX49" s="77"/>
      <c r="TAY49" s="77"/>
      <c r="TAZ49" s="77"/>
      <c r="TBA49" s="77"/>
      <c r="TBB49" s="77"/>
      <c r="TBC49" s="77"/>
      <c r="TBD49" s="77"/>
      <c r="TBE49" s="77"/>
      <c r="TBF49" s="77"/>
      <c r="TBG49" s="77"/>
      <c r="TBH49" s="77"/>
      <c r="TBI49" s="77"/>
      <c r="TBJ49" s="77"/>
      <c r="TBK49" s="77"/>
      <c r="TBL49" s="77"/>
      <c r="TBM49" s="77"/>
      <c r="TBN49" s="77"/>
      <c r="TBO49" s="77"/>
      <c r="TBP49" s="77"/>
      <c r="TBQ49" s="77"/>
      <c r="TBR49" s="77"/>
      <c r="TBS49" s="77"/>
      <c r="TBT49" s="77"/>
      <c r="TBU49" s="77"/>
      <c r="TBV49" s="77"/>
      <c r="TBW49" s="77"/>
      <c r="TBX49" s="77"/>
      <c r="TBY49" s="77"/>
      <c r="TBZ49" s="77"/>
      <c r="TCA49" s="77"/>
      <c r="TCB49" s="77"/>
      <c r="TCC49" s="77"/>
      <c r="TCD49" s="77"/>
      <c r="TCE49" s="77"/>
      <c r="TCF49" s="77"/>
      <c r="TCG49" s="77"/>
      <c r="TCH49" s="77"/>
      <c r="TCI49" s="77"/>
      <c r="TCJ49" s="77"/>
      <c r="TCK49" s="77"/>
      <c r="TCL49" s="77"/>
      <c r="TCM49" s="77"/>
      <c r="TCN49" s="77"/>
      <c r="TCO49" s="77"/>
      <c r="TCP49" s="77"/>
      <c r="TCQ49" s="77"/>
      <c r="TCR49" s="77"/>
      <c r="TCS49" s="77"/>
      <c r="TCT49" s="77"/>
      <c r="TCU49" s="77"/>
      <c r="TCV49" s="77"/>
      <c r="TCW49" s="77"/>
      <c r="TCX49" s="77"/>
      <c r="TCY49" s="77"/>
      <c r="TCZ49" s="77"/>
      <c r="TDA49" s="77"/>
      <c r="TDB49" s="77"/>
      <c r="TDC49" s="77"/>
      <c r="TDD49" s="77"/>
      <c r="TDE49" s="77"/>
      <c r="TDF49" s="77"/>
      <c r="TDG49" s="77"/>
      <c r="TDH49" s="77"/>
      <c r="TDI49" s="77"/>
      <c r="TDJ49" s="77"/>
      <c r="TDK49" s="77"/>
      <c r="TDL49" s="77"/>
      <c r="TDM49" s="77"/>
      <c r="TDN49" s="77"/>
      <c r="TDO49" s="77"/>
      <c r="TDP49" s="77"/>
      <c r="TDQ49" s="77"/>
      <c r="TDR49" s="77"/>
      <c r="TDS49" s="77"/>
      <c r="TDT49" s="77"/>
      <c r="TDU49" s="77"/>
      <c r="TDV49" s="77"/>
      <c r="TDW49" s="77"/>
      <c r="TDX49" s="77"/>
      <c r="TDY49" s="77"/>
      <c r="TDZ49" s="77"/>
      <c r="TEA49" s="77"/>
      <c r="TEB49" s="77"/>
      <c r="TEC49" s="77"/>
      <c r="TED49" s="77"/>
      <c r="TEE49" s="77"/>
      <c r="TEF49" s="77"/>
      <c r="TEG49" s="77"/>
      <c r="TEH49" s="77"/>
      <c r="TEI49" s="77"/>
      <c r="TEJ49" s="77"/>
      <c r="TEK49" s="77"/>
      <c r="TEL49" s="77"/>
      <c r="TEM49" s="77"/>
      <c r="TEN49" s="77"/>
      <c r="TEO49" s="77"/>
      <c r="TEP49" s="77"/>
      <c r="TEQ49" s="77"/>
      <c r="TER49" s="77"/>
      <c r="TES49" s="77"/>
      <c r="TET49" s="77"/>
      <c r="TEU49" s="77"/>
      <c r="TEV49" s="77"/>
      <c r="TEW49" s="77"/>
      <c r="TEX49" s="77"/>
      <c r="TEY49" s="77"/>
      <c r="TEZ49" s="77"/>
      <c r="TFA49" s="77"/>
      <c r="TFB49" s="77"/>
      <c r="TFC49" s="77"/>
      <c r="TFD49" s="77"/>
      <c r="TFE49" s="77"/>
      <c r="TFF49" s="77"/>
      <c r="TFG49" s="77"/>
      <c r="TFH49" s="77"/>
      <c r="TFI49" s="77"/>
      <c r="TFJ49" s="77"/>
      <c r="TFK49" s="77"/>
      <c r="TFL49" s="77"/>
      <c r="TFM49" s="77"/>
      <c r="TFN49" s="77"/>
      <c r="TFO49" s="77"/>
      <c r="TFP49" s="77"/>
      <c r="TFQ49" s="77"/>
      <c r="TFR49" s="77"/>
      <c r="TFS49" s="77"/>
      <c r="TFT49" s="77"/>
      <c r="TFU49" s="77"/>
      <c r="TFV49" s="77"/>
      <c r="TFW49" s="77"/>
      <c r="TFX49" s="77"/>
      <c r="TFY49" s="77"/>
      <c r="TFZ49" s="77"/>
      <c r="TGA49" s="77"/>
      <c r="TGB49" s="77"/>
      <c r="TGC49" s="77"/>
      <c r="TGD49" s="77"/>
      <c r="TGE49" s="77"/>
      <c r="TGF49" s="77"/>
      <c r="TGG49" s="77"/>
      <c r="TGH49" s="77"/>
      <c r="TGI49" s="77"/>
      <c r="TGJ49" s="77"/>
      <c r="TGK49" s="77"/>
      <c r="TGL49" s="77"/>
      <c r="TGM49" s="77"/>
      <c r="TGN49" s="77"/>
      <c r="TGO49" s="77"/>
      <c r="TGP49" s="77"/>
      <c r="TGQ49" s="77"/>
      <c r="TGR49" s="77"/>
      <c r="TGS49" s="77"/>
      <c r="TGT49" s="77"/>
      <c r="TGU49" s="77"/>
      <c r="TGV49" s="77"/>
      <c r="TGW49" s="77"/>
      <c r="TGX49" s="77"/>
      <c r="TGY49" s="77"/>
      <c r="TGZ49" s="77"/>
      <c r="THA49" s="77"/>
      <c r="THB49" s="77"/>
      <c r="THC49" s="77"/>
      <c r="THD49" s="77"/>
      <c r="THE49" s="77"/>
      <c r="THF49" s="77"/>
      <c r="THG49" s="77"/>
      <c r="THH49" s="77"/>
      <c r="THI49" s="77"/>
      <c r="THJ49" s="77"/>
      <c r="THK49" s="77"/>
      <c r="THL49" s="77"/>
      <c r="THM49" s="77"/>
      <c r="THN49" s="77"/>
      <c r="THO49" s="77"/>
      <c r="THP49" s="77"/>
      <c r="THQ49" s="77"/>
      <c r="THR49" s="77"/>
      <c r="THS49" s="77"/>
      <c r="THT49" s="77"/>
      <c r="THU49" s="77"/>
      <c r="THV49" s="77"/>
      <c r="THW49" s="77"/>
      <c r="THX49" s="77"/>
      <c r="THY49" s="77"/>
      <c r="THZ49" s="77"/>
      <c r="TIA49" s="77"/>
      <c r="TIB49" s="77"/>
      <c r="TIC49" s="77"/>
      <c r="TID49" s="77"/>
      <c r="TIE49" s="77"/>
      <c r="TIF49" s="77"/>
      <c r="TIG49" s="77"/>
      <c r="TIH49" s="77"/>
      <c r="TII49" s="77"/>
      <c r="TIJ49" s="77"/>
      <c r="TIK49" s="77"/>
      <c r="TIL49" s="77"/>
      <c r="TIM49" s="77"/>
      <c r="TIN49" s="77"/>
      <c r="TIO49" s="77"/>
      <c r="TIP49" s="77"/>
      <c r="TIQ49" s="77"/>
      <c r="TIR49" s="77"/>
      <c r="TIS49" s="77"/>
      <c r="TIT49" s="77"/>
      <c r="TIU49" s="77"/>
      <c r="TIV49" s="77"/>
      <c r="TIW49" s="77"/>
      <c r="TIX49" s="77"/>
      <c r="TIY49" s="77"/>
      <c r="TIZ49" s="77"/>
      <c r="TJA49" s="77"/>
      <c r="TJB49" s="77"/>
      <c r="TJC49" s="77"/>
      <c r="TJD49" s="77"/>
      <c r="TJE49" s="77"/>
      <c r="TJF49" s="77"/>
      <c r="TJG49" s="77"/>
      <c r="TJH49" s="77"/>
      <c r="TJI49" s="77"/>
      <c r="TJJ49" s="77"/>
      <c r="TJK49" s="77"/>
      <c r="TJL49" s="77"/>
      <c r="TJM49" s="77"/>
      <c r="TJN49" s="77"/>
      <c r="TJO49" s="77"/>
      <c r="TJP49" s="77"/>
      <c r="TJQ49" s="77"/>
      <c r="TJR49" s="77"/>
      <c r="TJS49" s="77"/>
      <c r="TJT49" s="77"/>
      <c r="TJU49" s="77"/>
      <c r="TJV49" s="77"/>
      <c r="TJW49" s="77"/>
      <c r="TJX49" s="77"/>
      <c r="TJY49" s="77"/>
      <c r="TJZ49" s="77"/>
      <c r="TKA49" s="77"/>
      <c r="TKB49" s="77"/>
      <c r="TKC49" s="77"/>
      <c r="TKD49" s="77"/>
      <c r="TKE49" s="77"/>
      <c r="TKF49" s="77"/>
      <c r="TKG49" s="77"/>
      <c r="TKH49" s="77"/>
      <c r="TKI49" s="77"/>
      <c r="TKJ49" s="77"/>
      <c r="TKK49" s="77"/>
      <c r="TKL49" s="77"/>
      <c r="TKM49" s="77"/>
      <c r="TKN49" s="77"/>
      <c r="TKO49" s="77"/>
      <c r="TKP49" s="77"/>
      <c r="TKQ49" s="77"/>
      <c r="TKR49" s="77"/>
      <c r="TKS49" s="77"/>
      <c r="TKT49" s="77"/>
      <c r="TKU49" s="77"/>
      <c r="TKV49" s="77"/>
      <c r="TKW49" s="77"/>
      <c r="TKX49" s="77"/>
      <c r="TKY49" s="77"/>
      <c r="TKZ49" s="77"/>
      <c r="TLA49" s="77"/>
      <c r="TLB49" s="77"/>
      <c r="TLC49" s="77"/>
      <c r="TLD49" s="77"/>
      <c r="TLE49" s="77"/>
      <c r="TLF49" s="77"/>
      <c r="TLG49" s="77"/>
      <c r="TLH49" s="77"/>
      <c r="TLI49" s="77"/>
      <c r="TLJ49" s="77"/>
      <c r="TLK49" s="77"/>
      <c r="TLL49" s="77"/>
      <c r="TLM49" s="77"/>
      <c r="TLN49" s="77"/>
      <c r="TLO49" s="77"/>
      <c r="TLP49" s="77"/>
      <c r="TLQ49" s="77"/>
      <c r="TLR49" s="77"/>
      <c r="TLS49" s="77"/>
      <c r="TLT49" s="77"/>
      <c r="TLU49" s="77"/>
      <c r="TLV49" s="77"/>
      <c r="TLW49" s="77"/>
      <c r="TLX49" s="77"/>
      <c r="TLY49" s="77"/>
      <c r="TLZ49" s="77"/>
      <c r="TMA49" s="77"/>
      <c r="TMB49" s="77"/>
      <c r="TMC49" s="77"/>
      <c r="TMD49" s="77"/>
      <c r="TME49" s="77"/>
      <c r="TMF49" s="77"/>
      <c r="TMG49" s="77"/>
      <c r="TMH49" s="77"/>
      <c r="TMI49" s="77"/>
      <c r="TMJ49" s="77"/>
      <c r="TMK49" s="77"/>
      <c r="TML49" s="77"/>
      <c r="TMM49" s="77"/>
      <c r="TMN49" s="77"/>
      <c r="TMO49" s="77"/>
      <c r="TMP49" s="77"/>
      <c r="TMQ49" s="77"/>
      <c r="TMR49" s="77"/>
      <c r="TMS49" s="77"/>
      <c r="TMT49" s="77"/>
      <c r="TMU49" s="77"/>
      <c r="TMV49" s="77"/>
      <c r="TMW49" s="77"/>
      <c r="TMX49" s="77"/>
      <c r="TMY49" s="77"/>
      <c r="TMZ49" s="77"/>
      <c r="TNA49" s="77"/>
      <c r="TNB49" s="77"/>
      <c r="TNC49" s="77"/>
      <c r="TND49" s="77"/>
      <c r="TNE49" s="77"/>
      <c r="TNF49" s="77"/>
      <c r="TNG49" s="77"/>
      <c r="TNH49" s="77"/>
      <c r="TNI49" s="77"/>
      <c r="TNJ49" s="77"/>
      <c r="TNK49" s="77"/>
      <c r="TNL49" s="77"/>
      <c r="TNM49" s="77"/>
      <c r="TNN49" s="77"/>
      <c r="TNO49" s="77"/>
      <c r="TNP49" s="77"/>
      <c r="TNQ49" s="77"/>
      <c r="TNR49" s="77"/>
      <c r="TNS49" s="77"/>
      <c r="TNT49" s="77"/>
      <c r="TNU49" s="77"/>
      <c r="TNV49" s="77"/>
      <c r="TNW49" s="77"/>
      <c r="TNX49" s="77"/>
      <c r="TNY49" s="77"/>
      <c r="TNZ49" s="77"/>
      <c r="TOA49" s="77"/>
      <c r="TOB49" s="77"/>
      <c r="TOC49" s="77"/>
      <c r="TOD49" s="77"/>
      <c r="TOE49" s="77"/>
      <c r="TOF49" s="77"/>
      <c r="TOG49" s="77"/>
      <c r="TOH49" s="77"/>
      <c r="TOI49" s="77"/>
      <c r="TOJ49" s="77"/>
      <c r="TOK49" s="77"/>
      <c r="TOL49" s="77"/>
      <c r="TOM49" s="77"/>
      <c r="TON49" s="77"/>
      <c r="TOO49" s="77"/>
      <c r="TOP49" s="77"/>
      <c r="TOQ49" s="77"/>
      <c r="TOR49" s="77"/>
      <c r="TOS49" s="77"/>
      <c r="TOT49" s="77"/>
      <c r="TOU49" s="77"/>
      <c r="TOV49" s="77"/>
      <c r="TOW49" s="77"/>
      <c r="TOX49" s="77"/>
      <c r="TOY49" s="77"/>
      <c r="TOZ49" s="77"/>
      <c r="TPA49" s="77"/>
      <c r="TPB49" s="77"/>
      <c r="TPC49" s="77"/>
      <c r="TPD49" s="77"/>
      <c r="TPE49" s="77"/>
      <c r="TPF49" s="77"/>
      <c r="TPG49" s="77"/>
      <c r="TPH49" s="77"/>
      <c r="TPI49" s="77"/>
      <c r="TPJ49" s="77"/>
      <c r="TPK49" s="77"/>
      <c r="TPL49" s="77"/>
      <c r="TPM49" s="77"/>
      <c r="TPN49" s="77"/>
      <c r="TPO49" s="77"/>
      <c r="TPP49" s="77"/>
      <c r="TPQ49" s="77"/>
      <c r="TPR49" s="77"/>
      <c r="TPS49" s="77"/>
      <c r="TPT49" s="77"/>
      <c r="TPU49" s="77"/>
      <c r="TPV49" s="77"/>
      <c r="TPW49" s="77"/>
      <c r="TPX49" s="77"/>
      <c r="TPY49" s="77"/>
      <c r="TPZ49" s="77"/>
      <c r="TQA49" s="77"/>
      <c r="TQB49" s="77"/>
      <c r="TQC49" s="77"/>
      <c r="TQD49" s="77"/>
      <c r="TQE49" s="77"/>
      <c r="TQF49" s="77"/>
      <c r="TQG49" s="77"/>
      <c r="TQH49" s="77"/>
      <c r="TQI49" s="77"/>
      <c r="TQJ49" s="77"/>
      <c r="TQK49" s="77"/>
      <c r="TQL49" s="77"/>
      <c r="TQM49" s="77"/>
      <c r="TQN49" s="77"/>
      <c r="TQO49" s="77"/>
      <c r="TQP49" s="77"/>
      <c r="TQQ49" s="77"/>
      <c r="TQR49" s="77"/>
      <c r="TQS49" s="77"/>
      <c r="TQT49" s="77"/>
      <c r="TQU49" s="77"/>
      <c r="TQV49" s="77"/>
      <c r="TQW49" s="77"/>
      <c r="TQX49" s="77"/>
      <c r="TQY49" s="77"/>
      <c r="TQZ49" s="77"/>
      <c r="TRA49" s="77"/>
      <c r="TRB49" s="77"/>
      <c r="TRC49" s="77"/>
      <c r="TRD49" s="77"/>
      <c r="TRE49" s="77"/>
      <c r="TRF49" s="77"/>
      <c r="TRG49" s="77"/>
      <c r="TRH49" s="77"/>
      <c r="TRI49" s="77"/>
      <c r="TRJ49" s="77"/>
      <c r="TRK49" s="77"/>
      <c r="TRL49" s="77"/>
      <c r="TRM49" s="77"/>
      <c r="TRN49" s="77"/>
      <c r="TRO49" s="77"/>
      <c r="TRP49" s="77"/>
      <c r="TRQ49" s="77"/>
      <c r="TRR49" s="77"/>
      <c r="TRS49" s="77"/>
      <c r="TRT49" s="77"/>
      <c r="TRU49" s="77"/>
      <c r="TRV49" s="77"/>
      <c r="TRW49" s="77"/>
      <c r="TRX49" s="77"/>
      <c r="TRY49" s="77"/>
      <c r="TRZ49" s="77"/>
      <c r="TSA49" s="77"/>
      <c r="TSB49" s="77"/>
      <c r="TSC49" s="77"/>
      <c r="TSD49" s="77"/>
      <c r="TSE49" s="77"/>
      <c r="TSF49" s="77"/>
      <c r="TSG49" s="77"/>
      <c r="TSH49" s="77"/>
      <c r="TSI49" s="77"/>
      <c r="TSJ49" s="77"/>
      <c r="TSK49" s="77"/>
      <c r="TSL49" s="77"/>
      <c r="TSM49" s="77"/>
      <c r="TSN49" s="77"/>
      <c r="TSO49" s="77"/>
      <c r="TSP49" s="77"/>
      <c r="TSQ49" s="77"/>
      <c r="TSR49" s="77"/>
      <c r="TSS49" s="77"/>
      <c r="TST49" s="77"/>
      <c r="TSU49" s="77"/>
      <c r="TSV49" s="77"/>
      <c r="TSW49" s="77"/>
      <c r="TSX49" s="77"/>
      <c r="TSY49" s="77"/>
      <c r="TSZ49" s="77"/>
      <c r="TTA49" s="77"/>
      <c r="TTB49" s="77"/>
      <c r="TTC49" s="77"/>
      <c r="TTD49" s="77"/>
      <c r="TTE49" s="77"/>
      <c r="TTF49" s="77"/>
      <c r="TTG49" s="77"/>
      <c r="TTH49" s="77"/>
      <c r="TTI49" s="77"/>
      <c r="TTJ49" s="77"/>
      <c r="TTK49" s="77"/>
      <c r="TTL49" s="77"/>
      <c r="TTM49" s="77"/>
      <c r="TTN49" s="77"/>
      <c r="TTO49" s="77"/>
      <c r="TTP49" s="77"/>
      <c r="TTQ49" s="77"/>
      <c r="TTR49" s="77"/>
      <c r="TTS49" s="77"/>
      <c r="TTT49" s="77"/>
      <c r="TTU49" s="77"/>
      <c r="TTV49" s="77"/>
      <c r="TTW49" s="77"/>
      <c r="TTX49" s="77"/>
      <c r="TTY49" s="77"/>
      <c r="TTZ49" s="77"/>
      <c r="TUA49" s="77"/>
      <c r="TUB49" s="77"/>
      <c r="TUC49" s="77"/>
      <c r="TUD49" s="77"/>
      <c r="TUE49" s="77"/>
      <c r="TUF49" s="77"/>
      <c r="TUG49" s="77"/>
      <c r="TUH49" s="77"/>
      <c r="TUI49" s="77"/>
      <c r="TUJ49" s="77"/>
      <c r="TUK49" s="77"/>
      <c r="TUL49" s="77"/>
      <c r="TUM49" s="77"/>
      <c r="TUN49" s="77"/>
      <c r="TUO49" s="77"/>
      <c r="TUP49" s="77"/>
      <c r="TUQ49" s="77"/>
      <c r="TUR49" s="77"/>
      <c r="TUS49" s="77"/>
      <c r="TUT49" s="77"/>
      <c r="TUU49" s="77"/>
      <c r="TUV49" s="77"/>
      <c r="TUW49" s="77"/>
      <c r="TUX49" s="77"/>
      <c r="TUY49" s="77"/>
      <c r="TUZ49" s="77"/>
      <c r="TVA49" s="77"/>
      <c r="TVB49" s="77"/>
      <c r="TVC49" s="77"/>
      <c r="TVD49" s="77"/>
      <c r="TVE49" s="77"/>
      <c r="TVF49" s="77"/>
      <c r="TVG49" s="77"/>
      <c r="TVH49" s="77"/>
      <c r="TVI49" s="77"/>
      <c r="TVJ49" s="77"/>
      <c r="TVK49" s="77"/>
      <c r="TVL49" s="77"/>
      <c r="TVM49" s="77"/>
      <c r="TVN49" s="77"/>
      <c r="TVO49" s="77"/>
      <c r="TVP49" s="77"/>
      <c r="TVQ49" s="77"/>
      <c r="TVR49" s="77"/>
      <c r="TVS49" s="77"/>
      <c r="TVT49" s="77"/>
      <c r="TVU49" s="77"/>
      <c r="TVV49" s="77"/>
      <c r="TVW49" s="77"/>
      <c r="TVX49" s="77"/>
      <c r="TVY49" s="77"/>
      <c r="TVZ49" s="77"/>
      <c r="TWA49" s="77"/>
      <c r="TWB49" s="77"/>
      <c r="TWC49" s="77"/>
      <c r="TWD49" s="77"/>
      <c r="TWE49" s="77"/>
      <c r="TWF49" s="77"/>
      <c r="TWG49" s="77"/>
      <c r="TWH49" s="77"/>
      <c r="TWI49" s="77"/>
      <c r="TWJ49" s="77"/>
      <c r="TWK49" s="77"/>
      <c r="TWL49" s="77"/>
      <c r="TWM49" s="77"/>
      <c r="TWN49" s="77"/>
      <c r="TWO49" s="77"/>
      <c r="TWP49" s="77"/>
      <c r="TWQ49" s="77"/>
      <c r="TWR49" s="77"/>
      <c r="TWS49" s="77"/>
      <c r="TWT49" s="77"/>
      <c r="TWU49" s="77"/>
      <c r="TWV49" s="77"/>
      <c r="TWW49" s="77"/>
      <c r="TWX49" s="77"/>
      <c r="TWY49" s="77"/>
      <c r="TWZ49" s="77"/>
      <c r="TXA49" s="77"/>
      <c r="TXB49" s="77"/>
      <c r="TXC49" s="77"/>
      <c r="TXD49" s="77"/>
      <c r="TXE49" s="77"/>
      <c r="TXF49" s="77"/>
      <c r="TXG49" s="77"/>
      <c r="TXH49" s="77"/>
      <c r="TXI49" s="77"/>
      <c r="TXJ49" s="77"/>
      <c r="TXK49" s="77"/>
      <c r="TXL49" s="77"/>
      <c r="TXM49" s="77"/>
      <c r="TXN49" s="77"/>
      <c r="TXO49" s="77"/>
      <c r="TXP49" s="77"/>
      <c r="TXQ49" s="77"/>
      <c r="TXR49" s="77"/>
      <c r="TXS49" s="77"/>
      <c r="TXT49" s="77"/>
      <c r="TXU49" s="77"/>
      <c r="TXV49" s="77"/>
      <c r="TXW49" s="77"/>
      <c r="TXX49" s="77"/>
      <c r="TXY49" s="77"/>
      <c r="TXZ49" s="77"/>
      <c r="TYA49" s="77"/>
      <c r="TYB49" s="77"/>
      <c r="TYC49" s="77"/>
      <c r="TYD49" s="77"/>
      <c r="TYE49" s="77"/>
      <c r="TYF49" s="77"/>
      <c r="TYG49" s="77"/>
      <c r="TYH49" s="77"/>
      <c r="TYI49" s="77"/>
      <c r="TYJ49" s="77"/>
      <c r="TYK49" s="77"/>
      <c r="TYL49" s="77"/>
      <c r="TYM49" s="77"/>
      <c r="TYN49" s="77"/>
      <c r="TYO49" s="77"/>
      <c r="TYP49" s="77"/>
      <c r="TYQ49" s="77"/>
      <c r="TYR49" s="77"/>
      <c r="TYS49" s="77"/>
      <c r="TYT49" s="77"/>
      <c r="TYU49" s="77"/>
      <c r="TYV49" s="77"/>
      <c r="TYW49" s="77"/>
      <c r="TYX49" s="77"/>
      <c r="TYY49" s="77"/>
      <c r="TYZ49" s="77"/>
      <c r="TZA49" s="77"/>
      <c r="TZB49" s="77"/>
      <c r="TZC49" s="77"/>
      <c r="TZD49" s="77"/>
      <c r="TZE49" s="77"/>
      <c r="TZF49" s="77"/>
      <c r="TZG49" s="77"/>
      <c r="TZH49" s="77"/>
      <c r="TZI49" s="77"/>
      <c r="TZJ49" s="77"/>
      <c r="TZK49" s="77"/>
      <c r="TZL49" s="77"/>
      <c r="TZM49" s="77"/>
      <c r="TZN49" s="77"/>
      <c r="TZO49" s="77"/>
      <c r="TZP49" s="77"/>
      <c r="TZQ49" s="77"/>
      <c r="TZR49" s="77"/>
      <c r="TZS49" s="77"/>
      <c r="TZT49" s="77"/>
      <c r="TZU49" s="77"/>
      <c r="TZV49" s="77"/>
      <c r="TZW49" s="77"/>
      <c r="TZX49" s="77"/>
      <c r="TZY49" s="77"/>
      <c r="TZZ49" s="77"/>
      <c r="UAA49" s="77"/>
      <c r="UAB49" s="77"/>
      <c r="UAC49" s="77"/>
      <c r="UAD49" s="77"/>
      <c r="UAE49" s="77"/>
      <c r="UAF49" s="77"/>
      <c r="UAG49" s="77"/>
      <c r="UAH49" s="77"/>
      <c r="UAI49" s="77"/>
      <c r="UAJ49" s="77"/>
      <c r="UAK49" s="77"/>
      <c r="UAL49" s="77"/>
      <c r="UAM49" s="77"/>
      <c r="UAN49" s="77"/>
      <c r="UAO49" s="77"/>
      <c r="UAP49" s="77"/>
      <c r="UAQ49" s="77"/>
      <c r="UAR49" s="77"/>
      <c r="UAS49" s="77"/>
      <c r="UAT49" s="77"/>
      <c r="UAU49" s="77"/>
      <c r="UAV49" s="77"/>
      <c r="UAW49" s="77"/>
      <c r="UAX49" s="77"/>
      <c r="UAY49" s="77"/>
      <c r="UAZ49" s="77"/>
      <c r="UBA49" s="77"/>
      <c r="UBB49" s="77"/>
      <c r="UBC49" s="77"/>
      <c r="UBD49" s="77"/>
      <c r="UBE49" s="77"/>
      <c r="UBF49" s="77"/>
      <c r="UBG49" s="77"/>
      <c r="UBH49" s="77"/>
      <c r="UBI49" s="77"/>
      <c r="UBJ49" s="77"/>
      <c r="UBK49" s="77"/>
      <c r="UBL49" s="77"/>
      <c r="UBM49" s="77"/>
      <c r="UBN49" s="77"/>
      <c r="UBO49" s="77"/>
      <c r="UBP49" s="77"/>
      <c r="UBQ49" s="77"/>
      <c r="UBR49" s="77"/>
      <c r="UBS49" s="77"/>
      <c r="UBT49" s="77"/>
      <c r="UBU49" s="77"/>
      <c r="UBV49" s="77"/>
      <c r="UBW49" s="77"/>
      <c r="UBX49" s="77"/>
      <c r="UBY49" s="77"/>
      <c r="UBZ49" s="77"/>
      <c r="UCA49" s="77"/>
      <c r="UCB49" s="77"/>
      <c r="UCC49" s="77"/>
      <c r="UCD49" s="77"/>
      <c r="UCE49" s="77"/>
      <c r="UCF49" s="77"/>
      <c r="UCG49" s="77"/>
      <c r="UCH49" s="77"/>
      <c r="UCI49" s="77"/>
      <c r="UCJ49" s="77"/>
      <c r="UCK49" s="77"/>
      <c r="UCL49" s="77"/>
      <c r="UCM49" s="77"/>
      <c r="UCN49" s="77"/>
      <c r="UCO49" s="77"/>
      <c r="UCP49" s="77"/>
      <c r="UCQ49" s="77"/>
      <c r="UCR49" s="77"/>
      <c r="UCS49" s="77"/>
      <c r="UCT49" s="77"/>
      <c r="UCU49" s="77"/>
      <c r="UCV49" s="77"/>
      <c r="UCW49" s="77"/>
      <c r="UCX49" s="77"/>
      <c r="UCY49" s="77"/>
      <c r="UCZ49" s="77"/>
      <c r="UDA49" s="77"/>
      <c r="UDB49" s="77"/>
      <c r="UDC49" s="77"/>
      <c r="UDD49" s="77"/>
      <c r="UDE49" s="77"/>
      <c r="UDF49" s="77"/>
      <c r="UDG49" s="77"/>
      <c r="UDH49" s="77"/>
      <c r="UDI49" s="77"/>
      <c r="UDJ49" s="77"/>
      <c r="UDK49" s="77"/>
      <c r="UDL49" s="77"/>
      <c r="UDM49" s="77"/>
      <c r="UDN49" s="77"/>
      <c r="UDO49" s="77"/>
      <c r="UDP49" s="77"/>
      <c r="UDQ49" s="77"/>
      <c r="UDR49" s="77"/>
      <c r="UDS49" s="77"/>
      <c r="UDT49" s="77"/>
      <c r="UDU49" s="77"/>
      <c r="UDV49" s="77"/>
      <c r="UDW49" s="77"/>
      <c r="UDX49" s="77"/>
      <c r="UDY49" s="77"/>
      <c r="UDZ49" s="77"/>
      <c r="UEA49" s="77"/>
      <c r="UEB49" s="77"/>
      <c r="UEC49" s="77"/>
      <c r="UED49" s="77"/>
      <c r="UEE49" s="77"/>
      <c r="UEF49" s="77"/>
      <c r="UEG49" s="77"/>
      <c r="UEH49" s="77"/>
      <c r="UEI49" s="77"/>
      <c r="UEJ49" s="77"/>
      <c r="UEK49" s="77"/>
      <c r="UEL49" s="77"/>
      <c r="UEM49" s="77"/>
      <c r="UEN49" s="77"/>
      <c r="UEO49" s="77"/>
      <c r="UEP49" s="77"/>
      <c r="UEQ49" s="77"/>
      <c r="UER49" s="77"/>
      <c r="UES49" s="77"/>
      <c r="UET49" s="77"/>
      <c r="UEU49" s="77"/>
      <c r="UEV49" s="77"/>
      <c r="UEW49" s="77"/>
      <c r="UEX49" s="77"/>
      <c r="UEY49" s="77"/>
      <c r="UEZ49" s="77"/>
      <c r="UFA49" s="77"/>
      <c r="UFB49" s="77"/>
      <c r="UFC49" s="77"/>
      <c r="UFD49" s="77"/>
      <c r="UFE49" s="77"/>
      <c r="UFF49" s="77"/>
      <c r="UFG49" s="77"/>
      <c r="UFH49" s="77"/>
      <c r="UFI49" s="77"/>
      <c r="UFJ49" s="77"/>
      <c r="UFK49" s="77"/>
      <c r="UFL49" s="77"/>
      <c r="UFM49" s="77"/>
      <c r="UFN49" s="77"/>
      <c r="UFO49" s="77"/>
      <c r="UFP49" s="77"/>
      <c r="UFQ49" s="77"/>
      <c r="UFR49" s="77"/>
      <c r="UFS49" s="77"/>
      <c r="UFT49" s="77"/>
      <c r="UFU49" s="77"/>
      <c r="UFV49" s="77"/>
      <c r="UFW49" s="77"/>
      <c r="UFX49" s="77"/>
      <c r="UFY49" s="77"/>
      <c r="UFZ49" s="77"/>
      <c r="UGA49" s="77"/>
      <c r="UGB49" s="77"/>
      <c r="UGC49" s="77"/>
      <c r="UGD49" s="77"/>
      <c r="UGE49" s="77"/>
      <c r="UGF49" s="77"/>
      <c r="UGG49" s="77"/>
      <c r="UGH49" s="77"/>
      <c r="UGI49" s="77"/>
      <c r="UGJ49" s="77"/>
      <c r="UGK49" s="77"/>
      <c r="UGL49" s="77"/>
      <c r="UGM49" s="77"/>
      <c r="UGN49" s="77"/>
      <c r="UGO49" s="77"/>
      <c r="UGP49" s="77"/>
      <c r="UGQ49" s="77"/>
      <c r="UGR49" s="77"/>
      <c r="UGS49" s="77"/>
      <c r="UGT49" s="77"/>
      <c r="UGU49" s="77"/>
      <c r="UGV49" s="77"/>
      <c r="UGW49" s="77"/>
      <c r="UGX49" s="77"/>
      <c r="UGY49" s="77"/>
      <c r="UGZ49" s="77"/>
      <c r="UHA49" s="77"/>
      <c r="UHB49" s="77"/>
      <c r="UHC49" s="77"/>
      <c r="UHD49" s="77"/>
      <c r="UHE49" s="77"/>
      <c r="UHF49" s="77"/>
      <c r="UHG49" s="77"/>
      <c r="UHH49" s="77"/>
      <c r="UHI49" s="77"/>
      <c r="UHJ49" s="77"/>
      <c r="UHK49" s="77"/>
      <c r="UHL49" s="77"/>
      <c r="UHM49" s="77"/>
      <c r="UHN49" s="77"/>
      <c r="UHO49" s="77"/>
      <c r="UHP49" s="77"/>
      <c r="UHQ49" s="77"/>
      <c r="UHR49" s="77"/>
      <c r="UHS49" s="77"/>
      <c r="UHT49" s="77"/>
      <c r="UHU49" s="77"/>
      <c r="UHV49" s="77"/>
      <c r="UHW49" s="77"/>
      <c r="UHX49" s="77"/>
      <c r="UHY49" s="77"/>
      <c r="UHZ49" s="77"/>
      <c r="UIA49" s="77"/>
      <c r="UIB49" s="77"/>
      <c r="UIC49" s="77"/>
      <c r="UID49" s="77"/>
      <c r="UIE49" s="77"/>
      <c r="UIF49" s="77"/>
      <c r="UIG49" s="77"/>
      <c r="UIH49" s="77"/>
      <c r="UII49" s="77"/>
      <c r="UIJ49" s="77"/>
      <c r="UIK49" s="77"/>
      <c r="UIL49" s="77"/>
      <c r="UIM49" s="77"/>
      <c r="UIN49" s="77"/>
      <c r="UIO49" s="77"/>
      <c r="UIP49" s="77"/>
      <c r="UIQ49" s="77"/>
      <c r="UIR49" s="77"/>
      <c r="UIS49" s="77"/>
      <c r="UIT49" s="77"/>
      <c r="UIU49" s="77"/>
      <c r="UIV49" s="77"/>
      <c r="UIW49" s="77"/>
      <c r="UIX49" s="77"/>
      <c r="UIY49" s="77"/>
      <c r="UIZ49" s="77"/>
      <c r="UJA49" s="77"/>
      <c r="UJB49" s="77"/>
      <c r="UJC49" s="77"/>
      <c r="UJD49" s="77"/>
      <c r="UJE49" s="77"/>
      <c r="UJF49" s="77"/>
      <c r="UJG49" s="77"/>
      <c r="UJH49" s="77"/>
      <c r="UJI49" s="77"/>
      <c r="UJJ49" s="77"/>
      <c r="UJK49" s="77"/>
      <c r="UJL49" s="77"/>
      <c r="UJM49" s="77"/>
      <c r="UJN49" s="77"/>
      <c r="UJO49" s="77"/>
      <c r="UJP49" s="77"/>
      <c r="UJQ49" s="77"/>
      <c r="UJR49" s="77"/>
      <c r="UJS49" s="77"/>
      <c r="UJT49" s="77"/>
      <c r="UJU49" s="77"/>
      <c r="UJV49" s="77"/>
      <c r="UJW49" s="77"/>
      <c r="UJX49" s="77"/>
      <c r="UJY49" s="77"/>
      <c r="UJZ49" s="77"/>
      <c r="UKA49" s="77"/>
      <c r="UKB49" s="77"/>
      <c r="UKC49" s="77"/>
      <c r="UKD49" s="77"/>
      <c r="UKE49" s="77"/>
      <c r="UKF49" s="77"/>
      <c r="UKG49" s="77"/>
      <c r="UKH49" s="77"/>
      <c r="UKI49" s="77"/>
      <c r="UKJ49" s="77"/>
      <c r="UKK49" s="77"/>
      <c r="UKL49" s="77"/>
      <c r="UKM49" s="77"/>
      <c r="UKN49" s="77"/>
      <c r="UKO49" s="77"/>
      <c r="UKP49" s="77"/>
      <c r="UKQ49" s="77"/>
      <c r="UKR49" s="77"/>
      <c r="UKS49" s="77"/>
      <c r="UKT49" s="77"/>
      <c r="UKU49" s="77"/>
      <c r="UKV49" s="77"/>
      <c r="UKW49" s="77"/>
      <c r="UKX49" s="77"/>
      <c r="UKY49" s="77"/>
      <c r="UKZ49" s="77"/>
      <c r="ULA49" s="77"/>
      <c r="ULB49" s="77"/>
      <c r="ULC49" s="77"/>
      <c r="ULD49" s="77"/>
      <c r="ULE49" s="77"/>
      <c r="ULF49" s="77"/>
      <c r="ULG49" s="77"/>
      <c r="ULH49" s="77"/>
      <c r="ULI49" s="77"/>
      <c r="ULJ49" s="77"/>
      <c r="ULK49" s="77"/>
      <c r="ULL49" s="77"/>
      <c r="ULM49" s="77"/>
      <c r="ULN49" s="77"/>
      <c r="ULO49" s="77"/>
      <c r="ULP49" s="77"/>
      <c r="ULQ49" s="77"/>
      <c r="ULR49" s="77"/>
      <c r="ULS49" s="77"/>
      <c r="ULT49" s="77"/>
      <c r="ULU49" s="77"/>
      <c r="ULV49" s="77"/>
      <c r="ULW49" s="77"/>
      <c r="ULX49" s="77"/>
      <c r="ULY49" s="77"/>
      <c r="ULZ49" s="77"/>
      <c r="UMA49" s="77"/>
      <c r="UMB49" s="77"/>
      <c r="UMC49" s="77"/>
      <c r="UMD49" s="77"/>
      <c r="UME49" s="77"/>
      <c r="UMF49" s="77"/>
      <c r="UMG49" s="77"/>
      <c r="UMH49" s="77"/>
      <c r="UMI49" s="77"/>
      <c r="UMJ49" s="77"/>
      <c r="UMK49" s="77"/>
      <c r="UML49" s="77"/>
      <c r="UMM49" s="77"/>
      <c r="UMN49" s="77"/>
      <c r="UMO49" s="77"/>
      <c r="UMP49" s="77"/>
      <c r="UMQ49" s="77"/>
      <c r="UMR49" s="77"/>
      <c r="UMS49" s="77"/>
      <c r="UMT49" s="77"/>
      <c r="UMU49" s="77"/>
      <c r="UMV49" s="77"/>
      <c r="UMW49" s="77"/>
      <c r="UMX49" s="77"/>
      <c r="UMY49" s="77"/>
      <c r="UMZ49" s="77"/>
      <c r="UNA49" s="77"/>
      <c r="UNB49" s="77"/>
      <c r="UNC49" s="77"/>
      <c r="UND49" s="77"/>
      <c r="UNE49" s="77"/>
      <c r="UNF49" s="77"/>
      <c r="UNG49" s="77"/>
      <c r="UNH49" s="77"/>
      <c r="UNI49" s="77"/>
      <c r="UNJ49" s="77"/>
      <c r="UNK49" s="77"/>
      <c r="UNL49" s="77"/>
      <c r="UNM49" s="77"/>
      <c r="UNN49" s="77"/>
      <c r="UNO49" s="77"/>
      <c r="UNP49" s="77"/>
      <c r="UNQ49" s="77"/>
      <c r="UNR49" s="77"/>
      <c r="UNS49" s="77"/>
      <c r="UNT49" s="77"/>
      <c r="UNU49" s="77"/>
      <c r="UNV49" s="77"/>
      <c r="UNW49" s="77"/>
      <c r="UNX49" s="77"/>
      <c r="UNY49" s="77"/>
      <c r="UNZ49" s="77"/>
      <c r="UOA49" s="77"/>
      <c r="UOB49" s="77"/>
      <c r="UOC49" s="77"/>
      <c r="UOD49" s="77"/>
      <c r="UOE49" s="77"/>
      <c r="UOF49" s="77"/>
      <c r="UOG49" s="77"/>
      <c r="UOH49" s="77"/>
      <c r="UOI49" s="77"/>
      <c r="UOJ49" s="77"/>
      <c r="UOK49" s="77"/>
      <c r="UOL49" s="77"/>
      <c r="UOM49" s="77"/>
      <c r="UON49" s="77"/>
      <c r="UOO49" s="77"/>
      <c r="UOP49" s="77"/>
      <c r="UOQ49" s="77"/>
      <c r="UOR49" s="77"/>
      <c r="UOS49" s="77"/>
      <c r="UOT49" s="77"/>
      <c r="UOU49" s="77"/>
      <c r="UOV49" s="77"/>
      <c r="UOW49" s="77"/>
      <c r="UOX49" s="77"/>
      <c r="UOY49" s="77"/>
      <c r="UOZ49" s="77"/>
      <c r="UPA49" s="77"/>
      <c r="UPB49" s="77"/>
      <c r="UPC49" s="77"/>
      <c r="UPD49" s="77"/>
      <c r="UPE49" s="77"/>
      <c r="UPF49" s="77"/>
      <c r="UPG49" s="77"/>
      <c r="UPH49" s="77"/>
      <c r="UPI49" s="77"/>
      <c r="UPJ49" s="77"/>
      <c r="UPK49" s="77"/>
      <c r="UPL49" s="77"/>
      <c r="UPM49" s="77"/>
      <c r="UPN49" s="77"/>
      <c r="UPO49" s="77"/>
      <c r="UPP49" s="77"/>
      <c r="UPQ49" s="77"/>
      <c r="UPR49" s="77"/>
      <c r="UPS49" s="77"/>
      <c r="UPT49" s="77"/>
      <c r="UPU49" s="77"/>
      <c r="UPV49" s="77"/>
      <c r="UPW49" s="77"/>
      <c r="UPX49" s="77"/>
      <c r="UPY49" s="77"/>
      <c r="UPZ49" s="77"/>
      <c r="UQA49" s="77"/>
      <c r="UQB49" s="77"/>
      <c r="UQC49" s="77"/>
      <c r="UQD49" s="77"/>
      <c r="UQE49" s="77"/>
      <c r="UQF49" s="77"/>
      <c r="UQG49" s="77"/>
      <c r="UQH49" s="77"/>
      <c r="UQI49" s="77"/>
      <c r="UQJ49" s="77"/>
      <c r="UQK49" s="77"/>
      <c r="UQL49" s="77"/>
      <c r="UQM49" s="77"/>
      <c r="UQN49" s="77"/>
      <c r="UQO49" s="77"/>
      <c r="UQP49" s="77"/>
      <c r="UQQ49" s="77"/>
      <c r="UQR49" s="77"/>
      <c r="UQS49" s="77"/>
      <c r="UQT49" s="77"/>
      <c r="UQU49" s="77"/>
      <c r="UQV49" s="77"/>
      <c r="UQW49" s="77"/>
      <c r="UQX49" s="77"/>
      <c r="UQY49" s="77"/>
      <c r="UQZ49" s="77"/>
      <c r="URA49" s="77"/>
      <c r="URB49" s="77"/>
      <c r="URC49" s="77"/>
      <c r="URD49" s="77"/>
      <c r="URE49" s="77"/>
      <c r="URF49" s="77"/>
      <c r="URG49" s="77"/>
      <c r="URH49" s="77"/>
      <c r="URI49" s="77"/>
      <c r="URJ49" s="77"/>
      <c r="URK49" s="77"/>
      <c r="URL49" s="77"/>
      <c r="URM49" s="77"/>
      <c r="URN49" s="77"/>
      <c r="URO49" s="77"/>
      <c r="URP49" s="77"/>
      <c r="URQ49" s="77"/>
      <c r="URR49" s="77"/>
      <c r="URS49" s="77"/>
      <c r="URT49" s="77"/>
      <c r="URU49" s="77"/>
      <c r="URV49" s="77"/>
      <c r="URW49" s="77"/>
      <c r="URX49" s="77"/>
      <c r="URY49" s="77"/>
      <c r="URZ49" s="77"/>
      <c r="USA49" s="77"/>
      <c r="USB49" s="77"/>
      <c r="USC49" s="77"/>
      <c r="USD49" s="77"/>
      <c r="USE49" s="77"/>
      <c r="USF49" s="77"/>
      <c r="USG49" s="77"/>
      <c r="USH49" s="77"/>
      <c r="USI49" s="77"/>
      <c r="USJ49" s="77"/>
      <c r="USK49" s="77"/>
      <c r="USL49" s="77"/>
      <c r="USM49" s="77"/>
      <c r="USN49" s="77"/>
      <c r="USO49" s="77"/>
      <c r="USP49" s="77"/>
      <c r="USQ49" s="77"/>
      <c r="USR49" s="77"/>
      <c r="USS49" s="77"/>
      <c r="UST49" s="77"/>
      <c r="USU49" s="77"/>
      <c r="USV49" s="77"/>
      <c r="USW49" s="77"/>
      <c r="USX49" s="77"/>
      <c r="USY49" s="77"/>
      <c r="USZ49" s="77"/>
      <c r="UTA49" s="77"/>
      <c r="UTB49" s="77"/>
      <c r="UTC49" s="77"/>
      <c r="UTD49" s="77"/>
      <c r="UTE49" s="77"/>
      <c r="UTF49" s="77"/>
      <c r="UTG49" s="77"/>
      <c r="UTH49" s="77"/>
      <c r="UTI49" s="77"/>
      <c r="UTJ49" s="77"/>
      <c r="UTK49" s="77"/>
      <c r="UTL49" s="77"/>
      <c r="UTM49" s="77"/>
      <c r="UTN49" s="77"/>
      <c r="UTO49" s="77"/>
      <c r="UTP49" s="77"/>
      <c r="UTQ49" s="77"/>
      <c r="UTR49" s="77"/>
      <c r="UTS49" s="77"/>
      <c r="UTT49" s="77"/>
      <c r="UTU49" s="77"/>
      <c r="UTV49" s="77"/>
      <c r="UTW49" s="77"/>
      <c r="UTX49" s="77"/>
      <c r="UTY49" s="77"/>
      <c r="UTZ49" s="77"/>
      <c r="UUA49" s="77"/>
      <c r="UUB49" s="77"/>
      <c r="UUC49" s="77"/>
      <c r="UUD49" s="77"/>
      <c r="UUE49" s="77"/>
      <c r="UUF49" s="77"/>
      <c r="UUG49" s="77"/>
      <c r="UUH49" s="77"/>
      <c r="UUI49" s="77"/>
      <c r="UUJ49" s="77"/>
      <c r="UUK49" s="77"/>
      <c r="UUL49" s="77"/>
      <c r="UUM49" s="77"/>
      <c r="UUN49" s="77"/>
      <c r="UUO49" s="77"/>
      <c r="UUP49" s="77"/>
      <c r="UUQ49" s="77"/>
      <c r="UUR49" s="77"/>
      <c r="UUS49" s="77"/>
      <c r="UUT49" s="77"/>
      <c r="UUU49" s="77"/>
      <c r="UUV49" s="77"/>
      <c r="UUW49" s="77"/>
      <c r="UUX49" s="77"/>
      <c r="UUY49" s="77"/>
      <c r="UUZ49" s="77"/>
      <c r="UVA49" s="77"/>
      <c r="UVB49" s="77"/>
      <c r="UVC49" s="77"/>
      <c r="UVD49" s="77"/>
      <c r="UVE49" s="77"/>
      <c r="UVF49" s="77"/>
      <c r="UVG49" s="77"/>
      <c r="UVH49" s="77"/>
      <c r="UVI49" s="77"/>
      <c r="UVJ49" s="77"/>
      <c r="UVK49" s="77"/>
      <c r="UVL49" s="77"/>
      <c r="UVM49" s="77"/>
      <c r="UVN49" s="77"/>
      <c r="UVO49" s="77"/>
      <c r="UVP49" s="77"/>
      <c r="UVQ49" s="77"/>
      <c r="UVR49" s="77"/>
      <c r="UVS49" s="77"/>
      <c r="UVT49" s="77"/>
      <c r="UVU49" s="77"/>
      <c r="UVV49" s="77"/>
      <c r="UVW49" s="77"/>
      <c r="UVX49" s="77"/>
      <c r="UVY49" s="77"/>
      <c r="UVZ49" s="77"/>
      <c r="UWA49" s="77"/>
      <c r="UWB49" s="77"/>
      <c r="UWC49" s="77"/>
      <c r="UWD49" s="77"/>
      <c r="UWE49" s="77"/>
      <c r="UWF49" s="77"/>
      <c r="UWG49" s="77"/>
      <c r="UWH49" s="77"/>
      <c r="UWI49" s="77"/>
      <c r="UWJ49" s="77"/>
      <c r="UWK49" s="77"/>
      <c r="UWL49" s="77"/>
      <c r="UWM49" s="77"/>
      <c r="UWN49" s="77"/>
      <c r="UWO49" s="77"/>
      <c r="UWP49" s="77"/>
      <c r="UWQ49" s="77"/>
      <c r="UWR49" s="77"/>
      <c r="UWS49" s="77"/>
      <c r="UWT49" s="77"/>
      <c r="UWU49" s="77"/>
      <c r="UWV49" s="77"/>
      <c r="UWW49" s="77"/>
      <c r="UWX49" s="77"/>
      <c r="UWY49" s="77"/>
      <c r="UWZ49" s="77"/>
      <c r="UXA49" s="77"/>
      <c r="UXB49" s="77"/>
      <c r="UXC49" s="77"/>
      <c r="UXD49" s="77"/>
      <c r="UXE49" s="77"/>
      <c r="UXF49" s="77"/>
      <c r="UXG49" s="77"/>
      <c r="UXH49" s="77"/>
      <c r="UXI49" s="77"/>
      <c r="UXJ49" s="77"/>
      <c r="UXK49" s="77"/>
      <c r="UXL49" s="77"/>
      <c r="UXM49" s="77"/>
      <c r="UXN49" s="77"/>
      <c r="UXO49" s="77"/>
      <c r="UXP49" s="77"/>
      <c r="UXQ49" s="77"/>
      <c r="UXR49" s="77"/>
      <c r="UXS49" s="77"/>
      <c r="UXT49" s="77"/>
      <c r="UXU49" s="77"/>
      <c r="UXV49" s="77"/>
      <c r="UXW49" s="77"/>
      <c r="UXX49" s="77"/>
      <c r="UXY49" s="77"/>
      <c r="UXZ49" s="77"/>
      <c r="UYA49" s="77"/>
      <c r="UYB49" s="77"/>
      <c r="UYC49" s="77"/>
      <c r="UYD49" s="77"/>
      <c r="UYE49" s="77"/>
      <c r="UYF49" s="77"/>
      <c r="UYG49" s="77"/>
      <c r="UYH49" s="77"/>
      <c r="UYI49" s="77"/>
      <c r="UYJ49" s="77"/>
      <c r="UYK49" s="77"/>
      <c r="UYL49" s="77"/>
      <c r="UYM49" s="77"/>
      <c r="UYN49" s="77"/>
      <c r="UYO49" s="77"/>
      <c r="UYP49" s="77"/>
      <c r="UYQ49" s="77"/>
      <c r="UYR49" s="77"/>
      <c r="UYS49" s="77"/>
      <c r="UYT49" s="77"/>
      <c r="UYU49" s="77"/>
      <c r="UYV49" s="77"/>
      <c r="UYW49" s="77"/>
      <c r="UYX49" s="77"/>
      <c r="UYY49" s="77"/>
      <c r="UYZ49" s="77"/>
      <c r="UZA49" s="77"/>
      <c r="UZB49" s="77"/>
      <c r="UZC49" s="77"/>
      <c r="UZD49" s="77"/>
      <c r="UZE49" s="77"/>
      <c r="UZF49" s="77"/>
      <c r="UZG49" s="77"/>
      <c r="UZH49" s="77"/>
      <c r="UZI49" s="77"/>
      <c r="UZJ49" s="77"/>
      <c r="UZK49" s="77"/>
      <c r="UZL49" s="77"/>
      <c r="UZM49" s="77"/>
      <c r="UZN49" s="77"/>
      <c r="UZO49" s="77"/>
      <c r="UZP49" s="77"/>
      <c r="UZQ49" s="77"/>
      <c r="UZR49" s="77"/>
      <c r="UZS49" s="77"/>
      <c r="UZT49" s="77"/>
      <c r="UZU49" s="77"/>
      <c r="UZV49" s="77"/>
      <c r="UZW49" s="77"/>
      <c r="UZX49" s="77"/>
      <c r="UZY49" s="77"/>
      <c r="UZZ49" s="77"/>
      <c r="VAA49" s="77"/>
      <c r="VAB49" s="77"/>
      <c r="VAC49" s="77"/>
      <c r="VAD49" s="77"/>
      <c r="VAE49" s="77"/>
      <c r="VAF49" s="77"/>
      <c r="VAG49" s="77"/>
      <c r="VAH49" s="77"/>
      <c r="VAI49" s="77"/>
      <c r="VAJ49" s="77"/>
      <c r="VAK49" s="77"/>
      <c r="VAL49" s="77"/>
      <c r="VAM49" s="77"/>
      <c r="VAN49" s="77"/>
      <c r="VAO49" s="77"/>
      <c r="VAP49" s="77"/>
      <c r="VAQ49" s="77"/>
      <c r="VAR49" s="77"/>
      <c r="VAS49" s="77"/>
      <c r="VAT49" s="77"/>
      <c r="VAU49" s="77"/>
      <c r="VAV49" s="77"/>
      <c r="VAW49" s="77"/>
      <c r="VAX49" s="77"/>
      <c r="VAY49" s="77"/>
      <c r="VAZ49" s="77"/>
      <c r="VBA49" s="77"/>
      <c r="VBB49" s="77"/>
      <c r="VBC49" s="77"/>
      <c r="VBD49" s="77"/>
      <c r="VBE49" s="77"/>
      <c r="VBF49" s="77"/>
      <c r="VBG49" s="77"/>
      <c r="VBH49" s="77"/>
      <c r="VBI49" s="77"/>
      <c r="VBJ49" s="77"/>
      <c r="VBK49" s="77"/>
      <c r="VBL49" s="77"/>
      <c r="VBM49" s="77"/>
      <c r="VBN49" s="77"/>
      <c r="VBO49" s="77"/>
      <c r="VBP49" s="77"/>
      <c r="VBQ49" s="77"/>
      <c r="VBR49" s="77"/>
      <c r="VBS49" s="77"/>
      <c r="VBT49" s="77"/>
      <c r="VBU49" s="77"/>
      <c r="VBV49" s="77"/>
      <c r="VBW49" s="77"/>
      <c r="VBX49" s="77"/>
      <c r="VBY49" s="77"/>
      <c r="VBZ49" s="77"/>
      <c r="VCA49" s="77"/>
      <c r="VCB49" s="77"/>
      <c r="VCC49" s="77"/>
      <c r="VCD49" s="77"/>
      <c r="VCE49" s="77"/>
      <c r="VCF49" s="77"/>
      <c r="VCG49" s="77"/>
      <c r="VCH49" s="77"/>
      <c r="VCI49" s="77"/>
      <c r="VCJ49" s="77"/>
      <c r="VCK49" s="77"/>
      <c r="VCL49" s="77"/>
      <c r="VCM49" s="77"/>
      <c r="VCN49" s="77"/>
      <c r="VCO49" s="77"/>
      <c r="VCP49" s="77"/>
      <c r="VCQ49" s="77"/>
      <c r="VCR49" s="77"/>
      <c r="VCS49" s="77"/>
      <c r="VCT49" s="77"/>
      <c r="VCU49" s="77"/>
      <c r="VCV49" s="77"/>
      <c r="VCW49" s="77"/>
      <c r="VCX49" s="77"/>
      <c r="VCY49" s="77"/>
      <c r="VCZ49" s="77"/>
      <c r="VDA49" s="77"/>
      <c r="VDB49" s="77"/>
      <c r="VDC49" s="77"/>
      <c r="VDD49" s="77"/>
      <c r="VDE49" s="77"/>
      <c r="VDF49" s="77"/>
      <c r="VDG49" s="77"/>
      <c r="VDH49" s="77"/>
      <c r="VDI49" s="77"/>
      <c r="VDJ49" s="77"/>
      <c r="VDK49" s="77"/>
      <c r="VDL49" s="77"/>
      <c r="VDM49" s="77"/>
      <c r="VDN49" s="77"/>
      <c r="VDO49" s="77"/>
      <c r="VDP49" s="77"/>
      <c r="VDQ49" s="77"/>
      <c r="VDR49" s="77"/>
      <c r="VDS49" s="77"/>
      <c r="VDT49" s="77"/>
      <c r="VDU49" s="77"/>
      <c r="VDV49" s="77"/>
      <c r="VDW49" s="77"/>
      <c r="VDX49" s="77"/>
      <c r="VDY49" s="77"/>
      <c r="VDZ49" s="77"/>
      <c r="VEA49" s="77"/>
      <c r="VEB49" s="77"/>
      <c r="VEC49" s="77"/>
      <c r="VED49" s="77"/>
      <c r="VEE49" s="77"/>
      <c r="VEF49" s="77"/>
      <c r="VEG49" s="77"/>
      <c r="VEH49" s="77"/>
      <c r="VEI49" s="77"/>
      <c r="VEJ49" s="77"/>
      <c r="VEK49" s="77"/>
      <c r="VEL49" s="77"/>
      <c r="VEM49" s="77"/>
      <c r="VEN49" s="77"/>
      <c r="VEO49" s="77"/>
      <c r="VEP49" s="77"/>
      <c r="VEQ49" s="77"/>
      <c r="VER49" s="77"/>
      <c r="VES49" s="77"/>
      <c r="VET49" s="77"/>
      <c r="VEU49" s="77"/>
      <c r="VEV49" s="77"/>
      <c r="VEW49" s="77"/>
      <c r="VEX49" s="77"/>
      <c r="VEY49" s="77"/>
      <c r="VEZ49" s="77"/>
      <c r="VFA49" s="77"/>
      <c r="VFB49" s="77"/>
      <c r="VFC49" s="77"/>
      <c r="VFD49" s="77"/>
      <c r="VFE49" s="77"/>
      <c r="VFF49" s="77"/>
      <c r="VFG49" s="77"/>
      <c r="VFH49" s="77"/>
      <c r="VFI49" s="77"/>
      <c r="VFJ49" s="77"/>
      <c r="VFK49" s="77"/>
      <c r="VFL49" s="77"/>
      <c r="VFM49" s="77"/>
      <c r="VFN49" s="77"/>
      <c r="VFO49" s="77"/>
      <c r="VFP49" s="77"/>
      <c r="VFQ49" s="77"/>
      <c r="VFR49" s="77"/>
      <c r="VFS49" s="77"/>
      <c r="VFT49" s="77"/>
      <c r="VFU49" s="77"/>
      <c r="VFV49" s="77"/>
      <c r="VFW49" s="77"/>
      <c r="VFX49" s="77"/>
      <c r="VFY49" s="77"/>
      <c r="VFZ49" s="77"/>
      <c r="VGA49" s="77"/>
      <c r="VGB49" s="77"/>
      <c r="VGC49" s="77"/>
      <c r="VGD49" s="77"/>
      <c r="VGE49" s="77"/>
      <c r="VGF49" s="77"/>
      <c r="VGG49" s="77"/>
      <c r="VGH49" s="77"/>
      <c r="VGI49" s="77"/>
      <c r="VGJ49" s="77"/>
      <c r="VGK49" s="77"/>
      <c r="VGL49" s="77"/>
      <c r="VGM49" s="77"/>
      <c r="VGN49" s="77"/>
      <c r="VGO49" s="77"/>
      <c r="VGP49" s="77"/>
      <c r="VGQ49" s="77"/>
      <c r="VGR49" s="77"/>
      <c r="VGS49" s="77"/>
      <c r="VGT49" s="77"/>
      <c r="VGU49" s="77"/>
      <c r="VGV49" s="77"/>
      <c r="VGW49" s="77"/>
      <c r="VGX49" s="77"/>
      <c r="VGY49" s="77"/>
      <c r="VGZ49" s="77"/>
      <c r="VHA49" s="77"/>
      <c r="VHB49" s="77"/>
      <c r="VHC49" s="77"/>
      <c r="VHD49" s="77"/>
      <c r="VHE49" s="77"/>
      <c r="VHF49" s="77"/>
      <c r="VHG49" s="77"/>
      <c r="VHH49" s="77"/>
      <c r="VHI49" s="77"/>
      <c r="VHJ49" s="77"/>
      <c r="VHK49" s="77"/>
      <c r="VHL49" s="77"/>
      <c r="VHM49" s="77"/>
      <c r="VHN49" s="77"/>
      <c r="VHO49" s="77"/>
      <c r="VHP49" s="77"/>
      <c r="VHQ49" s="77"/>
      <c r="VHR49" s="77"/>
      <c r="VHS49" s="77"/>
      <c r="VHT49" s="77"/>
      <c r="VHU49" s="77"/>
      <c r="VHV49" s="77"/>
      <c r="VHW49" s="77"/>
      <c r="VHX49" s="77"/>
      <c r="VHY49" s="77"/>
      <c r="VHZ49" s="77"/>
      <c r="VIA49" s="77"/>
      <c r="VIB49" s="77"/>
      <c r="VIC49" s="77"/>
      <c r="VID49" s="77"/>
      <c r="VIE49" s="77"/>
      <c r="VIF49" s="77"/>
      <c r="VIG49" s="77"/>
      <c r="VIH49" s="77"/>
      <c r="VII49" s="77"/>
      <c r="VIJ49" s="77"/>
      <c r="VIK49" s="77"/>
      <c r="VIL49" s="77"/>
      <c r="VIM49" s="77"/>
      <c r="VIN49" s="77"/>
      <c r="VIO49" s="77"/>
      <c r="VIP49" s="77"/>
      <c r="VIQ49" s="77"/>
      <c r="VIR49" s="77"/>
      <c r="VIS49" s="77"/>
      <c r="VIT49" s="77"/>
      <c r="VIU49" s="77"/>
      <c r="VIV49" s="77"/>
      <c r="VIW49" s="77"/>
      <c r="VIX49" s="77"/>
      <c r="VIY49" s="77"/>
      <c r="VIZ49" s="77"/>
      <c r="VJA49" s="77"/>
      <c r="VJB49" s="77"/>
      <c r="VJC49" s="77"/>
      <c r="VJD49" s="77"/>
      <c r="VJE49" s="77"/>
      <c r="VJF49" s="77"/>
      <c r="VJG49" s="77"/>
      <c r="VJH49" s="77"/>
      <c r="VJI49" s="77"/>
      <c r="VJJ49" s="77"/>
      <c r="VJK49" s="77"/>
      <c r="VJL49" s="77"/>
      <c r="VJM49" s="77"/>
      <c r="VJN49" s="77"/>
      <c r="VJO49" s="77"/>
      <c r="VJP49" s="77"/>
      <c r="VJQ49" s="77"/>
      <c r="VJR49" s="77"/>
      <c r="VJS49" s="77"/>
      <c r="VJT49" s="77"/>
      <c r="VJU49" s="77"/>
      <c r="VJV49" s="77"/>
      <c r="VJW49" s="77"/>
      <c r="VJX49" s="77"/>
      <c r="VJY49" s="77"/>
      <c r="VJZ49" s="77"/>
      <c r="VKA49" s="77"/>
      <c r="VKB49" s="77"/>
      <c r="VKC49" s="77"/>
      <c r="VKD49" s="77"/>
      <c r="VKE49" s="77"/>
      <c r="VKF49" s="77"/>
      <c r="VKG49" s="77"/>
      <c r="VKH49" s="77"/>
      <c r="VKI49" s="77"/>
      <c r="VKJ49" s="77"/>
      <c r="VKK49" s="77"/>
      <c r="VKL49" s="77"/>
      <c r="VKM49" s="77"/>
      <c r="VKN49" s="77"/>
      <c r="VKO49" s="77"/>
      <c r="VKP49" s="77"/>
      <c r="VKQ49" s="77"/>
      <c r="VKR49" s="77"/>
      <c r="VKS49" s="77"/>
      <c r="VKT49" s="77"/>
      <c r="VKU49" s="77"/>
      <c r="VKV49" s="77"/>
      <c r="VKW49" s="77"/>
      <c r="VKX49" s="77"/>
      <c r="VKY49" s="77"/>
      <c r="VKZ49" s="77"/>
      <c r="VLA49" s="77"/>
      <c r="VLB49" s="77"/>
      <c r="VLC49" s="77"/>
      <c r="VLD49" s="77"/>
      <c r="VLE49" s="77"/>
      <c r="VLF49" s="77"/>
      <c r="VLG49" s="77"/>
      <c r="VLH49" s="77"/>
      <c r="VLI49" s="77"/>
      <c r="VLJ49" s="77"/>
      <c r="VLK49" s="77"/>
      <c r="VLL49" s="77"/>
      <c r="VLM49" s="77"/>
      <c r="VLN49" s="77"/>
      <c r="VLO49" s="77"/>
      <c r="VLP49" s="77"/>
      <c r="VLQ49" s="77"/>
      <c r="VLR49" s="77"/>
      <c r="VLS49" s="77"/>
      <c r="VLT49" s="77"/>
      <c r="VLU49" s="77"/>
      <c r="VLV49" s="77"/>
      <c r="VLW49" s="77"/>
      <c r="VLX49" s="77"/>
      <c r="VLY49" s="77"/>
      <c r="VLZ49" s="77"/>
      <c r="VMA49" s="77"/>
      <c r="VMB49" s="77"/>
      <c r="VMC49" s="77"/>
      <c r="VMD49" s="77"/>
      <c r="VME49" s="77"/>
      <c r="VMF49" s="77"/>
      <c r="VMG49" s="77"/>
      <c r="VMH49" s="77"/>
      <c r="VMI49" s="77"/>
      <c r="VMJ49" s="77"/>
      <c r="VMK49" s="77"/>
      <c r="VML49" s="77"/>
      <c r="VMM49" s="77"/>
      <c r="VMN49" s="77"/>
      <c r="VMO49" s="77"/>
      <c r="VMP49" s="77"/>
      <c r="VMQ49" s="77"/>
      <c r="VMR49" s="77"/>
      <c r="VMS49" s="77"/>
      <c r="VMT49" s="77"/>
      <c r="VMU49" s="77"/>
      <c r="VMV49" s="77"/>
      <c r="VMW49" s="77"/>
      <c r="VMX49" s="77"/>
      <c r="VMY49" s="77"/>
      <c r="VMZ49" s="77"/>
      <c r="VNA49" s="77"/>
      <c r="VNB49" s="77"/>
      <c r="VNC49" s="77"/>
      <c r="VND49" s="77"/>
      <c r="VNE49" s="77"/>
      <c r="VNF49" s="77"/>
      <c r="VNG49" s="77"/>
      <c r="VNH49" s="77"/>
      <c r="VNI49" s="77"/>
      <c r="VNJ49" s="77"/>
      <c r="VNK49" s="77"/>
      <c r="VNL49" s="77"/>
      <c r="VNM49" s="77"/>
      <c r="VNN49" s="77"/>
      <c r="VNO49" s="77"/>
      <c r="VNP49" s="77"/>
      <c r="VNQ49" s="77"/>
      <c r="VNR49" s="77"/>
      <c r="VNS49" s="77"/>
      <c r="VNT49" s="77"/>
      <c r="VNU49" s="77"/>
      <c r="VNV49" s="77"/>
      <c r="VNW49" s="77"/>
      <c r="VNX49" s="77"/>
      <c r="VNY49" s="77"/>
      <c r="VNZ49" s="77"/>
      <c r="VOA49" s="77"/>
      <c r="VOB49" s="77"/>
      <c r="VOC49" s="77"/>
      <c r="VOD49" s="77"/>
      <c r="VOE49" s="77"/>
      <c r="VOF49" s="77"/>
      <c r="VOG49" s="77"/>
      <c r="VOH49" s="77"/>
      <c r="VOI49" s="77"/>
      <c r="VOJ49" s="77"/>
      <c r="VOK49" s="77"/>
      <c r="VOL49" s="77"/>
      <c r="VOM49" s="77"/>
      <c r="VON49" s="77"/>
      <c r="VOO49" s="77"/>
      <c r="VOP49" s="77"/>
      <c r="VOQ49" s="77"/>
      <c r="VOR49" s="77"/>
      <c r="VOS49" s="77"/>
      <c r="VOT49" s="77"/>
      <c r="VOU49" s="77"/>
      <c r="VOV49" s="77"/>
      <c r="VOW49" s="77"/>
      <c r="VOX49" s="77"/>
      <c r="VOY49" s="77"/>
      <c r="VOZ49" s="77"/>
      <c r="VPA49" s="77"/>
      <c r="VPB49" s="77"/>
      <c r="VPC49" s="77"/>
      <c r="VPD49" s="77"/>
      <c r="VPE49" s="77"/>
      <c r="VPF49" s="77"/>
      <c r="VPG49" s="77"/>
      <c r="VPH49" s="77"/>
      <c r="VPI49" s="77"/>
      <c r="VPJ49" s="77"/>
      <c r="VPK49" s="77"/>
      <c r="VPL49" s="77"/>
      <c r="VPM49" s="77"/>
      <c r="VPN49" s="77"/>
      <c r="VPO49" s="77"/>
      <c r="VPP49" s="77"/>
      <c r="VPQ49" s="77"/>
      <c r="VPR49" s="77"/>
      <c r="VPS49" s="77"/>
      <c r="VPT49" s="77"/>
      <c r="VPU49" s="77"/>
      <c r="VPV49" s="77"/>
      <c r="VPW49" s="77"/>
      <c r="VPX49" s="77"/>
      <c r="VPY49" s="77"/>
      <c r="VPZ49" s="77"/>
      <c r="VQA49" s="77"/>
      <c r="VQB49" s="77"/>
      <c r="VQC49" s="77"/>
      <c r="VQD49" s="77"/>
      <c r="VQE49" s="77"/>
      <c r="VQF49" s="77"/>
      <c r="VQG49" s="77"/>
      <c r="VQH49" s="77"/>
      <c r="VQI49" s="77"/>
      <c r="VQJ49" s="77"/>
      <c r="VQK49" s="77"/>
      <c r="VQL49" s="77"/>
      <c r="VQM49" s="77"/>
      <c r="VQN49" s="77"/>
      <c r="VQO49" s="77"/>
      <c r="VQP49" s="77"/>
      <c r="VQQ49" s="77"/>
      <c r="VQR49" s="77"/>
      <c r="VQS49" s="77"/>
      <c r="VQT49" s="77"/>
      <c r="VQU49" s="77"/>
      <c r="VQV49" s="77"/>
      <c r="VQW49" s="77"/>
      <c r="VQX49" s="77"/>
      <c r="VQY49" s="77"/>
      <c r="VQZ49" s="77"/>
      <c r="VRA49" s="77"/>
      <c r="VRB49" s="77"/>
      <c r="VRC49" s="77"/>
      <c r="VRD49" s="77"/>
      <c r="VRE49" s="77"/>
      <c r="VRF49" s="77"/>
      <c r="VRG49" s="77"/>
      <c r="VRH49" s="77"/>
      <c r="VRI49" s="77"/>
      <c r="VRJ49" s="77"/>
      <c r="VRK49" s="77"/>
      <c r="VRL49" s="77"/>
      <c r="VRM49" s="77"/>
      <c r="VRN49" s="77"/>
      <c r="VRO49" s="77"/>
      <c r="VRP49" s="77"/>
      <c r="VRQ49" s="77"/>
      <c r="VRR49" s="77"/>
      <c r="VRS49" s="77"/>
      <c r="VRT49" s="77"/>
      <c r="VRU49" s="77"/>
      <c r="VRV49" s="77"/>
      <c r="VRW49" s="77"/>
      <c r="VRX49" s="77"/>
      <c r="VRY49" s="77"/>
      <c r="VRZ49" s="77"/>
      <c r="VSA49" s="77"/>
      <c r="VSB49" s="77"/>
      <c r="VSC49" s="77"/>
      <c r="VSD49" s="77"/>
      <c r="VSE49" s="77"/>
      <c r="VSF49" s="77"/>
      <c r="VSG49" s="77"/>
      <c r="VSH49" s="77"/>
      <c r="VSI49" s="77"/>
      <c r="VSJ49" s="77"/>
      <c r="VSK49" s="77"/>
      <c r="VSL49" s="77"/>
      <c r="VSM49" s="77"/>
      <c r="VSN49" s="77"/>
      <c r="VSO49" s="77"/>
      <c r="VSP49" s="77"/>
      <c r="VSQ49" s="77"/>
      <c r="VSR49" s="77"/>
      <c r="VSS49" s="77"/>
      <c r="VST49" s="77"/>
      <c r="VSU49" s="77"/>
      <c r="VSV49" s="77"/>
      <c r="VSW49" s="77"/>
      <c r="VSX49" s="77"/>
      <c r="VSY49" s="77"/>
      <c r="VSZ49" s="77"/>
      <c r="VTA49" s="77"/>
      <c r="VTB49" s="77"/>
      <c r="VTC49" s="77"/>
      <c r="VTD49" s="77"/>
      <c r="VTE49" s="77"/>
      <c r="VTF49" s="77"/>
      <c r="VTG49" s="77"/>
      <c r="VTH49" s="77"/>
      <c r="VTI49" s="77"/>
      <c r="VTJ49" s="77"/>
      <c r="VTK49" s="77"/>
      <c r="VTL49" s="77"/>
      <c r="VTM49" s="77"/>
      <c r="VTN49" s="77"/>
      <c r="VTO49" s="77"/>
      <c r="VTP49" s="77"/>
      <c r="VTQ49" s="77"/>
      <c r="VTR49" s="77"/>
      <c r="VTS49" s="77"/>
      <c r="VTT49" s="77"/>
      <c r="VTU49" s="77"/>
      <c r="VTV49" s="77"/>
      <c r="VTW49" s="77"/>
      <c r="VTX49" s="77"/>
      <c r="VTY49" s="77"/>
      <c r="VTZ49" s="77"/>
      <c r="VUA49" s="77"/>
      <c r="VUB49" s="77"/>
      <c r="VUC49" s="77"/>
      <c r="VUD49" s="77"/>
      <c r="VUE49" s="77"/>
      <c r="VUF49" s="77"/>
      <c r="VUG49" s="77"/>
      <c r="VUH49" s="77"/>
      <c r="VUI49" s="77"/>
      <c r="VUJ49" s="77"/>
      <c r="VUK49" s="77"/>
      <c r="VUL49" s="77"/>
      <c r="VUM49" s="77"/>
      <c r="VUN49" s="77"/>
      <c r="VUO49" s="77"/>
      <c r="VUP49" s="77"/>
      <c r="VUQ49" s="77"/>
      <c r="VUR49" s="77"/>
      <c r="VUS49" s="77"/>
      <c r="VUT49" s="77"/>
      <c r="VUU49" s="77"/>
      <c r="VUV49" s="77"/>
      <c r="VUW49" s="77"/>
      <c r="VUX49" s="77"/>
      <c r="VUY49" s="77"/>
      <c r="VUZ49" s="77"/>
      <c r="VVA49" s="77"/>
      <c r="VVB49" s="77"/>
      <c r="VVC49" s="77"/>
      <c r="VVD49" s="77"/>
      <c r="VVE49" s="77"/>
      <c r="VVF49" s="77"/>
      <c r="VVG49" s="77"/>
      <c r="VVH49" s="77"/>
      <c r="VVI49" s="77"/>
      <c r="VVJ49" s="77"/>
      <c r="VVK49" s="77"/>
      <c r="VVL49" s="77"/>
      <c r="VVM49" s="77"/>
      <c r="VVN49" s="77"/>
      <c r="VVO49" s="77"/>
      <c r="VVP49" s="77"/>
      <c r="VVQ49" s="77"/>
      <c r="VVR49" s="77"/>
      <c r="VVS49" s="77"/>
      <c r="VVT49" s="77"/>
      <c r="VVU49" s="77"/>
      <c r="VVV49" s="77"/>
      <c r="VVW49" s="77"/>
      <c r="VVX49" s="77"/>
      <c r="VVY49" s="77"/>
      <c r="VVZ49" s="77"/>
      <c r="VWA49" s="77"/>
      <c r="VWB49" s="77"/>
      <c r="VWC49" s="77"/>
      <c r="VWD49" s="77"/>
      <c r="VWE49" s="77"/>
      <c r="VWF49" s="77"/>
      <c r="VWG49" s="77"/>
      <c r="VWH49" s="77"/>
      <c r="VWI49" s="77"/>
      <c r="VWJ49" s="77"/>
      <c r="VWK49" s="77"/>
      <c r="VWL49" s="77"/>
      <c r="VWM49" s="77"/>
      <c r="VWN49" s="77"/>
      <c r="VWO49" s="77"/>
      <c r="VWP49" s="77"/>
      <c r="VWQ49" s="77"/>
      <c r="VWR49" s="77"/>
      <c r="VWS49" s="77"/>
      <c r="VWT49" s="77"/>
      <c r="VWU49" s="77"/>
      <c r="VWV49" s="77"/>
      <c r="VWW49" s="77"/>
      <c r="VWX49" s="77"/>
      <c r="VWY49" s="77"/>
      <c r="VWZ49" s="77"/>
      <c r="VXA49" s="77"/>
      <c r="VXB49" s="77"/>
      <c r="VXC49" s="77"/>
      <c r="VXD49" s="77"/>
      <c r="VXE49" s="77"/>
      <c r="VXF49" s="77"/>
      <c r="VXG49" s="77"/>
      <c r="VXH49" s="77"/>
      <c r="VXI49" s="77"/>
      <c r="VXJ49" s="77"/>
      <c r="VXK49" s="77"/>
      <c r="VXL49" s="77"/>
      <c r="VXM49" s="77"/>
      <c r="VXN49" s="77"/>
      <c r="VXO49" s="77"/>
      <c r="VXP49" s="77"/>
      <c r="VXQ49" s="77"/>
      <c r="VXR49" s="77"/>
      <c r="VXS49" s="77"/>
      <c r="VXT49" s="77"/>
      <c r="VXU49" s="77"/>
      <c r="VXV49" s="77"/>
      <c r="VXW49" s="77"/>
      <c r="VXX49" s="77"/>
      <c r="VXY49" s="77"/>
      <c r="VXZ49" s="77"/>
      <c r="VYA49" s="77"/>
      <c r="VYB49" s="77"/>
      <c r="VYC49" s="77"/>
      <c r="VYD49" s="77"/>
      <c r="VYE49" s="77"/>
      <c r="VYF49" s="77"/>
      <c r="VYG49" s="77"/>
      <c r="VYH49" s="77"/>
      <c r="VYI49" s="77"/>
      <c r="VYJ49" s="77"/>
      <c r="VYK49" s="77"/>
      <c r="VYL49" s="77"/>
      <c r="VYM49" s="77"/>
      <c r="VYN49" s="77"/>
      <c r="VYO49" s="77"/>
      <c r="VYP49" s="77"/>
      <c r="VYQ49" s="77"/>
      <c r="VYR49" s="77"/>
      <c r="VYS49" s="77"/>
      <c r="VYT49" s="77"/>
      <c r="VYU49" s="77"/>
      <c r="VYV49" s="77"/>
      <c r="VYW49" s="77"/>
      <c r="VYX49" s="77"/>
      <c r="VYY49" s="77"/>
      <c r="VYZ49" s="77"/>
      <c r="VZA49" s="77"/>
      <c r="VZB49" s="77"/>
      <c r="VZC49" s="77"/>
      <c r="VZD49" s="77"/>
      <c r="VZE49" s="77"/>
      <c r="VZF49" s="77"/>
      <c r="VZG49" s="77"/>
      <c r="VZH49" s="77"/>
      <c r="VZI49" s="77"/>
      <c r="VZJ49" s="77"/>
      <c r="VZK49" s="77"/>
      <c r="VZL49" s="77"/>
      <c r="VZM49" s="77"/>
      <c r="VZN49" s="77"/>
      <c r="VZO49" s="77"/>
      <c r="VZP49" s="77"/>
      <c r="VZQ49" s="77"/>
      <c r="VZR49" s="77"/>
      <c r="VZS49" s="77"/>
      <c r="VZT49" s="77"/>
      <c r="VZU49" s="77"/>
      <c r="VZV49" s="77"/>
      <c r="VZW49" s="77"/>
      <c r="VZX49" s="77"/>
      <c r="VZY49" s="77"/>
      <c r="VZZ49" s="77"/>
      <c r="WAA49" s="77"/>
      <c r="WAB49" s="77"/>
      <c r="WAC49" s="77"/>
      <c r="WAD49" s="77"/>
      <c r="WAE49" s="77"/>
      <c r="WAF49" s="77"/>
      <c r="WAG49" s="77"/>
      <c r="WAH49" s="77"/>
      <c r="WAI49" s="77"/>
      <c r="WAJ49" s="77"/>
      <c r="WAK49" s="77"/>
      <c r="WAL49" s="77"/>
      <c r="WAM49" s="77"/>
      <c r="WAN49" s="77"/>
      <c r="WAO49" s="77"/>
      <c r="WAP49" s="77"/>
      <c r="WAQ49" s="77"/>
      <c r="WAR49" s="77"/>
      <c r="WAS49" s="77"/>
      <c r="WAT49" s="77"/>
      <c r="WAU49" s="77"/>
      <c r="WAV49" s="77"/>
      <c r="WAW49" s="77"/>
      <c r="WAX49" s="77"/>
      <c r="WAY49" s="77"/>
      <c r="WAZ49" s="77"/>
      <c r="WBA49" s="77"/>
      <c r="WBB49" s="77"/>
      <c r="WBC49" s="77"/>
      <c r="WBD49" s="77"/>
      <c r="WBE49" s="77"/>
      <c r="WBF49" s="77"/>
      <c r="WBG49" s="77"/>
      <c r="WBH49" s="77"/>
      <c r="WBI49" s="77"/>
      <c r="WBJ49" s="77"/>
      <c r="WBK49" s="77"/>
      <c r="WBL49" s="77"/>
      <c r="WBM49" s="77"/>
      <c r="WBN49" s="77"/>
      <c r="WBO49" s="77"/>
      <c r="WBP49" s="77"/>
      <c r="WBQ49" s="77"/>
      <c r="WBR49" s="77"/>
      <c r="WBS49" s="77"/>
      <c r="WBT49" s="77"/>
      <c r="WBU49" s="77"/>
      <c r="WBV49" s="77"/>
      <c r="WBW49" s="77"/>
      <c r="WBX49" s="77"/>
      <c r="WBY49" s="77"/>
      <c r="WBZ49" s="77"/>
      <c r="WCA49" s="77"/>
      <c r="WCB49" s="77"/>
      <c r="WCC49" s="77"/>
      <c r="WCD49" s="77"/>
      <c r="WCE49" s="77"/>
      <c r="WCF49" s="77"/>
      <c r="WCG49" s="77"/>
      <c r="WCH49" s="77"/>
      <c r="WCI49" s="77"/>
      <c r="WCJ49" s="77"/>
      <c r="WCK49" s="77"/>
      <c r="WCL49" s="77"/>
      <c r="WCM49" s="77"/>
      <c r="WCN49" s="77"/>
      <c r="WCO49" s="77"/>
      <c r="WCP49" s="77"/>
      <c r="WCQ49" s="77"/>
      <c r="WCR49" s="77"/>
      <c r="WCS49" s="77"/>
      <c r="WCT49" s="77"/>
      <c r="WCU49" s="77"/>
      <c r="WCV49" s="77"/>
      <c r="WCW49" s="77"/>
      <c r="WCX49" s="77"/>
      <c r="WCY49" s="77"/>
      <c r="WCZ49" s="77"/>
      <c r="WDA49" s="77"/>
      <c r="WDB49" s="77"/>
      <c r="WDC49" s="77"/>
      <c r="WDD49" s="77"/>
      <c r="WDE49" s="77"/>
      <c r="WDF49" s="77"/>
      <c r="WDG49" s="77"/>
      <c r="WDH49" s="77"/>
      <c r="WDI49" s="77"/>
      <c r="WDJ49" s="77"/>
      <c r="WDK49" s="77"/>
      <c r="WDL49" s="77"/>
      <c r="WDM49" s="77"/>
      <c r="WDN49" s="77"/>
      <c r="WDO49" s="77"/>
      <c r="WDP49" s="77"/>
      <c r="WDQ49" s="77"/>
      <c r="WDR49" s="77"/>
      <c r="WDS49" s="77"/>
      <c r="WDT49" s="77"/>
      <c r="WDU49" s="77"/>
      <c r="WDV49" s="77"/>
      <c r="WDW49" s="77"/>
      <c r="WDX49" s="77"/>
      <c r="WDY49" s="77"/>
      <c r="WDZ49" s="77"/>
      <c r="WEA49" s="77"/>
      <c r="WEB49" s="77"/>
      <c r="WEC49" s="77"/>
      <c r="WED49" s="77"/>
      <c r="WEE49" s="77"/>
      <c r="WEF49" s="77"/>
      <c r="WEG49" s="77"/>
      <c r="WEH49" s="77"/>
      <c r="WEI49" s="77"/>
      <c r="WEJ49" s="77"/>
      <c r="WEK49" s="77"/>
      <c r="WEL49" s="77"/>
      <c r="WEM49" s="77"/>
      <c r="WEN49" s="77"/>
      <c r="WEO49" s="77"/>
      <c r="WEP49" s="77"/>
      <c r="WEQ49" s="77"/>
      <c r="WER49" s="77"/>
      <c r="WES49" s="77"/>
      <c r="WET49" s="77"/>
      <c r="WEU49" s="77"/>
      <c r="WEV49" s="77"/>
      <c r="WEW49" s="77"/>
      <c r="WEX49" s="77"/>
      <c r="WEY49" s="77"/>
      <c r="WEZ49" s="77"/>
      <c r="WFA49" s="77"/>
      <c r="WFB49" s="77"/>
      <c r="WFC49" s="77"/>
      <c r="WFD49" s="77"/>
      <c r="WFE49" s="77"/>
      <c r="WFF49" s="77"/>
      <c r="WFG49" s="77"/>
      <c r="WFH49" s="77"/>
      <c r="WFI49" s="77"/>
      <c r="WFJ49" s="77"/>
      <c r="WFK49" s="77"/>
      <c r="WFL49" s="77"/>
      <c r="WFM49" s="77"/>
      <c r="WFN49" s="77"/>
      <c r="WFO49" s="77"/>
      <c r="WFP49" s="77"/>
      <c r="WFQ49" s="77"/>
      <c r="WFR49" s="77"/>
      <c r="WFS49" s="77"/>
      <c r="WFT49" s="77"/>
      <c r="WFU49" s="77"/>
      <c r="WFV49" s="77"/>
      <c r="WFW49" s="77"/>
      <c r="WFX49" s="77"/>
      <c r="WFY49" s="77"/>
      <c r="WFZ49" s="77"/>
      <c r="WGA49" s="77"/>
      <c r="WGB49" s="77"/>
      <c r="WGC49" s="77"/>
      <c r="WGD49" s="77"/>
      <c r="WGE49" s="77"/>
      <c r="WGF49" s="77"/>
      <c r="WGG49" s="77"/>
      <c r="WGH49" s="77"/>
      <c r="WGI49" s="77"/>
      <c r="WGJ49" s="77"/>
      <c r="WGK49" s="77"/>
      <c r="WGL49" s="77"/>
      <c r="WGM49" s="77"/>
      <c r="WGN49" s="77"/>
      <c r="WGO49" s="77"/>
      <c r="WGP49" s="77"/>
      <c r="WGQ49" s="77"/>
      <c r="WGR49" s="77"/>
      <c r="WGS49" s="77"/>
      <c r="WGT49" s="77"/>
      <c r="WGU49" s="77"/>
      <c r="WGV49" s="77"/>
      <c r="WGW49" s="77"/>
      <c r="WGX49" s="77"/>
      <c r="WGY49" s="77"/>
      <c r="WGZ49" s="77"/>
      <c r="WHA49" s="77"/>
      <c r="WHB49" s="77"/>
      <c r="WHC49" s="77"/>
      <c r="WHD49" s="77"/>
      <c r="WHE49" s="77"/>
      <c r="WHF49" s="77"/>
      <c r="WHG49" s="77"/>
      <c r="WHH49" s="77"/>
      <c r="WHI49" s="77"/>
      <c r="WHJ49" s="77"/>
      <c r="WHK49" s="77"/>
      <c r="WHL49" s="77"/>
      <c r="WHM49" s="77"/>
      <c r="WHN49" s="77"/>
      <c r="WHO49" s="77"/>
      <c r="WHP49" s="77"/>
      <c r="WHQ49" s="77"/>
      <c r="WHR49" s="77"/>
      <c r="WHS49" s="77"/>
      <c r="WHT49" s="77"/>
      <c r="WHU49" s="77"/>
      <c r="WHV49" s="77"/>
      <c r="WHW49" s="77"/>
      <c r="WHX49" s="77"/>
      <c r="WHY49" s="77"/>
      <c r="WHZ49" s="77"/>
      <c r="WIA49" s="77"/>
      <c r="WIB49" s="77"/>
      <c r="WIC49" s="77"/>
      <c r="WID49" s="77"/>
      <c r="WIE49" s="77"/>
      <c r="WIF49" s="77"/>
      <c r="WIG49" s="77"/>
      <c r="WIH49" s="77"/>
      <c r="WII49" s="77"/>
      <c r="WIJ49" s="77"/>
      <c r="WIK49" s="77"/>
      <c r="WIL49" s="77"/>
      <c r="WIM49" s="77"/>
      <c r="WIN49" s="77"/>
      <c r="WIO49" s="77"/>
      <c r="WIP49" s="77"/>
      <c r="WIQ49" s="77"/>
      <c r="WIR49" s="77"/>
      <c r="WIS49" s="77"/>
      <c r="WIT49" s="77"/>
      <c r="WIU49" s="77"/>
      <c r="WIV49" s="77"/>
      <c r="WIW49" s="77"/>
      <c r="WIX49" s="77"/>
      <c r="WIY49" s="77"/>
      <c r="WIZ49" s="77"/>
      <c r="WJA49" s="77"/>
      <c r="WJB49" s="77"/>
      <c r="WJC49" s="77"/>
      <c r="WJD49" s="77"/>
      <c r="WJE49" s="77"/>
      <c r="WJF49" s="77"/>
      <c r="WJG49" s="77"/>
      <c r="WJH49" s="77"/>
      <c r="WJI49" s="77"/>
      <c r="WJJ49" s="77"/>
      <c r="WJK49" s="77"/>
      <c r="WJL49" s="77"/>
      <c r="WJM49" s="77"/>
      <c r="WJN49" s="77"/>
      <c r="WJO49" s="77"/>
      <c r="WJP49" s="77"/>
      <c r="WJQ49" s="77"/>
      <c r="WJR49" s="77"/>
      <c r="WJS49" s="77"/>
      <c r="WJT49" s="77"/>
      <c r="WJU49" s="77"/>
      <c r="WJV49" s="77"/>
      <c r="WJW49" s="77"/>
      <c r="WJX49" s="77"/>
      <c r="WJY49" s="77"/>
      <c r="WJZ49" s="77"/>
      <c r="WKA49" s="77"/>
      <c r="WKB49" s="77"/>
      <c r="WKC49" s="77"/>
      <c r="WKD49" s="77"/>
      <c r="WKE49" s="77"/>
      <c r="WKF49" s="77"/>
      <c r="WKG49" s="77"/>
      <c r="WKH49" s="77"/>
      <c r="WKI49" s="77"/>
      <c r="WKJ49" s="77"/>
      <c r="WKK49" s="77"/>
      <c r="WKL49" s="77"/>
      <c r="WKM49" s="77"/>
      <c r="WKN49" s="77"/>
      <c r="WKO49" s="77"/>
      <c r="WKP49" s="77"/>
      <c r="WKQ49" s="77"/>
      <c r="WKR49" s="77"/>
      <c r="WKS49" s="77"/>
      <c r="WKT49" s="77"/>
      <c r="WKU49" s="77"/>
      <c r="WKV49" s="77"/>
      <c r="WKW49" s="77"/>
      <c r="WKX49" s="77"/>
      <c r="WKY49" s="77"/>
      <c r="WKZ49" s="77"/>
      <c r="WLA49" s="77"/>
      <c r="WLB49" s="77"/>
      <c r="WLC49" s="77"/>
      <c r="WLD49" s="77"/>
      <c r="WLE49" s="77"/>
      <c r="WLF49" s="77"/>
      <c r="WLG49" s="77"/>
      <c r="WLH49" s="77"/>
      <c r="WLI49" s="77"/>
      <c r="WLJ49" s="77"/>
      <c r="WLK49" s="77"/>
      <c r="WLL49" s="77"/>
      <c r="WLM49" s="77"/>
      <c r="WLN49" s="77"/>
      <c r="WLO49" s="77"/>
      <c r="WLP49" s="77"/>
      <c r="WLQ49" s="77"/>
      <c r="WLR49" s="77"/>
      <c r="WLS49" s="77"/>
      <c r="WLT49" s="77"/>
      <c r="WLU49" s="77"/>
      <c r="WLV49" s="77"/>
      <c r="WLW49" s="77"/>
      <c r="WLX49" s="77"/>
      <c r="WLY49" s="77"/>
      <c r="WLZ49" s="77"/>
      <c r="WMA49" s="77"/>
      <c r="WMB49" s="77"/>
      <c r="WMC49" s="77"/>
      <c r="WMD49" s="77"/>
      <c r="WME49" s="77"/>
      <c r="WMF49" s="77"/>
      <c r="WMG49" s="77"/>
      <c r="WMH49" s="77"/>
      <c r="WMI49" s="77"/>
      <c r="WMJ49" s="77"/>
      <c r="WMK49" s="77"/>
      <c r="WML49" s="77"/>
      <c r="WMM49" s="77"/>
      <c r="WMN49" s="77"/>
      <c r="WMO49" s="77"/>
      <c r="WMP49" s="77"/>
      <c r="WMQ49" s="77"/>
      <c r="WMR49" s="77"/>
      <c r="WMS49" s="77"/>
      <c r="WMT49" s="77"/>
      <c r="WMU49" s="77"/>
      <c r="WMV49" s="77"/>
      <c r="WMW49" s="77"/>
      <c r="WMX49" s="77"/>
      <c r="WMY49" s="77"/>
      <c r="WMZ49" s="77"/>
      <c r="WNA49" s="77"/>
      <c r="WNB49" s="77"/>
      <c r="WNC49" s="77"/>
      <c r="WND49" s="77"/>
      <c r="WNE49" s="77"/>
      <c r="WNF49" s="77"/>
      <c r="WNG49" s="77"/>
      <c r="WNH49" s="77"/>
      <c r="WNI49" s="77"/>
      <c r="WNJ49" s="77"/>
      <c r="WNK49" s="77"/>
      <c r="WNL49" s="77"/>
      <c r="WNM49" s="77"/>
      <c r="WNN49" s="77"/>
      <c r="WNO49" s="77"/>
      <c r="WNP49" s="77"/>
      <c r="WNQ49" s="77"/>
      <c r="WNR49" s="77"/>
      <c r="WNS49" s="77"/>
      <c r="WNT49" s="77"/>
      <c r="WNU49" s="77"/>
      <c r="WNV49" s="77"/>
      <c r="WNW49" s="77"/>
      <c r="WNX49" s="77"/>
      <c r="WNY49" s="77"/>
      <c r="WNZ49" s="77"/>
      <c r="WOA49" s="77"/>
      <c r="WOB49" s="77"/>
      <c r="WOC49" s="77"/>
      <c r="WOD49" s="77"/>
      <c r="WOE49" s="77"/>
      <c r="WOF49" s="77"/>
      <c r="WOG49" s="77"/>
      <c r="WOH49" s="77"/>
      <c r="WOI49" s="77"/>
      <c r="WOJ49" s="77"/>
      <c r="WOK49" s="77"/>
      <c r="WOL49" s="77"/>
      <c r="WOM49" s="77"/>
      <c r="WON49" s="77"/>
      <c r="WOO49" s="77"/>
      <c r="WOP49" s="77"/>
      <c r="WOQ49" s="77"/>
      <c r="WOR49" s="77"/>
      <c r="WOS49" s="77"/>
      <c r="WOT49" s="77"/>
      <c r="WOU49" s="77"/>
      <c r="WOV49" s="77"/>
      <c r="WOW49" s="77"/>
      <c r="WOX49" s="77"/>
      <c r="WOY49" s="77"/>
      <c r="WOZ49" s="77"/>
      <c r="WPA49" s="77"/>
      <c r="WPB49" s="77"/>
      <c r="WPC49" s="77"/>
      <c r="WPD49" s="77"/>
      <c r="WPE49" s="77"/>
      <c r="WPF49" s="77"/>
      <c r="WPG49" s="77"/>
      <c r="WPH49" s="77"/>
      <c r="WPI49" s="77"/>
      <c r="WPJ49" s="77"/>
      <c r="WPK49" s="77"/>
      <c r="WPL49" s="77"/>
      <c r="WPM49" s="77"/>
      <c r="WPN49" s="77"/>
      <c r="WPO49" s="77"/>
      <c r="WPP49" s="77"/>
      <c r="WPQ49" s="77"/>
      <c r="WPR49" s="77"/>
      <c r="WPS49" s="77"/>
      <c r="WPT49" s="77"/>
      <c r="WPU49" s="77"/>
      <c r="WPV49" s="77"/>
      <c r="WPW49" s="77"/>
      <c r="WPX49" s="77"/>
      <c r="WPY49" s="77"/>
      <c r="WPZ49" s="77"/>
      <c r="WQA49" s="77"/>
      <c r="WQB49" s="77"/>
      <c r="WQC49" s="77"/>
      <c r="WQD49" s="77"/>
      <c r="WQE49" s="77"/>
      <c r="WQF49" s="77"/>
      <c r="WQG49" s="77"/>
      <c r="WQH49" s="77"/>
      <c r="WQI49" s="77"/>
      <c r="WQJ49" s="77"/>
      <c r="WQK49" s="77"/>
      <c r="WQL49" s="77"/>
      <c r="WQM49" s="77"/>
      <c r="WQN49" s="77"/>
      <c r="WQO49" s="77"/>
      <c r="WQP49" s="77"/>
      <c r="WQQ49" s="77"/>
      <c r="WQR49" s="77"/>
      <c r="WQS49" s="77"/>
      <c r="WQT49" s="77"/>
      <c r="WQU49" s="77"/>
      <c r="WQV49" s="77"/>
      <c r="WQW49" s="77"/>
      <c r="WQX49" s="77"/>
      <c r="WQY49" s="77"/>
      <c r="WQZ49" s="77"/>
      <c r="WRA49" s="77"/>
      <c r="WRB49" s="77"/>
      <c r="WRC49" s="77"/>
      <c r="WRD49" s="77"/>
      <c r="WRE49" s="77"/>
      <c r="WRF49" s="77"/>
      <c r="WRG49" s="77"/>
      <c r="WRH49" s="77"/>
      <c r="WRI49" s="77"/>
      <c r="WRJ49" s="77"/>
      <c r="WRK49" s="77"/>
      <c r="WRL49" s="77"/>
      <c r="WRM49" s="77"/>
      <c r="WRN49" s="77"/>
      <c r="WRO49" s="77"/>
      <c r="WRP49" s="77"/>
      <c r="WRQ49" s="77"/>
      <c r="WRR49" s="77"/>
      <c r="WRS49" s="77"/>
      <c r="WRT49" s="77"/>
      <c r="WRU49" s="77"/>
      <c r="WRV49" s="77"/>
      <c r="WRW49" s="77"/>
      <c r="WRX49" s="77"/>
      <c r="WRY49" s="77"/>
      <c r="WRZ49" s="77"/>
      <c r="WSA49" s="77"/>
      <c r="WSB49" s="77"/>
      <c r="WSC49" s="77"/>
      <c r="WSD49" s="77"/>
      <c r="WSE49" s="77"/>
      <c r="WSF49" s="77"/>
      <c r="WSG49" s="77"/>
      <c r="WSH49" s="77"/>
      <c r="WSI49" s="77"/>
      <c r="WSJ49" s="77"/>
      <c r="WSK49" s="77"/>
      <c r="WSL49" s="77"/>
      <c r="WSM49" s="77"/>
      <c r="WSN49" s="77"/>
      <c r="WSO49" s="77"/>
      <c r="WSP49" s="77"/>
      <c r="WSQ49" s="77"/>
      <c r="WSR49" s="77"/>
      <c r="WSS49" s="77"/>
      <c r="WST49" s="77"/>
      <c r="WSU49" s="77"/>
      <c r="WSV49" s="77"/>
      <c r="WSW49" s="77"/>
      <c r="WSX49" s="77"/>
      <c r="WSY49" s="77"/>
      <c r="WSZ49" s="77"/>
      <c r="WTA49" s="77"/>
      <c r="WTB49" s="77"/>
      <c r="WTC49" s="77"/>
      <c r="WTD49" s="77"/>
      <c r="WTE49" s="77"/>
      <c r="WTF49" s="77"/>
      <c r="WTG49" s="77"/>
      <c r="WTH49" s="77"/>
      <c r="WTI49" s="77"/>
      <c r="WTJ49" s="77"/>
      <c r="WTK49" s="77"/>
      <c r="WTL49" s="77"/>
      <c r="WTM49" s="77"/>
      <c r="WTN49" s="77"/>
      <c r="WTO49" s="77"/>
      <c r="WTP49" s="77"/>
      <c r="WTQ49" s="77"/>
      <c r="WTR49" s="77"/>
      <c r="WTS49" s="77"/>
      <c r="WTT49" s="77"/>
      <c r="WTU49" s="77"/>
      <c r="WTV49" s="77"/>
      <c r="WTW49" s="77"/>
      <c r="WTX49" s="77"/>
      <c r="WTY49" s="77"/>
      <c r="WTZ49" s="77"/>
      <c r="WUA49" s="77"/>
      <c r="WUB49" s="77"/>
      <c r="WUC49" s="77"/>
      <c r="WUD49" s="77"/>
      <c r="WUE49" s="77"/>
      <c r="WUF49" s="77"/>
      <c r="WUG49" s="77"/>
      <c r="WUH49" s="77"/>
      <c r="WUI49" s="77"/>
      <c r="WUJ49" s="77"/>
      <c r="WUK49" s="77"/>
      <c r="WUL49" s="77"/>
      <c r="WUM49" s="77"/>
      <c r="WUN49" s="77"/>
      <c r="WUO49" s="77"/>
      <c r="WUP49" s="77"/>
      <c r="WUQ49" s="77"/>
      <c r="WUR49" s="77"/>
      <c r="WUS49" s="77"/>
      <c r="WUT49" s="77"/>
      <c r="WUU49" s="77"/>
      <c r="WUV49" s="77"/>
      <c r="WUW49" s="77"/>
      <c r="WUX49" s="77"/>
      <c r="WUY49" s="77"/>
      <c r="WUZ49" s="77"/>
      <c r="WVA49" s="77"/>
      <c r="WVB49" s="77"/>
      <c r="WVC49" s="77"/>
      <c r="WVD49" s="77"/>
      <c r="WVE49" s="77"/>
      <c r="WVF49" s="77"/>
      <c r="WVG49" s="77"/>
      <c r="WVH49" s="77"/>
      <c r="WVI49" s="77"/>
      <c r="WVJ49" s="77"/>
      <c r="WVK49" s="77"/>
      <c r="WVL49" s="77"/>
      <c r="WVM49" s="77"/>
      <c r="WVN49" s="77"/>
      <c r="WVO49" s="77"/>
      <c r="WVP49" s="77"/>
      <c r="WVQ49" s="77"/>
      <c r="WVR49" s="77"/>
      <c r="WVS49" s="77"/>
      <c r="WVT49" s="77"/>
      <c r="WVU49" s="77"/>
      <c r="WVV49" s="77"/>
      <c r="WVW49" s="77"/>
      <c r="WVX49" s="77"/>
      <c r="WVY49" s="77"/>
      <c r="WVZ49" s="77"/>
      <c r="WWA49" s="77"/>
      <c r="WWB49" s="77"/>
      <c r="WWC49" s="77"/>
      <c r="WWD49" s="77"/>
      <c r="WWE49" s="77"/>
      <c r="WWF49" s="77"/>
      <c r="WWG49" s="77"/>
      <c r="WWH49" s="77"/>
      <c r="WWI49" s="77"/>
      <c r="WWJ49" s="77"/>
      <c r="WWK49" s="77"/>
      <c r="WWL49" s="77"/>
      <c r="WWM49" s="77"/>
      <c r="WWN49" s="77"/>
      <c r="WWO49" s="77"/>
      <c r="WWP49" s="77"/>
      <c r="WWQ49" s="77"/>
      <c r="WWR49" s="77"/>
      <c r="WWS49" s="77"/>
      <c r="WWT49" s="77"/>
      <c r="WWU49" s="77"/>
      <c r="WWV49" s="77"/>
      <c r="WWW49" s="77"/>
      <c r="WWX49" s="77"/>
      <c r="WWY49" s="77"/>
      <c r="WWZ49" s="77"/>
      <c r="WXA49" s="77"/>
      <c r="WXB49" s="77"/>
      <c r="WXC49" s="77"/>
      <c r="WXD49" s="77"/>
      <c r="WXE49" s="77"/>
      <c r="WXF49" s="77"/>
      <c r="WXG49" s="77"/>
      <c r="WXH49" s="77"/>
      <c r="WXI49" s="77"/>
      <c r="WXJ49" s="77"/>
      <c r="WXK49" s="77"/>
      <c r="WXL49" s="77"/>
      <c r="WXM49" s="77"/>
      <c r="WXN49" s="77"/>
      <c r="WXO49" s="77"/>
      <c r="WXP49" s="77"/>
      <c r="WXQ49" s="77"/>
      <c r="WXR49" s="77"/>
      <c r="WXS49" s="77"/>
      <c r="WXT49" s="77"/>
      <c r="WXU49" s="77"/>
      <c r="WXV49" s="77"/>
      <c r="WXW49" s="77"/>
      <c r="WXX49" s="77"/>
      <c r="WXY49" s="77"/>
      <c r="WXZ49" s="77"/>
      <c r="WYA49" s="77"/>
      <c r="WYB49" s="77"/>
      <c r="WYC49" s="77"/>
      <c r="WYD49" s="77"/>
      <c r="WYE49" s="77"/>
      <c r="WYF49" s="77"/>
      <c r="WYG49" s="77"/>
      <c r="WYH49" s="77"/>
      <c r="WYI49" s="77"/>
      <c r="WYJ49" s="77"/>
      <c r="WYK49" s="77"/>
      <c r="WYL49" s="77"/>
      <c r="WYM49" s="77"/>
      <c r="WYN49" s="77"/>
      <c r="WYO49" s="77"/>
      <c r="WYP49" s="77"/>
      <c r="WYQ49" s="77"/>
      <c r="WYR49" s="77"/>
      <c r="WYS49" s="77"/>
      <c r="WYT49" s="77"/>
      <c r="WYU49" s="77"/>
      <c r="WYV49" s="77"/>
      <c r="WYW49" s="77"/>
      <c r="WYX49" s="77"/>
      <c r="WYY49" s="77"/>
      <c r="WYZ49" s="77"/>
      <c r="WZA49" s="77"/>
      <c r="WZB49" s="77"/>
      <c r="WZC49" s="77"/>
      <c r="WZD49" s="77"/>
      <c r="WZE49" s="77"/>
      <c r="WZF49" s="77"/>
      <c r="WZG49" s="77"/>
      <c r="WZH49" s="77"/>
      <c r="WZI49" s="77"/>
      <c r="WZJ49" s="77"/>
      <c r="WZK49" s="77"/>
      <c r="WZL49" s="77"/>
      <c r="WZM49" s="77"/>
      <c r="WZN49" s="77"/>
      <c r="WZO49" s="77"/>
      <c r="WZP49" s="77"/>
      <c r="WZQ49" s="77"/>
      <c r="WZR49" s="77"/>
      <c r="WZS49" s="77"/>
      <c r="WZT49" s="77"/>
      <c r="WZU49" s="77"/>
      <c r="WZV49" s="77"/>
      <c r="WZW49" s="77"/>
      <c r="WZX49" s="77"/>
      <c r="WZY49" s="77"/>
      <c r="WZZ49" s="77"/>
      <c r="XAA49" s="77"/>
      <c r="XAB49" s="77"/>
      <c r="XAC49" s="77"/>
      <c r="XAD49" s="77"/>
      <c r="XAE49" s="77"/>
      <c r="XAF49" s="77"/>
      <c r="XAG49" s="77"/>
      <c r="XAH49" s="77"/>
      <c r="XAI49" s="77"/>
      <c r="XAJ49" s="77"/>
      <c r="XAK49" s="77"/>
      <c r="XAL49" s="77"/>
      <c r="XAM49" s="77"/>
      <c r="XAN49" s="77"/>
      <c r="XAO49" s="77"/>
      <c r="XAP49" s="77"/>
      <c r="XAQ49" s="77"/>
      <c r="XAR49" s="77"/>
      <c r="XAS49" s="77"/>
      <c r="XAT49" s="77"/>
      <c r="XAU49" s="77"/>
      <c r="XAV49" s="77"/>
      <c r="XAW49" s="77"/>
      <c r="XAX49" s="77"/>
      <c r="XAY49" s="77"/>
      <c r="XAZ49" s="77"/>
      <c r="XBA49" s="77"/>
      <c r="XBB49" s="77"/>
      <c r="XBC49" s="77"/>
      <c r="XBD49" s="77"/>
      <c r="XBE49" s="77"/>
      <c r="XBF49" s="77"/>
      <c r="XBG49" s="77"/>
      <c r="XBH49" s="77"/>
      <c r="XBI49" s="77"/>
      <c r="XBJ49" s="77"/>
      <c r="XBK49" s="77"/>
      <c r="XBL49" s="77"/>
      <c r="XBM49" s="77"/>
      <c r="XBN49" s="77"/>
      <c r="XBO49" s="77"/>
      <c r="XBP49" s="77"/>
      <c r="XBQ49" s="77"/>
      <c r="XBR49" s="77"/>
      <c r="XBS49" s="77"/>
      <c r="XBT49" s="77"/>
      <c r="XBU49" s="77"/>
      <c r="XBV49" s="77"/>
      <c r="XBW49" s="77"/>
      <c r="XBX49" s="77"/>
      <c r="XBY49" s="77"/>
      <c r="XBZ49" s="77"/>
      <c r="XCA49" s="77"/>
      <c r="XCB49" s="77"/>
      <c r="XCC49" s="77"/>
      <c r="XCD49" s="77"/>
      <c r="XCE49" s="77"/>
      <c r="XCF49" s="77"/>
      <c r="XCG49" s="77"/>
      <c r="XCH49" s="77"/>
      <c r="XCI49" s="77"/>
      <c r="XCJ49" s="77"/>
      <c r="XCK49" s="77"/>
      <c r="XCL49" s="77"/>
      <c r="XCM49" s="77"/>
      <c r="XCN49" s="77"/>
      <c r="XCO49" s="77"/>
      <c r="XCP49" s="77"/>
      <c r="XCQ49" s="77"/>
      <c r="XCR49" s="77"/>
      <c r="XCS49" s="77"/>
      <c r="XCT49" s="77"/>
      <c r="XCU49" s="77"/>
      <c r="XCV49" s="77"/>
      <c r="XCW49" s="77"/>
      <c r="XCX49" s="77"/>
      <c r="XCY49" s="77"/>
      <c r="XCZ49" s="77"/>
      <c r="XDA49" s="77"/>
      <c r="XDB49" s="77"/>
      <c r="XDC49" s="77"/>
      <c r="XDD49" s="77"/>
      <c r="XDE49" s="77"/>
      <c r="XDF49" s="77"/>
      <c r="XDG49" s="77"/>
      <c r="XDH49" s="77"/>
      <c r="XDI49" s="77"/>
      <c r="XDJ49" s="77"/>
      <c r="XDK49" s="77"/>
      <c r="XDL49" s="77"/>
      <c r="XDM49" s="77"/>
      <c r="XDN49" s="77"/>
      <c r="XDO49" s="77"/>
      <c r="XDP49" s="77"/>
      <c r="XDQ49" s="77"/>
      <c r="XDR49" s="77"/>
      <c r="XDS49" s="77"/>
      <c r="XDT49" s="77"/>
      <c r="XDU49" s="77"/>
      <c r="XDV49" s="77"/>
      <c r="XDW49" s="77"/>
      <c r="XDX49" s="77"/>
      <c r="XDY49" s="77"/>
      <c r="XDZ49" s="77"/>
      <c r="XEA49" s="77"/>
      <c r="XEB49" s="77"/>
      <c r="XEC49" s="77"/>
      <c r="XED49" s="77"/>
      <c r="XEE49" s="77"/>
      <c r="XEF49" s="77"/>
      <c r="XEG49" s="77"/>
      <c r="XEH49" s="77"/>
      <c r="XEI49" s="77"/>
      <c r="XEJ49" s="77"/>
      <c r="XEK49" s="77"/>
      <c r="XEL49" s="77"/>
      <c r="XEM49" s="77"/>
      <c r="XEN49" s="77"/>
      <c r="XEO49" s="77"/>
      <c r="XEP49" s="77"/>
      <c r="XEQ49" s="77"/>
      <c r="XER49" s="77"/>
      <c r="XES49" s="77"/>
      <c r="XET49" s="77"/>
      <c r="XEU49" s="77"/>
      <c r="XEV49" s="77"/>
      <c r="XEW49" s="77"/>
      <c r="XEX49" s="77"/>
      <c r="XEY49" s="77"/>
      <c r="XEZ49" s="77"/>
      <c r="XFA49" s="77"/>
      <c r="XFB49" s="77"/>
      <c r="XFC49" s="77"/>
      <c r="XFD49" s="77"/>
    </row>
    <row r="50" spans="1:16384" s="75" customFormat="1" ht="96" customHeight="1">
      <c r="B50" s="145" t="s">
        <v>49</v>
      </c>
      <c r="C50" s="145"/>
      <c r="D50" s="145"/>
      <c r="E50" s="145"/>
      <c r="F50" s="145"/>
      <c r="G50" s="145"/>
      <c r="H50" s="146" t="s">
        <v>50</v>
      </c>
      <c r="I50" s="146"/>
      <c r="J50" s="146"/>
      <c r="K50" s="146"/>
      <c r="L50" s="146"/>
      <c r="M50" s="146"/>
      <c r="P50" s="147"/>
      <c r="Q50" s="147"/>
      <c r="R50" s="147"/>
      <c r="S50" s="147"/>
      <c r="T50" s="76"/>
      <c r="U50" s="148" t="s">
        <v>51</v>
      </c>
      <c r="V50" s="148"/>
      <c r="W50" s="148"/>
    </row>
    <row r="51" spans="1:16384" s="75" customFormat="1" ht="26.1" customHeight="1">
      <c r="I51" s="140" t="s">
        <v>6</v>
      </c>
      <c r="J51" s="140"/>
      <c r="K51" s="140"/>
      <c r="L51" s="140"/>
      <c r="P51" s="140" t="s">
        <v>8</v>
      </c>
      <c r="Q51" s="140"/>
      <c r="R51" s="140"/>
      <c r="S51" s="140"/>
      <c r="U51" s="140" t="s">
        <v>48</v>
      </c>
      <c r="V51" s="140"/>
      <c r="W51" s="140"/>
    </row>
    <row r="52" spans="1:16384" ht="15" customHeight="1">
      <c r="B52" s="78"/>
      <c r="C52" s="78"/>
      <c r="F52" s="79"/>
      <c r="G52" s="79"/>
      <c r="H52" s="79"/>
      <c r="K52" s="79"/>
      <c r="L52" s="79"/>
      <c r="M52" s="79"/>
      <c r="N52" s="79"/>
      <c r="O52" s="74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spans="1:16384" ht="13.5" customHeight="1">
      <c r="Q53" s="1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16384" ht="13.5" customHeight="1">
      <c r="E54" s="81"/>
      <c r="F54" s="81"/>
      <c r="G54" s="9"/>
      <c r="H54" s="9"/>
      <c r="I54" s="9"/>
      <c r="J54" s="9"/>
      <c r="K54" s="9"/>
      <c r="L54" s="9"/>
      <c r="M54" s="9"/>
      <c r="N54" s="9"/>
      <c r="O54" s="9"/>
      <c r="P54" s="9"/>
      <c r="Q54" s="1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16384" ht="13.5" customHeight="1">
      <c r="E55" s="81"/>
      <c r="F55" s="81"/>
      <c r="G55" s="9"/>
      <c r="H55" s="9"/>
      <c r="I55" s="9"/>
      <c r="J55" s="9"/>
      <c r="K55" s="9"/>
      <c r="L55" s="9"/>
      <c r="M55" s="9"/>
      <c r="N55" s="9"/>
      <c r="O55" s="9"/>
      <c r="P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16384">
      <c r="A56" s="141"/>
      <c r="B56" s="142"/>
      <c r="C56" s="143"/>
      <c r="D56" s="144"/>
      <c r="E56" s="24"/>
      <c r="F56" s="30"/>
      <c r="G56" s="24"/>
      <c r="H56" s="24"/>
      <c r="I56" s="24"/>
      <c r="J56" s="24"/>
      <c r="K56" s="24"/>
      <c r="L56" s="24"/>
      <c r="M56" s="24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2"/>
    </row>
    <row r="57" spans="1:16384">
      <c r="E57" s="81"/>
      <c r="F57" s="81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16384">
      <c r="E58" s="81"/>
      <c r="F58" s="8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16384">
      <c r="E59" s="81"/>
      <c r="F59" s="8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16384"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16384"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16384"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16384"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16384"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</sheetData>
  <mergeCells count="58">
    <mergeCell ref="A12:AL12"/>
    <mergeCell ref="A13:AL13"/>
    <mergeCell ref="A14:AL14"/>
    <mergeCell ref="A15:A17"/>
    <mergeCell ref="B15:B17"/>
    <mergeCell ref="C15:C17"/>
    <mergeCell ref="D15:D17"/>
    <mergeCell ref="E15:E17"/>
    <mergeCell ref="B3:E3"/>
    <mergeCell ref="AF3:AL3"/>
    <mergeCell ref="AF5:AL5"/>
    <mergeCell ref="AF7:AL7"/>
    <mergeCell ref="B9:E9"/>
    <mergeCell ref="AF9:AL9"/>
    <mergeCell ref="F15:F17"/>
    <mergeCell ref="G15:AK15"/>
    <mergeCell ref="AL15:AL17"/>
    <mergeCell ref="G17:AK17"/>
    <mergeCell ref="C20:E20"/>
    <mergeCell ref="G18:AK18"/>
    <mergeCell ref="C19:E19"/>
    <mergeCell ref="D21:E21"/>
    <mergeCell ref="C22:E22"/>
    <mergeCell ref="D43:E43"/>
    <mergeCell ref="C44:E44"/>
    <mergeCell ref="U47:W47"/>
    <mergeCell ref="A37:F37"/>
    <mergeCell ref="A38:F38"/>
    <mergeCell ref="D40:E40"/>
    <mergeCell ref="C41:E41"/>
    <mergeCell ref="D29:E29"/>
    <mergeCell ref="B23:B25"/>
    <mergeCell ref="A26:E26"/>
    <mergeCell ref="C27:E27"/>
    <mergeCell ref="C28:E28"/>
    <mergeCell ref="C42:E42"/>
    <mergeCell ref="C30:E30"/>
    <mergeCell ref="D31:E31"/>
    <mergeCell ref="B32:E32"/>
    <mergeCell ref="B33:E33"/>
    <mergeCell ref="B34:E34"/>
    <mergeCell ref="A35:F35"/>
    <mergeCell ref="A36:F36"/>
    <mergeCell ref="U51:W51"/>
    <mergeCell ref="A56:B56"/>
    <mergeCell ref="C56:D56"/>
    <mergeCell ref="B47:G47"/>
    <mergeCell ref="H47:M47"/>
    <mergeCell ref="P47:S47"/>
    <mergeCell ref="I48:L48"/>
    <mergeCell ref="P48:S48"/>
    <mergeCell ref="I51:L51"/>
    <mergeCell ref="P51:S51"/>
    <mergeCell ref="B50:G50"/>
    <mergeCell ref="H50:M50"/>
    <mergeCell ref="P50:S50"/>
    <mergeCell ref="U50:W50"/>
    <mergeCell ref="U48:W48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4"/>
  <sheetViews>
    <sheetView showZeros="0" topLeftCell="A10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9.85546875" style="6" customWidth="1"/>
    <col min="2" max="2" width="62.85546875" style="80" customWidth="1"/>
    <col min="3" max="3" width="24.140625" style="6" customWidth="1"/>
    <col min="4" max="4" width="12.42578125" style="6"/>
    <col min="5" max="5" width="9.85546875" style="6" customWidth="1"/>
    <col min="6" max="6" width="26.28515625" style="77" customWidth="1"/>
    <col min="7" max="7" width="8.42578125" style="77" hidden="1" customWidth="1"/>
    <col min="8" max="11" width="9" style="6" customWidth="1"/>
    <col min="12" max="12" width="10.5703125" style="6" customWidth="1"/>
    <col min="13" max="37" width="9" style="6" customWidth="1"/>
    <col min="38" max="38" width="8.42578125" style="6" customWidth="1"/>
    <col min="39" max="39" width="10.5703125" style="53" customWidth="1"/>
    <col min="40" max="40" width="23.28515625" style="6" customWidth="1"/>
    <col min="41" max="43" width="12.42578125" style="6"/>
    <col min="44" max="70" width="12.42578125" style="9"/>
    <col min="71" max="16384" width="12.42578125" style="6"/>
  </cols>
  <sheetData>
    <row r="1" spans="1:70" ht="15" hidden="1" customHeight="1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0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78" t="s">
        <v>3</v>
      </c>
      <c r="C3" s="178"/>
      <c r="D3" s="178"/>
      <c r="E3" s="178"/>
      <c r="F3" s="178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78" t="s">
        <v>4</v>
      </c>
      <c r="AH3" s="178"/>
      <c r="AI3" s="178"/>
      <c r="AJ3" s="178"/>
      <c r="AK3" s="178"/>
      <c r="AL3" s="178"/>
      <c r="AM3" s="178"/>
      <c r="AN3" s="1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79" t="s">
        <v>6</v>
      </c>
      <c r="AH5" s="179"/>
      <c r="AI5" s="179"/>
      <c r="AJ5" s="179"/>
      <c r="AK5" s="179"/>
      <c r="AL5" s="179"/>
      <c r="AM5" s="179"/>
      <c r="AN5" s="1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9" t="s">
        <v>8</v>
      </c>
      <c r="AH7" s="179"/>
      <c r="AI7" s="179"/>
      <c r="AJ7" s="179"/>
      <c r="AK7" s="179"/>
      <c r="AL7" s="179"/>
      <c r="AM7" s="179"/>
      <c r="AN7" s="1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70" ht="27.75" hidden="1" customHeight="1" outlineLevel="1" thickBot="1">
      <c r="A9" s="18"/>
      <c r="B9" s="178" t="s">
        <v>9</v>
      </c>
      <c r="C9" s="178"/>
      <c r="D9" s="178"/>
      <c r="E9" s="178"/>
      <c r="F9" s="178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80" t="s">
        <v>52</v>
      </c>
      <c r="AH9" s="180"/>
      <c r="AI9" s="180"/>
      <c r="AJ9" s="180"/>
      <c r="AK9" s="180"/>
      <c r="AL9" s="180"/>
      <c r="AM9" s="180"/>
      <c r="AN9" s="82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0</v>
      </c>
    </row>
    <row r="11" spans="1:70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2"/>
    </row>
    <row r="12" spans="1:70" s="21" customFormat="1" ht="21.75" customHeight="1">
      <c r="A12" s="190" t="s">
        <v>53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90" t="s">
        <v>12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90" t="s">
        <v>13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>
      <c r="A15" s="175" t="s">
        <v>14</v>
      </c>
      <c r="B15" s="182" t="s">
        <v>15</v>
      </c>
      <c r="C15" s="175" t="s">
        <v>16</v>
      </c>
      <c r="D15" s="175" t="s">
        <v>54</v>
      </c>
      <c r="E15" s="175" t="s">
        <v>17</v>
      </c>
      <c r="F15" s="175" t="s">
        <v>55</v>
      </c>
      <c r="G15" s="193" t="s">
        <v>19</v>
      </c>
      <c r="H15" s="172" t="s">
        <v>105</v>
      </c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3"/>
      <c r="AM15" s="174" t="s">
        <v>56</v>
      </c>
      <c r="AN15" s="184" t="s">
        <v>57</v>
      </c>
    </row>
    <row r="16" spans="1:70" ht="24" customHeight="1">
      <c r="A16" s="175"/>
      <c r="B16" s="182"/>
      <c r="C16" s="175"/>
      <c r="D16" s="175"/>
      <c r="E16" s="175"/>
      <c r="F16" s="175"/>
      <c r="G16" s="194"/>
      <c r="H16" s="24">
        <v>1</v>
      </c>
      <c r="I16" s="23">
        <v>2</v>
      </c>
      <c r="J16" s="24">
        <v>3</v>
      </c>
      <c r="K16" s="23">
        <v>4</v>
      </c>
      <c r="L16" s="24">
        <v>5</v>
      </c>
      <c r="M16" s="118">
        <v>6</v>
      </c>
      <c r="N16" s="121">
        <v>7</v>
      </c>
      <c r="O16" s="23">
        <v>8</v>
      </c>
      <c r="P16" s="24">
        <v>9</v>
      </c>
      <c r="Q16" s="23">
        <v>10</v>
      </c>
      <c r="R16" s="24">
        <v>11</v>
      </c>
      <c r="S16" s="23">
        <v>12</v>
      </c>
      <c r="T16" s="121">
        <v>13</v>
      </c>
      <c r="U16" s="118">
        <v>14</v>
      </c>
      <c r="V16" s="24">
        <v>15</v>
      </c>
      <c r="W16" s="23">
        <v>16</v>
      </c>
      <c r="X16" s="24">
        <v>17</v>
      </c>
      <c r="Y16" s="23">
        <v>18</v>
      </c>
      <c r="Z16" s="24">
        <v>19</v>
      </c>
      <c r="AA16" s="118">
        <v>20</v>
      </c>
      <c r="AB16" s="121">
        <v>21</v>
      </c>
      <c r="AC16" s="23">
        <v>22</v>
      </c>
      <c r="AD16" s="24">
        <v>23</v>
      </c>
      <c r="AE16" s="23">
        <v>24</v>
      </c>
      <c r="AF16" s="24">
        <v>25</v>
      </c>
      <c r="AG16" s="23">
        <v>26</v>
      </c>
      <c r="AH16" s="121">
        <v>27</v>
      </c>
      <c r="AI16" s="118">
        <v>28</v>
      </c>
      <c r="AJ16" s="24">
        <v>29</v>
      </c>
      <c r="AK16" s="23">
        <v>30</v>
      </c>
      <c r="AL16" s="24">
        <v>31</v>
      </c>
      <c r="AM16" s="174"/>
      <c r="AN16" s="184"/>
    </row>
    <row r="17" spans="1:70" ht="45" customHeight="1">
      <c r="A17" s="175"/>
      <c r="B17" s="182"/>
      <c r="C17" s="175"/>
      <c r="D17" s="175"/>
      <c r="E17" s="175"/>
      <c r="F17" s="175"/>
      <c r="G17" s="194"/>
      <c r="H17" s="185" t="s">
        <v>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74"/>
      <c r="AN17" s="83" t="s">
        <v>58</v>
      </c>
    </row>
    <row r="18" spans="1:70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76">
        <v>7</v>
      </c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27">
        <v>8</v>
      </c>
      <c r="AN18" s="84">
        <v>9</v>
      </c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33" customFormat="1" ht="15" hidden="1" customHeight="1">
      <c r="A19" s="24"/>
      <c r="B19" s="30"/>
      <c r="C19" s="177" t="s">
        <v>22</v>
      </c>
      <c r="D19" s="177"/>
      <c r="E19" s="177"/>
      <c r="F19" s="177"/>
      <c r="G19" s="31" t="s">
        <v>23</v>
      </c>
      <c r="H19" s="32">
        <f>'[1]мес ТЗ 2018'!AM447</f>
        <v>50.781999999999996</v>
      </c>
      <c r="I19" s="32">
        <f>'[1]мес ТЗ 2018'!AM586</f>
        <v>1.7</v>
      </c>
      <c r="J19" s="32">
        <f>'[1]мес ТЗ 2018'!AM727</f>
        <v>0</v>
      </c>
      <c r="K19" s="32">
        <f>'[1]мес ТЗ 2018'!AM828</f>
        <v>0</v>
      </c>
      <c r="L19" s="32">
        <f>'[1]мес ТЗ 2018'!AM933</f>
        <v>0.47</v>
      </c>
      <c r="M19" s="32">
        <f>'[1]мес ТЗ 2018'!AM1036</f>
        <v>5.27</v>
      </c>
      <c r="N19" s="32">
        <f>'[1]мес ТЗ 2018'!AM1137</f>
        <v>0</v>
      </c>
      <c r="O19" s="32">
        <f>'[1]мес ТЗ 2018'!AM1277</f>
        <v>0.75</v>
      </c>
      <c r="P19" s="32">
        <f>'[1]мес ТЗ 2018'!AM1377</f>
        <v>0</v>
      </c>
      <c r="Q19" s="32">
        <f>'[1]мес ТЗ 2018'!AM1474</f>
        <v>0</v>
      </c>
      <c r="R19" s="32">
        <f>'[1]мес ТЗ 2018'!AM1614</f>
        <v>0</v>
      </c>
      <c r="S19" s="32">
        <f>'[1]мес ТЗ 2018'!AM1747</f>
        <v>0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>
        <f>SUM(H19:AL19)</f>
        <v>58.971999999999994</v>
      </c>
      <c r="AN19" s="32">
        <f>AM19</f>
        <v>58.971999999999994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s="33" customFormat="1" ht="15" hidden="1" customHeight="1">
      <c r="A20" s="24"/>
      <c r="B20" s="30"/>
      <c r="C20" s="166" t="s">
        <v>24</v>
      </c>
      <c r="D20" s="166"/>
      <c r="E20" s="166"/>
      <c r="F20" s="166"/>
      <c r="G20" s="31" t="s">
        <v>23</v>
      </c>
      <c r="H20" s="32">
        <f>'[1]мес ТЗ 2018'!AM448</f>
        <v>95.995999999999995</v>
      </c>
      <c r="I20" s="32">
        <f>'[1]мес ТЗ 2018'!AM587</f>
        <v>9.7100000000000009</v>
      </c>
      <c r="J20" s="32">
        <f>'[1]мес ТЗ 2018'!AM728</f>
        <v>0</v>
      </c>
      <c r="K20" s="32">
        <f>'[1]мес ТЗ 2018'!AM829</f>
        <v>0</v>
      </c>
      <c r="L20" s="32">
        <f>'[1]мес ТЗ 2018'!AM934</f>
        <v>0.57999999999999996</v>
      </c>
      <c r="M20" s="32">
        <f>'[1]мес ТЗ 2018'!AM1037</f>
        <v>0</v>
      </c>
      <c r="N20" s="32">
        <f>'[1]мес ТЗ 2018'!AM1138</f>
        <v>0</v>
      </c>
      <c r="O20" s="32">
        <f>'[1]мес ТЗ 2018'!AM1278</f>
        <v>0.45</v>
      </c>
      <c r="P20" s="32">
        <f>'[1]мес ТЗ 2018'!AM1378</f>
        <v>0</v>
      </c>
      <c r="Q20" s="32">
        <f>'[1]мес ТЗ 2018'!AM1475</f>
        <v>0</v>
      </c>
      <c r="R20" s="32">
        <f>'[1]мес ТЗ 2018'!AM1615</f>
        <v>0</v>
      </c>
      <c r="S20" s="32">
        <f>'[1]мес ТЗ 2018'!AM1748</f>
        <v>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SUM(H20:AL20)</f>
        <v>106.73599999999999</v>
      </c>
      <c r="AN20" s="32">
        <f>AM20</f>
        <v>106.73599999999999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" hidden="1" customHeight="1">
      <c r="A21" s="24"/>
      <c r="B21" s="30"/>
      <c r="C21" s="30"/>
      <c r="D21" s="150" t="s">
        <v>59</v>
      </c>
      <c r="E21" s="150"/>
      <c r="F21" s="150"/>
      <c r="G21" s="31" t="s">
        <v>23</v>
      </c>
      <c r="H21" s="32" t="e">
        <f>#REF!</f>
        <v>#REF!</v>
      </c>
      <c r="I21" s="32" t="e">
        <f>#REF!</f>
        <v>#REF!</v>
      </c>
      <c r="J21" s="32" t="e">
        <f>#REF!</f>
        <v>#REF!</v>
      </c>
      <c r="K21" s="32" t="e">
        <f>#REF!</f>
        <v>#REF!</v>
      </c>
      <c r="L21" s="32" t="e">
        <f>#REF!</f>
        <v>#REF!</v>
      </c>
      <c r="M21" s="32" t="e">
        <f>#REF!</f>
        <v>#REF!</v>
      </c>
      <c r="N21" s="32" t="e">
        <f>#REF!</f>
        <v>#REF!</v>
      </c>
      <c r="O21" s="32" t="e">
        <f>#REF!</f>
        <v>#REF!</v>
      </c>
      <c r="P21" s="32" t="e">
        <f>#REF!</f>
        <v>#REF!</v>
      </c>
      <c r="Q21" s="32" t="e">
        <f>#REF!</f>
        <v>#REF!</v>
      </c>
      <c r="R21" s="32" t="e">
        <f>#REF!</f>
        <v>#REF!</v>
      </c>
      <c r="S21" s="32" t="e">
        <f>#REF!</f>
        <v>#REF!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 t="e">
        <f>SUM(H21:AL21)</f>
        <v>#REF!</v>
      </c>
      <c r="AN21" s="32" t="e">
        <f>AM21</f>
        <v>#REF!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48" hidden="1" customHeight="1">
      <c r="A22" s="24"/>
      <c r="B22" s="30"/>
      <c r="C22" s="166" t="s">
        <v>25</v>
      </c>
      <c r="D22" s="166"/>
      <c r="E22" s="166"/>
      <c r="F22" s="166"/>
      <c r="G22" s="31" t="s">
        <v>26</v>
      </c>
      <c r="H22" s="32">
        <f>'[1]мес ТЗ 2018'!AM450</f>
        <v>3.2</v>
      </c>
      <c r="I22" s="32">
        <f>'[1]мес ТЗ 2018'!AM589</f>
        <v>80.421999999999997</v>
      </c>
      <c r="J22" s="32">
        <f>'[1]мес ТЗ 2018'!AM730</f>
        <v>0.68</v>
      </c>
      <c r="K22" s="32">
        <f>'[1]мес ТЗ 2018'!AM831</f>
        <v>0</v>
      </c>
      <c r="L22" s="32">
        <f>'[1]мес ТЗ 2018'!AM936</f>
        <v>0.75</v>
      </c>
      <c r="M22" s="32">
        <f>'[1]мес ТЗ 2018'!AM1039</f>
        <v>0</v>
      </c>
      <c r="N22" s="32">
        <f>'[1]мес ТЗ 2018'!AM1140</f>
        <v>0</v>
      </c>
      <c r="O22" s="32">
        <f>'[1]мес ТЗ 2018'!AM1280</f>
        <v>0</v>
      </c>
      <c r="P22" s="34">
        <f>'[1]мес ТЗ 2018'!AM1380</f>
        <v>0</v>
      </c>
      <c r="Q22" s="32">
        <f>'[1]мес ТЗ 2018'!AM1477</f>
        <v>0</v>
      </c>
      <c r="R22" s="32">
        <f>'[1]мес ТЗ 2018'!AM1617</f>
        <v>0</v>
      </c>
      <c r="S22" s="32">
        <f>'[1]мес ТЗ 2018'!AM1750</f>
        <v>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>
        <f>SUM(H22:AL22)</f>
        <v>85.052000000000007</v>
      </c>
      <c r="AN22" s="32">
        <f>AM22</f>
        <v>85.052000000000007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7" customFormat="1" ht="103.5" customHeight="1">
      <c r="A23" s="35" t="s">
        <v>27</v>
      </c>
      <c r="B23" s="187" t="s">
        <v>60</v>
      </c>
      <c r="C23" s="30" t="s">
        <v>29</v>
      </c>
      <c r="D23" s="32">
        <f>'[2] Год ТЗ 38 '!D66</f>
        <v>7.8620000000000001</v>
      </c>
      <c r="E23" s="24" t="s">
        <v>30</v>
      </c>
      <c r="F23" s="36" t="s">
        <v>31</v>
      </c>
      <c r="G23" s="31">
        <v>1</v>
      </c>
      <c r="H23" s="32"/>
      <c r="I23" s="32"/>
      <c r="J23" s="32">
        <f>D23</f>
        <v>7.8620000000000001</v>
      </c>
      <c r="K23" s="32"/>
      <c r="L23" s="32"/>
      <c r="M23" s="119"/>
      <c r="N23" s="119"/>
      <c r="O23" s="32"/>
      <c r="P23" s="32"/>
      <c r="Q23" s="32"/>
      <c r="R23" s="32"/>
      <c r="S23" s="32"/>
      <c r="T23" s="119"/>
      <c r="U23" s="119"/>
      <c r="V23" s="32"/>
      <c r="W23" s="39"/>
      <c r="X23" s="32"/>
      <c r="Y23" s="32"/>
      <c r="Z23" s="32"/>
      <c r="AA23" s="119"/>
      <c r="AB23" s="119"/>
      <c r="AC23" s="32"/>
      <c r="AD23" s="32"/>
      <c r="AE23" s="32"/>
      <c r="AF23" s="32"/>
      <c r="AG23" s="32"/>
      <c r="AH23" s="119"/>
      <c r="AI23" s="119"/>
      <c r="AJ23" s="32"/>
      <c r="AK23" s="32"/>
      <c r="AL23" s="32"/>
      <c r="AM23" s="32">
        <f>SUM(H23:AL23)</f>
        <v>7.8620000000000001</v>
      </c>
      <c r="AN23" s="32">
        <f>D23</f>
        <v>7.8620000000000001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9" customFormat="1" ht="57" hidden="1" customHeight="1">
      <c r="A24" s="35" t="s">
        <v>32</v>
      </c>
      <c r="B24" s="188"/>
      <c r="C24" s="30" t="s">
        <v>33</v>
      </c>
      <c r="D24" s="32">
        <f>'[1]Норма ТК'!C274</f>
        <v>0</v>
      </c>
      <c r="E24" s="34" t="s">
        <v>34</v>
      </c>
      <c r="F24" s="38" t="s">
        <v>35</v>
      </c>
      <c r="G24" s="31">
        <v>1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40" customFormat="1" ht="65.25" hidden="1" customHeight="1">
      <c r="A25" s="35" t="s">
        <v>36</v>
      </c>
      <c r="B25" s="189"/>
      <c r="C25" s="30" t="s">
        <v>37</v>
      </c>
      <c r="D25" s="32">
        <f>'[1]Норма ТК'!C284</f>
        <v>0</v>
      </c>
      <c r="E25" s="34" t="s">
        <v>38</v>
      </c>
      <c r="F25" s="30" t="s">
        <v>39</v>
      </c>
      <c r="G25" s="31">
        <v>1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43" customFormat="1" ht="21.75" customHeight="1">
      <c r="A26" s="150" t="s">
        <v>40</v>
      </c>
      <c r="B26" s="150"/>
      <c r="C26" s="150"/>
      <c r="D26" s="150"/>
      <c r="E26" s="150"/>
      <c r="F26" s="150"/>
      <c r="G26" s="41" t="s">
        <v>23</v>
      </c>
      <c r="H26" s="32"/>
      <c r="I26" s="32"/>
      <c r="J26" s="32">
        <f>SUM(J23)</f>
        <v>7.8620000000000001</v>
      </c>
      <c r="K26" s="3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>
        <f>SUM(AM23)</f>
        <v>7.8620000000000001</v>
      </c>
      <c r="AN26" s="42">
        <f>SUM(AN23)</f>
        <v>7.8620000000000001</v>
      </c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</row>
    <row r="27" spans="1:70" s="40" customFormat="1" ht="15.75" hidden="1" customHeight="1">
      <c r="A27" s="44"/>
      <c r="B27" s="45"/>
      <c r="C27" s="151" t="s">
        <v>22</v>
      </c>
      <c r="D27" s="152"/>
      <c r="E27" s="152"/>
      <c r="F27" s="153"/>
      <c r="G27" s="46" t="s">
        <v>23</v>
      </c>
      <c r="H27" s="47">
        <f>'[1]мес ТЗ 2018'!AM456</f>
        <v>32.203000000000003</v>
      </c>
      <c r="I27" s="47">
        <f>'[1]мес ТЗ 2018'!AM595</f>
        <v>0</v>
      </c>
      <c r="J27" s="47">
        <f>'[1]мес ТЗ 2018'!AM736</f>
        <v>0</v>
      </c>
      <c r="K27" s="47">
        <f>'[1]мес ТЗ 2018'!AM837</f>
        <v>0</v>
      </c>
      <c r="L27" s="47">
        <f>'[1]мес ТЗ 2018'!AM942</f>
        <v>0</v>
      </c>
      <c r="M27" s="47">
        <f>'[1]мес ТЗ 2018'!AM1045</f>
        <v>0</v>
      </c>
      <c r="N27" s="47">
        <f>'[1]мес ТЗ 2018'!AM1146</f>
        <v>0</v>
      </c>
      <c r="O27" s="47">
        <f>'[1]мес ТЗ 2018'!AM1286</f>
        <v>0</v>
      </c>
      <c r="P27" s="47">
        <f>'[1]мес ТЗ 2018'!AM1386</f>
        <v>0</v>
      </c>
      <c r="Q27" s="47">
        <f>'[1]мес ТЗ 2018'!AM1483</f>
        <v>24.084</v>
      </c>
      <c r="R27" s="47">
        <f>'[1]мес ТЗ 2018'!AM1623</f>
        <v>0</v>
      </c>
      <c r="S27" s="47">
        <f>'[1]мес ТЗ 2018'!AM1756</f>
        <v>0</v>
      </c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  <c r="AM27" s="49">
        <f>SUM(H27:S27)</f>
        <v>56.287000000000006</v>
      </c>
      <c r="AN27" s="85">
        <f t="shared" ref="AN27:AN39" si="0">AM27</f>
        <v>56.287000000000006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40" customFormat="1" ht="15.75" hidden="1" customHeight="1">
      <c r="A28" s="24"/>
      <c r="B28" s="30"/>
      <c r="C28" s="154" t="s">
        <v>24</v>
      </c>
      <c r="D28" s="155"/>
      <c r="E28" s="155"/>
      <c r="F28" s="156"/>
      <c r="G28" s="31" t="s">
        <v>23</v>
      </c>
      <c r="H28" s="32">
        <f>'[1]мес ТЗ 2018'!AM457</f>
        <v>60.834000000000003</v>
      </c>
      <c r="I28" s="32">
        <f>'[1]мес ТЗ 2018'!AM596</f>
        <v>0</v>
      </c>
      <c r="J28" s="32">
        <f>'[1]мес ТЗ 2018'!AM737</f>
        <v>0</v>
      </c>
      <c r="K28" s="32">
        <f>'[1]мес ТЗ 2018'!AM838</f>
        <v>0</v>
      </c>
      <c r="L28" s="32">
        <f>'[1]мес ТЗ 2018'!AM943</f>
        <v>0</v>
      </c>
      <c r="M28" s="32">
        <f>'[1]мес ТЗ 2018'!AM1046</f>
        <v>0</v>
      </c>
      <c r="N28" s="32">
        <f>'[1]мес ТЗ 2018'!AM1147</f>
        <v>0</v>
      </c>
      <c r="O28" s="32">
        <f>'[1]мес ТЗ 2018'!AM1287</f>
        <v>0</v>
      </c>
      <c r="P28" s="32">
        <f>'[1]мес ТЗ 2018'!AM1387</f>
        <v>0</v>
      </c>
      <c r="Q28" s="32">
        <f>'[1]мес ТЗ 2018'!AM1484</f>
        <v>24.084</v>
      </c>
      <c r="R28" s="32">
        <f>'[1]мес ТЗ 2018'!AM1624</f>
        <v>0</v>
      </c>
      <c r="S28" s="32">
        <f>'[1]мес ТЗ 2018'!AM1757</f>
        <v>0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50"/>
      <c r="AM28" s="49">
        <f>SUM(H28:S28)</f>
        <v>84.918000000000006</v>
      </c>
      <c r="AN28" s="86">
        <f t="shared" si="0"/>
        <v>84.918000000000006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40" customFormat="1" ht="15.75" hidden="1" customHeight="1">
      <c r="A29" s="24"/>
      <c r="B29" s="30"/>
      <c r="C29" s="30"/>
      <c r="D29" s="162" t="s">
        <v>59</v>
      </c>
      <c r="E29" s="160"/>
      <c r="F29" s="161"/>
      <c r="G29" s="31" t="s">
        <v>23</v>
      </c>
      <c r="H29" s="32">
        <f>H26</f>
        <v>0</v>
      </c>
      <c r="I29" s="32">
        <f t="shared" ref="I29:S29" si="1">I26</f>
        <v>0</v>
      </c>
      <c r="J29" s="32">
        <f t="shared" si="1"/>
        <v>7.8620000000000001</v>
      </c>
      <c r="K29" s="32">
        <f t="shared" si="1"/>
        <v>0</v>
      </c>
      <c r="L29" s="32">
        <f t="shared" si="1"/>
        <v>0</v>
      </c>
      <c r="M29" s="32">
        <f t="shared" si="1"/>
        <v>0</v>
      </c>
      <c r="N29" s="32">
        <f t="shared" si="1"/>
        <v>0</v>
      </c>
      <c r="O29" s="32">
        <f t="shared" si="1"/>
        <v>0</v>
      </c>
      <c r="P29" s="32">
        <f t="shared" si="1"/>
        <v>0</v>
      </c>
      <c r="Q29" s="32">
        <f t="shared" si="1"/>
        <v>0</v>
      </c>
      <c r="R29" s="32">
        <f t="shared" si="1"/>
        <v>0</v>
      </c>
      <c r="S29" s="32">
        <f t="shared" si="1"/>
        <v>0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0"/>
      <c r="AM29" s="49">
        <f>SUM(H29:S29)</f>
        <v>7.8620000000000001</v>
      </c>
      <c r="AN29" s="86">
        <f t="shared" si="0"/>
        <v>7.8620000000000001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40" customFormat="1" ht="15.75" hidden="1" customHeight="1">
      <c r="A30" s="24"/>
      <c r="B30" s="30"/>
      <c r="C30" s="154" t="s">
        <v>25</v>
      </c>
      <c r="D30" s="155"/>
      <c r="E30" s="155"/>
      <c r="F30" s="156"/>
      <c r="G30" s="31" t="s">
        <v>26</v>
      </c>
      <c r="H30" s="32">
        <f>'[1]мес ТЗ 2018'!AM459</f>
        <v>2.21</v>
      </c>
      <c r="I30" s="32">
        <f>'[1]мес ТЗ 2018'!AM598</f>
        <v>0</v>
      </c>
      <c r="J30" s="32">
        <f>'[1]мес ТЗ 2018'!AM739</f>
        <v>0</v>
      </c>
      <c r="K30" s="32">
        <f>'[1]мес ТЗ 2018'!AM840</f>
        <v>0</v>
      </c>
      <c r="L30" s="32">
        <f>'[1]мес ТЗ 2018'!AM945</f>
        <v>6</v>
      </c>
      <c r="M30" s="32">
        <f>'[1]мес ТЗ 2018'!AM1048</f>
        <v>0</v>
      </c>
      <c r="N30" s="32">
        <f>'[1]мес ТЗ 2018'!AM1149</f>
        <v>0</v>
      </c>
      <c r="O30" s="32">
        <f>'[1]мес ТЗ 2018'!AM1289</f>
        <v>0</v>
      </c>
      <c r="P30" s="51">
        <f>'[1]мес ТЗ 2018'!AM1389</f>
        <v>0</v>
      </c>
      <c r="Q30" s="32">
        <f>'[1]мес ТЗ 2018'!AM1486</f>
        <v>0</v>
      </c>
      <c r="R30" s="32">
        <f>'[1]мес ТЗ 2018'!AM1626</f>
        <v>0</v>
      </c>
      <c r="S30" s="32">
        <f>'[1]мес ТЗ 2018'!AM1759</f>
        <v>0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0"/>
      <c r="AM30" s="49">
        <f>SUM(H30:S30)</f>
        <v>8.2100000000000009</v>
      </c>
      <c r="AN30" s="86">
        <f t="shared" si="0"/>
        <v>8.2100000000000009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9" customFormat="1" ht="15.75" hidden="1" customHeight="1">
      <c r="A31" s="52"/>
      <c r="B31" s="52"/>
      <c r="C31" s="52"/>
      <c r="D31" s="162" t="s">
        <v>61</v>
      </c>
      <c r="E31" s="160"/>
      <c r="F31" s="161"/>
      <c r="G31" s="2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53"/>
      <c r="AN31" s="86">
        <f t="shared" si="0"/>
        <v>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9" customFormat="1" ht="15" hidden="1" customHeight="1">
      <c r="A32" s="54"/>
      <c r="B32" s="162" t="s">
        <v>30</v>
      </c>
      <c r="C32" s="160"/>
      <c r="D32" s="160"/>
      <c r="E32" s="160"/>
      <c r="F32" s="161"/>
      <c r="G32" s="54"/>
      <c r="H32" s="42" t="e">
        <f>#REF!+#REF!+#REF!+#REF!+H23</f>
        <v>#REF!</v>
      </c>
      <c r="I32" s="42" t="e">
        <f>#REF!+#REF!+#REF!+#REF!+I23</f>
        <v>#REF!</v>
      </c>
      <c r="J32" s="42" t="e">
        <f>#REF!+#REF!+#REF!+#REF!+J23</f>
        <v>#REF!</v>
      </c>
      <c r="K32" s="42" t="e">
        <f>#REF!+#REF!+#REF!+#REF!+K23</f>
        <v>#REF!</v>
      </c>
      <c r="L32" s="42" t="e">
        <f>#REF!+#REF!+#REF!+#REF!+L23</f>
        <v>#REF!</v>
      </c>
      <c r="M32" s="42" t="e">
        <f>#REF!+#REF!+#REF!+#REF!+M23</f>
        <v>#REF!</v>
      </c>
      <c r="N32" s="42" t="e">
        <f>#REF!+#REF!+#REF!+#REF!+N23</f>
        <v>#REF!</v>
      </c>
      <c r="O32" s="42" t="e">
        <f>#REF!+#REF!+#REF!+#REF!+O23</f>
        <v>#REF!</v>
      </c>
      <c r="P32" s="42" t="e">
        <f>#REF!+#REF!+#REF!+#REF!+P23</f>
        <v>#REF!</v>
      </c>
      <c r="Q32" s="42" t="e">
        <f>#REF!+#REF!+#REF!+#REF!+Q23</f>
        <v>#REF!</v>
      </c>
      <c r="R32" s="42" t="e">
        <f>#REF!+#REF!+#REF!+#REF!+R23</f>
        <v>#REF!</v>
      </c>
      <c r="S32" s="42" t="e">
        <f>#REF!+#REF!+#REF!+#REF!+S23</f>
        <v>#REF!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55"/>
      <c r="AM32" s="56" t="e">
        <f>SUM(H32:S32)</f>
        <v>#REF!</v>
      </c>
      <c r="AN32" s="87" t="e">
        <f t="shared" si="0"/>
        <v>#REF!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57" customFormat="1" ht="15" hidden="1" customHeight="1">
      <c r="A33" s="54"/>
      <c r="B33" s="162" t="s">
        <v>34</v>
      </c>
      <c r="C33" s="160"/>
      <c r="D33" s="160"/>
      <c r="E33" s="160"/>
      <c r="F33" s="161"/>
      <c r="G33" s="54"/>
      <c r="H33" s="42" t="e">
        <f>#REF!+#REF!+#REF!+H24</f>
        <v>#REF!</v>
      </c>
      <c r="I33" s="42" t="e">
        <f>#REF!+#REF!+#REF!+I24</f>
        <v>#REF!</v>
      </c>
      <c r="J33" s="42" t="e">
        <f>#REF!+#REF!+#REF!+J24</f>
        <v>#REF!</v>
      </c>
      <c r="K33" s="42" t="e">
        <f>#REF!+#REF!+#REF!+K24</f>
        <v>#REF!</v>
      </c>
      <c r="L33" s="42" t="e">
        <f>#REF!+#REF!+#REF!+L24</f>
        <v>#REF!</v>
      </c>
      <c r="M33" s="42" t="e">
        <f>#REF!+#REF!+#REF!+M24</f>
        <v>#REF!</v>
      </c>
      <c r="N33" s="42" t="e">
        <f>#REF!+#REF!+#REF!+N24</f>
        <v>#REF!</v>
      </c>
      <c r="O33" s="42" t="e">
        <f>#REF!+#REF!+#REF!+O24</f>
        <v>#REF!</v>
      </c>
      <c r="P33" s="42" t="e">
        <f>#REF!+#REF!+#REF!+P24</f>
        <v>#REF!</v>
      </c>
      <c r="Q33" s="42" t="e">
        <f>#REF!+#REF!+#REF!+Q24</f>
        <v>#REF!</v>
      </c>
      <c r="R33" s="42" t="e">
        <f>#REF!+#REF!+#REF!+R24</f>
        <v>#REF!</v>
      </c>
      <c r="S33" s="42" t="e">
        <f>#REF!+#REF!+#REF!+S24</f>
        <v>#REF!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55"/>
      <c r="AM33" s="56" t="e">
        <f t="shared" ref="AM33:AM39" si="2">SUM(H33:S33)</f>
        <v>#REF!</v>
      </c>
      <c r="AN33" s="87" t="e">
        <f t="shared" si="0"/>
        <v>#REF!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57" customFormat="1" ht="15" hidden="1" customHeight="1">
      <c r="A34" s="58"/>
      <c r="B34" s="162" t="s">
        <v>38</v>
      </c>
      <c r="C34" s="160"/>
      <c r="D34" s="160"/>
      <c r="E34" s="160"/>
      <c r="F34" s="161"/>
      <c r="G34" s="54"/>
      <c r="H34" s="42" t="e">
        <f>#REF!+#REF!+#REF!+#REF!+#REF!+#REF!+#REF!+H25</f>
        <v>#REF!</v>
      </c>
      <c r="I34" s="42" t="e">
        <f>#REF!+#REF!+#REF!+#REF!+#REF!+#REF!+#REF!+I25</f>
        <v>#REF!</v>
      </c>
      <c r="J34" s="42" t="e">
        <f>#REF!+#REF!+#REF!+#REF!+#REF!+#REF!+#REF!+J25</f>
        <v>#REF!</v>
      </c>
      <c r="K34" s="42" t="e">
        <f>#REF!+#REF!+#REF!+#REF!+#REF!+#REF!+#REF!+K25</f>
        <v>#REF!</v>
      </c>
      <c r="L34" s="42" t="e">
        <f>#REF!+#REF!+#REF!+#REF!+#REF!+#REF!+#REF!+L25</f>
        <v>#REF!</v>
      </c>
      <c r="M34" s="42" t="e">
        <f>#REF!+#REF!+#REF!+#REF!+#REF!+#REF!+#REF!+M25</f>
        <v>#REF!</v>
      </c>
      <c r="N34" s="42" t="e">
        <f>#REF!+#REF!+#REF!+#REF!+#REF!+#REF!+#REF!+N25</f>
        <v>#REF!</v>
      </c>
      <c r="O34" s="42" t="e">
        <f>#REF!+#REF!+#REF!+#REF!+#REF!+#REF!+#REF!+O25</f>
        <v>#REF!</v>
      </c>
      <c r="P34" s="42" t="e">
        <f>#REF!+#REF!+#REF!+#REF!+#REF!+#REF!+#REF!+P25</f>
        <v>#REF!</v>
      </c>
      <c r="Q34" s="42" t="e">
        <f>#REF!+#REF!+#REF!+#REF!+#REF!+#REF!+#REF!+Q25</f>
        <v>#REF!</v>
      </c>
      <c r="R34" s="42" t="e">
        <f>#REF!+#REF!+#REF!+#REF!+#REF!+#REF!+#REF!+R25</f>
        <v>#REF!</v>
      </c>
      <c r="S34" s="42" t="e">
        <f>#REF!+#REF!+#REF!+#REF!+#REF!+#REF!+#REF!+S25</f>
        <v>#REF!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55"/>
      <c r="AM34" s="56" t="e">
        <f t="shared" si="2"/>
        <v>#REF!</v>
      </c>
      <c r="AN34" s="87" t="e">
        <f t="shared" si="0"/>
        <v>#REF!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39" customFormat="1" ht="15.75" hidden="1" customHeight="1">
      <c r="A35" s="163" t="s">
        <v>41</v>
      </c>
      <c r="B35" s="150"/>
      <c r="C35" s="150"/>
      <c r="D35" s="150"/>
      <c r="E35" s="150"/>
      <c r="F35" s="150"/>
      <c r="G35" s="150"/>
      <c r="H35" s="42">
        <f>'[1]мес ТЗ 2018'!AM284</f>
        <v>0</v>
      </c>
      <c r="I35" s="42">
        <f>'[1]мес ТЗ 2018'!AM313</f>
        <v>15.465999999999999</v>
      </c>
      <c r="J35" s="42">
        <f>'[1]мес ТЗ 2018'!AM342</f>
        <v>0</v>
      </c>
      <c r="K35" s="42">
        <f>'[1]мес ТЗ 2018'!AM371</f>
        <v>0</v>
      </c>
      <c r="L35" s="42">
        <f>'[1]мес ТЗ 2018'!AM400</f>
        <v>6</v>
      </c>
      <c r="M35" s="42">
        <f>'[1]мес ТЗ 2018'!AM1052</f>
        <v>0</v>
      </c>
      <c r="N35" s="42">
        <f>'[1]мес ТЗ 2018'!AM1223</f>
        <v>0</v>
      </c>
      <c r="O35" s="42">
        <f>'[1]мес ТЗ 2018'!AM1294</f>
        <v>0</v>
      </c>
      <c r="P35" s="42">
        <f>'[1]мес ТЗ 2018'!AM1394</f>
        <v>0</v>
      </c>
      <c r="Q35" s="42">
        <f>'[1]мес ТЗ 2018'!AM1563</f>
        <v>0</v>
      </c>
      <c r="R35" s="42">
        <f>'[1]мес ТЗ 2018'!AM1690</f>
        <v>0</v>
      </c>
      <c r="S35" s="55">
        <f>'[1]мес ТЗ 2018'!AM1839</f>
        <v>0</v>
      </c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6">
        <f t="shared" si="2"/>
        <v>21.466000000000001</v>
      </c>
      <c r="AN35" s="87">
        <f t="shared" si="0"/>
        <v>21.466000000000001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hidden="1">
      <c r="A36" s="164" t="s">
        <v>42</v>
      </c>
      <c r="B36" s="165"/>
      <c r="C36" s="165"/>
      <c r="D36" s="165"/>
      <c r="E36" s="165"/>
      <c r="F36" s="165"/>
      <c r="G36" s="165"/>
      <c r="H36" s="42">
        <f>'[1]мес ТЗ 2018'!AM285</f>
        <v>0</v>
      </c>
      <c r="I36" s="42">
        <f>'[1]мес ТЗ 2018'!AM314</f>
        <v>0</v>
      </c>
      <c r="J36" s="42">
        <f>'[1]мес ТЗ 2018'!AM343</f>
        <v>3.9780698364827298</v>
      </c>
      <c r="K36" s="42">
        <f>'[1]мес ТЗ 2018'!AM372</f>
        <v>0</v>
      </c>
      <c r="L36" s="42">
        <f>'[1]мес ТЗ 2018'!AM401</f>
        <v>0</v>
      </c>
      <c r="M36" s="42">
        <f>'[1]мес ТЗ 2018'!AM1053</f>
        <v>0</v>
      </c>
      <c r="N36" s="42">
        <f>'[1]мес ТЗ 2018'!AM1224</f>
        <v>7.8620000000000001</v>
      </c>
      <c r="O36" s="42">
        <f>'[1]мес ТЗ 2018'!AM1295</f>
        <v>0</v>
      </c>
      <c r="P36" s="42">
        <f>'[1]мес ТЗ 2018'!AM1395</f>
        <v>0</v>
      </c>
      <c r="Q36" s="42">
        <f>'[1]мес ТЗ 2018'!AM1564</f>
        <v>6</v>
      </c>
      <c r="R36" s="42">
        <f>'[1]мес ТЗ 2018'!AM1691</f>
        <v>0</v>
      </c>
      <c r="S36" s="55">
        <f>'[1]мес ТЗ 2018'!AM1840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6">
        <f t="shared" si="2"/>
        <v>17.84006983648273</v>
      </c>
      <c r="AN36" s="87">
        <f t="shared" si="0"/>
        <v>17.84006983648273</v>
      </c>
      <c r="AO36" s="9"/>
      <c r="AP36" s="9"/>
      <c r="AQ36" s="9"/>
    </row>
    <row r="37" spans="1:70" hidden="1">
      <c r="A37" s="167" t="s">
        <v>43</v>
      </c>
      <c r="B37" s="168"/>
      <c r="C37" s="168"/>
      <c r="D37" s="168"/>
      <c r="E37" s="168"/>
      <c r="F37" s="168"/>
      <c r="G37" s="168"/>
      <c r="H37" s="42" t="e">
        <f t="shared" ref="H37:S37" si="3">SUM(H33:H36)</f>
        <v>#REF!</v>
      </c>
      <c r="I37" s="42" t="e">
        <f t="shared" si="3"/>
        <v>#REF!</v>
      </c>
      <c r="J37" s="42" t="e">
        <f t="shared" si="3"/>
        <v>#REF!</v>
      </c>
      <c r="K37" s="42" t="e">
        <f t="shared" si="3"/>
        <v>#REF!</v>
      </c>
      <c r="L37" s="42" t="e">
        <f t="shared" si="3"/>
        <v>#REF!</v>
      </c>
      <c r="M37" s="42" t="e">
        <f t="shared" si="3"/>
        <v>#REF!</v>
      </c>
      <c r="N37" s="42" t="e">
        <f t="shared" si="3"/>
        <v>#REF!</v>
      </c>
      <c r="O37" s="42" t="e">
        <f t="shared" si="3"/>
        <v>#REF!</v>
      </c>
      <c r="P37" s="42" t="e">
        <f t="shared" si="3"/>
        <v>#REF!</v>
      </c>
      <c r="Q37" s="42" t="e">
        <f t="shared" si="3"/>
        <v>#REF!</v>
      </c>
      <c r="R37" s="42" t="e">
        <f t="shared" si="3"/>
        <v>#REF!</v>
      </c>
      <c r="S37" s="55" t="e">
        <f t="shared" si="3"/>
        <v>#REF!</v>
      </c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6" t="e">
        <f t="shared" si="2"/>
        <v>#REF!</v>
      </c>
      <c r="AN37" s="87" t="e">
        <f t="shared" si="0"/>
        <v>#REF!</v>
      </c>
      <c r="AO37" s="9"/>
      <c r="AP37" s="9"/>
      <c r="AQ37" s="9"/>
    </row>
    <row r="38" spans="1:70" hidden="1">
      <c r="A38" s="169" t="s">
        <v>44</v>
      </c>
      <c r="B38" s="170"/>
      <c r="C38" s="170"/>
      <c r="D38" s="170"/>
      <c r="E38" s="170"/>
      <c r="F38" s="170"/>
      <c r="G38" s="170"/>
      <c r="H38" s="59">
        <f>'[1]мес ТЗ 2018'!AM287</f>
        <v>0</v>
      </c>
      <c r="I38" s="59">
        <f>'[1]мес ТЗ 2018'!AM316</f>
        <v>0</v>
      </c>
      <c r="J38" s="59">
        <f>'[1]мес ТЗ 2018'!AM345</f>
        <v>5.27</v>
      </c>
      <c r="K38" s="59">
        <f>'[1]мес ТЗ 2018'!AM374</f>
        <v>0</v>
      </c>
      <c r="L38" s="59">
        <f>'[1]мес ТЗ 2018'!AM403</f>
        <v>0</v>
      </c>
      <c r="M38" s="59">
        <f>'[1]мес ТЗ 2018'!AM1055</f>
        <v>0</v>
      </c>
      <c r="N38" s="59">
        <f>'[1]мес ТЗ 2018'!AM1226</f>
        <v>0</v>
      </c>
      <c r="O38" s="59">
        <f>'[1]мес ТЗ 2018'!AM1297</f>
        <v>0</v>
      </c>
      <c r="P38" s="59">
        <f>'[1]мес ТЗ 2018'!AM1397</f>
        <v>0</v>
      </c>
      <c r="Q38" s="59">
        <f>'[1]мес ТЗ 2018'!AM1566</f>
        <v>0</v>
      </c>
      <c r="R38" s="59">
        <f>'[1]мес ТЗ 2018'!AM1693</f>
        <v>0</v>
      </c>
      <c r="S38" s="60">
        <f>'[1]мес ТЗ 2018'!AM1842</f>
        <v>0</v>
      </c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56">
        <f t="shared" si="2"/>
        <v>5.27</v>
      </c>
      <c r="AN38" s="87">
        <f t="shared" si="0"/>
        <v>5.27</v>
      </c>
      <c r="AO38" s="9"/>
      <c r="AP38" s="9"/>
      <c r="AQ38" s="9"/>
    </row>
    <row r="39" spans="1:70" hidden="1">
      <c r="A39" s="61"/>
      <c r="B39" s="62"/>
      <c r="C39" s="61"/>
      <c r="D39" s="61"/>
      <c r="E39" s="61"/>
      <c r="F39" s="63" t="s">
        <v>38</v>
      </c>
      <c r="G39" s="64"/>
      <c r="H39" s="42" t="e">
        <f>#REF!+#REF!+#REF!+#REF!</f>
        <v>#REF!</v>
      </c>
      <c r="I39" s="42" t="e">
        <f>#REF!+#REF!+#REF!+#REF!</f>
        <v>#REF!</v>
      </c>
      <c r="J39" s="42" t="e">
        <f>#REF!+#REF!++J25+#REF!+#REF!</f>
        <v>#REF!</v>
      </c>
      <c r="K39" s="42" t="e">
        <f>#REF!+#REF!++K25+#REF!+#REF!</f>
        <v>#REF!</v>
      </c>
      <c r="L39" s="42" t="e">
        <f>#REF!+#REF!++L25+#REF!+#REF!</f>
        <v>#REF!</v>
      </c>
      <c r="M39" s="42" t="e">
        <f>#REF!+#REF!++M25+#REF!+#REF!</f>
        <v>#REF!</v>
      </c>
      <c r="N39" s="42" t="e">
        <f>#REF!+#REF!++N25+#REF!+#REF!</f>
        <v>#REF!</v>
      </c>
      <c r="O39" s="42" t="e">
        <f>#REF!+#REF!++O25+#REF!+#REF!</f>
        <v>#REF!</v>
      </c>
      <c r="P39" s="42" t="e">
        <f>#REF!+#REF!++P25+#REF!+#REF!</f>
        <v>#REF!</v>
      </c>
      <c r="Q39" s="42" t="e">
        <f>#REF!+#REF!++Q25+#REF!+#REF!</f>
        <v>#REF!</v>
      </c>
      <c r="R39" s="42" t="e">
        <f>#REF!+#REF!++R25+#REF!+#REF!</f>
        <v>#REF!</v>
      </c>
      <c r="S39" s="42" t="e">
        <f>#REF!+#REF!++S25+#REF!+#REF!</f>
        <v>#REF!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55"/>
      <c r="AM39" s="56" t="e">
        <f t="shared" si="2"/>
        <v>#REF!</v>
      </c>
      <c r="AN39" s="87" t="e">
        <f t="shared" si="0"/>
        <v>#REF!</v>
      </c>
    </row>
    <row r="40" spans="1:70" ht="15" hidden="1" customHeight="1">
      <c r="A40" s="65"/>
      <c r="B40" s="66"/>
      <c r="C40" s="66"/>
      <c r="D40" s="157" t="s">
        <v>59</v>
      </c>
      <c r="E40" s="158"/>
      <c r="F40" s="159"/>
      <c r="G40" s="66"/>
      <c r="H40" s="42" t="e">
        <f>H32+H33+H34</f>
        <v>#REF!</v>
      </c>
      <c r="I40" s="42" t="e">
        <f>I32+I33+I34</f>
        <v>#REF!</v>
      </c>
      <c r="J40" s="42" t="e">
        <f>J32+J33+J34</f>
        <v>#REF!</v>
      </c>
      <c r="K40" s="42" t="e">
        <f t="shared" ref="K40:S40" si="4">K32+K33+K34</f>
        <v>#REF!</v>
      </c>
      <c r="L40" s="42" t="e">
        <f t="shared" si="4"/>
        <v>#REF!</v>
      </c>
      <c r="M40" s="42" t="e">
        <f t="shared" si="4"/>
        <v>#REF!</v>
      </c>
      <c r="N40" s="42" t="e">
        <f t="shared" si="4"/>
        <v>#REF!</v>
      </c>
      <c r="O40" s="42" t="e">
        <f t="shared" si="4"/>
        <v>#REF!</v>
      </c>
      <c r="P40" s="42" t="e">
        <f t="shared" si="4"/>
        <v>#REF!</v>
      </c>
      <c r="Q40" s="42" t="e">
        <f t="shared" si="4"/>
        <v>#REF!</v>
      </c>
      <c r="R40" s="42" t="e">
        <f t="shared" si="4"/>
        <v>#REF!</v>
      </c>
      <c r="S40" s="42" t="e">
        <f t="shared" si="4"/>
        <v>#REF!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55"/>
      <c r="AM40" s="56" t="e">
        <f>SUM(H40:S40)</f>
        <v>#REF!</v>
      </c>
      <c r="AN40" s="87" t="e">
        <f>AM40</f>
        <v>#REF!</v>
      </c>
    </row>
    <row r="41" spans="1:70" ht="15" hidden="1" customHeight="1">
      <c r="A41" s="65"/>
      <c r="B41" s="67"/>
      <c r="C41" s="157" t="s">
        <v>22</v>
      </c>
      <c r="D41" s="158"/>
      <c r="E41" s="158"/>
      <c r="F41" s="159"/>
      <c r="G41" s="67"/>
      <c r="H41" s="42" t="e">
        <f>#REF!+#REF!+#REF!+H19+H27</f>
        <v>#REF!</v>
      </c>
      <c r="I41" s="42" t="e">
        <f>#REF!+#REF!+#REF!+I19+I27</f>
        <v>#REF!</v>
      </c>
      <c r="J41" s="42" t="e">
        <f>#REF!+#REF!+#REF!+J19+J27</f>
        <v>#REF!</v>
      </c>
      <c r="K41" s="42" t="e">
        <f>#REF!+#REF!+#REF!+K19+K27</f>
        <v>#REF!</v>
      </c>
      <c r="L41" s="42" t="e">
        <f>#REF!+#REF!+#REF!+L19+L27</f>
        <v>#REF!</v>
      </c>
      <c r="M41" s="42" t="e">
        <f>#REF!+#REF!+#REF!+M19+M27</f>
        <v>#REF!</v>
      </c>
      <c r="N41" s="42" t="e">
        <f>#REF!+#REF!+#REF!+N19+N27</f>
        <v>#REF!</v>
      </c>
      <c r="O41" s="42" t="e">
        <f>#REF!+#REF!+#REF!+O19+O27</f>
        <v>#REF!</v>
      </c>
      <c r="P41" s="42" t="e">
        <f>#REF!+#REF!+#REF!+P19+P27</f>
        <v>#REF!</v>
      </c>
      <c r="Q41" s="42" t="e">
        <f>#REF!+#REF!+#REF!+Q19+Q27</f>
        <v>#REF!</v>
      </c>
      <c r="R41" s="42" t="e">
        <f>#REF!+#REF!+#REF!+R19+R27</f>
        <v>#REF!</v>
      </c>
      <c r="S41" s="42" t="e">
        <f>#REF!+#REF!+#REF!+S19+S27</f>
        <v>#REF!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55"/>
      <c r="AM41" s="68" t="e">
        <f>SUM(H41:S41)</f>
        <v>#REF!</v>
      </c>
      <c r="AN41" s="87" t="e">
        <f>AM41</f>
        <v>#REF!</v>
      </c>
    </row>
    <row r="42" spans="1:70" ht="15" hidden="1" customHeight="1">
      <c r="A42" s="65"/>
      <c r="B42" s="67"/>
      <c r="C42" s="157" t="s">
        <v>24</v>
      </c>
      <c r="D42" s="158"/>
      <c r="E42" s="158"/>
      <c r="F42" s="159"/>
      <c r="G42" s="67"/>
      <c r="H42" s="42" t="e">
        <f>#REF!+#REF!+#REF!+H20+H28</f>
        <v>#REF!</v>
      </c>
      <c r="I42" s="42" t="e">
        <f>#REF!+#REF!+#REF!+I20+I28</f>
        <v>#REF!</v>
      </c>
      <c r="J42" s="42" t="e">
        <f>#REF!+#REF!+#REF!+J20+J28</f>
        <v>#REF!</v>
      </c>
      <c r="K42" s="42" t="e">
        <f>#REF!+#REF!+#REF!+K20+K28</f>
        <v>#REF!</v>
      </c>
      <c r="L42" s="42" t="e">
        <f>#REF!+#REF!+#REF!+L20+L28</f>
        <v>#REF!</v>
      </c>
      <c r="M42" s="42" t="e">
        <f>#REF!+#REF!+#REF!+M20+M28</f>
        <v>#REF!</v>
      </c>
      <c r="N42" s="42" t="e">
        <f>#REF!+#REF!+#REF!+N20+N28</f>
        <v>#REF!</v>
      </c>
      <c r="O42" s="42" t="e">
        <f>#REF!+#REF!+#REF!+O20+O28</f>
        <v>#REF!</v>
      </c>
      <c r="P42" s="42" t="e">
        <f>#REF!+#REF!+#REF!+P20+P28</f>
        <v>#REF!</v>
      </c>
      <c r="Q42" s="42" t="e">
        <f>#REF!+#REF!+#REF!+Q20+Q28</f>
        <v>#REF!</v>
      </c>
      <c r="R42" s="42" t="e">
        <f>#REF!+#REF!+#REF!+R20+R28</f>
        <v>#REF!</v>
      </c>
      <c r="S42" s="42" t="e">
        <f>#REF!+#REF!+#REF!+S20+S28</f>
        <v>#REF!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55"/>
      <c r="AM42" s="68" t="e">
        <f>SUM(H42:S42)</f>
        <v>#REF!</v>
      </c>
      <c r="AN42" s="87" t="e">
        <f>AM42</f>
        <v>#REF!</v>
      </c>
    </row>
    <row r="43" spans="1:70" ht="15" hidden="1" customHeight="1">
      <c r="A43" s="65"/>
      <c r="B43" s="67"/>
      <c r="C43" s="66"/>
      <c r="D43" s="157" t="s">
        <v>59</v>
      </c>
      <c r="E43" s="158"/>
      <c r="F43" s="159"/>
      <c r="G43" s="67"/>
      <c r="H43" s="42" t="e">
        <f>SUM(H40:H42)</f>
        <v>#REF!</v>
      </c>
      <c r="I43" s="42" t="e">
        <f>SUM(I40:I42)</f>
        <v>#REF!</v>
      </c>
      <c r="J43" s="42" t="e">
        <f>SUM(J40:J42)</f>
        <v>#REF!</v>
      </c>
      <c r="K43" s="42" t="e">
        <f t="shared" ref="K43:S43" si="5">SUM(K40:K42)</f>
        <v>#REF!</v>
      </c>
      <c r="L43" s="42" t="e">
        <f t="shared" si="5"/>
        <v>#REF!</v>
      </c>
      <c r="M43" s="42" t="e">
        <f t="shared" si="5"/>
        <v>#REF!</v>
      </c>
      <c r="N43" s="42" t="e">
        <f t="shared" si="5"/>
        <v>#REF!</v>
      </c>
      <c r="O43" s="42" t="e">
        <f t="shared" si="5"/>
        <v>#REF!</v>
      </c>
      <c r="P43" s="42" t="e">
        <f t="shared" si="5"/>
        <v>#REF!</v>
      </c>
      <c r="Q43" s="42" t="e">
        <f t="shared" si="5"/>
        <v>#REF!</v>
      </c>
      <c r="R43" s="42" t="e">
        <f t="shared" si="5"/>
        <v>#REF!</v>
      </c>
      <c r="S43" s="42" t="e">
        <f t="shared" si="5"/>
        <v>#REF!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55"/>
      <c r="AM43" s="68" t="e">
        <f>SUM(H43:S43)</f>
        <v>#REF!</v>
      </c>
      <c r="AN43" s="87" t="e">
        <f>AM43</f>
        <v>#REF!</v>
      </c>
    </row>
    <row r="44" spans="1:70" ht="15" hidden="1" customHeight="1">
      <c r="A44" s="65"/>
      <c r="B44" s="67"/>
      <c r="C44" s="157" t="s">
        <v>25</v>
      </c>
      <c r="D44" s="158"/>
      <c r="E44" s="158"/>
      <c r="F44" s="159"/>
      <c r="G44" s="67"/>
      <c r="H44" s="42" t="e">
        <f>#REF!+#REF!+#REF!+H22+H30</f>
        <v>#REF!</v>
      </c>
      <c r="I44" s="42" t="e">
        <f>#REF!+#REF!+#REF!+I22+I30</f>
        <v>#REF!</v>
      </c>
      <c r="J44" s="42" t="e">
        <f>#REF!+#REF!+#REF!+J22+J30</f>
        <v>#REF!</v>
      </c>
      <c r="K44" s="42" t="e">
        <f>#REF!+#REF!+#REF!+K22+K30</f>
        <v>#REF!</v>
      </c>
      <c r="L44" s="42" t="e">
        <f>#REF!+#REF!+#REF!+L22+L30</f>
        <v>#REF!</v>
      </c>
      <c r="M44" s="42" t="e">
        <f>#REF!+#REF!+#REF!+M22+M30</f>
        <v>#REF!</v>
      </c>
      <c r="N44" s="42" t="e">
        <f>#REF!+#REF!+#REF!+N22+N30</f>
        <v>#REF!</v>
      </c>
      <c r="O44" s="42" t="e">
        <f>#REF!+#REF!+#REF!+O22+O30</f>
        <v>#REF!</v>
      </c>
      <c r="P44" s="69" t="e">
        <f>#REF!+#REF!+#REF!+P22+P30</f>
        <v>#REF!</v>
      </c>
      <c r="Q44" s="42" t="e">
        <f>#REF!+#REF!+#REF!+Q22+Q30</f>
        <v>#REF!</v>
      </c>
      <c r="R44" s="42" t="e">
        <f>#REF!+#REF!+#REF!+R22+R30</f>
        <v>#REF!</v>
      </c>
      <c r="S44" s="42" t="e">
        <f>#REF!+#REF!+#REF!+S22+S30</f>
        <v>#REF!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55"/>
      <c r="AM44" s="70" t="e">
        <f>SUM(H44:S44)</f>
        <v>#REF!</v>
      </c>
      <c r="AN44" s="88" t="e">
        <f>AM44</f>
        <v>#REF!</v>
      </c>
    </row>
    <row r="45" spans="1:70" ht="21.75" customHeight="1">
      <c r="A45" s="73"/>
      <c r="B45" s="18"/>
      <c r="C45" s="18"/>
      <c r="D45" s="18"/>
      <c r="E45" s="18"/>
      <c r="F45" s="18"/>
      <c r="G45" s="18"/>
      <c r="H45" s="25"/>
      <c r="I45" s="25"/>
      <c r="J45" s="25"/>
      <c r="K45" s="25"/>
      <c r="L45" s="25"/>
      <c r="M45" s="25"/>
      <c r="N45" s="25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N45" s="9"/>
    </row>
    <row r="46" spans="1:70" ht="21.75" customHeight="1">
      <c r="A46" s="73"/>
      <c r="B46" s="18"/>
      <c r="C46" s="18"/>
      <c r="D46" s="18"/>
      <c r="E46" s="18"/>
      <c r="F46" s="18"/>
      <c r="G46" s="25"/>
      <c r="H46" s="25"/>
      <c r="I46" s="25"/>
      <c r="J46" s="25"/>
      <c r="K46" s="25"/>
      <c r="L46" s="25"/>
      <c r="M46" s="25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53"/>
      <c r="AM46" s="6"/>
      <c r="AP46" s="9"/>
      <c r="AQ46" s="9"/>
      <c r="BQ46" s="6"/>
      <c r="BR46" s="6"/>
    </row>
    <row r="47" spans="1:70" s="89" customFormat="1" ht="66" customHeight="1">
      <c r="B47" s="145" t="s">
        <v>45</v>
      </c>
      <c r="C47" s="145"/>
      <c r="D47" s="145"/>
      <c r="E47" s="145"/>
      <c r="F47" s="145"/>
      <c r="G47" s="145"/>
      <c r="H47" s="146" t="s">
        <v>46</v>
      </c>
      <c r="I47" s="146"/>
      <c r="J47" s="146"/>
      <c r="K47" s="146"/>
      <c r="L47" s="146"/>
      <c r="M47" s="146"/>
      <c r="P47" s="183"/>
      <c r="Q47" s="183"/>
      <c r="R47" s="183"/>
      <c r="S47" s="183"/>
      <c r="T47" s="90"/>
      <c r="U47" s="148" t="s">
        <v>47</v>
      </c>
      <c r="V47" s="148"/>
      <c r="W47" s="148"/>
    </row>
    <row r="48" spans="1:70" s="75" customFormat="1" ht="21.95" customHeight="1">
      <c r="I48" s="140" t="s">
        <v>6</v>
      </c>
      <c r="J48" s="140"/>
      <c r="K48" s="140"/>
      <c r="L48" s="140"/>
      <c r="P48" s="140" t="s">
        <v>8</v>
      </c>
      <c r="Q48" s="140"/>
      <c r="R48" s="140"/>
      <c r="S48" s="140"/>
      <c r="U48" s="140" t="s">
        <v>48</v>
      </c>
      <c r="V48" s="140"/>
      <c r="W48" s="140"/>
    </row>
    <row r="49" spans="2:70"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9"/>
    </row>
    <row r="50" spans="2:70" s="89" customFormat="1" ht="95.25" customHeight="1">
      <c r="B50" s="145" t="s">
        <v>49</v>
      </c>
      <c r="C50" s="145"/>
      <c r="D50" s="145"/>
      <c r="E50" s="145"/>
      <c r="F50" s="145"/>
      <c r="G50" s="145"/>
      <c r="H50" s="146" t="s">
        <v>62</v>
      </c>
      <c r="I50" s="146"/>
      <c r="J50" s="146"/>
      <c r="K50" s="146"/>
      <c r="L50" s="146"/>
      <c r="M50" s="146"/>
      <c r="P50" s="183"/>
      <c r="Q50" s="183"/>
      <c r="R50" s="183"/>
      <c r="S50" s="183"/>
      <c r="T50" s="90"/>
      <c r="U50" s="148" t="s">
        <v>51</v>
      </c>
      <c r="V50" s="148"/>
      <c r="W50" s="148"/>
    </row>
    <row r="51" spans="2:70" s="75" customFormat="1" ht="26.1" customHeight="1">
      <c r="I51" s="140" t="s">
        <v>6</v>
      </c>
      <c r="J51" s="140"/>
      <c r="K51" s="140"/>
      <c r="L51" s="140"/>
      <c r="P51" s="140" t="s">
        <v>8</v>
      </c>
      <c r="Q51" s="140"/>
      <c r="R51" s="140"/>
      <c r="S51" s="140"/>
      <c r="U51" s="140" t="s">
        <v>48</v>
      </c>
      <c r="V51" s="140"/>
      <c r="W51" s="140"/>
    </row>
    <row r="52" spans="2:70" ht="15" customHeight="1">
      <c r="B52" s="78"/>
      <c r="C52" s="78"/>
      <c r="E52" s="77"/>
      <c r="F52" s="79"/>
      <c r="G52" s="79"/>
      <c r="H52" s="79"/>
      <c r="K52" s="79"/>
      <c r="L52" s="79"/>
      <c r="M52" s="79"/>
      <c r="N52" s="79"/>
      <c r="O52" s="74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53"/>
      <c r="AM52" s="6"/>
      <c r="AP52" s="9"/>
      <c r="AQ52" s="9"/>
      <c r="BQ52" s="6"/>
      <c r="BR52" s="6"/>
    </row>
    <row r="53" spans="2:70" ht="13.5" customHeight="1">
      <c r="E53" s="77"/>
      <c r="G53" s="6"/>
      <c r="Q53" s="1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53"/>
      <c r="AM53" s="6"/>
      <c r="AP53" s="9"/>
      <c r="AQ53" s="9"/>
      <c r="BQ53" s="6"/>
      <c r="BR53" s="6"/>
    </row>
    <row r="54" spans="2:70" ht="13.5" customHeight="1">
      <c r="E54" s="77"/>
      <c r="G54" s="6"/>
      <c r="Q54" s="1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53"/>
      <c r="AM54" s="6"/>
      <c r="AP54" s="9"/>
      <c r="AQ54" s="9"/>
      <c r="BQ54" s="6"/>
      <c r="BR54" s="6"/>
    </row>
    <row r="55" spans="2:70" ht="13.5" customHeight="1">
      <c r="E55" s="77"/>
      <c r="G55" s="6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53"/>
      <c r="AM55" s="6"/>
      <c r="AP55" s="9"/>
      <c r="AQ55" s="9"/>
      <c r="BQ55" s="6"/>
      <c r="BR55" s="6"/>
    </row>
    <row r="56" spans="2:70">
      <c r="E56" s="77"/>
      <c r="G56" s="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53"/>
      <c r="AM56" s="6"/>
      <c r="AP56" s="9"/>
      <c r="AQ56" s="9"/>
      <c r="BQ56" s="6"/>
      <c r="BR56" s="6"/>
    </row>
    <row r="57" spans="2:70"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N57" s="9"/>
    </row>
    <row r="58" spans="2:70"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N58" s="9"/>
    </row>
    <row r="59" spans="2:70"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N59" s="9"/>
    </row>
    <row r="60" spans="2:70"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N60" s="9"/>
    </row>
    <row r="61" spans="2:70"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N61" s="9"/>
    </row>
    <row r="62" spans="2:70"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N62" s="9"/>
    </row>
    <row r="63" spans="2:70"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N63" s="9"/>
    </row>
    <row r="64" spans="2:70"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N64" s="9"/>
    </row>
  </sheetData>
  <mergeCells count="58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H15:AL15"/>
    <mergeCell ref="AM15:AM17"/>
    <mergeCell ref="A37:G37"/>
    <mergeCell ref="A38:G38"/>
    <mergeCell ref="AN15:AN16"/>
    <mergeCell ref="H17:AL17"/>
    <mergeCell ref="H18:AL18"/>
    <mergeCell ref="B23:B25"/>
    <mergeCell ref="A26:F26"/>
    <mergeCell ref="C19:F19"/>
    <mergeCell ref="C20:F20"/>
    <mergeCell ref="D21:F21"/>
    <mergeCell ref="C22:F22"/>
    <mergeCell ref="B32:F32"/>
    <mergeCell ref="B33:F33"/>
    <mergeCell ref="B34:F34"/>
    <mergeCell ref="A35:G35"/>
    <mergeCell ref="A36:G36"/>
    <mergeCell ref="C27:F27"/>
    <mergeCell ref="B50:G50"/>
    <mergeCell ref="H50:M50"/>
    <mergeCell ref="P50:S50"/>
    <mergeCell ref="U50:W50"/>
    <mergeCell ref="C41:F41"/>
    <mergeCell ref="C42:F42"/>
    <mergeCell ref="D43:F43"/>
    <mergeCell ref="C44:F44"/>
    <mergeCell ref="B47:G47"/>
    <mergeCell ref="H47:M47"/>
    <mergeCell ref="D40:F40"/>
    <mergeCell ref="C28:F28"/>
    <mergeCell ref="D29:F29"/>
    <mergeCell ref="C30:F30"/>
    <mergeCell ref="D31:F31"/>
    <mergeCell ref="I51:L51"/>
    <mergeCell ref="P51:S51"/>
    <mergeCell ref="U51:W51"/>
    <mergeCell ref="P47:S47"/>
    <mergeCell ref="U47:W47"/>
    <mergeCell ref="I48:L48"/>
    <mergeCell ref="P48:S48"/>
    <mergeCell ref="U48:W48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P67"/>
  <sheetViews>
    <sheetView showZeros="0" zoomScale="55" zoomScaleNormal="55" zoomScaleSheetLayoutView="70" workbookViewId="0">
      <selection activeCell="F15" sqref="F15:AJ15"/>
    </sheetView>
  </sheetViews>
  <sheetFormatPr defaultColWidth="12.42578125" defaultRowHeight="20.25" outlineLevelRow="1"/>
  <cols>
    <col min="1" max="1" width="7.28515625" style="6" customWidth="1"/>
    <col min="2" max="2" width="62.85546875" style="80" customWidth="1"/>
    <col min="3" max="3" width="25.28515625" style="6" customWidth="1"/>
    <col min="4" max="4" width="9.42578125" style="6" customWidth="1"/>
    <col min="5" max="5" width="22.5703125" style="77" customWidth="1"/>
    <col min="6" max="35" width="8.42578125" style="6" customWidth="1"/>
    <col min="36" max="36" width="7.5703125" style="6" customWidth="1"/>
    <col min="37" max="37" width="11.7109375" style="6" customWidth="1"/>
    <col min="38" max="38" width="12" style="53" customWidth="1"/>
    <col min="39" max="40" width="12.42578125" style="6"/>
    <col min="41" max="67" width="12.42578125" style="9"/>
    <col min="68" max="16384" width="12.42578125" style="6"/>
  </cols>
  <sheetData>
    <row r="1" spans="1:67" ht="24.75" customHeight="1" outlineLevel="1"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1" t="s">
        <v>63</v>
      </c>
    </row>
    <row r="2" spans="1:67" ht="15" hidden="1" customHeight="1" outlineLevel="1">
      <c r="A2" s="1"/>
      <c r="B2" s="10" t="s">
        <v>1</v>
      </c>
      <c r="C2" s="3"/>
      <c r="D2" s="4"/>
      <c r="E2" s="4"/>
      <c r="F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6" t="s">
        <v>2</v>
      </c>
      <c r="AH2" s="7"/>
      <c r="AI2" s="7"/>
      <c r="AJ2" s="7"/>
      <c r="AK2" s="7"/>
      <c r="AL2" s="7"/>
    </row>
    <row r="3" spans="1:67" ht="32.25" hidden="1" customHeight="1" outlineLevel="1">
      <c r="A3" s="1"/>
      <c r="B3" s="178" t="s">
        <v>3</v>
      </c>
      <c r="C3" s="178"/>
      <c r="D3" s="178"/>
      <c r="E3" s="178"/>
      <c r="F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78" t="s">
        <v>4</v>
      </c>
      <c r="AF3" s="178"/>
      <c r="AG3" s="178"/>
      <c r="AH3" s="178"/>
      <c r="AI3" s="178"/>
      <c r="AJ3" s="178"/>
      <c r="AK3" s="178"/>
      <c r="AL3" s="178"/>
    </row>
    <row r="4" spans="1:67" ht="31.5" hidden="1" customHeight="1" outlineLevel="1">
      <c r="A4" s="1"/>
      <c r="B4" s="11" t="s">
        <v>5</v>
      </c>
      <c r="C4" s="12"/>
      <c r="D4" s="12"/>
      <c r="E4" s="12"/>
      <c r="F4" s="5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2"/>
      <c r="AF4" s="12"/>
      <c r="AG4" s="12"/>
      <c r="AH4" s="12"/>
      <c r="AI4" s="12"/>
      <c r="AJ4" s="7"/>
      <c r="AK4" s="7"/>
      <c r="AL4" s="7"/>
    </row>
    <row r="5" spans="1:67" ht="15" hidden="1" customHeight="1" outlineLevel="1">
      <c r="A5" s="1"/>
      <c r="B5" s="13" t="s">
        <v>6</v>
      </c>
      <c r="C5" s="14"/>
      <c r="D5" s="14"/>
      <c r="E5" s="14"/>
      <c r="F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79" t="s">
        <v>6</v>
      </c>
      <c r="AF5" s="179"/>
      <c r="AG5" s="179"/>
      <c r="AH5" s="179"/>
      <c r="AI5" s="179"/>
      <c r="AJ5" s="179"/>
      <c r="AK5" s="179"/>
      <c r="AL5" s="179"/>
    </row>
    <row r="6" spans="1:67" ht="33" hidden="1" customHeight="1" outlineLevel="1">
      <c r="A6" s="1"/>
      <c r="B6" s="15" t="s">
        <v>7</v>
      </c>
      <c r="C6" s="12"/>
      <c r="D6" s="12"/>
      <c r="E6" s="12"/>
      <c r="F6" s="5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2"/>
      <c r="AF6" s="12"/>
      <c r="AG6" s="12"/>
      <c r="AH6" s="12"/>
      <c r="AI6" s="12"/>
      <c r="AJ6" s="7"/>
      <c r="AK6" s="7"/>
      <c r="AL6" s="7"/>
    </row>
    <row r="7" spans="1:67" ht="15" hidden="1" customHeight="1" outlineLevel="1">
      <c r="A7" s="1"/>
      <c r="B7" s="16" t="s">
        <v>8</v>
      </c>
      <c r="C7" s="17"/>
      <c r="D7" s="17"/>
      <c r="E7" s="17"/>
      <c r="F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179" t="s">
        <v>8</v>
      </c>
      <c r="AF7" s="179"/>
      <c r="AG7" s="179"/>
      <c r="AH7" s="179"/>
      <c r="AI7" s="179"/>
      <c r="AJ7" s="179"/>
      <c r="AK7" s="179"/>
      <c r="AL7" s="179"/>
    </row>
    <row r="8" spans="1:67" ht="15" hidden="1" customHeight="1" outlineLevel="1">
      <c r="A8" s="1"/>
      <c r="B8" s="12"/>
      <c r="C8" s="12"/>
      <c r="D8" s="12"/>
      <c r="E8" s="12"/>
      <c r="F8" s="5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2"/>
      <c r="AF8" s="12"/>
      <c r="AG8" s="12"/>
      <c r="AH8" s="12"/>
      <c r="AI8" s="12"/>
      <c r="AJ8" s="7"/>
      <c r="AK8" s="7"/>
      <c r="AL8" s="7"/>
    </row>
    <row r="9" spans="1:67" ht="27.75" hidden="1" customHeight="1" outlineLevel="1">
      <c r="A9" s="18"/>
      <c r="B9" s="178" t="s">
        <v>9</v>
      </c>
      <c r="C9" s="178"/>
      <c r="D9" s="178"/>
      <c r="E9" s="178"/>
      <c r="F9" s="18"/>
      <c r="G9" s="18"/>
      <c r="H9" s="18"/>
      <c r="I9" s="18"/>
      <c r="J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80" t="s">
        <v>10</v>
      </c>
      <c r="AF9" s="180"/>
      <c r="AG9" s="180"/>
      <c r="AH9" s="180"/>
      <c r="AI9" s="180"/>
      <c r="AJ9" s="180"/>
      <c r="AK9" s="180"/>
      <c r="AL9" s="180"/>
    </row>
    <row r="10" spans="1:67" ht="27.75" hidden="1" customHeight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67" ht="25.5" customHeight="1">
      <c r="P11" s="1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67" s="21" customFormat="1" ht="23.25" customHeight="1">
      <c r="A12" s="181" t="s">
        <v>64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spans="1:67" s="21" customFormat="1" ht="23.25" customHeight="1">
      <c r="A13" s="181" t="s">
        <v>12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3.25" customHeight="1">
      <c r="A14" s="181" t="s">
        <v>65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ht="22.5" customHeight="1">
      <c r="A15" s="175" t="s">
        <v>14</v>
      </c>
      <c r="B15" s="182" t="s">
        <v>15</v>
      </c>
      <c r="C15" s="175" t="s">
        <v>16</v>
      </c>
      <c r="D15" s="175" t="s">
        <v>17</v>
      </c>
      <c r="E15" s="175" t="s">
        <v>55</v>
      </c>
      <c r="F15" s="172" t="s">
        <v>105</v>
      </c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3"/>
      <c r="AK15" s="174" t="s">
        <v>66</v>
      </c>
      <c r="AL15" s="174" t="s">
        <v>20</v>
      </c>
    </row>
    <row r="16" spans="1:67">
      <c r="A16" s="175"/>
      <c r="B16" s="182"/>
      <c r="C16" s="175"/>
      <c r="D16" s="175"/>
      <c r="E16" s="175"/>
      <c r="F16" s="24">
        <v>1</v>
      </c>
      <c r="G16" s="23">
        <v>2</v>
      </c>
      <c r="H16" s="24">
        <v>3</v>
      </c>
      <c r="I16" s="23">
        <v>4</v>
      </c>
      <c r="J16" s="24">
        <v>5</v>
      </c>
      <c r="K16" s="118">
        <v>6</v>
      </c>
      <c r="L16" s="121">
        <v>7</v>
      </c>
      <c r="M16" s="23">
        <v>8</v>
      </c>
      <c r="N16" s="24">
        <v>9</v>
      </c>
      <c r="O16" s="23">
        <v>10</v>
      </c>
      <c r="P16" s="24">
        <v>11</v>
      </c>
      <c r="Q16" s="23">
        <v>12</v>
      </c>
      <c r="R16" s="121">
        <v>13</v>
      </c>
      <c r="S16" s="118">
        <v>14</v>
      </c>
      <c r="T16" s="24">
        <v>15</v>
      </c>
      <c r="U16" s="23">
        <v>16</v>
      </c>
      <c r="V16" s="24">
        <v>17</v>
      </c>
      <c r="W16" s="23">
        <v>18</v>
      </c>
      <c r="X16" s="24">
        <v>19</v>
      </c>
      <c r="Y16" s="118">
        <v>20</v>
      </c>
      <c r="Z16" s="121">
        <v>21</v>
      </c>
      <c r="AA16" s="23">
        <v>22</v>
      </c>
      <c r="AB16" s="24">
        <v>23</v>
      </c>
      <c r="AC16" s="23">
        <v>24</v>
      </c>
      <c r="AD16" s="24">
        <v>25</v>
      </c>
      <c r="AE16" s="23">
        <v>26</v>
      </c>
      <c r="AF16" s="121">
        <v>27</v>
      </c>
      <c r="AG16" s="118">
        <v>28</v>
      </c>
      <c r="AH16" s="24">
        <v>29</v>
      </c>
      <c r="AI16" s="23">
        <v>30</v>
      </c>
      <c r="AJ16" s="24">
        <v>31</v>
      </c>
      <c r="AK16" s="174"/>
      <c r="AL16" s="174"/>
    </row>
    <row r="17" spans="1:67" ht="23.25" customHeight="1">
      <c r="A17" s="175"/>
      <c r="B17" s="182"/>
      <c r="C17" s="175"/>
      <c r="D17" s="175"/>
      <c r="E17" s="175"/>
      <c r="F17" s="175" t="s">
        <v>21</v>
      </c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4"/>
      <c r="AL17" s="174"/>
    </row>
    <row r="18" spans="1:67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01">
        <v>6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3"/>
      <c r="AK18" s="84">
        <v>7</v>
      </c>
      <c r="AL18" s="27">
        <v>8</v>
      </c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</row>
    <row r="19" spans="1:67" s="39" customFormat="1" ht="46.5" hidden="1" customHeight="1">
      <c r="A19" s="35" t="s">
        <v>32</v>
      </c>
      <c r="B19" s="92"/>
      <c r="C19" s="24" t="s">
        <v>67</v>
      </c>
      <c r="D19" s="34" t="s">
        <v>34</v>
      </c>
      <c r="E19" s="38" t="s">
        <v>35</v>
      </c>
      <c r="F19" s="32"/>
      <c r="G19" s="32" t="e">
        <f>#REF!</f>
        <v>#REF!</v>
      </c>
      <c r="H19" s="32"/>
      <c r="I19" s="32"/>
      <c r="J19" s="32" t="e">
        <f>#REF!</f>
        <v>#REF!</v>
      </c>
      <c r="K19" s="32"/>
      <c r="L19" s="32"/>
      <c r="M19" s="32" t="e">
        <f>#REF!</f>
        <v>#REF!</v>
      </c>
      <c r="N19" s="32"/>
      <c r="O19" s="32"/>
      <c r="P19" s="32" t="e">
        <f>#REF!</f>
        <v>#REF!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 t="e">
        <f>SUM(F19:AJ19)</f>
        <v>#REF!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 s="93" customFormat="1" ht="60.75" hidden="1" customHeight="1">
      <c r="A20" s="35" t="s">
        <v>36</v>
      </c>
      <c r="B20" s="92"/>
      <c r="C20" s="30" t="s">
        <v>68</v>
      </c>
      <c r="D20" s="34" t="s">
        <v>38</v>
      </c>
      <c r="E20" s="30" t="s">
        <v>39</v>
      </c>
      <c r="F20" s="32"/>
      <c r="G20" s="32"/>
      <c r="H20" s="32" t="e">
        <f>#REF!</f>
        <v>#REF!</v>
      </c>
      <c r="I20" s="32"/>
      <c r="J20" s="32"/>
      <c r="K20" s="32"/>
      <c r="L20" s="32"/>
      <c r="M20" s="32"/>
      <c r="N20" s="32" t="e">
        <f>#REF!</f>
        <v>#REF!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 t="e">
        <f>SUM(F20:AJ20)</f>
        <v>#REF!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 s="33" customFormat="1" ht="15.75" hidden="1" customHeight="1">
      <c r="A21" s="24"/>
      <c r="B21" s="30"/>
      <c r="C21" s="177" t="s">
        <v>22</v>
      </c>
      <c r="D21" s="177"/>
      <c r="E21" s="177"/>
      <c r="F21" s="32">
        <f>'[1]мес ТЗ 2018'!AM349</f>
        <v>0</v>
      </c>
      <c r="G21" s="32">
        <f>'[1]мес ТЗ 2018'!AM488</f>
        <v>0</v>
      </c>
      <c r="H21" s="32">
        <f>'[1]мес ТЗ 2018'!AM628</f>
        <v>0.47</v>
      </c>
      <c r="I21" s="32">
        <f>'[1]мес ТЗ 2018'!AM730</f>
        <v>0.68</v>
      </c>
      <c r="J21" s="32">
        <f>'[1]мес ТЗ 2018'!AM835</f>
        <v>0.75</v>
      </c>
      <c r="K21" s="32">
        <f>'[1]мес ТЗ 2018'!AM938</f>
        <v>0</v>
      </c>
      <c r="L21" s="32">
        <f>'[1]мес ТЗ 2018'!AM1039</f>
        <v>0</v>
      </c>
      <c r="M21" s="32">
        <f>'[1]мес ТЗ 2018'!AM1179</f>
        <v>0</v>
      </c>
      <c r="N21" s="32">
        <f>'[1]мес ТЗ 2018'!AM1278</f>
        <v>0.45</v>
      </c>
      <c r="O21" s="32">
        <f>'[1]мес ТЗ 2018'!AM1376</f>
        <v>0</v>
      </c>
      <c r="P21" s="32">
        <f>'[1]мес ТЗ 2018'!AM1516</f>
        <v>0</v>
      </c>
      <c r="Q21" s="32">
        <f>'[1]мес ТЗ 2018'!AM1649</f>
        <v>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>
        <f>SUM(F21:Q21)</f>
        <v>2.35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 s="33" customFormat="1" ht="15.75" hidden="1" customHeight="1">
      <c r="A22" s="24"/>
      <c r="B22" s="30"/>
      <c r="C22" s="166" t="s">
        <v>24</v>
      </c>
      <c r="D22" s="166"/>
      <c r="E22" s="166"/>
      <c r="F22" s="32">
        <f>'[1]мес ТЗ 2018'!AM350</f>
        <v>0</v>
      </c>
      <c r="G22" s="32">
        <f>'[1]мес ТЗ 2018'!AM489</f>
        <v>0</v>
      </c>
      <c r="H22" s="32">
        <f>'[1]мес ТЗ 2018'!AM629</f>
        <v>0.57999999999999996</v>
      </c>
      <c r="I22" s="32">
        <f>'[1]мес ТЗ 2018'!AM731</f>
        <v>0.57999999999999996</v>
      </c>
      <c r="J22" s="32">
        <f>'[1]мес ТЗ 2018'!AM836</f>
        <v>0.45</v>
      </c>
      <c r="K22" s="32">
        <f>'[1]мес ТЗ 2018'!AM939</f>
        <v>0</v>
      </c>
      <c r="L22" s="32">
        <f>'[1]мес ТЗ 2018'!AM1040</f>
        <v>0</v>
      </c>
      <c r="M22" s="32">
        <f>'[1]мес ТЗ 2018'!AM1180</f>
        <v>0</v>
      </c>
      <c r="N22" s="32">
        <f>'[1]мес ТЗ 2018'!AM1279</f>
        <v>0</v>
      </c>
      <c r="O22" s="32">
        <f>'[1]мес ТЗ 2018'!AM1377</f>
        <v>0</v>
      </c>
      <c r="P22" s="32">
        <f>'[1]мес ТЗ 2018'!AM1517</f>
        <v>0</v>
      </c>
      <c r="Q22" s="32">
        <f>'[1]мес ТЗ 2018'!AM1650</f>
        <v>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>
        <f>SUM(F22:Q22)</f>
        <v>1.6099999999999999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 s="33" customFormat="1" ht="15.75" hidden="1" customHeight="1">
      <c r="A23" s="24"/>
      <c r="B23" s="30"/>
      <c r="C23" s="30"/>
      <c r="D23" s="150"/>
      <c r="E23" s="150"/>
      <c r="F23" s="32" t="e">
        <f>#REF!</f>
        <v>#REF!</v>
      </c>
      <c r="G23" s="32" t="e">
        <f>#REF!</f>
        <v>#REF!</v>
      </c>
      <c r="H23" s="32" t="e">
        <f>#REF!</f>
        <v>#REF!</v>
      </c>
      <c r="I23" s="32" t="e">
        <f>#REF!</f>
        <v>#REF!</v>
      </c>
      <c r="J23" s="32" t="e">
        <f>#REF!</f>
        <v>#REF!</v>
      </c>
      <c r="K23" s="32" t="e">
        <f>#REF!</f>
        <v>#REF!</v>
      </c>
      <c r="L23" s="32" t="e">
        <f>#REF!</f>
        <v>#REF!</v>
      </c>
      <c r="M23" s="32" t="e">
        <f>#REF!</f>
        <v>#REF!</v>
      </c>
      <c r="N23" s="32" t="e">
        <f>#REF!</f>
        <v>#REF!</v>
      </c>
      <c r="O23" s="32" t="e">
        <f>#REF!</f>
        <v>#REF!</v>
      </c>
      <c r="P23" s="32" t="e">
        <f>#REF!</f>
        <v>#REF!</v>
      </c>
      <c r="Q23" s="32" t="e">
        <f>#REF!</f>
        <v>#REF!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 t="e">
        <f>SUM(F23:Q23)</f>
        <v>#REF!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 s="33" customFormat="1" ht="15.75" hidden="1" customHeight="1">
      <c r="A24" s="24"/>
      <c r="B24" s="30"/>
      <c r="C24" s="166" t="s">
        <v>25</v>
      </c>
      <c r="D24" s="166"/>
      <c r="E24" s="166"/>
      <c r="F24" s="32">
        <f>'[1]мес ТЗ 2018'!AM352</f>
        <v>0</v>
      </c>
      <c r="G24" s="32">
        <f>'[1]мес ТЗ 2018'!AM491</f>
        <v>0</v>
      </c>
      <c r="H24" s="32">
        <f>'[1]мес ТЗ 2018'!AM631</f>
        <v>0.75</v>
      </c>
      <c r="I24" s="32">
        <f>'[1]мес ТЗ 2018'!AM733</f>
        <v>1.1100000000000001</v>
      </c>
      <c r="J24" s="32">
        <f>'[1]мес ТЗ 2018'!AM838</f>
        <v>0</v>
      </c>
      <c r="K24" s="32" t="str">
        <f>'[1]мес ТЗ 2018'!AM941</f>
        <v>Итого, чел/час</v>
      </c>
      <c r="L24" s="32">
        <f>'[1]мес ТЗ 2018'!AM1042</f>
        <v>0</v>
      </c>
      <c r="M24" s="32">
        <f>'[1]мес ТЗ 2018'!AM1182</f>
        <v>0</v>
      </c>
      <c r="N24" s="51" t="str">
        <f>'[1]мес ТЗ 2018'!AM1281</f>
        <v>Итого, чел/час</v>
      </c>
      <c r="O24" s="32">
        <f>'[1]мес ТЗ 2018'!AM1379</f>
        <v>0</v>
      </c>
      <c r="P24" s="32">
        <f>'[1]мес ТЗ 2018'!AM1519</f>
        <v>0</v>
      </c>
      <c r="Q24" s="32">
        <f>'[1]мес ТЗ 2018'!AM1652</f>
        <v>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>
        <f>SUM(F24:Q24)</f>
        <v>1.86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s="37" customFormat="1" ht="228" customHeight="1">
      <c r="A25" s="35" t="s">
        <v>69</v>
      </c>
      <c r="B25" s="149" t="s">
        <v>70</v>
      </c>
      <c r="C25" s="30" t="s">
        <v>71</v>
      </c>
      <c r="D25" s="34" t="s">
        <v>30</v>
      </c>
      <c r="E25" s="36" t="s">
        <v>31</v>
      </c>
      <c r="F25" s="32"/>
      <c r="G25" s="32"/>
      <c r="H25" s="32"/>
      <c r="I25" s="32"/>
      <c r="J25" s="32"/>
      <c r="K25" s="119"/>
      <c r="L25" s="119"/>
      <c r="M25" s="32"/>
      <c r="N25" s="32"/>
      <c r="O25" s="32"/>
      <c r="P25" s="32"/>
      <c r="Q25" s="32"/>
      <c r="R25" s="119"/>
      <c r="S25" s="119"/>
      <c r="T25" s="32"/>
      <c r="U25" s="32"/>
      <c r="V25" s="32">
        <v>1</v>
      </c>
      <c r="W25" s="32">
        <v>1</v>
      </c>
      <c r="X25" s="32">
        <v>1</v>
      </c>
      <c r="Y25" s="119"/>
      <c r="Z25" s="119"/>
      <c r="AA25" s="32"/>
      <c r="AB25" s="32"/>
      <c r="AC25" s="32"/>
      <c r="AD25" s="32"/>
      <c r="AE25" s="32"/>
      <c r="AF25" s="119"/>
      <c r="AG25" s="119"/>
      <c r="AH25" s="32"/>
      <c r="AI25" s="32"/>
      <c r="AJ25" s="32"/>
      <c r="AK25" s="32">
        <v>3</v>
      </c>
      <c r="AL25" s="32">
        <v>1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s="39" customFormat="1" ht="60.75" hidden="1" customHeight="1">
      <c r="A26" s="35" t="s">
        <v>32</v>
      </c>
      <c r="B26" s="149"/>
      <c r="C26" s="30" t="s">
        <v>72</v>
      </c>
      <c r="D26" s="34" t="s">
        <v>34</v>
      </c>
      <c r="E26" s="38" t="s">
        <v>35</v>
      </c>
      <c r="F26" s="120"/>
      <c r="G26" s="32"/>
      <c r="H26" s="32"/>
      <c r="I26" s="32"/>
      <c r="J26" s="32"/>
      <c r="K26" s="32"/>
      <c r="L26" s="120"/>
      <c r="M26" s="120"/>
      <c r="N26" s="32"/>
      <c r="O26" s="32"/>
      <c r="P26" s="32"/>
      <c r="Q26" s="32"/>
      <c r="R26" s="32"/>
      <c r="S26" s="120"/>
      <c r="T26" s="120"/>
      <c r="U26" s="32"/>
      <c r="V26" s="32"/>
      <c r="W26" s="32"/>
      <c r="X26" s="32"/>
      <c r="Y26" s="32"/>
      <c r="Z26" s="120"/>
      <c r="AA26" s="120"/>
      <c r="AB26" s="32"/>
      <c r="AC26" s="32"/>
      <c r="AD26" s="32"/>
      <c r="AE26" s="32"/>
      <c r="AF26" s="32"/>
      <c r="AG26" s="120"/>
      <c r="AH26" s="120"/>
      <c r="AI26" s="32"/>
      <c r="AJ26" s="32"/>
      <c r="AK26" s="32"/>
      <c r="AL26" s="32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 s="93" customFormat="1" ht="61.5" hidden="1" customHeight="1" thickBot="1">
      <c r="A27" s="35" t="s">
        <v>36</v>
      </c>
      <c r="B27" s="149"/>
      <c r="C27" s="30" t="s">
        <v>73</v>
      </c>
      <c r="D27" s="34" t="s">
        <v>38</v>
      </c>
      <c r="E27" s="30" t="s">
        <v>74</v>
      </c>
      <c r="F27" s="120"/>
      <c r="G27" s="32"/>
      <c r="H27" s="32"/>
      <c r="I27" s="32"/>
      <c r="J27" s="32"/>
      <c r="K27" s="32"/>
      <c r="L27" s="120"/>
      <c r="M27" s="120"/>
      <c r="N27" s="32"/>
      <c r="O27" s="32"/>
      <c r="P27" s="32"/>
      <c r="Q27" s="32"/>
      <c r="R27" s="32"/>
      <c r="S27" s="120"/>
      <c r="T27" s="120"/>
      <c r="U27" s="32"/>
      <c r="V27" s="32"/>
      <c r="W27" s="32"/>
      <c r="X27" s="32"/>
      <c r="Y27" s="32"/>
      <c r="Z27" s="120"/>
      <c r="AA27" s="120"/>
      <c r="AB27" s="32"/>
      <c r="AC27" s="32"/>
      <c r="AD27" s="32"/>
      <c r="AE27" s="32"/>
      <c r="AF27" s="32"/>
      <c r="AG27" s="120"/>
      <c r="AH27" s="120"/>
      <c r="AI27" s="32"/>
      <c r="AJ27" s="32"/>
      <c r="AK27" s="32"/>
      <c r="AL27" s="32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 s="33" customFormat="1" ht="60.75" hidden="1" customHeight="1">
      <c r="A28" s="35" t="s">
        <v>75</v>
      </c>
      <c r="B28" s="149"/>
      <c r="C28" s="30" t="s">
        <v>76</v>
      </c>
      <c r="D28" s="34" t="s">
        <v>38</v>
      </c>
      <c r="E28" s="30" t="s">
        <v>74</v>
      </c>
      <c r="F28" s="120"/>
      <c r="G28" s="32"/>
      <c r="H28" s="32"/>
      <c r="I28" s="32"/>
      <c r="J28" s="32"/>
      <c r="K28" s="32"/>
      <c r="L28" s="120"/>
      <c r="M28" s="120"/>
      <c r="N28" s="32"/>
      <c r="O28" s="32"/>
      <c r="P28" s="32"/>
      <c r="Q28" s="32"/>
      <c r="R28" s="32"/>
      <c r="S28" s="120"/>
      <c r="T28" s="120"/>
      <c r="U28" s="32"/>
      <c r="V28" s="32"/>
      <c r="W28" s="32"/>
      <c r="X28" s="32"/>
      <c r="Y28" s="32"/>
      <c r="Z28" s="120"/>
      <c r="AA28" s="120"/>
      <c r="AB28" s="32"/>
      <c r="AC28" s="32"/>
      <c r="AD28" s="32"/>
      <c r="AE28" s="32"/>
      <c r="AF28" s="32"/>
      <c r="AG28" s="120"/>
      <c r="AH28" s="120"/>
      <c r="AI28" s="32"/>
      <c r="AJ28" s="32"/>
      <c r="AK28" s="32"/>
      <c r="AL28" s="32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 s="94" customFormat="1" ht="26.25" customHeight="1">
      <c r="A29" s="150" t="s">
        <v>40</v>
      </c>
      <c r="B29" s="150"/>
      <c r="C29" s="150"/>
      <c r="D29" s="150"/>
      <c r="E29" s="150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42"/>
      <c r="V29" s="42">
        <v>1</v>
      </c>
      <c r="W29" s="42">
        <f t="shared" ref="W29" si="0">W25</f>
        <v>1</v>
      </c>
      <c r="X29" s="42">
        <v>1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>
        <v>3</v>
      </c>
      <c r="AL29" s="42">
        <v>1</v>
      </c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1:67" s="33" customFormat="1" ht="15" hidden="1" customHeight="1">
      <c r="A30" s="44"/>
      <c r="B30" s="45"/>
      <c r="C30" s="151" t="s">
        <v>22</v>
      </c>
      <c r="D30" s="152"/>
      <c r="E30" s="153"/>
      <c r="F30" s="47">
        <f>'[1]мес ТЗ 2018'!AM358</f>
        <v>0</v>
      </c>
      <c r="G30" s="47">
        <f>'[1]мес ТЗ 2018'!AM497</f>
        <v>0</v>
      </c>
      <c r="H30" s="47">
        <f>'[1]мес ТЗ 2018'!AM638</f>
        <v>0</v>
      </c>
      <c r="I30" s="47">
        <f>'[1]мес ТЗ 2018'!AM739</f>
        <v>0</v>
      </c>
      <c r="J30" s="47">
        <f>'[1]мес ТЗ 2018'!AM844</f>
        <v>9</v>
      </c>
      <c r="K30" s="47">
        <f>'[1]мес ТЗ 2018'!AM947</f>
        <v>0</v>
      </c>
      <c r="L30" s="47">
        <f>'[1]мес ТЗ 2018'!AM1048</f>
        <v>0</v>
      </c>
      <c r="M30" s="47">
        <f>'[1]мес ТЗ 2018'!AM1188</f>
        <v>0</v>
      </c>
      <c r="N30" s="47">
        <f>'[1]мес ТЗ 2018'!AM1288</f>
        <v>6</v>
      </c>
      <c r="O30" s="47">
        <f>'[1]мес ТЗ 2018'!AM1385</f>
        <v>0</v>
      </c>
      <c r="P30" s="47">
        <f>'[1]мес ТЗ 2018'!AM1525</f>
        <v>0</v>
      </c>
      <c r="Q30" s="47">
        <f>'[1]мес ТЗ 2018'!AM1658</f>
        <v>0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8"/>
      <c r="AK30" s="49"/>
      <c r="AL30" s="49">
        <f>SUM(F30:AJ30)</f>
        <v>15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 s="33" customFormat="1" ht="15" hidden="1" customHeight="1">
      <c r="A31" s="24"/>
      <c r="B31" s="30"/>
      <c r="C31" s="154" t="s">
        <v>24</v>
      </c>
      <c r="D31" s="155"/>
      <c r="E31" s="156"/>
      <c r="F31" s="32">
        <f>'[1]мес ТЗ 2018'!AM359</f>
        <v>0</v>
      </c>
      <c r="G31" s="32">
        <f>'[1]мес ТЗ 2018'!AM498</f>
        <v>0</v>
      </c>
      <c r="H31" s="32">
        <f>'[1]мес ТЗ 2018'!AM639</f>
        <v>0</v>
      </c>
      <c r="I31" s="32" t="str">
        <f>'[1]мес ТЗ 2018'!AM740</f>
        <v>Итого, чел/час</v>
      </c>
      <c r="J31" s="32">
        <f>'[1]мес ТЗ 2018'!AM845</f>
        <v>0</v>
      </c>
      <c r="K31" s="32">
        <f>'[1]мес ТЗ 2018'!AM948</f>
        <v>6</v>
      </c>
      <c r="L31" s="32">
        <f>'[1]мес ТЗ 2018'!AM1049</f>
        <v>0</v>
      </c>
      <c r="M31" s="32">
        <f>'[1]мес ТЗ 2018'!AM1189</f>
        <v>13.332000000000001</v>
      </c>
      <c r="N31" s="32">
        <f>'[1]мес ТЗ 2018'!AM1289</f>
        <v>0</v>
      </c>
      <c r="O31" s="32">
        <f>'[1]мес ТЗ 2018'!AM1386</f>
        <v>0</v>
      </c>
      <c r="P31" s="32">
        <f>'[1]мес ТЗ 2018'!AM1526</f>
        <v>0</v>
      </c>
      <c r="Q31" s="32">
        <f>'[1]мес ТЗ 2018'!AM1659</f>
        <v>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50"/>
      <c r="AK31" s="49"/>
      <c r="AL31" s="49">
        <f>SUM(F31:AJ31)</f>
        <v>19.332000000000001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 s="33" customFormat="1" ht="15" hidden="1" customHeight="1">
      <c r="A32" s="24"/>
      <c r="B32" s="30"/>
      <c r="C32" s="30"/>
      <c r="D32" s="160"/>
      <c r="E32" s="161"/>
      <c r="F32" s="32">
        <f>F29</f>
        <v>0</v>
      </c>
      <c r="G32" s="32">
        <f>G29</f>
        <v>0</v>
      </c>
      <c r="H32" s="32">
        <f t="shared" ref="H32:Q32" si="1">H29</f>
        <v>0</v>
      </c>
      <c r="I32" s="32">
        <f t="shared" si="1"/>
        <v>0</v>
      </c>
      <c r="J32" s="32">
        <f t="shared" si="1"/>
        <v>0</v>
      </c>
      <c r="K32" s="32">
        <f t="shared" si="1"/>
        <v>0</v>
      </c>
      <c r="L32" s="32">
        <f t="shared" si="1"/>
        <v>0</v>
      </c>
      <c r="M32" s="32">
        <f t="shared" si="1"/>
        <v>0</v>
      </c>
      <c r="N32" s="32">
        <f t="shared" si="1"/>
        <v>0</v>
      </c>
      <c r="O32" s="32">
        <f t="shared" si="1"/>
        <v>0</v>
      </c>
      <c r="P32" s="32">
        <f t="shared" si="1"/>
        <v>0</v>
      </c>
      <c r="Q32" s="32">
        <f t="shared" si="1"/>
        <v>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50"/>
      <c r="AK32" s="49"/>
      <c r="AL32" s="49">
        <f>SUM(F32:AJ32)</f>
        <v>0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 s="33" customFormat="1" ht="15" hidden="1" customHeight="1">
      <c r="A33" s="24"/>
      <c r="B33" s="30"/>
      <c r="C33" s="154" t="s">
        <v>25</v>
      </c>
      <c r="D33" s="155"/>
      <c r="E33" s="156"/>
      <c r="F33" s="32">
        <f>'[1]мес ТЗ 2018'!AM361</f>
        <v>0</v>
      </c>
      <c r="G33" s="32">
        <f>'[1]мес ТЗ 2018'!AM500</f>
        <v>0</v>
      </c>
      <c r="H33" s="32">
        <f>'[1]мес ТЗ 2018'!AM641</f>
        <v>0</v>
      </c>
      <c r="I33" s="32">
        <f>'[1]мес ТЗ 2018'!AM742</f>
        <v>0</v>
      </c>
      <c r="J33" s="32">
        <f>'[1]мес ТЗ 2018'!AM847</f>
        <v>0</v>
      </c>
      <c r="K33" s="32">
        <f>'[1]мес ТЗ 2018'!AM950</f>
        <v>0</v>
      </c>
      <c r="L33" s="32">
        <f>'[1]мес ТЗ 2018'!AM1051</f>
        <v>0</v>
      </c>
      <c r="M33" s="32">
        <f>'[1]мес ТЗ 2018'!AM1191</f>
        <v>0</v>
      </c>
      <c r="N33" s="34">
        <f>'[1]мес ТЗ 2018'!AM1291</f>
        <v>6</v>
      </c>
      <c r="O33" s="32">
        <f>'[1]мес ТЗ 2018'!AM1388</f>
        <v>0</v>
      </c>
      <c r="P33" s="32">
        <f>'[1]мес ТЗ 2018'!AM1528</f>
        <v>0</v>
      </c>
      <c r="Q33" s="32">
        <f>'[1]мес ТЗ 2018'!AM1661</f>
        <v>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50"/>
      <c r="AK33" s="49"/>
      <c r="AL33" s="49">
        <f>SUM(F33:AJ33)</f>
        <v>6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</row>
    <row r="34" spans="1:67" s="40" customFormat="1" ht="15.75" hidden="1" customHeight="1">
      <c r="A34" s="24"/>
      <c r="B34" s="30"/>
      <c r="C34" s="198" t="s">
        <v>22</v>
      </c>
      <c r="D34" s="199"/>
      <c r="E34" s="200"/>
      <c r="F34" s="32">
        <f>'[1]мес ТЗ 2018'!AM367</f>
        <v>0</v>
      </c>
      <c r="G34" s="32">
        <f>'[1]мес ТЗ 2018'!AM506</f>
        <v>0</v>
      </c>
      <c r="H34" s="32">
        <f>'[1]мес ТЗ 2018'!AM647</f>
        <v>2.56</v>
      </c>
      <c r="I34" s="32">
        <f>'[1]мес ТЗ 2018'!AM748</f>
        <v>13.332000000000001</v>
      </c>
      <c r="J34" s="32">
        <f>'[1]мес ТЗ 2018'!AM853</f>
        <v>0.47</v>
      </c>
      <c r="K34" s="32">
        <f>'[1]мес ТЗ 2018'!AM956</f>
        <v>6</v>
      </c>
      <c r="L34" s="32">
        <f>'[1]мес ТЗ 2018'!AM1057</f>
        <v>0</v>
      </c>
      <c r="M34" s="32">
        <f>'[1]мес ТЗ 2018'!AM1197</f>
        <v>19.678000000000001</v>
      </c>
      <c r="N34" s="32">
        <f>'[1]мес ТЗ 2018'!AM1297</f>
        <v>0</v>
      </c>
      <c r="O34" s="32">
        <f>'[1]мес ТЗ 2018'!AM1394</f>
        <v>0</v>
      </c>
      <c r="P34" s="32">
        <f>'[1]мес ТЗ 2018'!AM1534</f>
        <v>0</v>
      </c>
      <c r="Q34" s="32">
        <f>'[1]мес ТЗ 2018'!AM1667</f>
        <v>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50"/>
      <c r="AK34" s="49"/>
      <c r="AL34" s="49">
        <f>SUM(F34:Q34)</f>
        <v>42.040000000000006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 s="40" customFormat="1" ht="15.75" hidden="1" customHeight="1">
      <c r="A35" s="24"/>
      <c r="B35" s="30"/>
      <c r="C35" s="154" t="s">
        <v>24</v>
      </c>
      <c r="D35" s="155"/>
      <c r="E35" s="156"/>
      <c r="F35" s="32">
        <f>'[1]мес ТЗ 2018'!AM368</f>
        <v>0</v>
      </c>
      <c r="G35" s="32">
        <f>'[1]мес ТЗ 2018'!AM507</f>
        <v>0</v>
      </c>
      <c r="H35" s="32">
        <f>'[1]мес ТЗ 2018'!AM648</f>
        <v>26.664000000000001</v>
      </c>
      <c r="I35" s="32">
        <f>'[1]мес ТЗ 2018'!AM749</f>
        <v>1.72</v>
      </c>
      <c r="J35" s="32">
        <f>'[1]мес ТЗ 2018'!AM854</f>
        <v>0</v>
      </c>
      <c r="K35" s="32">
        <f>'[1]мес ТЗ 2018'!AM957</f>
        <v>0</v>
      </c>
      <c r="L35" s="32">
        <f>'[1]мес ТЗ 2018'!AM1058</f>
        <v>0</v>
      </c>
      <c r="M35" s="32">
        <f>'[1]мес ТЗ 2018'!AM1198</f>
        <v>0.57999999999999996</v>
      </c>
      <c r="N35" s="32">
        <f>'[1]мес ТЗ 2018'!AM1298</f>
        <v>0</v>
      </c>
      <c r="O35" s="32">
        <f>'[1]мес ТЗ 2018'!AM1395</f>
        <v>0</v>
      </c>
      <c r="P35" s="32">
        <f>'[1]мес ТЗ 2018'!AM1535</f>
        <v>0</v>
      </c>
      <c r="Q35" s="32">
        <f>'[1]мес ТЗ 2018'!AM1668</f>
        <v>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50"/>
      <c r="AK35" s="49"/>
      <c r="AL35" s="49">
        <f>SUM(F35:Q35)</f>
        <v>28.963999999999999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 s="40" customFormat="1" ht="15.75" hidden="1" customHeight="1">
      <c r="A36" s="24"/>
      <c r="B36" s="30"/>
      <c r="C36" s="30"/>
      <c r="D36" s="160"/>
      <c r="E36" s="161"/>
      <c r="F36" s="32" t="e">
        <f>#REF!</f>
        <v>#REF!</v>
      </c>
      <c r="G36" s="32" t="e">
        <f>#REF!</f>
        <v>#REF!</v>
      </c>
      <c r="H36" s="32" t="e">
        <f>#REF!</f>
        <v>#REF!</v>
      </c>
      <c r="I36" s="32" t="e">
        <f>#REF!</f>
        <v>#REF!</v>
      </c>
      <c r="J36" s="32" t="e">
        <f>#REF!</f>
        <v>#REF!</v>
      </c>
      <c r="K36" s="32" t="e">
        <f>#REF!</f>
        <v>#REF!</v>
      </c>
      <c r="L36" s="32" t="e">
        <f>#REF!</f>
        <v>#REF!</v>
      </c>
      <c r="M36" s="32" t="e">
        <f>#REF!</f>
        <v>#REF!</v>
      </c>
      <c r="N36" s="32" t="e">
        <f>#REF!</f>
        <v>#REF!</v>
      </c>
      <c r="O36" s="32" t="e">
        <f>#REF!</f>
        <v>#REF!</v>
      </c>
      <c r="P36" s="32" t="e">
        <f>#REF!</f>
        <v>#REF!</v>
      </c>
      <c r="Q36" s="32" t="e">
        <f>#REF!</f>
        <v>#REF!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50"/>
      <c r="AK36" s="49"/>
      <c r="AL36" s="49" t="e">
        <f>SUM(F36:Q36)</f>
        <v>#REF!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 s="40" customFormat="1" ht="15.75" hidden="1" customHeight="1">
      <c r="A37" s="24"/>
      <c r="B37" s="30"/>
      <c r="C37" s="154" t="s">
        <v>25</v>
      </c>
      <c r="D37" s="155"/>
      <c r="E37" s="156"/>
      <c r="F37" s="32">
        <f>'[1]мес ТЗ 2018'!AM370</f>
        <v>0</v>
      </c>
      <c r="G37" s="32">
        <f>'[1]мес ТЗ 2018'!AM509</f>
        <v>29.443000000000001</v>
      </c>
      <c r="H37" s="32">
        <f>'[1]мес ТЗ 2018'!AM650</f>
        <v>0</v>
      </c>
      <c r="I37" s="32">
        <f>'[1]мес ТЗ 2018'!AM751</f>
        <v>13.332000000000001</v>
      </c>
      <c r="J37" s="32">
        <f>'[1]мес ТЗ 2018'!AM856</f>
        <v>0</v>
      </c>
      <c r="K37" s="32">
        <f>'[1]мес ТЗ 2018'!AM959</f>
        <v>0</v>
      </c>
      <c r="L37" s="32">
        <f>'[1]мес ТЗ 2018'!AM1060</f>
        <v>0</v>
      </c>
      <c r="M37" s="32">
        <f>'[1]мес ТЗ 2018'!AM1200</f>
        <v>15.465999999999999</v>
      </c>
      <c r="N37" s="51">
        <f>'[1]мес ТЗ 2018'!AM1300</f>
        <v>30</v>
      </c>
      <c r="O37" s="32">
        <f>'[1]мес ТЗ 2018'!AM1397</f>
        <v>0</v>
      </c>
      <c r="P37" s="32">
        <f>'[1]мес ТЗ 2018'!AM1537</f>
        <v>0</v>
      </c>
      <c r="Q37" s="32">
        <f>'[1]мес ТЗ 2018'!AM1670</f>
        <v>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50"/>
      <c r="AK37" s="49"/>
      <c r="AL37" s="49">
        <f>SUM(F37:Q37)</f>
        <v>88.241000000000014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 s="39" customFormat="1" ht="15.75" hidden="1" customHeight="1">
      <c r="A38" s="52"/>
      <c r="B38" s="52"/>
      <c r="C38" s="52"/>
      <c r="D38" s="160"/>
      <c r="E38" s="16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50"/>
      <c r="AK38" s="49"/>
      <c r="AL38" s="53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 s="39" customFormat="1" ht="15" hidden="1" customHeight="1">
      <c r="A39" s="54"/>
      <c r="B39" s="162" t="s">
        <v>30</v>
      </c>
      <c r="C39" s="160"/>
      <c r="D39" s="160"/>
      <c r="E39" s="161"/>
      <c r="F39" s="42" t="e">
        <f>#REF!+#REF!+#REF!+F25+#REF!</f>
        <v>#REF!</v>
      </c>
      <c r="G39" s="42" t="e">
        <f>#REF!+#REF!+#REF!+G25+#REF!</f>
        <v>#REF!</v>
      </c>
      <c r="H39" s="42" t="e">
        <f>#REF!+#REF!+#REF!+H25+#REF!</f>
        <v>#REF!</v>
      </c>
      <c r="I39" s="42" t="e">
        <f>#REF!+#REF!+#REF!+I25+#REF!</f>
        <v>#REF!</v>
      </c>
      <c r="J39" s="42" t="e">
        <f>#REF!+#REF!+#REF!+J25+#REF!</f>
        <v>#REF!</v>
      </c>
      <c r="K39" s="42" t="e">
        <f>#REF!+#REF!+#REF!+K25+#REF!</f>
        <v>#REF!</v>
      </c>
      <c r="L39" s="42" t="e">
        <f>#REF!+#REF!+#REF!+L25+#REF!</f>
        <v>#REF!</v>
      </c>
      <c r="M39" s="42" t="e">
        <f>#REF!+#REF!+#REF!+M25+#REF!</f>
        <v>#REF!</v>
      </c>
      <c r="N39" s="42" t="e">
        <f>#REF!+#REF!+#REF!+N25+#REF!</f>
        <v>#REF!</v>
      </c>
      <c r="O39" s="42" t="e">
        <f>#REF!+#REF!+#REF!+O25+#REF!</f>
        <v>#REF!</v>
      </c>
      <c r="P39" s="42" t="e">
        <f>#REF!+#REF!+#REF!+P25+#REF!</f>
        <v>#REF!</v>
      </c>
      <c r="Q39" s="42" t="e">
        <f>#REF!+#REF!+#REF!+Q25+#REF!</f>
        <v>#REF!</v>
      </c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55"/>
      <c r="AK39" s="56"/>
      <c r="AL39" s="56" t="e">
        <f>SUM(F39:Q39)</f>
        <v>#REF!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</row>
    <row r="40" spans="1:67" s="57" customFormat="1" ht="15" hidden="1" customHeight="1">
      <c r="A40" s="54"/>
      <c r="B40" s="162" t="s">
        <v>34</v>
      </c>
      <c r="C40" s="160"/>
      <c r="D40" s="160"/>
      <c r="E40" s="161"/>
      <c r="F40" s="42" t="e">
        <f>#REF!+F19+F26+#REF!</f>
        <v>#REF!</v>
      </c>
      <c r="G40" s="42" t="e">
        <f>#REF!+G19+G26+#REF!</f>
        <v>#REF!</v>
      </c>
      <c r="H40" s="42" t="e">
        <f>#REF!+H19+H26+#REF!</f>
        <v>#REF!</v>
      </c>
      <c r="I40" s="42" t="e">
        <f>#REF!+I19+I26+#REF!</f>
        <v>#REF!</v>
      </c>
      <c r="J40" s="42" t="e">
        <f>#REF!+J19+J26+#REF!</f>
        <v>#REF!</v>
      </c>
      <c r="K40" s="42" t="e">
        <f>#REF!+K19+K26+#REF!</f>
        <v>#REF!</v>
      </c>
      <c r="L40" s="42" t="e">
        <f>#REF!+L19+L26+#REF!</f>
        <v>#REF!</v>
      </c>
      <c r="M40" s="42" t="e">
        <f>#REF!+M19+M26+#REF!</f>
        <v>#REF!</v>
      </c>
      <c r="N40" s="42" t="e">
        <f>#REF!+N19+N26+#REF!</f>
        <v>#REF!</v>
      </c>
      <c r="O40" s="42" t="e">
        <f>#REF!+O19+O26+#REF!</f>
        <v>#REF!</v>
      </c>
      <c r="P40" s="42" t="e">
        <f>#REF!+P19+P26+#REF!</f>
        <v>#REF!</v>
      </c>
      <c r="Q40" s="42" t="e">
        <f>#REF!+Q19+Q26+#REF!</f>
        <v>#REF!</v>
      </c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55"/>
      <c r="AK40" s="56"/>
      <c r="AL40" s="56" t="e">
        <f>SUM(F40:Q40)</f>
        <v>#REF!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</row>
    <row r="41" spans="1:67" s="57" customFormat="1" ht="15" hidden="1" customHeight="1">
      <c r="A41" s="58"/>
      <c r="B41" s="162" t="s">
        <v>38</v>
      </c>
      <c r="C41" s="160"/>
      <c r="D41" s="160"/>
      <c r="E41" s="161"/>
      <c r="F41" s="42" t="e">
        <f>#REF!+#REF!+#REF!+#REF!+F20+F27+F28+#REF!</f>
        <v>#REF!</v>
      </c>
      <c r="G41" s="42" t="e">
        <f>#REF!+#REF!+#REF!+#REF!+G20+G27+G28+#REF!</f>
        <v>#REF!</v>
      </c>
      <c r="H41" s="42" t="e">
        <f>#REF!+#REF!+#REF!+#REF!+H20+H27+H28+#REF!</f>
        <v>#REF!</v>
      </c>
      <c r="I41" s="42" t="e">
        <f>#REF!+#REF!+#REF!+#REF!+I20+I27+I28+#REF!</f>
        <v>#REF!</v>
      </c>
      <c r="J41" s="42" t="e">
        <f>#REF!+#REF!+#REF!+#REF!+J20+J27+J28+#REF!</f>
        <v>#REF!</v>
      </c>
      <c r="K41" s="42" t="e">
        <f>#REF!+#REF!+#REF!+#REF!+K20+K27+K28+#REF!</f>
        <v>#REF!</v>
      </c>
      <c r="L41" s="42" t="e">
        <f>#REF!+#REF!+#REF!+#REF!+L20+L27+L28+#REF!</f>
        <v>#REF!</v>
      </c>
      <c r="M41" s="42" t="e">
        <f>#REF!+#REF!+#REF!+#REF!+M20+M27+M28+#REF!</f>
        <v>#REF!</v>
      </c>
      <c r="N41" s="42" t="e">
        <f>#REF!+#REF!+#REF!+#REF!+N20+N27+N28+#REF!</f>
        <v>#REF!</v>
      </c>
      <c r="O41" s="42" t="e">
        <f>#REF!+#REF!+#REF!+#REF!+O20+O27+O28+#REF!</f>
        <v>#REF!</v>
      </c>
      <c r="P41" s="42" t="e">
        <f>#REF!+#REF!+#REF!+#REF!+P20+P27+P28+#REF!</f>
        <v>#REF!</v>
      </c>
      <c r="Q41" s="42" t="e">
        <f>#REF!+#REF!+#REF!+#REF!+Q20+Q27+Q28+#REF!</f>
        <v>#REF!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55"/>
      <c r="AK41" s="56"/>
      <c r="AL41" s="56" t="e">
        <f t="shared" ref="AL41:AL46" si="2">SUM(F41:Q41)</f>
        <v>#REF!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spans="1:67" s="39" customFormat="1" ht="15.75" hidden="1" customHeight="1">
      <c r="A42" s="163" t="s">
        <v>41</v>
      </c>
      <c r="B42" s="150"/>
      <c r="C42" s="150"/>
      <c r="D42" s="150"/>
      <c r="E42" s="150"/>
      <c r="F42" s="42">
        <f>'[1]мес ТЗ 2018'!AM195</f>
        <v>0.96776252723311695</v>
      </c>
      <c r="G42" s="42">
        <f>'[1]мес ТЗ 2018'!AM224</f>
        <v>0</v>
      </c>
      <c r="H42" s="42">
        <f>'[1]мес ТЗ 2018'!AM253</f>
        <v>0</v>
      </c>
      <c r="I42" s="42">
        <f>'[1]мес ТЗ 2018'!AM282</f>
        <v>0</v>
      </c>
      <c r="J42" s="42">
        <f>'[1]мес ТЗ 2018'!AM311</f>
        <v>0</v>
      </c>
      <c r="K42" s="42">
        <f>'[1]мес ТЗ 2018'!AM963</f>
        <v>4.5</v>
      </c>
      <c r="L42" s="42">
        <f>'[1]мес ТЗ 2018'!AM1134</f>
        <v>303.56266009142303</v>
      </c>
      <c r="M42" s="42">
        <f>'[1]мес ТЗ 2018'!AM1205</f>
        <v>0</v>
      </c>
      <c r="N42" s="42">
        <f>'[1]мес ТЗ 2018'!AM1305</f>
        <v>2.35</v>
      </c>
      <c r="O42" s="42">
        <f>'[1]мес ТЗ 2018'!AM1474</f>
        <v>0</v>
      </c>
      <c r="P42" s="42">
        <f>'[1]мес ТЗ 2018'!AM1601</f>
        <v>0</v>
      </c>
      <c r="Q42" s="55">
        <f>'[1]мес ТЗ 2018'!AM1750</f>
        <v>0</v>
      </c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6"/>
      <c r="AL42" s="56">
        <f t="shared" si="2"/>
        <v>311.38042261865616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hidden="1">
      <c r="A43" s="164" t="s">
        <v>42</v>
      </c>
      <c r="B43" s="165"/>
      <c r="C43" s="165"/>
      <c r="D43" s="165"/>
      <c r="E43" s="165"/>
      <c r="F43" s="42">
        <f>'[1]мес ТЗ 2018'!AM196</f>
        <v>1.7956419753086399</v>
      </c>
      <c r="G43" s="42">
        <f>'[1]мес ТЗ 2018'!AM225</f>
        <v>0</v>
      </c>
      <c r="H43" s="42" t="str">
        <f>'[1]мес ТЗ 2018'!AM254</f>
        <v>Итого, чел/час</v>
      </c>
      <c r="I43" s="42">
        <f>'[1]мес ТЗ 2018'!AM283</f>
        <v>0</v>
      </c>
      <c r="J43" s="42">
        <f>'[1]мес ТЗ 2018'!AM312</f>
        <v>15.465999999999999</v>
      </c>
      <c r="K43" s="42">
        <f>'[1]мес ТЗ 2018'!AM964</f>
        <v>42.85</v>
      </c>
      <c r="L43" s="42">
        <f>'[1]мес ТЗ 2018'!AM1135</f>
        <v>1983.422</v>
      </c>
      <c r="M43" s="42">
        <f>'[1]мес ТЗ 2018'!AM1206</f>
        <v>15.465999999999999</v>
      </c>
      <c r="N43" s="42">
        <f>'[1]мес ТЗ 2018'!AM1306</f>
        <v>0</v>
      </c>
      <c r="O43" s="42">
        <f>'[1]мес ТЗ 2018'!AM1475</f>
        <v>0</v>
      </c>
      <c r="P43" s="42">
        <f>'[1]мес ТЗ 2018'!AM1602</f>
        <v>0</v>
      </c>
      <c r="Q43" s="55">
        <f>'[1]мес ТЗ 2018'!AM1751</f>
        <v>0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6"/>
      <c r="AL43" s="56">
        <f t="shared" si="2"/>
        <v>2058.9996419753088</v>
      </c>
      <c r="AM43" s="9"/>
      <c r="AN43" s="9"/>
    </row>
    <row r="44" spans="1:67" hidden="1">
      <c r="A44" s="167" t="s">
        <v>43</v>
      </c>
      <c r="B44" s="168"/>
      <c r="C44" s="168"/>
      <c r="D44" s="168"/>
      <c r="E44" s="168"/>
      <c r="F44" s="42" t="e">
        <f t="shared" ref="F44:Q44" si="3">SUM(F40:F43)</f>
        <v>#REF!</v>
      </c>
      <c r="G44" s="42" t="e">
        <f t="shared" si="3"/>
        <v>#REF!</v>
      </c>
      <c r="H44" s="42" t="e">
        <f t="shared" si="3"/>
        <v>#REF!</v>
      </c>
      <c r="I44" s="42" t="e">
        <f t="shared" si="3"/>
        <v>#REF!</v>
      </c>
      <c r="J44" s="42" t="e">
        <f t="shared" si="3"/>
        <v>#REF!</v>
      </c>
      <c r="K44" s="42" t="e">
        <f t="shared" si="3"/>
        <v>#REF!</v>
      </c>
      <c r="L44" s="42" t="e">
        <f t="shared" si="3"/>
        <v>#REF!</v>
      </c>
      <c r="M44" s="42" t="e">
        <f t="shared" si="3"/>
        <v>#REF!</v>
      </c>
      <c r="N44" s="42" t="e">
        <f t="shared" si="3"/>
        <v>#REF!</v>
      </c>
      <c r="O44" s="42" t="e">
        <f t="shared" si="3"/>
        <v>#REF!</v>
      </c>
      <c r="P44" s="42" t="e">
        <f t="shared" si="3"/>
        <v>#REF!</v>
      </c>
      <c r="Q44" s="55" t="e">
        <f t="shared" si="3"/>
        <v>#REF!</v>
      </c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6"/>
      <c r="AL44" s="56" t="e">
        <f t="shared" si="2"/>
        <v>#REF!</v>
      </c>
      <c r="AM44" s="9"/>
      <c r="AN44" s="9"/>
    </row>
    <row r="45" spans="1:67" hidden="1">
      <c r="A45" s="169" t="s">
        <v>44</v>
      </c>
      <c r="B45" s="170"/>
      <c r="C45" s="170"/>
      <c r="D45" s="170"/>
      <c r="E45" s="170"/>
      <c r="F45" s="59">
        <f>'[1]мес ТЗ 2018'!AM198</f>
        <v>0.2</v>
      </c>
      <c r="G45" s="59">
        <f>'[1]мес ТЗ 2018'!AM227</f>
        <v>0</v>
      </c>
      <c r="H45" s="59">
        <f>'[1]мес ТЗ 2018'!AM256</f>
        <v>0</v>
      </c>
      <c r="I45" s="59">
        <f>'[1]мес ТЗ 2018'!AM285</f>
        <v>0</v>
      </c>
      <c r="J45" s="59">
        <f>'[1]мес ТЗ 2018'!AM314</f>
        <v>0</v>
      </c>
      <c r="K45" s="59">
        <f>'[1]мес ТЗ 2018'!AM966</f>
        <v>3.15</v>
      </c>
      <c r="L45" s="59">
        <f>'[1]мес ТЗ 2018'!AM1137</f>
        <v>0</v>
      </c>
      <c r="M45" s="59">
        <f>'[1]мес ТЗ 2018'!AM1208</f>
        <v>0</v>
      </c>
      <c r="N45" s="59">
        <f>'[1]мес ТЗ 2018'!AM1308</f>
        <v>0</v>
      </c>
      <c r="O45" s="59">
        <f>'[1]мес ТЗ 2018'!AM1477</f>
        <v>0</v>
      </c>
      <c r="P45" s="59">
        <f>'[1]мес ТЗ 2018'!AM1604</f>
        <v>0</v>
      </c>
      <c r="Q45" s="60">
        <f>'[1]мес ТЗ 2018'!AM1753</f>
        <v>0</v>
      </c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56"/>
      <c r="AL45" s="56">
        <f t="shared" si="2"/>
        <v>3.35</v>
      </c>
      <c r="AM45" s="9"/>
      <c r="AN45" s="9"/>
    </row>
    <row r="46" spans="1:67" hidden="1">
      <c r="A46" s="61"/>
      <c r="B46" s="62"/>
      <c r="C46" s="61"/>
      <c r="D46" s="61"/>
      <c r="E46" s="63" t="s">
        <v>38</v>
      </c>
      <c r="F46" s="42" t="e">
        <f>#REF!+#REF!+F20+F27</f>
        <v>#REF!</v>
      </c>
      <c r="G46" s="42" t="e">
        <f>#REF!+#REF!+G20+G27</f>
        <v>#REF!</v>
      </c>
      <c r="H46" s="42" t="e">
        <f>#REF!+#REF!++#REF!+H20+H27</f>
        <v>#REF!</v>
      </c>
      <c r="I46" s="42" t="e">
        <f>#REF!+#REF!++#REF!+I20+I27</f>
        <v>#REF!</v>
      </c>
      <c r="J46" s="42" t="e">
        <f>#REF!+#REF!++#REF!+J20+J27</f>
        <v>#REF!</v>
      </c>
      <c r="K46" s="42" t="e">
        <f>#REF!+#REF!++#REF!+K20+K27</f>
        <v>#REF!</v>
      </c>
      <c r="L46" s="42" t="e">
        <f>#REF!+#REF!++#REF!+L20+L27</f>
        <v>#REF!</v>
      </c>
      <c r="M46" s="42" t="e">
        <f>#REF!+#REF!++#REF!+M20+M27</f>
        <v>#REF!</v>
      </c>
      <c r="N46" s="42" t="e">
        <f>#REF!+#REF!++#REF!+N20+N27</f>
        <v>#REF!</v>
      </c>
      <c r="O46" s="42" t="e">
        <f>#REF!+#REF!++#REF!+O20+O27</f>
        <v>#REF!</v>
      </c>
      <c r="P46" s="42" t="e">
        <f>#REF!+#REF!++#REF!+P20+P27</f>
        <v>#REF!</v>
      </c>
      <c r="Q46" s="42" t="e">
        <f>#REF!+#REF!++#REF!+Q20+Q27</f>
        <v>#REF!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55"/>
      <c r="AK46" s="56"/>
      <c r="AL46" s="56" t="e">
        <f t="shared" si="2"/>
        <v>#REF!</v>
      </c>
    </row>
    <row r="47" spans="1:67" ht="15" hidden="1" customHeight="1">
      <c r="A47" s="65"/>
      <c r="B47" s="66"/>
      <c r="C47" s="66"/>
      <c r="D47" s="158"/>
      <c r="E47" s="159"/>
      <c r="F47" s="42" t="e">
        <f>F39+F40+F41</f>
        <v>#REF!</v>
      </c>
      <c r="G47" s="42" t="e">
        <f>G39+G40+G41</f>
        <v>#REF!</v>
      </c>
      <c r="H47" s="42" t="e">
        <f>H39+H40+H41</f>
        <v>#REF!</v>
      </c>
      <c r="I47" s="42" t="e">
        <f t="shared" ref="I47:Q47" si="4">I39+I40+I41</f>
        <v>#REF!</v>
      </c>
      <c r="J47" s="42" t="e">
        <f t="shared" si="4"/>
        <v>#REF!</v>
      </c>
      <c r="K47" s="42" t="e">
        <f t="shared" si="4"/>
        <v>#REF!</v>
      </c>
      <c r="L47" s="42" t="e">
        <f t="shared" si="4"/>
        <v>#REF!</v>
      </c>
      <c r="M47" s="42" t="e">
        <f t="shared" si="4"/>
        <v>#REF!</v>
      </c>
      <c r="N47" s="42" t="e">
        <f t="shared" si="4"/>
        <v>#REF!</v>
      </c>
      <c r="O47" s="42" t="e">
        <f t="shared" si="4"/>
        <v>#REF!</v>
      </c>
      <c r="P47" s="42" t="e">
        <f t="shared" si="4"/>
        <v>#REF!</v>
      </c>
      <c r="Q47" s="42" t="e">
        <f t="shared" si="4"/>
        <v>#REF!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55"/>
      <c r="AK47" s="56"/>
      <c r="AL47" s="56" t="e">
        <f>SUM(F47:Q47)</f>
        <v>#REF!</v>
      </c>
    </row>
    <row r="48" spans="1:67" ht="15" hidden="1" customHeight="1">
      <c r="A48" s="65"/>
      <c r="B48" s="67"/>
      <c r="C48" s="157" t="s">
        <v>22</v>
      </c>
      <c r="D48" s="158"/>
      <c r="E48" s="159"/>
      <c r="F48" s="42" t="e">
        <f>#REF!+#REF!+F21+F30+F34</f>
        <v>#REF!</v>
      </c>
      <c r="G48" s="42" t="e">
        <f>#REF!+#REF!+G21+G30+G34</f>
        <v>#REF!</v>
      </c>
      <c r="H48" s="42" t="e">
        <f>#REF!+#REF!+H21+H30+H34</f>
        <v>#REF!</v>
      </c>
      <c r="I48" s="42" t="e">
        <f>#REF!+#REF!+I21+I30+I34</f>
        <v>#REF!</v>
      </c>
      <c r="J48" s="42" t="e">
        <f>#REF!+#REF!+J21+J30+J34</f>
        <v>#REF!</v>
      </c>
      <c r="K48" s="42" t="e">
        <f>#REF!+#REF!+K21+K30+K34</f>
        <v>#REF!</v>
      </c>
      <c r="L48" s="42" t="e">
        <f>#REF!+#REF!+L21+L30+L34</f>
        <v>#REF!</v>
      </c>
      <c r="M48" s="42" t="e">
        <f>#REF!+#REF!+M21+M30+M34</f>
        <v>#REF!</v>
      </c>
      <c r="N48" s="42" t="e">
        <f>#REF!+#REF!+N21+N30+N34</f>
        <v>#REF!</v>
      </c>
      <c r="O48" s="42" t="e">
        <f>#REF!+#REF!+O21+O30+O34</f>
        <v>#REF!</v>
      </c>
      <c r="P48" s="42" t="e">
        <f>#REF!+#REF!+P21+P30+P34</f>
        <v>#REF!</v>
      </c>
      <c r="Q48" s="42" t="e">
        <f>#REF!+#REF!+Q21+Q30+Q34</f>
        <v>#REF!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55"/>
      <c r="AK48" s="56"/>
      <c r="AL48" s="68" t="e">
        <f>SUM(F48:Q48)</f>
        <v>#REF!</v>
      </c>
    </row>
    <row r="49" spans="1:68" ht="15" hidden="1" customHeight="1">
      <c r="A49" s="65"/>
      <c r="B49" s="67"/>
      <c r="C49" s="157" t="s">
        <v>24</v>
      </c>
      <c r="D49" s="158"/>
      <c r="E49" s="159"/>
      <c r="F49" s="42" t="e">
        <f>#REF!+#REF!+F22+F31+F35</f>
        <v>#REF!</v>
      </c>
      <c r="G49" s="42" t="e">
        <f>#REF!+#REF!+G22+G31+G35</f>
        <v>#REF!</v>
      </c>
      <c r="H49" s="42" t="e">
        <f>#REF!+#REF!+H22+H31+H35</f>
        <v>#REF!</v>
      </c>
      <c r="I49" s="42" t="e">
        <f>#REF!+#REF!+I22+I31+I35</f>
        <v>#REF!</v>
      </c>
      <c r="J49" s="42" t="e">
        <f>#REF!+#REF!+J22+J31+J35</f>
        <v>#REF!</v>
      </c>
      <c r="K49" s="42" t="e">
        <f>#REF!+#REF!+K22+K31+K35</f>
        <v>#REF!</v>
      </c>
      <c r="L49" s="42" t="e">
        <f>#REF!+#REF!+L22+L31+L35</f>
        <v>#REF!</v>
      </c>
      <c r="M49" s="42" t="e">
        <f>#REF!+#REF!+M22+M31+M35</f>
        <v>#REF!</v>
      </c>
      <c r="N49" s="42" t="e">
        <f>#REF!+#REF!+N22+N31+N35</f>
        <v>#REF!</v>
      </c>
      <c r="O49" s="42" t="e">
        <f>#REF!+#REF!+O22+O31+O35</f>
        <v>#REF!</v>
      </c>
      <c r="P49" s="42" t="e">
        <f>#REF!+#REF!+P22+P31+P35</f>
        <v>#REF!</v>
      </c>
      <c r="Q49" s="42" t="e">
        <f>#REF!+#REF!+Q22+Q31+Q35</f>
        <v>#REF!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55"/>
      <c r="AK49" s="56"/>
      <c r="AL49" s="68" t="e">
        <f>SUM(F49:Q49)</f>
        <v>#REF!</v>
      </c>
    </row>
    <row r="50" spans="1:68" ht="15" hidden="1" customHeight="1">
      <c r="A50" s="65"/>
      <c r="B50" s="67"/>
      <c r="C50" s="66"/>
      <c r="D50" s="158"/>
      <c r="E50" s="159"/>
      <c r="F50" s="42" t="e">
        <f t="shared" ref="F50:Q50" si="5">SUM(F47:F49)</f>
        <v>#REF!</v>
      </c>
      <c r="G50" s="42" t="e">
        <f t="shared" si="5"/>
        <v>#REF!</v>
      </c>
      <c r="H50" s="42" t="e">
        <f t="shared" si="5"/>
        <v>#REF!</v>
      </c>
      <c r="I50" s="42" t="e">
        <f t="shared" si="5"/>
        <v>#REF!</v>
      </c>
      <c r="J50" s="42" t="e">
        <f t="shared" si="5"/>
        <v>#REF!</v>
      </c>
      <c r="K50" s="42" t="e">
        <f t="shared" si="5"/>
        <v>#REF!</v>
      </c>
      <c r="L50" s="42" t="e">
        <f t="shared" si="5"/>
        <v>#REF!</v>
      </c>
      <c r="M50" s="42" t="e">
        <f t="shared" si="5"/>
        <v>#REF!</v>
      </c>
      <c r="N50" s="42" t="e">
        <f t="shared" si="5"/>
        <v>#REF!</v>
      </c>
      <c r="O50" s="42" t="e">
        <f t="shared" si="5"/>
        <v>#REF!</v>
      </c>
      <c r="P50" s="42" t="e">
        <f t="shared" si="5"/>
        <v>#REF!</v>
      </c>
      <c r="Q50" s="42" t="e">
        <f t="shared" si="5"/>
        <v>#REF!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55"/>
      <c r="AK50" s="56"/>
      <c r="AL50" s="68" t="e">
        <f>SUM(F50:Q50)</f>
        <v>#REF!</v>
      </c>
    </row>
    <row r="51" spans="1:68" ht="6.75" hidden="1" customHeight="1">
      <c r="A51" s="65"/>
      <c r="B51" s="67"/>
      <c r="C51" s="157" t="s">
        <v>25</v>
      </c>
      <c r="D51" s="158"/>
      <c r="E51" s="159"/>
      <c r="F51" s="42" t="e">
        <f>#REF!+#REF!+F24+F33+F37</f>
        <v>#REF!</v>
      </c>
      <c r="G51" s="42" t="e">
        <f>#REF!+#REF!+G24+G33+G37</f>
        <v>#REF!</v>
      </c>
      <c r="H51" s="42" t="e">
        <f>#REF!+#REF!+H24+H33+H37</f>
        <v>#REF!</v>
      </c>
      <c r="I51" s="42" t="e">
        <f>#REF!+#REF!+I24+I33+I37</f>
        <v>#REF!</v>
      </c>
      <c r="J51" s="42" t="e">
        <f>#REF!+#REF!+J24+J33+J37</f>
        <v>#REF!</v>
      </c>
      <c r="K51" s="42" t="e">
        <f>#REF!+#REF!+K24+K33+K37</f>
        <v>#REF!</v>
      </c>
      <c r="L51" s="42" t="e">
        <f>#REF!+#REF!+L24+L33+L37</f>
        <v>#REF!</v>
      </c>
      <c r="M51" s="42" t="e">
        <f>#REF!+#REF!+M24+M33+M37</f>
        <v>#REF!</v>
      </c>
      <c r="N51" s="69" t="e">
        <f>#REF!+#REF!+N24+N33+N37</f>
        <v>#REF!</v>
      </c>
      <c r="O51" s="42" t="e">
        <f>#REF!+#REF!+O24+O33+O37</f>
        <v>#REF!</v>
      </c>
      <c r="P51" s="42" t="e">
        <f>#REF!+#REF!+P24+P33+P37</f>
        <v>#REF!</v>
      </c>
      <c r="Q51" s="42" t="e">
        <f>#REF!+#REF!+Q24+Q33+Q37</f>
        <v>#REF!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55"/>
      <c r="AK51" s="56"/>
      <c r="AL51" s="70" t="e">
        <f>SUM(F51:Q51)</f>
        <v>#REF!</v>
      </c>
    </row>
    <row r="52" spans="1:68" ht="43.5" customHeight="1">
      <c r="AM52" s="26"/>
    </row>
    <row r="53" spans="1:68" ht="21.75" customHeight="1">
      <c r="A53" s="73"/>
      <c r="B53" s="18"/>
      <c r="C53" s="18"/>
      <c r="D53" s="18"/>
      <c r="E53" s="18"/>
      <c r="F53" s="18"/>
      <c r="G53" s="25"/>
      <c r="H53" s="25"/>
      <c r="I53" s="25"/>
      <c r="J53" s="25"/>
      <c r="K53" s="25"/>
      <c r="L53" s="25"/>
      <c r="M53" s="25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O53" s="6"/>
      <c r="BP53" s="9"/>
    </row>
    <row r="54" spans="1:68" s="75" customFormat="1" ht="66" customHeight="1">
      <c r="B54" s="145" t="s">
        <v>45</v>
      </c>
      <c r="C54" s="145"/>
      <c r="D54" s="145"/>
      <c r="E54" s="145"/>
      <c r="F54" s="145"/>
      <c r="G54" s="145"/>
      <c r="H54" s="146" t="s">
        <v>46</v>
      </c>
      <c r="I54" s="146"/>
      <c r="J54" s="146"/>
      <c r="K54" s="146"/>
      <c r="L54" s="146"/>
      <c r="M54" s="146"/>
      <c r="N54" s="95"/>
      <c r="O54" s="95"/>
      <c r="P54" s="195"/>
      <c r="Q54" s="195"/>
      <c r="R54" s="195"/>
      <c r="S54" s="195"/>
      <c r="T54" s="96"/>
      <c r="U54" s="148" t="s">
        <v>47</v>
      </c>
      <c r="V54" s="148"/>
      <c r="W54" s="148"/>
    </row>
    <row r="55" spans="1:68" s="75" customFormat="1" ht="21.95" customHeight="1">
      <c r="I55" s="140" t="s">
        <v>6</v>
      </c>
      <c r="J55" s="140"/>
      <c r="K55" s="140"/>
      <c r="L55" s="140"/>
      <c r="P55" s="140" t="s">
        <v>8</v>
      </c>
      <c r="Q55" s="140"/>
      <c r="R55" s="140"/>
      <c r="S55" s="140"/>
      <c r="U55" s="140" t="s">
        <v>48</v>
      </c>
      <c r="V55" s="140"/>
      <c r="W55" s="140"/>
    </row>
    <row r="56" spans="1:68" s="75" customFormat="1" ht="21.95" customHeight="1">
      <c r="I56" s="97"/>
      <c r="J56" s="97"/>
      <c r="K56" s="97"/>
      <c r="L56" s="97"/>
      <c r="P56" s="97"/>
      <c r="Q56" s="97"/>
      <c r="R56" s="97"/>
      <c r="S56" s="97"/>
      <c r="U56" s="97"/>
      <c r="V56" s="97"/>
      <c r="W56" s="97"/>
    </row>
    <row r="57" spans="1:68" s="75" customFormat="1" ht="90.75" customHeight="1">
      <c r="B57" s="145" t="s">
        <v>49</v>
      </c>
      <c r="C57" s="145"/>
      <c r="D57" s="145"/>
      <c r="E57" s="145"/>
      <c r="F57" s="145"/>
      <c r="G57" s="145"/>
      <c r="H57" s="146" t="s">
        <v>50</v>
      </c>
      <c r="I57" s="146"/>
      <c r="J57" s="146"/>
      <c r="K57" s="146"/>
      <c r="L57" s="146"/>
      <c r="M57" s="146"/>
      <c r="N57" s="95"/>
      <c r="O57" s="95"/>
      <c r="P57" s="195"/>
      <c r="Q57" s="195"/>
      <c r="R57" s="195"/>
      <c r="S57" s="195"/>
      <c r="T57" s="96"/>
      <c r="U57" s="148" t="s">
        <v>51</v>
      </c>
      <c r="V57" s="148"/>
      <c r="W57" s="148"/>
    </row>
    <row r="58" spans="1:68" s="75" customFormat="1" ht="26.1" customHeight="1">
      <c r="I58" s="140" t="s">
        <v>6</v>
      </c>
      <c r="J58" s="140"/>
      <c r="K58" s="140"/>
      <c r="L58" s="140"/>
      <c r="P58" s="140" t="s">
        <v>8</v>
      </c>
      <c r="Q58" s="140"/>
      <c r="R58" s="140"/>
      <c r="S58" s="140"/>
      <c r="U58" s="140" t="s">
        <v>48</v>
      </c>
      <c r="V58" s="140"/>
      <c r="W58" s="140"/>
    </row>
    <row r="59" spans="1:68"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68"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68" ht="42" customHeight="1"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 t="s">
        <v>101</v>
      </c>
      <c r="W61" s="128" t="s">
        <v>101</v>
      </c>
      <c r="X61" s="128" t="s">
        <v>101</v>
      </c>
      <c r="Y61" s="39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9" t="s">
        <v>102</v>
      </c>
    </row>
    <row r="62" spans="1:68"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>
        <v>0.64</v>
      </c>
      <c r="W62" s="130">
        <v>0.64</v>
      </c>
      <c r="X62" s="130">
        <v>0.64</v>
      </c>
      <c r="Y62" s="39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1">
        <f>SUM(F62:AJ62)</f>
        <v>1.92</v>
      </c>
    </row>
    <row r="63" spans="1:68" ht="15" customHeight="1">
      <c r="B63" s="78"/>
      <c r="C63" s="78"/>
      <c r="F63" s="79"/>
      <c r="G63" s="79"/>
      <c r="H63" s="79"/>
      <c r="I63" s="9"/>
      <c r="J63" s="9"/>
      <c r="K63" s="79"/>
      <c r="L63" s="79"/>
      <c r="M63" s="79"/>
      <c r="N63" s="79"/>
      <c r="O63" s="98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O63" s="6"/>
      <c r="BP63" s="9"/>
    </row>
    <row r="64" spans="1:68" s="122" customFormat="1" ht="111.75" customHeight="1">
      <c r="A64" s="196"/>
      <c r="B64" s="196"/>
      <c r="C64" s="197"/>
      <c r="D64" s="197"/>
      <c r="E64" s="26"/>
      <c r="F64" s="125"/>
      <c r="G64" s="26"/>
      <c r="H64" s="26"/>
      <c r="I64" s="26"/>
      <c r="J64" s="26"/>
      <c r="K64" s="26"/>
      <c r="L64" s="26"/>
      <c r="M64" s="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7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</row>
    <row r="65" spans="6:68" ht="13.5" customHeight="1">
      <c r="F65" s="77"/>
      <c r="Q65" s="18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O65" s="6"/>
      <c r="BP65" s="9"/>
    </row>
    <row r="66" spans="6:68" ht="13.5" customHeight="1">
      <c r="F66" s="77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O66" s="6"/>
      <c r="BP66" s="9"/>
    </row>
    <row r="67" spans="6:68">
      <c r="F67" s="7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O67" s="6"/>
      <c r="BP67" s="9"/>
    </row>
  </sheetData>
  <mergeCells count="62">
    <mergeCell ref="B3:E3"/>
    <mergeCell ref="AE3:AL3"/>
    <mergeCell ref="AE5:AL5"/>
    <mergeCell ref="AE7:AL7"/>
    <mergeCell ref="B9:E9"/>
    <mergeCell ref="AE9:AL9"/>
    <mergeCell ref="A12:AL12"/>
    <mergeCell ref="A13:AL13"/>
    <mergeCell ref="A14:AL14"/>
    <mergeCell ref="A15:A17"/>
    <mergeCell ref="B15:B17"/>
    <mergeCell ref="C15:C17"/>
    <mergeCell ref="D15:D17"/>
    <mergeCell ref="E15:E17"/>
    <mergeCell ref="F15:AJ15"/>
    <mergeCell ref="AK15:AK17"/>
    <mergeCell ref="D32:E32"/>
    <mergeCell ref="AL15:AL17"/>
    <mergeCell ref="F17:AJ17"/>
    <mergeCell ref="F18:AJ18"/>
    <mergeCell ref="C21:E21"/>
    <mergeCell ref="C22:E22"/>
    <mergeCell ref="D23:E23"/>
    <mergeCell ref="C24:E24"/>
    <mergeCell ref="B25:B28"/>
    <mergeCell ref="A29:E29"/>
    <mergeCell ref="C30:E30"/>
    <mergeCell ref="C31:E31"/>
    <mergeCell ref="A44:E44"/>
    <mergeCell ref="C33:E33"/>
    <mergeCell ref="C34:E34"/>
    <mergeCell ref="C35:E35"/>
    <mergeCell ref="D36:E36"/>
    <mergeCell ref="C37:E37"/>
    <mergeCell ref="D38:E38"/>
    <mergeCell ref="B39:E39"/>
    <mergeCell ref="B40:E40"/>
    <mergeCell ref="B41:E41"/>
    <mergeCell ref="A42:E42"/>
    <mergeCell ref="A43:E43"/>
    <mergeCell ref="U54:W54"/>
    <mergeCell ref="A45:E45"/>
    <mergeCell ref="D47:E47"/>
    <mergeCell ref="C48:E48"/>
    <mergeCell ref="C49:E49"/>
    <mergeCell ref="D50:E50"/>
    <mergeCell ref="C51:E51"/>
    <mergeCell ref="A64:B64"/>
    <mergeCell ref="C64:D64"/>
    <mergeCell ref="B54:G54"/>
    <mergeCell ref="H54:M54"/>
    <mergeCell ref="P54:S54"/>
    <mergeCell ref="I55:L55"/>
    <mergeCell ref="P55:S55"/>
    <mergeCell ref="I58:L58"/>
    <mergeCell ref="P58:S58"/>
    <mergeCell ref="U58:W58"/>
    <mergeCell ref="U55:W55"/>
    <mergeCell ref="B57:G57"/>
    <mergeCell ref="H57:M57"/>
    <mergeCell ref="P57:S57"/>
    <mergeCell ref="U57:W57"/>
  </mergeCells>
  <printOptions horizontalCentered="1"/>
  <pageMargins left="0.7" right="0.7" top="0.75" bottom="0.75" header="0.3" footer="0.3"/>
  <pageSetup paperSize="8" scale="46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2"/>
  <sheetViews>
    <sheetView showZeros="0" topLeftCell="A10" zoomScale="55" zoomScaleNormal="55" zoomScaleSheetLayoutView="70" workbookViewId="0">
      <selection activeCell="H15" sqref="H15:AL15"/>
    </sheetView>
  </sheetViews>
  <sheetFormatPr defaultColWidth="12.42578125" defaultRowHeight="20.25" outlineLevelRow="1"/>
  <cols>
    <col min="1" max="1" width="9.42578125" style="6" customWidth="1"/>
    <col min="2" max="2" width="62.85546875" style="80" customWidth="1"/>
    <col min="3" max="3" width="27.140625" style="6" customWidth="1"/>
    <col min="4" max="4" width="12.42578125" style="6" customWidth="1"/>
    <col min="5" max="5" width="10.85546875" style="6" customWidth="1"/>
    <col min="6" max="6" width="23" style="77" customWidth="1"/>
    <col min="7" max="7" width="7.140625" style="77" hidden="1" customWidth="1"/>
    <col min="8" max="22" width="8.7109375" style="6" customWidth="1"/>
    <col min="23" max="25" width="10.5703125" style="6" customWidth="1"/>
    <col min="26" max="37" width="8.7109375" style="6" customWidth="1"/>
    <col min="38" max="38" width="7.5703125" style="6" customWidth="1"/>
    <col min="39" max="39" width="13.5703125" style="53" customWidth="1"/>
    <col min="40" max="40" width="22.14062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9" t="s">
        <v>63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78" t="s">
        <v>3</v>
      </c>
      <c r="C3" s="178"/>
      <c r="D3" s="178"/>
      <c r="E3" s="178"/>
      <c r="F3" s="178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78" t="s">
        <v>4</v>
      </c>
      <c r="AH3" s="178"/>
      <c r="AI3" s="178"/>
      <c r="AJ3" s="178"/>
      <c r="AK3" s="178"/>
      <c r="AL3" s="178"/>
      <c r="AM3" s="178"/>
      <c r="AN3" s="1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79" t="s">
        <v>6</v>
      </c>
      <c r="AH5" s="179"/>
      <c r="AI5" s="179"/>
      <c r="AJ5" s="179"/>
      <c r="AK5" s="179"/>
      <c r="AL5" s="179"/>
      <c r="AM5" s="179"/>
      <c r="AN5" s="1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9" t="s">
        <v>8</v>
      </c>
      <c r="AH7" s="179"/>
      <c r="AI7" s="179"/>
      <c r="AJ7" s="179"/>
      <c r="AK7" s="179"/>
      <c r="AL7" s="179"/>
      <c r="AM7" s="179"/>
      <c r="AN7" s="1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70" ht="27.75" hidden="1" customHeight="1" outlineLevel="1">
      <c r="A9" s="18"/>
      <c r="B9" s="178" t="s">
        <v>9</v>
      </c>
      <c r="C9" s="178"/>
      <c r="D9" s="178"/>
      <c r="E9" s="178"/>
      <c r="F9" s="178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80" t="s">
        <v>77</v>
      </c>
      <c r="AH9" s="180"/>
      <c r="AI9" s="180"/>
      <c r="AJ9" s="180"/>
      <c r="AK9" s="180"/>
      <c r="AL9" s="180"/>
      <c r="AM9" s="180"/>
      <c r="AN9" s="82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00" t="s">
        <v>63</v>
      </c>
    </row>
    <row r="11" spans="1:70" ht="25.5" customHeight="1">
      <c r="R11" s="1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N11" s="9"/>
    </row>
    <row r="12" spans="1:70" s="21" customFormat="1" ht="21.75" customHeight="1">
      <c r="A12" s="181" t="s">
        <v>53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81" t="s">
        <v>12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81" t="s">
        <v>65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ht="21.75" customHeight="1">
      <c r="A15" s="175" t="s">
        <v>14</v>
      </c>
      <c r="B15" s="182" t="s">
        <v>15</v>
      </c>
      <c r="C15" s="175" t="s">
        <v>16</v>
      </c>
      <c r="D15" s="175" t="s">
        <v>54</v>
      </c>
      <c r="E15" s="175" t="s">
        <v>17</v>
      </c>
      <c r="F15" s="175" t="s">
        <v>55</v>
      </c>
      <c r="G15" s="171" t="s">
        <v>19</v>
      </c>
      <c r="H15" s="172" t="s">
        <v>105</v>
      </c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4" t="s">
        <v>56</v>
      </c>
      <c r="AN15" s="184" t="s">
        <v>57</v>
      </c>
    </row>
    <row r="16" spans="1:70" ht="26.25" customHeight="1">
      <c r="A16" s="175"/>
      <c r="B16" s="182"/>
      <c r="C16" s="175"/>
      <c r="D16" s="175"/>
      <c r="E16" s="175"/>
      <c r="F16" s="175"/>
      <c r="G16" s="171"/>
      <c r="H16" s="24">
        <v>1</v>
      </c>
      <c r="I16" s="23">
        <v>2</v>
      </c>
      <c r="J16" s="24">
        <v>3</v>
      </c>
      <c r="K16" s="23">
        <v>4</v>
      </c>
      <c r="L16" s="24">
        <v>5</v>
      </c>
      <c r="M16" s="118">
        <v>6</v>
      </c>
      <c r="N16" s="121">
        <v>7</v>
      </c>
      <c r="O16" s="23">
        <v>8</v>
      </c>
      <c r="P16" s="24">
        <v>9</v>
      </c>
      <c r="Q16" s="23">
        <v>10</v>
      </c>
      <c r="R16" s="24">
        <v>11</v>
      </c>
      <c r="S16" s="23">
        <v>12</v>
      </c>
      <c r="T16" s="121">
        <v>13</v>
      </c>
      <c r="U16" s="118">
        <v>14</v>
      </c>
      <c r="V16" s="24">
        <v>15</v>
      </c>
      <c r="W16" s="23">
        <v>16</v>
      </c>
      <c r="X16" s="24">
        <v>17</v>
      </c>
      <c r="Y16" s="23">
        <v>18</v>
      </c>
      <c r="Z16" s="24">
        <v>19</v>
      </c>
      <c r="AA16" s="118">
        <v>20</v>
      </c>
      <c r="AB16" s="121">
        <v>21</v>
      </c>
      <c r="AC16" s="23">
        <v>22</v>
      </c>
      <c r="AD16" s="24">
        <v>23</v>
      </c>
      <c r="AE16" s="23">
        <v>24</v>
      </c>
      <c r="AF16" s="24">
        <v>25</v>
      </c>
      <c r="AG16" s="23">
        <v>26</v>
      </c>
      <c r="AH16" s="121">
        <v>27</v>
      </c>
      <c r="AI16" s="118">
        <v>28</v>
      </c>
      <c r="AJ16" s="24">
        <v>29</v>
      </c>
      <c r="AK16" s="23">
        <v>30</v>
      </c>
      <c r="AL16" s="24">
        <v>31</v>
      </c>
      <c r="AM16" s="174"/>
      <c r="AN16" s="184"/>
    </row>
    <row r="17" spans="1:70" ht="45.75" customHeight="1">
      <c r="A17" s="175"/>
      <c r="B17" s="182"/>
      <c r="C17" s="175"/>
      <c r="D17" s="175"/>
      <c r="E17" s="175"/>
      <c r="F17" s="175"/>
      <c r="G17" s="171"/>
      <c r="H17" s="175" t="s">
        <v>57</v>
      </c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4"/>
      <c r="AN17" s="83" t="s">
        <v>58</v>
      </c>
    </row>
    <row r="18" spans="1:70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76">
        <v>7</v>
      </c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27">
        <v>8</v>
      </c>
      <c r="AN18" s="84">
        <v>9</v>
      </c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39" customFormat="1" ht="46.5" hidden="1" customHeight="1">
      <c r="A19" s="35" t="s">
        <v>32</v>
      </c>
      <c r="B19" s="92"/>
      <c r="C19" s="24" t="s">
        <v>67</v>
      </c>
      <c r="D19" s="32">
        <f>'[1]Норма ТК'!C183</f>
        <v>0</v>
      </c>
      <c r="E19" s="34" t="s">
        <v>34</v>
      </c>
      <c r="F19" s="38" t="s">
        <v>35</v>
      </c>
      <c r="G19" s="205"/>
      <c r="H19" s="32"/>
      <c r="I19" s="32">
        <f>D19</f>
        <v>0</v>
      </c>
      <c r="J19" s="32"/>
      <c r="K19" s="32"/>
      <c r="L19" s="32">
        <f>D19</f>
        <v>0</v>
      </c>
      <c r="M19" s="32"/>
      <c r="N19" s="32"/>
      <c r="O19" s="32">
        <f>D19</f>
        <v>0</v>
      </c>
      <c r="P19" s="32"/>
      <c r="Q19" s="32"/>
      <c r="R19" s="32">
        <f>D19</f>
        <v>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>
        <f>SUM(H19:AL19)</f>
        <v>0</v>
      </c>
      <c r="AN19" s="32">
        <f t="shared" ref="AN19:AN24" si="0">AM19</f>
        <v>0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s="93" customFormat="1" ht="60.75" hidden="1" customHeight="1">
      <c r="A20" s="35" t="s">
        <v>36</v>
      </c>
      <c r="B20" s="92"/>
      <c r="C20" s="30" t="s">
        <v>68</v>
      </c>
      <c r="D20" s="32">
        <f>'[1]Норма ТК'!C190</f>
        <v>0</v>
      </c>
      <c r="E20" s="34" t="s">
        <v>38</v>
      </c>
      <c r="F20" s="30" t="s">
        <v>39</v>
      </c>
      <c r="G20" s="205"/>
      <c r="H20" s="32"/>
      <c r="I20" s="32"/>
      <c r="J20" s="32">
        <f>D20</f>
        <v>0</v>
      </c>
      <c r="K20" s="32"/>
      <c r="L20" s="32"/>
      <c r="M20" s="32"/>
      <c r="N20" s="32"/>
      <c r="O20" s="32"/>
      <c r="P20" s="32">
        <f>D20</f>
        <v>0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SUM(H20:AL20)</f>
        <v>0</v>
      </c>
      <c r="AN20" s="32">
        <f t="shared" si="0"/>
        <v>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.75" hidden="1" customHeight="1">
      <c r="A21" s="24"/>
      <c r="B21" s="30"/>
      <c r="C21" s="177" t="s">
        <v>22</v>
      </c>
      <c r="D21" s="177"/>
      <c r="E21" s="177"/>
      <c r="F21" s="177"/>
      <c r="G21" s="31"/>
      <c r="H21" s="32">
        <f>'[1]мес ТЗ 2018'!AM349</f>
        <v>0</v>
      </c>
      <c r="I21" s="32">
        <f>'[1]мес ТЗ 2018'!AM488</f>
        <v>0</v>
      </c>
      <c r="J21" s="32">
        <f>'[1]мес ТЗ 2018'!AM628</f>
        <v>0.47</v>
      </c>
      <c r="K21" s="32">
        <f>'[1]мес ТЗ 2018'!AM730</f>
        <v>0.68</v>
      </c>
      <c r="L21" s="32">
        <f>'[1]мес ТЗ 2018'!AM835</f>
        <v>0.75</v>
      </c>
      <c r="M21" s="32">
        <f>'[1]мес ТЗ 2018'!AM938</f>
        <v>0</v>
      </c>
      <c r="N21" s="32">
        <f>'[1]мес ТЗ 2018'!AM1039</f>
        <v>0</v>
      </c>
      <c r="O21" s="32">
        <f>'[1]мес ТЗ 2018'!AM1179</f>
        <v>0</v>
      </c>
      <c r="P21" s="32">
        <f>'[1]мес ТЗ 2018'!AM1278</f>
        <v>0.45</v>
      </c>
      <c r="Q21" s="32">
        <f>'[1]мес ТЗ 2018'!AM1376</f>
        <v>0</v>
      </c>
      <c r="R21" s="32">
        <f>'[1]мес ТЗ 2018'!AM1516</f>
        <v>0</v>
      </c>
      <c r="S21" s="32">
        <f>'[1]мес ТЗ 2018'!AM1649</f>
        <v>0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SUM(H21:S21)</f>
        <v>2.35</v>
      </c>
      <c r="AN21" s="32">
        <f t="shared" si="0"/>
        <v>2.35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15.75" hidden="1" customHeight="1">
      <c r="A22" s="24"/>
      <c r="B22" s="30"/>
      <c r="C22" s="166" t="s">
        <v>24</v>
      </c>
      <c r="D22" s="166"/>
      <c r="E22" s="166"/>
      <c r="F22" s="166"/>
      <c r="G22" s="31"/>
      <c r="H22" s="32">
        <f>'[1]мес ТЗ 2018'!AM350</f>
        <v>0</v>
      </c>
      <c r="I22" s="32">
        <f>'[1]мес ТЗ 2018'!AM489</f>
        <v>0</v>
      </c>
      <c r="J22" s="32">
        <f>'[1]мес ТЗ 2018'!AM629</f>
        <v>0.57999999999999996</v>
      </c>
      <c r="K22" s="32">
        <f>'[1]мес ТЗ 2018'!AM731</f>
        <v>0.57999999999999996</v>
      </c>
      <c r="L22" s="32">
        <f>'[1]мес ТЗ 2018'!AM836</f>
        <v>0.45</v>
      </c>
      <c r="M22" s="32">
        <f>'[1]мес ТЗ 2018'!AM939</f>
        <v>0</v>
      </c>
      <c r="N22" s="32">
        <f>'[1]мес ТЗ 2018'!AM1040</f>
        <v>0</v>
      </c>
      <c r="O22" s="32">
        <f>'[1]мес ТЗ 2018'!AM1180</f>
        <v>0</v>
      </c>
      <c r="P22" s="32">
        <f>'[1]мес ТЗ 2018'!AM1279</f>
        <v>0</v>
      </c>
      <c r="Q22" s="32">
        <f>'[1]мес ТЗ 2018'!AM1377</f>
        <v>0</v>
      </c>
      <c r="R22" s="32">
        <f>'[1]мес ТЗ 2018'!AM1517</f>
        <v>0</v>
      </c>
      <c r="S22" s="32">
        <f>'[1]мес ТЗ 2018'!AM1650</f>
        <v>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>
        <f>SUM(H22:S22)</f>
        <v>1.6099999999999999</v>
      </c>
      <c r="AN22" s="32">
        <f t="shared" si="0"/>
        <v>1.6099999999999999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3" customFormat="1" ht="15.75" hidden="1" customHeight="1">
      <c r="A23" s="24"/>
      <c r="B23" s="30"/>
      <c r="C23" s="30"/>
      <c r="D23" s="150" t="s">
        <v>59</v>
      </c>
      <c r="E23" s="150"/>
      <c r="F23" s="150"/>
      <c r="G23" s="31"/>
      <c r="H23" s="32" t="e">
        <f>#REF!</f>
        <v>#REF!</v>
      </c>
      <c r="I23" s="32" t="e">
        <f>#REF!</f>
        <v>#REF!</v>
      </c>
      <c r="J23" s="32" t="e">
        <f>#REF!</f>
        <v>#REF!</v>
      </c>
      <c r="K23" s="32" t="e">
        <f>#REF!</f>
        <v>#REF!</v>
      </c>
      <c r="L23" s="32" t="e">
        <f>#REF!</f>
        <v>#REF!</v>
      </c>
      <c r="M23" s="32" t="e">
        <f>#REF!</f>
        <v>#REF!</v>
      </c>
      <c r="N23" s="32" t="e">
        <f>#REF!</f>
        <v>#REF!</v>
      </c>
      <c r="O23" s="32" t="e">
        <f>#REF!</f>
        <v>#REF!</v>
      </c>
      <c r="P23" s="32" t="e">
        <f>#REF!</f>
        <v>#REF!</v>
      </c>
      <c r="Q23" s="32" t="e">
        <f>#REF!</f>
        <v>#REF!</v>
      </c>
      <c r="R23" s="32" t="e">
        <f>#REF!</f>
        <v>#REF!</v>
      </c>
      <c r="S23" s="32" t="e">
        <f>#REF!</f>
        <v>#REF!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 t="e">
        <f>SUM(H23:S23)</f>
        <v>#REF!</v>
      </c>
      <c r="AN23" s="32" t="e">
        <f t="shared" si="0"/>
        <v>#REF!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3" customFormat="1" ht="15.75" hidden="1" customHeight="1">
      <c r="A24" s="24"/>
      <c r="B24" s="30"/>
      <c r="C24" s="166" t="s">
        <v>25</v>
      </c>
      <c r="D24" s="166"/>
      <c r="E24" s="166"/>
      <c r="F24" s="166"/>
      <c r="G24" s="31"/>
      <c r="H24" s="32">
        <f>'[1]мес ТЗ 2018'!AM352</f>
        <v>0</v>
      </c>
      <c r="I24" s="32">
        <f>'[1]мес ТЗ 2018'!AM491</f>
        <v>0</v>
      </c>
      <c r="J24" s="32">
        <f>'[1]мес ТЗ 2018'!AM631</f>
        <v>0.75</v>
      </c>
      <c r="K24" s="32">
        <f>'[1]мес ТЗ 2018'!AM733</f>
        <v>1.1100000000000001</v>
      </c>
      <c r="L24" s="32">
        <f>'[1]мес ТЗ 2018'!AM838</f>
        <v>0</v>
      </c>
      <c r="M24" s="32" t="str">
        <f>'[1]мес ТЗ 2018'!AM941</f>
        <v>Итого, чел/час</v>
      </c>
      <c r="N24" s="32">
        <f>'[1]мес ТЗ 2018'!AM1042</f>
        <v>0</v>
      </c>
      <c r="O24" s="32">
        <f>'[1]мес ТЗ 2018'!AM1182</f>
        <v>0</v>
      </c>
      <c r="P24" s="51" t="str">
        <f>'[1]мес ТЗ 2018'!AM1281</f>
        <v>Итого, чел/час</v>
      </c>
      <c r="Q24" s="32">
        <f>'[1]мес ТЗ 2018'!AM1379</f>
        <v>0</v>
      </c>
      <c r="R24" s="32">
        <f>'[1]мес ТЗ 2018'!AM1519</f>
        <v>0</v>
      </c>
      <c r="S24" s="32">
        <f>'[1]мес ТЗ 2018'!AM1652</f>
        <v>0</v>
      </c>
      <c r="T24" s="32"/>
      <c r="U24" s="32"/>
      <c r="V24" s="32"/>
      <c r="W24" s="32"/>
      <c r="X24" s="32"/>
      <c r="Y24" s="32"/>
      <c r="Z24" s="32"/>
      <c r="AA24" s="208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>
        <f>SUM(H24:S24)</f>
        <v>1.86</v>
      </c>
      <c r="AN24" s="32">
        <f t="shared" si="0"/>
        <v>1.86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7" customFormat="1" ht="232.5" customHeight="1">
      <c r="A25" s="35" t="s">
        <v>69</v>
      </c>
      <c r="B25" s="149" t="s">
        <v>78</v>
      </c>
      <c r="C25" s="30" t="s">
        <v>71</v>
      </c>
      <c r="D25" s="32">
        <f>'[2] Год ТЗ 38 '!D56</f>
        <v>24.084</v>
      </c>
      <c r="E25" s="34" t="s">
        <v>30</v>
      </c>
      <c r="F25" s="36" t="s">
        <v>31</v>
      </c>
      <c r="G25" s="204"/>
      <c r="H25" s="32"/>
      <c r="I25" s="32"/>
      <c r="J25" s="32"/>
      <c r="K25" s="32"/>
      <c r="L25" s="32"/>
      <c r="M25" s="119"/>
      <c r="N25" s="119"/>
      <c r="O25" s="32"/>
      <c r="P25" s="32"/>
      <c r="Q25" s="32"/>
      <c r="R25" s="32"/>
      <c r="S25" s="32"/>
      <c r="T25" s="119"/>
      <c r="U25" s="119"/>
      <c r="V25" s="32"/>
      <c r="W25" s="32"/>
      <c r="X25" s="51">
        <f>D25/3</f>
        <v>8.0280000000000005</v>
      </c>
      <c r="Y25" s="51">
        <v>8.0280000000000005</v>
      </c>
      <c r="Z25" s="51">
        <f>D25/3</f>
        <v>8.0280000000000005</v>
      </c>
      <c r="AA25" s="209"/>
      <c r="AB25" s="119"/>
      <c r="AC25" s="32"/>
      <c r="AD25" s="32"/>
      <c r="AE25" s="32"/>
      <c r="AF25" s="32"/>
      <c r="AG25" s="32"/>
      <c r="AH25" s="119"/>
      <c r="AI25" s="119"/>
      <c r="AJ25" s="32"/>
      <c r="AK25" s="32"/>
      <c r="AL25" s="32"/>
      <c r="AM25" s="32">
        <f>SUM(H25:AL25)</f>
        <v>24.084000000000003</v>
      </c>
      <c r="AN25" s="32">
        <f>AM25</f>
        <v>24.084000000000003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39" customFormat="1" ht="53.25" hidden="1" customHeight="1">
      <c r="A26" s="35" t="s">
        <v>32</v>
      </c>
      <c r="B26" s="149"/>
      <c r="C26" s="30" t="s">
        <v>72</v>
      </c>
      <c r="D26" s="32">
        <f>'[1]Норма ТК'!C184</f>
        <v>0</v>
      </c>
      <c r="E26" s="34" t="s">
        <v>34</v>
      </c>
      <c r="F26" s="38" t="s">
        <v>35</v>
      </c>
      <c r="G26" s="204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1"/>
      <c r="Z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3" customFormat="1" ht="53.25" hidden="1" customHeight="1" thickBot="1">
      <c r="A27" s="35" t="s">
        <v>36</v>
      </c>
      <c r="B27" s="149"/>
      <c r="C27" s="30" t="s">
        <v>73</v>
      </c>
      <c r="D27" s="32">
        <v>517.76400000000001</v>
      </c>
      <c r="E27" s="34" t="s">
        <v>38</v>
      </c>
      <c r="F27" s="30" t="s">
        <v>39</v>
      </c>
      <c r="G27" s="204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1"/>
      <c r="Z27" s="32"/>
      <c r="AA27" s="39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33" customFormat="1" ht="69.75" hidden="1" customHeight="1">
      <c r="A28" s="35" t="s">
        <v>75</v>
      </c>
      <c r="B28" s="149"/>
      <c r="C28" s="30" t="s">
        <v>76</v>
      </c>
      <c r="D28" s="32">
        <v>280.16000000000003</v>
      </c>
      <c r="E28" s="34" t="s">
        <v>38</v>
      </c>
      <c r="F28" s="30" t="s">
        <v>39</v>
      </c>
      <c r="G28" s="204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51"/>
      <c r="Z28" s="32"/>
      <c r="AA28" s="39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94" customFormat="1">
      <c r="A29" s="150" t="s">
        <v>40</v>
      </c>
      <c r="B29" s="150"/>
      <c r="C29" s="150"/>
      <c r="D29" s="150"/>
      <c r="E29" s="150"/>
      <c r="F29" s="150"/>
      <c r="G29" s="41" t="s">
        <v>23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42"/>
      <c r="X29" s="69">
        <f>SUM(X25:X28)</f>
        <v>8.0280000000000005</v>
      </c>
      <c r="Y29" s="42">
        <f t="shared" ref="Y29" si="1">Y25</f>
        <v>8.0280000000000005</v>
      </c>
      <c r="Z29" s="69">
        <f>SUM(Z25)</f>
        <v>8.0280000000000005</v>
      </c>
      <c r="AA29" s="61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>
        <f>SUM(AM25)</f>
        <v>24.084000000000003</v>
      </c>
      <c r="AN29" s="42">
        <f>AN25</f>
        <v>24.084000000000003</v>
      </c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</row>
    <row r="30" spans="1:70" s="33" customFormat="1" hidden="1">
      <c r="A30" s="44"/>
      <c r="B30" s="45"/>
      <c r="C30" s="151" t="s">
        <v>22</v>
      </c>
      <c r="D30" s="152"/>
      <c r="E30" s="152"/>
      <c r="F30" s="153"/>
      <c r="G30" s="46" t="s">
        <v>23</v>
      </c>
      <c r="H30" s="47">
        <f>'[1]мес ТЗ 2018'!AM358</f>
        <v>0</v>
      </c>
      <c r="I30" s="47">
        <f>'[1]мес ТЗ 2018'!AM497</f>
        <v>0</v>
      </c>
      <c r="J30" s="47">
        <f>'[1]мес ТЗ 2018'!AM638</f>
        <v>0</v>
      </c>
      <c r="K30" s="47">
        <f>'[1]мес ТЗ 2018'!AM739</f>
        <v>0</v>
      </c>
      <c r="L30" s="47">
        <f>'[1]мес ТЗ 2018'!AM844</f>
        <v>9</v>
      </c>
      <c r="M30" s="47">
        <f>'[1]мес ТЗ 2018'!AM947</f>
        <v>0</v>
      </c>
      <c r="N30" s="47">
        <f>'[1]мес ТЗ 2018'!AM1048</f>
        <v>0</v>
      </c>
      <c r="O30" s="47">
        <f>'[1]мес ТЗ 2018'!AM1188</f>
        <v>0</v>
      </c>
      <c r="P30" s="47">
        <f>'[1]мес ТЗ 2018'!AM1288</f>
        <v>6</v>
      </c>
      <c r="Q30" s="47">
        <f>'[1]мес ТЗ 2018'!AM1385</f>
        <v>0</v>
      </c>
      <c r="R30" s="47">
        <f>'[1]мес ТЗ 2018'!AM1525</f>
        <v>0</v>
      </c>
      <c r="S30" s="47">
        <f>'[1]мес ТЗ 2018'!AM1658</f>
        <v>0</v>
      </c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  <c r="AM30" s="49">
        <f t="shared" ref="AM30:AM33" si="2">SUM(H30:AL30)</f>
        <v>15</v>
      </c>
      <c r="AN30" s="85">
        <f t="shared" ref="AN30:AN46" si="3">AM30</f>
        <v>15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3" customFormat="1" hidden="1">
      <c r="A31" s="24"/>
      <c r="B31" s="30"/>
      <c r="C31" s="154" t="s">
        <v>24</v>
      </c>
      <c r="D31" s="155"/>
      <c r="E31" s="155"/>
      <c r="F31" s="156"/>
      <c r="G31" s="31" t="s">
        <v>23</v>
      </c>
      <c r="H31" s="32">
        <f>'[1]мес ТЗ 2018'!AM359</f>
        <v>0</v>
      </c>
      <c r="I31" s="32">
        <f>'[1]мес ТЗ 2018'!AM498</f>
        <v>0</v>
      </c>
      <c r="J31" s="32">
        <f>'[1]мес ТЗ 2018'!AM639</f>
        <v>0</v>
      </c>
      <c r="K31" s="32" t="str">
        <f>'[1]мес ТЗ 2018'!AM740</f>
        <v>Итого, чел/час</v>
      </c>
      <c r="L31" s="32">
        <f>'[1]мес ТЗ 2018'!AM845</f>
        <v>0</v>
      </c>
      <c r="M31" s="32">
        <f>'[1]мес ТЗ 2018'!AM948</f>
        <v>6</v>
      </c>
      <c r="N31" s="32">
        <f>'[1]мес ТЗ 2018'!AM1049</f>
        <v>0</v>
      </c>
      <c r="O31" s="32">
        <f>'[1]мес ТЗ 2018'!AM1189</f>
        <v>13.332000000000001</v>
      </c>
      <c r="P31" s="32">
        <f>'[1]мес ТЗ 2018'!AM1289</f>
        <v>0</v>
      </c>
      <c r="Q31" s="32">
        <f>'[1]мес ТЗ 2018'!AM1386</f>
        <v>0</v>
      </c>
      <c r="R31" s="32">
        <f>'[1]мес ТЗ 2018'!AM1526</f>
        <v>0</v>
      </c>
      <c r="S31" s="32">
        <f>'[1]мес ТЗ 2018'!AM1659</f>
        <v>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49">
        <f t="shared" si="2"/>
        <v>19.332000000000001</v>
      </c>
      <c r="AN31" s="86">
        <f t="shared" si="3"/>
        <v>19.332000000000001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3" customFormat="1" hidden="1">
      <c r="A32" s="24"/>
      <c r="B32" s="30"/>
      <c r="C32" s="30"/>
      <c r="D32" s="162" t="s">
        <v>59</v>
      </c>
      <c r="E32" s="160"/>
      <c r="F32" s="161"/>
      <c r="G32" s="31" t="s">
        <v>23</v>
      </c>
      <c r="H32" s="32">
        <f>H29</f>
        <v>0</v>
      </c>
      <c r="I32" s="32">
        <f>I29</f>
        <v>0</v>
      </c>
      <c r="J32" s="32">
        <f t="shared" ref="J32:S32" si="4">J29</f>
        <v>0</v>
      </c>
      <c r="K32" s="32">
        <f t="shared" si="4"/>
        <v>0</v>
      </c>
      <c r="L32" s="32">
        <f t="shared" si="4"/>
        <v>0</v>
      </c>
      <c r="M32" s="32">
        <f t="shared" si="4"/>
        <v>0</v>
      </c>
      <c r="N32" s="32">
        <f t="shared" si="4"/>
        <v>0</v>
      </c>
      <c r="O32" s="32">
        <f t="shared" si="4"/>
        <v>0</v>
      </c>
      <c r="P32" s="32">
        <f t="shared" si="4"/>
        <v>0</v>
      </c>
      <c r="Q32" s="32">
        <f t="shared" si="4"/>
        <v>0</v>
      </c>
      <c r="R32" s="32">
        <f t="shared" si="4"/>
        <v>0</v>
      </c>
      <c r="S32" s="32">
        <f t="shared" si="4"/>
        <v>0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50"/>
      <c r="AM32" s="49">
        <f t="shared" si="2"/>
        <v>0</v>
      </c>
      <c r="AN32" s="86">
        <f t="shared" si="3"/>
        <v>0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33" customFormat="1" hidden="1">
      <c r="A33" s="24"/>
      <c r="B33" s="30"/>
      <c r="C33" s="154" t="s">
        <v>25</v>
      </c>
      <c r="D33" s="155"/>
      <c r="E33" s="155"/>
      <c r="F33" s="156"/>
      <c r="G33" s="31" t="s">
        <v>26</v>
      </c>
      <c r="H33" s="32">
        <f>'[1]мес ТЗ 2018'!AM361</f>
        <v>0</v>
      </c>
      <c r="I33" s="32">
        <f>'[1]мес ТЗ 2018'!AM500</f>
        <v>0</v>
      </c>
      <c r="J33" s="32">
        <f>'[1]мес ТЗ 2018'!AM641</f>
        <v>0</v>
      </c>
      <c r="K33" s="32">
        <f>'[1]мес ТЗ 2018'!AM742</f>
        <v>0</v>
      </c>
      <c r="L33" s="32">
        <f>'[1]мес ТЗ 2018'!AM847</f>
        <v>0</v>
      </c>
      <c r="M33" s="32">
        <f>'[1]мес ТЗ 2018'!AM950</f>
        <v>0</v>
      </c>
      <c r="N33" s="32">
        <f>'[1]мес ТЗ 2018'!AM1051</f>
        <v>0</v>
      </c>
      <c r="O33" s="32">
        <f>'[1]мес ТЗ 2018'!AM1191</f>
        <v>0</v>
      </c>
      <c r="P33" s="34">
        <f>'[1]мес ТЗ 2018'!AM1291</f>
        <v>6</v>
      </c>
      <c r="Q33" s="32">
        <f>'[1]мес ТЗ 2018'!AM1388</f>
        <v>0</v>
      </c>
      <c r="R33" s="32">
        <f>'[1]мес ТЗ 2018'!AM1528</f>
        <v>0</v>
      </c>
      <c r="S33" s="32">
        <f>'[1]мес ТЗ 2018'!AM1661</f>
        <v>0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50"/>
      <c r="AM33" s="49">
        <f t="shared" si="2"/>
        <v>6</v>
      </c>
      <c r="AN33" s="86">
        <f t="shared" si="3"/>
        <v>6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40" customFormat="1" hidden="1">
      <c r="A34" s="24"/>
      <c r="B34" s="30"/>
      <c r="C34" s="198" t="s">
        <v>22</v>
      </c>
      <c r="D34" s="199"/>
      <c r="E34" s="199"/>
      <c r="F34" s="200"/>
      <c r="G34" s="31" t="s">
        <v>23</v>
      </c>
      <c r="H34" s="32">
        <f>'[1]мес ТЗ 2018'!AM367</f>
        <v>0</v>
      </c>
      <c r="I34" s="32">
        <f>'[1]мес ТЗ 2018'!AM506</f>
        <v>0</v>
      </c>
      <c r="J34" s="32">
        <f>'[1]мес ТЗ 2018'!AM647</f>
        <v>2.56</v>
      </c>
      <c r="K34" s="32">
        <f>'[1]мес ТЗ 2018'!AM748</f>
        <v>13.332000000000001</v>
      </c>
      <c r="L34" s="32">
        <f>'[1]мес ТЗ 2018'!AM853</f>
        <v>0.47</v>
      </c>
      <c r="M34" s="32">
        <f>'[1]мес ТЗ 2018'!AM956</f>
        <v>6</v>
      </c>
      <c r="N34" s="32">
        <f>'[1]мес ТЗ 2018'!AM1057</f>
        <v>0</v>
      </c>
      <c r="O34" s="32">
        <f>'[1]мес ТЗ 2018'!AM1197</f>
        <v>19.678000000000001</v>
      </c>
      <c r="P34" s="32">
        <f>'[1]мес ТЗ 2018'!AM1297</f>
        <v>0</v>
      </c>
      <c r="Q34" s="32">
        <f>'[1]мес ТЗ 2018'!AM1394</f>
        <v>0</v>
      </c>
      <c r="R34" s="32">
        <f>'[1]мес ТЗ 2018'!AM1534</f>
        <v>0</v>
      </c>
      <c r="S34" s="32">
        <f>'[1]мес ТЗ 2018'!AM1667</f>
        <v>0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50"/>
      <c r="AM34" s="49">
        <f>SUM(H34:S34)</f>
        <v>42.040000000000006</v>
      </c>
      <c r="AN34" s="86">
        <f t="shared" si="3"/>
        <v>42.040000000000006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40" customFormat="1" hidden="1">
      <c r="A35" s="24"/>
      <c r="B35" s="30"/>
      <c r="C35" s="154" t="s">
        <v>24</v>
      </c>
      <c r="D35" s="155"/>
      <c r="E35" s="155"/>
      <c r="F35" s="156"/>
      <c r="G35" s="31" t="s">
        <v>23</v>
      </c>
      <c r="H35" s="32">
        <f>'[1]мес ТЗ 2018'!AM368</f>
        <v>0</v>
      </c>
      <c r="I35" s="32">
        <f>'[1]мес ТЗ 2018'!AM507</f>
        <v>0</v>
      </c>
      <c r="J35" s="32">
        <f>'[1]мес ТЗ 2018'!AM648</f>
        <v>26.664000000000001</v>
      </c>
      <c r="K35" s="32">
        <f>'[1]мес ТЗ 2018'!AM749</f>
        <v>1.72</v>
      </c>
      <c r="L35" s="32">
        <f>'[1]мес ТЗ 2018'!AM854</f>
        <v>0</v>
      </c>
      <c r="M35" s="32">
        <f>'[1]мес ТЗ 2018'!AM957</f>
        <v>0</v>
      </c>
      <c r="N35" s="32">
        <f>'[1]мес ТЗ 2018'!AM1058</f>
        <v>0</v>
      </c>
      <c r="O35" s="32">
        <f>'[1]мес ТЗ 2018'!AM1198</f>
        <v>0.57999999999999996</v>
      </c>
      <c r="P35" s="32">
        <f>'[1]мес ТЗ 2018'!AM1298</f>
        <v>0</v>
      </c>
      <c r="Q35" s="32">
        <f>'[1]мес ТЗ 2018'!AM1395</f>
        <v>0</v>
      </c>
      <c r="R35" s="32">
        <f>'[1]мес ТЗ 2018'!AM1535</f>
        <v>0</v>
      </c>
      <c r="S35" s="32">
        <f>'[1]мес ТЗ 2018'!AM1668</f>
        <v>0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0"/>
      <c r="AM35" s="49">
        <f>SUM(H35:S35)</f>
        <v>28.963999999999999</v>
      </c>
      <c r="AN35" s="86">
        <f t="shared" si="3"/>
        <v>28.963999999999999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s="40" customFormat="1" hidden="1">
      <c r="A36" s="24"/>
      <c r="B36" s="30"/>
      <c r="C36" s="30"/>
      <c r="D36" s="162" t="s">
        <v>59</v>
      </c>
      <c r="E36" s="160"/>
      <c r="F36" s="161"/>
      <c r="G36" s="31" t="s">
        <v>23</v>
      </c>
      <c r="H36" s="32" t="e">
        <f>#REF!</f>
        <v>#REF!</v>
      </c>
      <c r="I36" s="32" t="e">
        <f>#REF!</f>
        <v>#REF!</v>
      </c>
      <c r="J36" s="32" t="e">
        <f>#REF!</f>
        <v>#REF!</v>
      </c>
      <c r="K36" s="32" t="e">
        <f>#REF!</f>
        <v>#REF!</v>
      </c>
      <c r="L36" s="32" t="e">
        <f>#REF!</f>
        <v>#REF!</v>
      </c>
      <c r="M36" s="32" t="e">
        <f>#REF!</f>
        <v>#REF!</v>
      </c>
      <c r="N36" s="32" t="e">
        <f>#REF!</f>
        <v>#REF!</v>
      </c>
      <c r="O36" s="32" t="e">
        <f>#REF!</f>
        <v>#REF!</v>
      </c>
      <c r="P36" s="32" t="e">
        <f>#REF!</f>
        <v>#REF!</v>
      </c>
      <c r="Q36" s="32" t="e">
        <f>#REF!</f>
        <v>#REF!</v>
      </c>
      <c r="R36" s="32" t="e">
        <f>#REF!</f>
        <v>#REF!</v>
      </c>
      <c r="S36" s="32" t="e">
        <f>#REF!</f>
        <v>#REF!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0"/>
      <c r="AM36" s="49" t="e">
        <f>SUM(H36:S36)</f>
        <v>#REF!</v>
      </c>
      <c r="AN36" s="86" t="e">
        <f t="shared" si="3"/>
        <v>#REF!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s="40" customFormat="1" hidden="1">
      <c r="A37" s="24"/>
      <c r="B37" s="30"/>
      <c r="C37" s="154" t="s">
        <v>25</v>
      </c>
      <c r="D37" s="155"/>
      <c r="E37" s="155"/>
      <c r="F37" s="156"/>
      <c r="G37" s="31" t="s">
        <v>26</v>
      </c>
      <c r="H37" s="32">
        <f>'[1]мес ТЗ 2018'!AM370</f>
        <v>0</v>
      </c>
      <c r="I37" s="32">
        <f>'[1]мес ТЗ 2018'!AM509</f>
        <v>29.443000000000001</v>
      </c>
      <c r="J37" s="32">
        <f>'[1]мес ТЗ 2018'!AM650</f>
        <v>0</v>
      </c>
      <c r="K37" s="32">
        <f>'[1]мес ТЗ 2018'!AM751</f>
        <v>13.332000000000001</v>
      </c>
      <c r="L37" s="32">
        <f>'[1]мес ТЗ 2018'!AM856</f>
        <v>0</v>
      </c>
      <c r="M37" s="32">
        <f>'[1]мес ТЗ 2018'!AM959</f>
        <v>0</v>
      </c>
      <c r="N37" s="32">
        <f>'[1]мес ТЗ 2018'!AM1060</f>
        <v>0</v>
      </c>
      <c r="O37" s="32">
        <f>'[1]мес ТЗ 2018'!AM1200</f>
        <v>15.465999999999999</v>
      </c>
      <c r="P37" s="51">
        <f>'[1]мес ТЗ 2018'!AM1300</f>
        <v>30</v>
      </c>
      <c r="Q37" s="32">
        <f>'[1]мес ТЗ 2018'!AM1397</f>
        <v>0</v>
      </c>
      <c r="R37" s="32">
        <f>'[1]мес ТЗ 2018'!AM1537</f>
        <v>0</v>
      </c>
      <c r="S37" s="32">
        <f>'[1]мес ТЗ 2018'!AM1670</f>
        <v>0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0"/>
      <c r="AM37" s="49">
        <f>SUM(H37:S37)</f>
        <v>88.241000000000014</v>
      </c>
      <c r="AN37" s="86">
        <f t="shared" si="3"/>
        <v>88.241000000000014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1:70" s="39" customFormat="1" hidden="1">
      <c r="A38" s="52"/>
      <c r="B38" s="52"/>
      <c r="C38" s="52"/>
      <c r="D38" s="162" t="s">
        <v>61</v>
      </c>
      <c r="E38" s="160"/>
      <c r="F38" s="161"/>
      <c r="G38" s="24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0"/>
      <c r="AM38" s="53"/>
      <c r="AN38" s="86">
        <f t="shared" si="3"/>
        <v>0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spans="1:70" s="39" customFormat="1" hidden="1">
      <c r="A39" s="54"/>
      <c r="B39" s="162" t="s">
        <v>30</v>
      </c>
      <c r="C39" s="160"/>
      <c r="D39" s="160"/>
      <c r="E39" s="160"/>
      <c r="F39" s="161"/>
      <c r="G39" s="54"/>
      <c r="H39" s="42" t="e">
        <f>#REF!+#REF!+#REF!+H25+#REF!</f>
        <v>#REF!</v>
      </c>
      <c r="I39" s="42" t="e">
        <f>#REF!+#REF!+#REF!+I25+#REF!</f>
        <v>#REF!</v>
      </c>
      <c r="J39" s="42" t="e">
        <f>#REF!+#REF!+#REF!+J25+#REF!</f>
        <v>#REF!</v>
      </c>
      <c r="K39" s="42" t="e">
        <f>#REF!+#REF!+#REF!+K25+#REF!</f>
        <v>#REF!</v>
      </c>
      <c r="L39" s="42" t="e">
        <f>#REF!+#REF!+#REF!+L25+#REF!</f>
        <v>#REF!</v>
      </c>
      <c r="M39" s="42" t="e">
        <f>#REF!+#REF!+#REF!+M25+#REF!</f>
        <v>#REF!</v>
      </c>
      <c r="N39" s="42" t="e">
        <f>#REF!+#REF!+#REF!+N25+#REF!</f>
        <v>#REF!</v>
      </c>
      <c r="O39" s="42" t="e">
        <f>#REF!+#REF!+#REF!+O25+#REF!</f>
        <v>#REF!</v>
      </c>
      <c r="P39" s="42" t="e">
        <f>#REF!+#REF!+#REF!+P25+#REF!</f>
        <v>#REF!</v>
      </c>
      <c r="Q39" s="42" t="e">
        <f>#REF!+#REF!+#REF!+Q25+#REF!</f>
        <v>#REF!</v>
      </c>
      <c r="R39" s="42" t="e">
        <f>#REF!+#REF!+#REF!+R25+#REF!</f>
        <v>#REF!</v>
      </c>
      <c r="S39" s="42" t="e">
        <f>#REF!+#REF!+#REF!+S25+#REF!</f>
        <v>#REF!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55"/>
      <c r="AM39" s="56" t="e">
        <f>SUM(H39:S39)</f>
        <v>#REF!</v>
      </c>
      <c r="AN39" s="87" t="e">
        <f t="shared" si="3"/>
        <v>#REF!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spans="1:70" s="57" customFormat="1" hidden="1">
      <c r="A40" s="54"/>
      <c r="B40" s="162" t="s">
        <v>34</v>
      </c>
      <c r="C40" s="160"/>
      <c r="D40" s="160"/>
      <c r="E40" s="160"/>
      <c r="F40" s="161"/>
      <c r="G40" s="54"/>
      <c r="H40" s="42" t="e">
        <f>#REF!+H19+H26+#REF!</f>
        <v>#REF!</v>
      </c>
      <c r="I40" s="42" t="e">
        <f>#REF!+I19+I26+#REF!</f>
        <v>#REF!</v>
      </c>
      <c r="J40" s="42" t="e">
        <f>#REF!+J19+J26+#REF!</f>
        <v>#REF!</v>
      </c>
      <c r="K40" s="42" t="e">
        <f>#REF!+K19+K26+#REF!</f>
        <v>#REF!</v>
      </c>
      <c r="L40" s="42" t="e">
        <f>#REF!+L19+L26+#REF!</f>
        <v>#REF!</v>
      </c>
      <c r="M40" s="42" t="e">
        <f>#REF!+M19+M26+#REF!</f>
        <v>#REF!</v>
      </c>
      <c r="N40" s="42" t="e">
        <f>#REF!+N19+N26+#REF!</f>
        <v>#REF!</v>
      </c>
      <c r="O40" s="42" t="e">
        <f>#REF!+O19+O26+#REF!</f>
        <v>#REF!</v>
      </c>
      <c r="P40" s="42" t="e">
        <f>#REF!+P19+P26+#REF!</f>
        <v>#REF!</v>
      </c>
      <c r="Q40" s="42" t="e">
        <f>#REF!+Q19+Q26+#REF!</f>
        <v>#REF!</v>
      </c>
      <c r="R40" s="42" t="e">
        <f>#REF!+R19+R26+#REF!</f>
        <v>#REF!</v>
      </c>
      <c r="S40" s="42" t="e">
        <f>#REF!+S19+S26+#REF!</f>
        <v>#REF!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55"/>
      <c r="AM40" s="56" t="e">
        <f>SUM(H40:S40)</f>
        <v>#REF!</v>
      </c>
      <c r="AN40" s="87" t="e">
        <f t="shared" si="3"/>
        <v>#REF!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1:70" s="57" customFormat="1" hidden="1">
      <c r="A41" s="58"/>
      <c r="B41" s="162" t="s">
        <v>38</v>
      </c>
      <c r="C41" s="160"/>
      <c r="D41" s="160"/>
      <c r="E41" s="160"/>
      <c r="F41" s="161"/>
      <c r="G41" s="54"/>
      <c r="H41" s="42" t="e">
        <f>#REF!+#REF!+#REF!+#REF!+H20+H27+H28+#REF!</f>
        <v>#REF!</v>
      </c>
      <c r="I41" s="42" t="e">
        <f>#REF!+#REF!+#REF!+#REF!+I20+I27+I28+#REF!</f>
        <v>#REF!</v>
      </c>
      <c r="J41" s="42" t="e">
        <f>#REF!+#REF!+#REF!+#REF!+J20+J27+J28+#REF!</f>
        <v>#REF!</v>
      </c>
      <c r="K41" s="42" t="e">
        <f>#REF!+#REF!+#REF!+#REF!+K20+K27+K28+#REF!</f>
        <v>#REF!</v>
      </c>
      <c r="L41" s="42" t="e">
        <f>#REF!+#REF!+#REF!+#REF!+L20+L27+L28+#REF!</f>
        <v>#REF!</v>
      </c>
      <c r="M41" s="42" t="e">
        <f>#REF!+#REF!+#REF!+#REF!+M20+M27+M28+#REF!</f>
        <v>#REF!</v>
      </c>
      <c r="N41" s="42" t="e">
        <f>#REF!+#REF!+#REF!+#REF!+N20+N27+N28+#REF!</f>
        <v>#REF!</v>
      </c>
      <c r="O41" s="42" t="e">
        <f>#REF!+#REF!+#REF!+#REF!+O20+O27+O28+#REF!</f>
        <v>#REF!</v>
      </c>
      <c r="P41" s="42" t="e">
        <f>#REF!+#REF!+#REF!+#REF!+P20+P27+P28+#REF!</f>
        <v>#REF!</v>
      </c>
      <c r="Q41" s="42" t="e">
        <f>#REF!+#REF!+#REF!+#REF!+Q20+Q27+Q28+#REF!</f>
        <v>#REF!</v>
      </c>
      <c r="R41" s="42" t="e">
        <f>#REF!+#REF!+#REF!+#REF!+R20+R27+R28+#REF!</f>
        <v>#REF!</v>
      </c>
      <c r="S41" s="42" t="e">
        <f>#REF!+#REF!+#REF!+#REF!+S20+S27+S28+#REF!</f>
        <v>#REF!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55"/>
      <c r="AM41" s="56" t="e">
        <f t="shared" ref="AM41:AM46" si="5">SUM(H41:S41)</f>
        <v>#REF!</v>
      </c>
      <c r="AN41" s="87" t="e">
        <f t="shared" si="3"/>
        <v>#REF!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spans="1:70" s="39" customFormat="1" hidden="1">
      <c r="A42" s="163" t="s">
        <v>41</v>
      </c>
      <c r="B42" s="150"/>
      <c r="C42" s="150"/>
      <c r="D42" s="150"/>
      <c r="E42" s="150"/>
      <c r="F42" s="150"/>
      <c r="G42" s="150"/>
      <c r="H42" s="42">
        <f>'[1]мес ТЗ 2018'!AM195</f>
        <v>0.96776252723311695</v>
      </c>
      <c r="I42" s="42">
        <f>'[1]мес ТЗ 2018'!AM224</f>
        <v>0</v>
      </c>
      <c r="J42" s="42">
        <f>'[1]мес ТЗ 2018'!AM253</f>
        <v>0</v>
      </c>
      <c r="K42" s="42">
        <f>'[1]мес ТЗ 2018'!AM282</f>
        <v>0</v>
      </c>
      <c r="L42" s="42">
        <f>'[1]мес ТЗ 2018'!AM311</f>
        <v>0</v>
      </c>
      <c r="M42" s="42">
        <f>'[1]мес ТЗ 2018'!AM963</f>
        <v>4.5</v>
      </c>
      <c r="N42" s="42">
        <f>'[1]мес ТЗ 2018'!AM1134</f>
        <v>303.56266009142303</v>
      </c>
      <c r="O42" s="42">
        <f>'[1]мес ТЗ 2018'!AM1205</f>
        <v>0</v>
      </c>
      <c r="P42" s="42">
        <f>'[1]мес ТЗ 2018'!AM1305</f>
        <v>2.35</v>
      </c>
      <c r="Q42" s="42">
        <f>'[1]мес ТЗ 2018'!AM1474</f>
        <v>0</v>
      </c>
      <c r="R42" s="42">
        <f>'[1]мес ТЗ 2018'!AM1601</f>
        <v>0</v>
      </c>
      <c r="S42" s="55">
        <f>'[1]мес ТЗ 2018'!AM1750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6">
        <f t="shared" si="5"/>
        <v>311.38042261865616</v>
      </c>
      <c r="AN42" s="87">
        <f t="shared" si="3"/>
        <v>311.38042261865616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spans="1:70" hidden="1">
      <c r="A43" s="164" t="s">
        <v>42</v>
      </c>
      <c r="B43" s="165"/>
      <c r="C43" s="165"/>
      <c r="D43" s="165"/>
      <c r="E43" s="165"/>
      <c r="F43" s="165"/>
      <c r="G43" s="165"/>
      <c r="H43" s="42">
        <f>'[1]мес ТЗ 2018'!AM196</f>
        <v>1.7956419753086399</v>
      </c>
      <c r="I43" s="42">
        <f>'[1]мес ТЗ 2018'!AM225</f>
        <v>0</v>
      </c>
      <c r="J43" s="42" t="str">
        <f>'[1]мес ТЗ 2018'!AM254</f>
        <v>Итого, чел/час</v>
      </c>
      <c r="K43" s="42">
        <f>'[1]мес ТЗ 2018'!AM283</f>
        <v>0</v>
      </c>
      <c r="L43" s="42">
        <f>'[1]мес ТЗ 2018'!AM312</f>
        <v>15.465999999999999</v>
      </c>
      <c r="M43" s="42">
        <f>'[1]мес ТЗ 2018'!AM964</f>
        <v>42.85</v>
      </c>
      <c r="N43" s="42">
        <f>'[1]мес ТЗ 2018'!AM1135</f>
        <v>1983.422</v>
      </c>
      <c r="O43" s="42">
        <f>'[1]мес ТЗ 2018'!AM1206</f>
        <v>15.465999999999999</v>
      </c>
      <c r="P43" s="42">
        <f>'[1]мес ТЗ 2018'!AM1306</f>
        <v>0</v>
      </c>
      <c r="Q43" s="42">
        <f>'[1]мес ТЗ 2018'!AM1475</f>
        <v>0</v>
      </c>
      <c r="R43" s="42">
        <f>'[1]мес ТЗ 2018'!AM1602</f>
        <v>0</v>
      </c>
      <c r="S43" s="55">
        <f>'[1]мес ТЗ 2018'!AM1751</f>
        <v>0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6">
        <f t="shared" si="5"/>
        <v>2058.9996419753088</v>
      </c>
      <c r="AN43" s="87">
        <f t="shared" si="3"/>
        <v>2058.9996419753088</v>
      </c>
      <c r="AO43" s="9"/>
      <c r="AP43" s="9"/>
      <c r="AQ43" s="9"/>
    </row>
    <row r="44" spans="1:70" hidden="1">
      <c r="A44" s="167" t="s">
        <v>43</v>
      </c>
      <c r="B44" s="168"/>
      <c r="C44" s="168"/>
      <c r="D44" s="168"/>
      <c r="E44" s="168"/>
      <c r="F44" s="168"/>
      <c r="G44" s="168"/>
      <c r="H44" s="42" t="e">
        <f t="shared" ref="H44:S44" si="6">SUM(H40:H43)</f>
        <v>#REF!</v>
      </c>
      <c r="I44" s="42" t="e">
        <f t="shared" si="6"/>
        <v>#REF!</v>
      </c>
      <c r="J44" s="42" t="e">
        <f t="shared" si="6"/>
        <v>#REF!</v>
      </c>
      <c r="K44" s="42" t="e">
        <f t="shared" si="6"/>
        <v>#REF!</v>
      </c>
      <c r="L44" s="42" t="e">
        <f t="shared" si="6"/>
        <v>#REF!</v>
      </c>
      <c r="M44" s="42" t="e">
        <f t="shared" si="6"/>
        <v>#REF!</v>
      </c>
      <c r="N44" s="42" t="e">
        <f t="shared" si="6"/>
        <v>#REF!</v>
      </c>
      <c r="O44" s="42" t="e">
        <f t="shared" si="6"/>
        <v>#REF!</v>
      </c>
      <c r="P44" s="42" t="e">
        <f t="shared" si="6"/>
        <v>#REF!</v>
      </c>
      <c r="Q44" s="42" t="e">
        <f t="shared" si="6"/>
        <v>#REF!</v>
      </c>
      <c r="R44" s="42" t="e">
        <f t="shared" si="6"/>
        <v>#REF!</v>
      </c>
      <c r="S44" s="55" t="e">
        <f t="shared" si="6"/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6" t="e">
        <f t="shared" si="5"/>
        <v>#REF!</v>
      </c>
      <c r="AN44" s="87" t="e">
        <f t="shared" si="3"/>
        <v>#REF!</v>
      </c>
      <c r="AO44" s="9"/>
      <c r="AP44" s="9"/>
      <c r="AQ44" s="9"/>
    </row>
    <row r="45" spans="1:70" hidden="1">
      <c r="A45" s="169" t="s">
        <v>44</v>
      </c>
      <c r="B45" s="170"/>
      <c r="C45" s="170"/>
      <c r="D45" s="170"/>
      <c r="E45" s="170"/>
      <c r="F45" s="170"/>
      <c r="G45" s="170"/>
      <c r="H45" s="59">
        <f>'[1]мес ТЗ 2018'!AM198</f>
        <v>0.2</v>
      </c>
      <c r="I45" s="59">
        <f>'[1]мес ТЗ 2018'!AM227</f>
        <v>0</v>
      </c>
      <c r="J45" s="59">
        <f>'[1]мес ТЗ 2018'!AM256</f>
        <v>0</v>
      </c>
      <c r="K45" s="59">
        <f>'[1]мес ТЗ 2018'!AM285</f>
        <v>0</v>
      </c>
      <c r="L45" s="59">
        <f>'[1]мес ТЗ 2018'!AM314</f>
        <v>0</v>
      </c>
      <c r="M45" s="59">
        <f>'[1]мес ТЗ 2018'!AM966</f>
        <v>3.15</v>
      </c>
      <c r="N45" s="59">
        <f>'[1]мес ТЗ 2018'!AM1137</f>
        <v>0</v>
      </c>
      <c r="O45" s="59">
        <f>'[1]мес ТЗ 2018'!AM1208</f>
        <v>0</v>
      </c>
      <c r="P45" s="59">
        <f>'[1]мес ТЗ 2018'!AM1308</f>
        <v>0</v>
      </c>
      <c r="Q45" s="59">
        <f>'[1]мес ТЗ 2018'!AM1477</f>
        <v>0</v>
      </c>
      <c r="R45" s="59">
        <f>'[1]мес ТЗ 2018'!AM1604</f>
        <v>0</v>
      </c>
      <c r="S45" s="60">
        <f>'[1]мес ТЗ 2018'!AM1753</f>
        <v>0</v>
      </c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56">
        <f t="shared" si="5"/>
        <v>3.35</v>
      </c>
      <c r="AN45" s="87">
        <f t="shared" si="3"/>
        <v>3.35</v>
      </c>
      <c r="AO45" s="9"/>
      <c r="AP45" s="9"/>
      <c r="AQ45" s="9"/>
    </row>
    <row r="46" spans="1:70" hidden="1">
      <c r="A46" s="61"/>
      <c r="B46" s="62"/>
      <c r="C46" s="61"/>
      <c r="D46" s="61"/>
      <c r="E46" s="61"/>
      <c r="F46" s="63" t="s">
        <v>38</v>
      </c>
      <c r="G46" s="64"/>
      <c r="H46" s="42" t="e">
        <f>#REF!+#REF!+H20+H27</f>
        <v>#REF!</v>
      </c>
      <c r="I46" s="42" t="e">
        <f>#REF!+#REF!+I20+I27</f>
        <v>#REF!</v>
      </c>
      <c r="J46" s="42" t="e">
        <f>#REF!+#REF!++#REF!+J20+J27</f>
        <v>#REF!</v>
      </c>
      <c r="K46" s="42" t="e">
        <f>#REF!+#REF!++#REF!+K20+K27</f>
        <v>#REF!</v>
      </c>
      <c r="L46" s="42" t="e">
        <f>#REF!+#REF!++#REF!+L20+L27</f>
        <v>#REF!</v>
      </c>
      <c r="M46" s="42" t="e">
        <f>#REF!+#REF!++#REF!+M20+M27</f>
        <v>#REF!</v>
      </c>
      <c r="N46" s="42" t="e">
        <f>#REF!+#REF!++#REF!+N20+N27</f>
        <v>#REF!</v>
      </c>
      <c r="O46" s="42" t="e">
        <f>#REF!+#REF!++#REF!+O20+O27</f>
        <v>#REF!</v>
      </c>
      <c r="P46" s="42" t="e">
        <f>#REF!+#REF!++#REF!+P20+P27</f>
        <v>#REF!</v>
      </c>
      <c r="Q46" s="42" t="e">
        <f>#REF!+#REF!++#REF!+Q20+Q27</f>
        <v>#REF!</v>
      </c>
      <c r="R46" s="42" t="e">
        <f>#REF!+#REF!++#REF!+R20+R27</f>
        <v>#REF!</v>
      </c>
      <c r="S46" s="42" t="e">
        <f>#REF!+#REF!++#REF!+S20+S27</f>
        <v>#REF!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55"/>
      <c r="AM46" s="56" t="e">
        <f t="shared" si="5"/>
        <v>#REF!</v>
      </c>
      <c r="AN46" s="87" t="e">
        <f t="shared" si="3"/>
        <v>#REF!</v>
      </c>
    </row>
    <row r="47" spans="1:70" hidden="1">
      <c r="A47" s="65"/>
      <c r="B47" s="66"/>
      <c r="C47" s="66"/>
      <c r="D47" s="157" t="s">
        <v>59</v>
      </c>
      <c r="E47" s="158"/>
      <c r="F47" s="159"/>
      <c r="G47" s="66"/>
      <c r="H47" s="42" t="e">
        <f>H39+H40+H41</f>
        <v>#REF!</v>
      </c>
      <c r="I47" s="42" t="e">
        <f>I39+I40+I41</f>
        <v>#REF!</v>
      </c>
      <c r="J47" s="42" t="e">
        <f>J39+J40+J41</f>
        <v>#REF!</v>
      </c>
      <c r="K47" s="42" t="e">
        <f t="shared" ref="K47:S47" si="7">K39+K40+K41</f>
        <v>#REF!</v>
      </c>
      <c r="L47" s="42" t="e">
        <f t="shared" si="7"/>
        <v>#REF!</v>
      </c>
      <c r="M47" s="42" t="e">
        <f t="shared" si="7"/>
        <v>#REF!</v>
      </c>
      <c r="N47" s="42" t="e">
        <f t="shared" si="7"/>
        <v>#REF!</v>
      </c>
      <c r="O47" s="42" t="e">
        <f t="shared" si="7"/>
        <v>#REF!</v>
      </c>
      <c r="P47" s="42" t="e">
        <f t="shared" si="7"/>
        <v>#REF!</v>
      </c>
      <c r="Q47" s="42" t="e">
        <f t="shared" si="7"/>
        <v>#REF!</v>
      </c>
      <c r="R47" s="42" t="e">
        <f t="shared" si="7"/>
        <v>#REF!</v>
      </c>
      <c r="S47" s="42" t="e">
        <f t="shared" si="7"/>
        <v>#REF!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55"/>
      <c r="AM47" s="56" t="e">
        <f>SUM(H47:S47)</f>
        <v>#REF!</v>
      </c>
      <c r="AN47" s="87" t="e">
        <f>AM47</f>
        <v>#REF!</v>
      </c>
    </row>
    <row r="48" spans="1:70" hidden="1">
      <c r="A48" s="65"/>
      <c r="B48" s="67"/>
      <c r="C48" s="157" t="s">
        <v>22</v>
      </c>
      <c r="D48" s="158"/>
      <c r="E48" s="158"/>
      <c r="F48" s="159"/>
      <c r="G48" s="67"/>
      <c r="H48" s="42" t="e">
        <f>#REF!+#REF!+H21+H30+H34</f>
        <v>#REF!</v>
      </c>
      <c r="I48" s="42" t="e">
        <f>#REF!+#REF!+I21+I30+I34</f>
        <v>#REF!</v>
      </c>
      <c r="J48" s="42" t="e">
        <f>#REF!+#REF!+J21+J30+J34</f>
        <v>#REF!</v>
      </c>
      <c r="K48" s="42" t="e">
        <f>#REF!+#REF!+K21+K30+K34</f>
        <v>#REF!</v>
      </c>
      <c r="L48" s="42" t="e">
        <f>#REF!+#REF!+L21+L30+L34</f>
        <v>#REF!</v>
      </c>
      <c r="M48" s="42" t="e">
        <f>#REF!+#REF!+M21+M30+M34</f>
        <v>#REF!</v>
      </c>
      <c r="N48" s="42" t="e">
        <f>#REF!+#REF!+N21+N30+N34</f>
        <v>#REF!</v>
      </c>
      <c r="O48" s="42" t="e">
        <f>#REF!+#REF!+O21+O30+O34</f>
        <v>#REF!</v>
      </c>
      <c r="P48" s="42" t="e">
        <f>#REF!+#REF!+P21+P30+P34</f>
        <v>#REF!</v>
      </c>
      <c r="Q48" s="42" t="e">
        <f>#REF!+#REF!+Q21+Q30+Q34</f>
        <v>#REF!</v>
      </c>
      <c r="R48" s="42" t="e">
        <f>#REF!+#REF!+R21+R30+R34</f>
        <v>#REF!</v>
      </c>
      <c r="S48" s="42" t="e">
        <f>#REF!+#REF!+S21+S30+S34</f>
        <v>#REF!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55"/>
      <c r="AM48" s="68" t="e">
        <f>SUM(H48:S48)</f>
        <v>#REF!</v>
      </c>
      <c r="AN48" s="87" t="e">
        <f>AM48</f>
        <v>#REF!</v>
      </c>
    </row>
    <row r="49" spans="1:70" hidden="1">
      <c r="A49" s="65"/>
      <c r="B49" s="67"/>
      <c r="C49" s="157" t="s">
        <v>24</v>
      </c>
      <c r="D49" s="158"/>
      <c r="E49" s="158"/>
      <c r="F49" s="159"/>
      <c r="G49" s="67"/>
      <c r="H49" s="42" t="e">
        <f>#REF!+#REF!+H22+H31+H35</f>
        <v>#REF!</v>
      </c>
      <c r="I49" s="42" t="e">
        <f>#REF!+#REF!+I22+I31+I35</f>
        <v>#REF!</v>
      </c>
      <c r="J49" s="42" t="e">
        <f>#REF!+#REF!+J22+J31+J35</f>
        <v>#REF!</v>
      </c>
      <c r="K49" s="42" t="e">
        <f>#REF!+#REF!+K22+K31+K35</f>
        <v>#REF!</v>
      </c>
      <c r="L49" s="42" t="e">
        <f>#REF!+#REF!+L22+L31+L35</f>
        <v>#REF!</v>
      </c>
      <c r="M49" s="42" t="e">
        <f>#REF!+#REF!+M22+M31+M35</f>
        <v>#REF!</v>
      </c>
      <c r="N49" s="42" t="e">
        <f>#REF!+#REF!+N22+N31+N35</f>
        <v>#REF!</v>
      </c>
      <c r="O49" s="42" t="e">
        <f>#REF!+#REF!+O22+O31+O35</f>
        <v>#REF!</v>
      </c>
      <c r="P49" s="42" t="e">
        <f>#REF!+#REF!+P22+P31+P35</f>
        <v>#REF!</v>
      </c>
      <c r="Q49" s="42" t="e">
        <f>#REF!+#REF!+Q22+Q31+Q35</f>
        <v>#REF!</v>
      </c>
      <c r="R49" s="42" t="e">
        <f>#REF!+#REF!+R22+R31+R35</f>
        <v>#REF!</v>
      </c>
      <c r="S49" s="42" t="e">
        <f>#REF!+#REF!+S22+S31+S35</f>
        <v>#REF!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55"/>
      <c r="AM49" s="68" t="e">
        <f>SUM(H49:S49)</f>
        <v>#REF!</v>
      </c>
      <c r="AN49" s="87" t="e">
        <f>AM49</f>
        <v>#REF!</v>
      </c>
    </row>
    <row r="50" spans="1:70" hidden="1">
      <c r="A50" s="65"/>
      <c r="B50" s="67"/>
      <c r="C50" s="66"/>
      <c r="D50" s="157" t="s">
        <v>59</v>
      </c>
      <c r="E50" s="158"/>
      <c r="F50" s="159"/>
      <c r="G50" s="67"/>
      <c r="H50" s="42" t="e">
        <f>SUM(H47:H49)</f>
        <v>#REF!</v>
      </c>
      <c r="I50" s="42" t="e">
        <f>SUM(I47:I49)</f>
        <v>#REF!</v>
      </c>
      <c r="J50" s="42" t="e">
        <f>SUM(J47:J49)</f>
        <v>#REF!</v>
      </c>
      <c r="K50" s="42" t="e">
        <f t="shared" ref="K50:S50" si="8">SUM(K47:K49)</f>
        <v>#REF!</v>
      </c>
      <c r="L50" s="42" t="e">
        <f t="shared" si="8"/>
        <v>#REF!</v>
      </c>
      <c r="M50" s="42" t="e">
        <f t="shared" si="8"/>
        <v>#REF!</v>
      </c>
      <c r="N50" s="42" t="e">
        <f t="shared" si="8"/>
        <v>#REF!</v>
      </c>
      <c r="O50" s="42" t="e">
        <f t="shared" si="8"/>
        <v>#REF!</v>
      </c>
      <c r="P50" s="42" t="e">
        <f t="shared" si="8"/>
        <v>#REF!</v>
      </c>
      <c r="Q50" s="42" t="e">
        <f t="shared" si="8"/>
        <v>#REF!</v>
      </c>
      <c r="R50" s="42" t="e">
        <f t="shared" si="8"/>
        <v>#REF!</v>
      </c>
      <c r="S50" s="42" t="e">
        <f t="shared" si="8"/>
        <v>#REF!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55"/>
      <c r="AM50" s="68" t="e">
        <f>SUM(H50:S50)</f>
        <v>#REF!</v>
      </c>
      <c r="AN50" s="87" t="e">
        <f>AM50</f>
        <v>#REF!</v>
      </c>
    </row>
    <row r="51" spans="1:70" hidden="1">
      <c r="A51" s="65"/>
      <c r="B51" s="67"/>
      <c r="C51" s="157" t="s">
        <v>25</v>
      </c>
      <c r="D51" s="158"/>
      <c r="E51" s="158"/>
      <c r="F51" s="159"/>
      <c r="G51" s="67"/>
      <c r="H51" s="42" t="e">
        <f>#REF!+#REF!+H24+H33+H37</f>
        <v>#REF!</v>
      </c>
      <c r="I51" s="42" t="e">
        <f>#REF!+#REF!+I24+I33+I37</f>
        <v>#REF!</v>
      </c>
      <c r="J51" s="42" t="e">
        <f>#REF!+#REF!+J24+J33+J37</f>
        <v>#REF!</v>
      </c>
      <c r="K51" s="42" t="e">
        <f>#REF!+#REF!+K24+K33+K37</f>
        <v>#REF!</v>
      </c>
      <c r="L51" s="42" t="e">
        <f>#REF!+#REF!+L24+L33+L37</f>
        <v>#REF!</v>
      </c>
      <c r="M51" s="42" t="e">
        <f>#REF!+#REF!+M24+M33+M37</f>
        <v>#REF!</v>
      </c>
      <c r="N51" s="42" t="e">
        <f>#REF!+#REF!+N24+N33+N37</f>
        <v>#REF!</v>
      </c>
      <c r="O51" s="42" t="e">
        <f>#REF!+#REF!+O24+O33+O37</f>
        <v>#REF!</v>
      </c>
      <c r="P51" s="69" t="e">
        <f>#REF!+#REF!+P24+P33+P37</f>
        <v>#REF!</v>
      </c>
      <c r="Q51" s="42" t="e">
        <f>#REF!+#REF!+Q24+Q33+Q37</f>
        <v>#REF!</v>
      </c>
      <c r="R51" s="42" t="e">
        <f>#REF!+#REF!+R24+R33+R37</f>
        <v>#REF!</v>
      </c>
      <c r="S51" s="42" t="e">
        <f>#REF!+#REF!+S24+S33+S37</f>
        <v>#REF!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55"/>
      <c r="AM51" s="70" t="e">
        <f>SUM(H51:S51)</f>
        <v>#REF!</v>
      </c>
      <c r="AN51" s="88" t="e">
        <f>AM51</f>
        <v>#REF!</v>
      </c>
    </row>
    <row r="52" spans="1:70" ht="23.25" customHeight="1">
      <c r="A52" s="73"/>
      <c r="B52" s="18"/>
      <c r="C52" s="18"/>
      <c r="D52" s="18"/>
      <c r="E52" s="18"/>
      <c r="F52" s="18"/>
      <c r="G52" s="18"/>
      <c r="H52" s="25"/>
      <c r="I52" s="25"/>
      <c r="J52" s="25"/>
      <c r="K52" s="25"/>
      <c r="L52" s="25"/>
      <c r="M52" s="25"/>
      <c r="N52" s="25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N52" s="9"/>
    </row>
    <row r="53" spans="1:70" ht="23.25" customHeight="1">
      <c r="A53" s="73"/>
      <c r="B53" s="18"/>
      <c r="C53" s="18"/>
      <c r="D53" s="18"/>
      <c r="E53" s="18"/>
      <c r="F53" s="18"/>
      <c r="G53" s="25"/>
      <c r="H53" s="25"/>
      <c r="I53" s="25"/>
      <c r="J53" s="25"/>
      <c r="K53" s="25"/>
      <c r="L53" s="25"/>
      <c r="M53" s="25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53"/>
      <c r="AM53" s="6"/>
      <c r="AP53" s="9"/>
      <c r="AQ53" s="9"/>
      <c r="BQ53" s="6"/>
      <c r="BR53" s="6"/>
    </row>
    <row r="54" spans="1:70" s="75" customFormat="1" ht="66" customHeight="1">
      <c r="B54" s="145" t="s">
        <v>45</v>
      </c>
      <c r="C54" s="145"/>
      <c r="D54" s="145"/>
      <c r="E54" s="145"/>
      <c r="F54" s="145"/>
      <c r="G54" s="145"/>
      <c r="H54" s="146" t="s">
        <v>46</v>
      </c>
      <c r="I54" s="146"/>
      <c r="J54" s="146"/>
      <c r="K54" s="146"/>
      <c r="L54" s="146"/>
      <c r="M54" s="146"/>
      <c r="N54" s="95"/>
      <c r="O54" s="95"/>
      <c r="P54" s="195"/>
      <c r="Q54" s="195"/>
      <c r="R54" s="195"/>
      <c r="S54" s="195"/>
      <c r="T54" s="96"/>
      <c r="U54" s="148" t="s">
        <v>47</v>
      </c>
      <c r="V54" s="148"/>
      <c r="W54" s="148"/>
    </row>
    <row r="55" spans="1:70" s="75" customFormat="1" ht="21.95" customHeight="1">
      <c r="I55" s="140" t="s">
        <v>6</v>
      </c>
      <c r="J55" s="140"/>
      <c r="K55" s="140"/>
      <c r="L55" s="140"/>
      <c r="P55" s="140" t="s">
        <v>8</v>
      </c>
      <c r="Q55" s="140"/>
      <c r="R55" s="140"/>
      <c r="S55" s="140"/>
      <c r="U55" s="140" t="s">
        <v>48</v>
      </c>
      <c r="V55" s="140"/>
      <c r="W55" s="140"/>
    </row>
    <row r="56" spans="1:70" s="75" customFormat="1" ht="21.95" customHeight="1">
      <c r="I56" s="97"/>
      <c r="J56" s="97"/>
      <c r="K56" s="97"/>
      <c r="L56" s="97"/>
      <c r="P56" s="97"/>
      <c r="Q56" s="97"/>
      <c r="R56" s="97"/>
      <c r="S56" s="97"/>
      <c r="U56" s="97"/>
      <c r="V56" s="97"/>
      <c r="W56" s="97"/>
    </row>
    <row r="57" spans="1:70" s="75" customFormat="1" ht="97.5" customHeight="1">
      <c r="B57" s="145" t="s">
        <v>49</v>
      </c>
      <c r="C57" s="145"/>
      <c r="D57" s="145"/>
      <c r="E57" s="145"/>
      <c r="F57" s="145"/>
      <c r="G57" s="145"/>
      <c r="H57" s="146" t="s">
        <v>62</v>
      </c>
      <c r="I57" s="146"/>
      <c r="J57" s="146"/>
      <c r="K57" s="146"/>
      <c r="L57" s="146"/>
      <c r="M57" s="146"/>
      <c r="N57" s="95"/>
      <c r="O57" s="95"/>
      <c r="P57" s="195"/>
      <c r="Q57" s="195"/>
      <c r="R57" s="195"/>
      <c r="S57" s="195"/>
      <c r="T57" s="96"/>
      <c r="U57" s="148" t="s">
        <v>51</v>
      </c>
      <c r="V57" s="148"/>
      <c r="W57" s="148"/>
    </row>
    <row r="58" spans="1:70" s="75" customFormat="1" ht="26.1" customHeight="1">
      <c r="I58" s="140" t="s">
        <v>6</v>
      </c>
      <c r="J58" s="140"/>
      <c r="K58" s="140"/>
      <c r="L58" s="140"/>
      <c r="P58" s="140" t="s">
        <v>8</v>
      </c>
      <c r="Q58" s="140"/>
      <c r="R58" s="140"/>
      <c r="S58" s="140"/>
      <c r="U58" s="140" t="s">
        <v>48</v>
      </c>
      <c r="V58" s="140"/>
      <c r="W58" s="140"/>
    </row>
    <row r="59" spans="1:70" ht="15" customHeight="1">
      <c r="B59" s="78"/>
      <c r="C59" s="78"/>
      <c r="E59" s="77"/>
      <c r="F59" s="79"/>
      <c r="G59" s="79"/>
      <c r="H59" s="79"/>
      <c r="K59" s="79"/>
      <c r="L59" s="79"/>
      <c r="M59" s="79"/>
      <c r="N59" s="79"/>
      <c r="O59" s="74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53"/>
      <c r="AM59" s="6"/>
      <c r="AP59" s="9"/>
      <c r="AQ59" s="9"/>
      <c r="BQ59" s="6"/>
      <c r="BR59" s="6"/>
    </row>
    <row r="60" spans="1:70" ht="13.5" customHeight="1">
      <c r="E60" s="77"/>
      <c r="G60" s="6"/>
      <c r="Q60" s="18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53"/>
      <c r="AM60" s="6"/>
      <c r="AP60" s="9"/>
      <c r="AQ60" s="9"/>
      <c r="BQ60" s="6"/>
      <c r="BR60" s="6"/>
    </row>
    <row r="61" spans="1:70" ht="13.5" customHeight="1">
      <c r="E61" s="77"/>
      <c r="G61" s="6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53"/>
      <c r="AM61" s="6"/>
      <c r="AP61" s="9"/>
      <c r="AQ61" s="9"/>
      <c r="BQ61" s="6"/>
      <c r="BR61" s="6"/>
    </row>
    <row r="62" spans="1:70">
      <c r="E62" s="77"/>
      <c r="G62" s="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53"/>
      <c r="AM62" s="6"/>
      <c r="AP62" s="9"/>
      <c r="AQ62" s="9"/>
      <c r="BQ62" s="6"/>
      <c r="BR62" s="6"/>
    </row>
  </sheetData>
  <mergeCells count="64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G25:G28"/>
    <mergeCell ref="H15:AL15"/>
    <mergeCell ref="AM15:AM17"/>
    <mergeCell ref="AN15:AN16"/>
    <mergeCell ref="H17:AL17"/>
    <mergeCell ref="H18:AL18"/>
    <mergeCell ref="G19:G20"/>
    <mergeCell ref="C34:F34"/>
    <mergeCell ref="C21:F21"/>
    <mergeCell ref="C22:F22"/>
    <mergeCell ref="D23:F23"/>
    <mergeCell ref="C24:F24"/>
    <mergeCell ref="A29:F29"/>
    <mergeCell ref="C30:F30"/>
    <mergeCell ref="C31:F31"/>
    <mergeCell ref="D32:F32"/>
    <mergeCell ref="C33:F33"/>
    <mergeCell ref="B25:B28"/>
    <mergeCell ref="D47:F47"/>
    <mergeCell ref="C35:F35"/>
    <mergeCell ref="D36:F36"/>
    <mergeCell ref="C37:F37"/>
    <mergeCell ref="D38:F38"/>
    <mergeCell ref="B39:F39"/>
    <mergeCell ref="B40:F40"/>
    <mergeCell ref="B41:F41"/>
    <mergeCell ref="A42:G42"/>
    <mergeCell ref="A43:G43"/>
    <mergeCell ref="A44:G44"/>
    <mergeCell ref="A45:G45"/>
    <mergeCell ref="B57:G57"/>
    <mergeCell ref="H57:M57"/>
    <mergeCell ref="P57:S57"/>
    <mergeCell ref="U57:W57"/>
    <mergeCell ref="C48:F48"/>
    <mergeCell ref="C49:F49"/>
    <mergeCell ref="D50:F50"/>
    <mergeCell ref="C51:F51"/>
    <mergeCell ref="B54:G54"/>
    <mergeCell ref="H54:M54"/>
    <mergeCell ref="I58:L58"/>
    <mergeCell ref="P58:S58"/>
    <mergeCell ref="U58:W58"/>
    <mergeCell ref="P54:S54"/>
    <mergeCell ref="U54:W54"/>
    <mergeCell ref="I55:L55"/>
    <mergeCell ref="P55:S55"/>
    <mergeCell ref="U55:W55"/>
  </mergeCells>
  <printOptions horizontalCentered="1"/>
  <pageMargins left="0.7" right="0.7" top="0.75" bottom="0.75" header="0.3" footer="0.3"/>
  <pageSetup paperSize="8" scale="4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6"/>
  <sheetViews>
    <sheetView showZeros="0" topLeftCell="A11" zoomScale="55" zoomScaleNormal="55" workbookViewId="0">
      <selection activeCell="G16" sqref="G16:AK16"/>
    </sheetView>
  </sheetViews>
  <sheetFormatPr defaultColWidth="12.42578125" defaultRowHeight="20.25" outlineLevelRow="1"/>
  <cols>
    <col min="1" max="1" width="9.140625" style="6" customWidth="1"/>
    <col min="2" max="2" width="62.85546875" style="80" customWidth="1"/>
    <col min="3" max="3" width="26.140625" style="6" customWidth="1"/>
    <col min="4" max="4" width="10.28515625" style="6" customWidth="1"/>
    <col min="5" max="5" width="22.42578125" style="77" customWidth="1"/>
    <col min="6" max="6" width="7.140625" style="77" hidden="1" customWidth="1"/>
    <col min="7" max="36" width="8.85546875" style="6" customWidth="1"/>
    <col min="37" max="37" width="9.140625" style="6" customWidth="1"/>
    <col min="38" max="38" width="12.28515625" style="6" customWidth="1"/>
    <col min="39" max="39" width="11.28515625" style="53" customWidth="1"/>
    <col min="40" max="42" width="12.42578125" style="6"/>
    <col min="43" max="69" width="12.42578125" style="9"/>
    <col min="70" max="16384" width="12.42578125" style="6"/>
  </cols>
  <sheetData>
    <row r="1" spans="1:39" ht="13.5" hidden="1" customHeight="1" outlineLevel="1">
      <c r="Q1" s="1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9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 t="s">
        <v>79</v>
      </c>
    </row>
    <row r="3" spans="1:39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39" ht="32.25" hidden="1" customHeight="1" outlineLevel="1">
      <c r="A4" s="1"/>
      <c r="B4" s="178" t="s">
        <v>3</v>
      </c>
      <c r="C4" s="178"/>
      <c r="D4" s="178"/>
      <c r="E4" s="178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78" t="s">
        <v>4</v>
      </c>
      <c r="AG4" s="178"/>
      <c r="AH4" s="178"/>
      <c r="AI4" s="178"/>
      <c r="AJ4" s="178"/>
      <c r="AK4" s="178"/>
      <c r="AL4" s="178"/>
      <c r="AM4" s="178"/>
    </row>
    <row r="5" spans="1:39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39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79" t="s">
        <v>6</v>
      </c>
      <c r="AG6" s="179"/>
      <c r="AH6" s="179"/>
      <c r="AI6" s="179"/>
      <c r="AJ6" s="179"/>
      <c r="AK6" s="179"/>
      <c r="AL6" s="179"/>
      <c r="AM6" s="179"/>
    </row>
    <row r="7" spans="1:39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39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79" t="s">
        <v>8</v>
      </c>
      <c r="AG8" s="179"/>
      <c r="AH8" s="179"/>
      <c r="AI8" s="179"/>
      <c r="AJ8" s="179"/>
      <c r="AK8" s="179"/>
      <c r="AL8" s="179"/>
      <c r="AM8" s="179"/>
    </row>
    <row r="9" spans="1:39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39" ht="27.75" hidden="1" customHeight="1" outlineLevel="1">
      <c r="A10" s="18"/>
      <c r="B10" s="178" t="s">
        <v>9</v>
      </c>
      <c r="C10" s="178"/>
      <c r="D10" s="178"/>
      <c r="E10" s="178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80" t="s">
        <v>80</v>
      </c>
      <c r="AG10" s="180"/>
      <c r="AH10" s="180"/>
      <c r="AI10" s="180"/>
      <c r="AJ10" s="180"/>
      <c r="AK10" s="180"/>
      <c r="AL10" s="180"/>
      <c r="AM10" s="180"/>
    </row>
    <row r="11" spans="1:39" ht="27.75" customHeight="1" collapsed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20" t="s">
        <v>79</v>
      </c>
    </row>
    <row r="12" spans="1:39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>
      <c r="A13" s="206" t="s">
        <v>11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</row>
    <row r="14" spans="1:39" ht="23.25" customHeight="1">
      <c r="A14" s="206" t="s">
        <v>12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</row>
    <row r="15" spans="1:39" ht="23.25" customHeight="1">
      <c r="A15" s="206" t="s">
        <v>81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</row>
    <row r="16" spans="1:39">
      <c r="A16" s="175" t="s">
        <v>14</v>
      </c>
      <c r="B16" s="182" t="s">
        <v>15</v>
      </c>
      <c r="C16" s="175" t="s">
        <v>16</v>
      </c>
      <c r="D16" s="175" t="s">
        <v>17</v>
      </c>
      <c r="E16" s="175" t="s">
        <v>55</v>
      </c>
      <c r="F16" s="171" t="s">
        <v>19</v>
      </c>
      <c r="G16" s="172" t="s">
        <v>105</v>
      </c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3"/>
      <c r="AL16" s="174" t="s">
        <v>66</v>
      </c>
      <c r="AM16" s="174" t="s">
        <v>20</v>
      </c>
    </row>
    <row r="17" spans="1:69" ht="23.25" customHeight="1">
      <c r="A17" s="175"/>
      <c r="B17" s="182"/>
      <c r="C17" s="175"/>
      <c r="D17" s="175"/>
      <c r="E17" s="175"/>
      <c r="F17" s="171"/>
      <c r="G17" s="24">
        <v>1</v>
      </c>
      <c r="H17" s="23">
        <v>2</v>
      </c>
      <c r="I17" s="24">
        <v>3</v>
      </c>
      <c r="J17" s="23">
        <v>4</v>
      </c>
      <c r="K17" s="24">
        <v>5</v>
      </c>
      <c r="L17" s="118">
        <v>6</v>
      </c>
      <c r="M17" s="121">
        <v>7</v>
      </c>
      <c r="N17" s="23">
        <v>8</v>
      </c>
      <c r="O17" s="24">
        <v>9</v>
      </c>
      <c r="P17" s="23">
        <v>10</v>
      </c>
      <c r="Q17" s="24">
        <v>11</v>
      </c>
      <c r="R17" s="23">
        <v>12</v>
      </c>
      <c r="S17" s="121">
        <v>13</v>
      </c>
      <c r="T17" s="118">
        <v>14</v>
      </c>
      <c r="U17" s="24">
        <v>15</v>
      </c>
      <c r="V17" s="23">
        <v>16</v>
      </c>
      <c r="W17" s="24">
        <v>17</v>
      </c>
      <c r="X17" s="23">
        <v>18</v>
      </c>
      <c r="Y17" s="24">
        <v>19</v>
      </c>
      <c r="Z17" s="118">
        <v>20</v>
      </c>
      <c r="AA17" s="121">
        <v>21</v>
      </c>
      <c r="AB17" s="23">
        <v>22</v>
      </c>
      <c r="AC17" s="24">
        <v>23</v>
      </c>
      <c r="AD17" s="23">
        <v>24</v>
      </c>
      <c r="AE17" s="24">
        <v>25</v>
      </c>
      <c r="AF17" s="23">
        <v>26</v>
      </c>
      <c r="AG17" s="121">
        <v>27</v>
      </c>
      <c r="AH17" s="118">
        <v>28</v>
      </c>
      <c r="AI17" s="24">
        <v>29</v>
      </c>
      <c r="AJ17" s="23">
        <v>30</v>
      </c>
      <c r="AK17" s="24">
        <v>31</v>
      </c>
      <c r="AL17" s="174"/>
      <c r="AM17" s="174"/>
    </row>
    <row r="18" spans="1:69" ht="24.75" customHeight="1">
      <c r="A18" s="175"/>
      <c r="B18" s="182"/>
      <c r="C18" s="175"/>
      <c r="D18" s="175"/>
      <c r="E18" s="175"/>
      <c r="F18" s="171"/>
      <c r="G18" s="175" t="s">
        <v>21</v>
      </c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4"/>
      <c r="AM18" s="174"/>
    </row>
    <row r="19" spans="1:69" s="28" customFormat="1" ht="21" thickBo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7</v>
      </c>
      <c r="G19" s="176">
        <v>6</v>
      </c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84">
        <v>7</v>
      </c>
      <c r="AM19" s="27">
        <v>8</v>
      </c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s="33" customFormat="1" ht="15" hidden="1" customHeight="1">
      <c r="A20" s="24"/>
      <c r="B20" s="30"/>
      <c r="C20" s="177" t="s">
        <v>22</v>
      </c>
      <c r="D20" s="177"/>
      <c r="E20" s="177"/>
      <c r="F20" s="31" t="s">
        <v>23</v>
      </c>
      <c r="G20" s="32">
        <f>'[1]мес ТЗ 2018'!AM262</f>
        <v>0</v>
      </c>
      <c r="H20" s="32">
        <f>'[1]мес ТЗ 2018'!AM401</f>
        <v>0</v>
      </c>
      <c r="I20" s="32">
        <f>'[1]мес ТЗ 2018'!AM541</f>
        <v>1.72</v>
      </c>
      <c r="J20" s="32">
        <f>'[1]мес ТЗ 2018'!AM643</f>
        <v>13.332000000000001</v>
      </c>
      <c r="K20" s="32">
        <f>'[1]мес ТЗ 2018'!AM748</f>
        <v>13.332000000000001</v>
      </c>
      <c r="L20" s="32">
        <f>'[1]мес ТЗ 2018'!AM851</f>
        <v>0</v>
      </c>
      <c r="M20" s="32">
        <f>'[1]мес ТЗ 2018'!AM952</f>
        <v>0</v>
      </c>
      <c r="N20" s="32">
        <f>'[1]мес ТЗ 2018'!AM1092</f>
        <v>0</v>
      </c>
      <c r="O20" s="32">
        <f>'[1]мес ТЗ 2018'!AM1191</f>
        <v>0</v>
      </c>
      <c r="P20" s="32">
        <f>'[1]мес ТЗ 2018'!AM1289</f>
        <v>0</v>
      </c>
      <c r="Q20" s="32">
        <f>'[1]мес ТЗ 2018'!AM1429</f>
        <v>5.67</v>
      </c>
      <c r="R20" s="32">
        <f>'[1]мес ТЗ 2018'!AM1562</f>
        <v>0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SUM(G20:R20)</f>
        <v>34.054000000000002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 s="33" customFormat="1" ht="15" hidden="1" customHeight="1">
      <c r="A21" s="24"/>
      <c r="B21" s="30"/>
      <c r="C21" s="166" t="s">
        <v>24</v>
      </c>
      <c r="D21" s="166"/>
      <c r="E21" s="166"/>
      <c r="F21" s="31" t="s">
        <v>23</v>
      </c>
      <c r="G21" s="32">
        <f>'[1]мес ТЗ 2018'!AM263</f>
        <v>0</v>
      </c>
      <c r="H21" s="32">
        <f>'[1]мес ТЗ 2018'!AM402</f>
        <v>6</v>
      </c>
      <c r="I21" s="32">
        <f>'[1]мес ТЗ 2018'!AM542</f>
        <v>3.17</v>
      </c>
      <c r="J21" s="32">
        <f>'[1]мес ТЗ 2018'!AM644</f>
        <v>0</v>
      </c>
      <c r="K21" s="32">
        <f>'[1]мес ТЗ 2018'!AM749</f>
        <v>1.72</v>
      </c>
      <c r="L21" s="32">
        <f>'[1]мес ТЗ 2018'!AM852</f>
        <v>13.332000000000001</v>
      </c>
      <c r="M21" s="32">
        <f>'[1]мес ТЗ 2018'!AM953</f>
        <v>6</v>
      </c>
      <c r="N21" s="32">
        <f>'[1]мес ТЗ 2018'!AM1093</f>
        <v>19.678000000000001</v>
      </c>
      <c r="O21" s="32">
        <f>'[1]мес ТЗ 2018'!AM1192</f>
        <v>19.678000000000001</v>
      </c>
      <c r="P21" s="32">
        <f>'[1]мес ТЗ 2018'!AM1290</f>
        <v>0</v>
      </c>
      <c r="Q21" s="32">
        <f>'[1]мес ТЗ 2018'!AM1430</f>
        <v>9.7200000000000006</v>
      </c>
      <c r="R21" s="32">
        <f>'[1]мес ТЗ 2018'!AM1563</f>
        <v>0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SUM(G21:R21)</f>
        <v>79.298000000000002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 s="33" customFormat="1" ht="15" hidden="1" customHeight="1">
      <c r="A22" s="24"/>
      <c r="B22" s="30"/>
      <c r="C22" s="30"/>
      <c r="D22" s="150"/>
      <c r="E22" s="150"/>
      <c r="F22" s="31" t="s">
        <v>23</v>
      </c>
      <c r="G22" s="32" t="e">
        <f>#REF!</f>
        <v>#REF!</v>
      </c>
      <c r="H22" s="32" t="e">
        <f>#REF!</f>
        <v>#REF!</v>
      </c>
      <c r="I22" s="32" t="e">
        <f>#REF!</f>
        <v>#REF!</v>
      </c>
      <c r="J22" s="32" t="e">
        <f>#REF!</f>
        <v>#REF!</v>
      </c>
      <c r="K22" s="32" t="e">
        <f>#REF!</f>
        <v>#REF!</v>
      </c>
      <c r="L22" s="32" t="e">
        <f>#REF!</f>
        <v>#REF!</v>
      </c>
      <c r="M22" s="32" t="e">
        <f>#REF!</f>
        <v>#REF!</v>
      </c>
      <c r="N22" s="32" t="e">
        <f>#REF!</f>
        <v>#REF!</v>
      </c>
      <c r="O22" s="32" t="e">
        <f>#REF!</f>
        <v>#REF!</v>
      </c>
      <c r="P22" s="32" t="e">
        <f>#REF!</f>
        <v>#REF!</v>
      </c>
      <c r="Q22" s="32" t="e">
        <f>#REF!</f>
        <v>#REF!</v>
      </c>
      <c r="R22" s="32" t="e">
        <f>#REF!</f>
        <v>#REF!</v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 t="e">
        <f>SUM(G22:R22)</f>
        <v>#REF!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 s="33" customFormat="1" ht="15" hidden="1" customHeight="1">
      <c r="A23" s="24"/>
      <c r="B23" s="30"/>
      <c r="C23" s="166" t="s">
        <v>25</v>
      </c>
      <c r="D23" s="166"/>
      <c r="E23" s="166"/>
      <c r="F23" s="31" t="s">
        <v>26</v>
      </c>
      <c r="G23" s="32">
        <f>'[1]мес ТЗ 2018'!AM265</f>
        <v>0</v>
      </c>
      <c r="H23" s="32">
        <f>'[1]мес ТЗ 2018'!AM404</f>
        <v>0</v>
      </c>
      <c r="I23" s="32">
        <f>'[1]мес ТЗ 2018'!AM544</f>
        <v>0.47</v>
      </c>
      <c r="J23" s="32">
        <f>'[1]мес ТЗ 2018'!AM646</f>
        <v>1.7239973417511201</v>
      </c>
      <c r="K23" s="32">
        <f>'[1]мес ТЗ 2018'!AM751</f>
        <v>13.332000000000001</v>
      </c>
      <c r="L23" s="32">
        <f>'[1]мес ТЗ 2018'!AM854</f>
        <v>0</v>
      </c>
      <c r="M23" s="32">
        <f>'[1]мес ТЗ 2018'!AM955</f>
        <v>0</v>
      </c>
      <c r="N23" s="32">
        <f>'[1]мес ТЗ 2018'!AM1095</f>
        <v>139.34399999999999</v>
      </c>
      <c r="O23" s="51">
        <f>'[1]мес ТЗ 2018'!AM1194</f>
        <v>19.678000000000001</v>
      </c>
      <c r="P23" s="32">
        <f>'[1]мес ТЗ 2018'!AM1292</f>
        <v>0</v>
      </c>
      <c r="Q23" s="32">
        <f>'[1]мес ТЗ 2018'!AM1432</f>
        <v>4.2300000000000004</v>
      </c>
      <c r="R23" s="32">
        <f>'[1]мес ТЗ 2018'!AM1565</f>
        <v>0</v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>
        <f>SUM(G23:R23)</f>
        <v>178.7779973417511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37" customFormat="1" ht="227.25" customHeight="1">
      <c r="A24" s="35" t="s">
        <v>27</v>
      </c>
      <c r="B24" s="149" t="s">
        <v>70</v>
      </c>
      <c r="C24" s="30" t="s">
        <v>82</v>
      </c>
      <c r="D24" s="34" t="s">
        <v>30</v>
      </c>
      <c r="E24" s="36" t="s">
        <v>31</v>
      </c>
      <c r="F24" s="204"/>
      <c r="G24" s="32"/>
      <c r="H24" s="32"/>
      <c r="I24" s="32"/>
      <c r="J24" s="32"/>
      <c r="K24" s="32"/>
      <c r="L24" s="119"/>
      <c r="M24" s="119"/>
      <c r="N24" s="32"/>
      <c r="O24" s="32"/>
      <c r="P24" s="32"/>
      <c r="Q24" s="32"/>
      <c r="R24" s="32"/>
      <c r="S24" s="119"/>
      <c r="T24" s="119"/>
      <c r="U24" s="32"/>
      <c r="V24" s="32"/>
      <c r="W24" s="32"/>
      <c r="X24" s="32"/>
      <c r="Y24" s="32"/>
      <c r="Z24" s="119"/>
      <c r="AA24" s="119"/>
      <c r="AB24" s="32"/>
      <c r="AC24" s="32"/>
      <c r="AD24" s="32"/>
      <c r="AE24" s="32">
        <v>1</v>
      </c>
      <c r="AF24" s="32">
        <v>1</v>
      </c>
      <c r="AG24" s="119"/>
      <c r="AH24" s="119"/>
      <c r="AI24" s="32"/>
      <c r="AJ24" s="32"/>
      <c r="AK24" s="32"/>
      <c r="AL24" s="32">
        <v>2</v>
      </c>
      <c r="AM24" s="32">
        <v>1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39" customFormat="1" ht="60" hidden="1" customHeight="1">
      <c r="A25" s="35" t="s">
        <v>32</v>
      </c>
      <c r="B25" s="149"/>
      <c r="C25" s="30" t="s">
        <v>67</v>
      </c>
      <c r="D25" s="34" t="s">
        <v>34</v>
      </c>
      <c r="E25" s="38" t="s">
        <v>35</v>
      </c>
      <c r="F25" s="205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 s="93" customFormat="1" ht="120" hidden="1" customHeight="1" thickBot="1">
      <c r="A26" s="35" t="s">
        <v>36</v>
      </c>
      <c r="B26" s="149"/>
      <c r="C26" s="30" t="s">
        <v>68</v>
      </c>
      <c r="D26" s="34" t="s">
        <v>38</v>
      </c>
      <c r="E26" s="30" t="s">
        <v>74</v>
      </c>
      <c r="F26" s="205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 s="94" customFormat="1">
      <c r="A27" s="150" t="s">
        <v>40</v>
      </c>
      <c r="B27" s="150"/>
      <c r="C27" s="150"/>
      <c r="D27" s="150"/>
      <c r="E27" s="150"/>
      <c r="F27" s="4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42"/>
      <c r="AD27" s="42"/>
      <c r="AE27" s="42">
        <f>SUM(AE24)</f>
        <v>1</v>
      </c>
      <c r="AF27" s="42">
        <f>SUM(AF24:AF26)</f>
        <v>1</v>
      </c>
      <c r="AG27" s="42"/>
      <c r="AH27" s="42"/>
      <c r="AI27" s="42"/>
      <c r="AJ27" s="42"/>
      <c r="AK27" s="42"/>
      <c r="AL27" s="42">
        <v>2</v>
      </c>
      <c r="AM27" s="42">
        <v>1</v>
      </c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69" s="33" customFormat="1" ht="15.75" hidden="1" customHeight="1">
      <c r="A28" s="44"/>
      <c r="B28" s="45"/>
      <c r="C28" s="151" t="s">
        <v>22</v>
      </c>
      <c r="D28" s="152"/>
      <c r="E28" s="153"/>
      <c r="F28" s="46"/>
      <c r="G28" s="47">
        <f>'[1]мес ТЗ 2018'!AM271</f>
        <v>0</v>
      </c>
      <c r="H28" s="47">
        <f>'[1]мес ТЗ 2018'!AM410</f>
        <v>30</v>
      </c>
      <c r="I28" s="47">
        <f>'[1]мес ТЗ 2018'!AM550</f>
        <v>3.98</v>
      </c>
      <c r="J28" s="47">
        <f>'[1]мес ТЗ 2018'!AM652</f>
        <v>0</v>
      </c>
      <c r="K28" s="47">
        <f>'[1]мес ТЗ 2018'!AM757</f>
        <v>2.17</v>
      </c>
      <c r="L28" s="47">
        <f>'[1]мес ТЗ 2018'!AM860</f>
        <v>19.678000000000001</v>
      </c>
      <c r="M28" s="47">
        <f>'[1]мес ТЗ 2018'!AM961</f>
        <v>30</v>
      </c>
      <c r="N28" s="47">
        <f>'[1]мес ТЗ 2018'!AM1101</f>
        <v>0</v>
      </c>
      <c r="O28" s="47">
        <f>'[1]мес ТЗ 2018'!AM1200</f>
        <v>15.465999999999999</v>
      </c>
      <c r="P28" s="47">
        <f>'[1]мес ТЗ 2018'!AM1298</f>
        <v>0</v>
      </c>
      <c r="Q28" s="47">
        <f>'[1]мес ТЗ 2018'!AM1438</f>
        <v>1.54</v>
      </c>
      <c r="R28" s="47">
        <f>'[1]мес ТЗ 2018'!AM1571</f>
        <v>0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8"/>
      <c r="AL28" s="49"/>
      <c r="AM28" s="49">
        <f>SUM(G28:R28)</f>
        <v>102.834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 s="33" customFormat="1" ht="15.75" hidden="1" customHeight="1">
      <c r="A29" s="24"/>
      <c r="B29" s="30"/>
      <c r="C29" s="154" t="s">
        <v>24</v>
      </c>
      <c r="D29" s="155"/>
      <c r="E29" s="156"/>
      <c r="F29" s="31"/>
      <c r="G29" s="32">
        <f>'[1]мес ТЗ 2018'!AM272</f>
        <v>0</v>
      </c>
      <c r="H29" s="32">
        <f>'[1]мес ТЗ 2018'!AM411</f>
        <v>3.15</v>
      </c>
      <c r="I29" s="32">
        <f>'[1]мес ТЗ 2018'!AM551</f>
        <v>19.678000000000001</v>
      </c>
      <c r="J29" s="32">
        <f>'[1]мес ТЗ 2018'!AM653</f>
        <v>19.678000000000001</v>
      </c>
      <c r="K29" s="32">
        <f>'[1]мес ТЗ 2018'!AM758</f>
        <v>3.98</v>
      </c>
      <c r="L29" s="32">
        <f>'[1]мес ТЗ 2018'!AM861</f>
        <v>0.57999999999999996</v>
      </c>
      <c r="M29" s="32">
        <f>'[1]мес ТЗ 2018'!AM962</f>
        <v>8.35</v>
      </c>
      <c r="N29" s="32">
        <f>'[1]мес ТЗ 2018'!AM1102</f>
        <v>15.465999999999999</v>
      </c>
      <c r="O29" s="32">
        <f>'[1]мес ТЗ 2018'!AM1201</f>
        <v>0</v>
      </c>
      <c r="P29" s="32">
        <f>'[1]мес ТЗ 2018'!AM1299</f>
        <v>0</v>
      </c>
      <c r="Q29" s="32">
        <f>'[1]мес ТЗ 2018'!AM1439</f>
        <v>0.9</v>
      </c>
      <c r="R29" s="32">
        <f>'[1]мес ТЗ 2018'!AM1572</f>
        <v>6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50"/>
      <c r="AL29" s="49"/>
      <c r="AM29" s="49">
        <f>SUM(G29:R29)</f>
        <v>77.781999999999996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3" customFormat="1" ht="15.75" hidden="1" customHeight="1">
      <c r="A30" s="24"/>
      <c r="B30" s="30"/>
      <c r="C30" s="30"/>
      <c r="D30" s="160"/>
      <c r="E30" s="161"/>
      <c r="F30" s="31"/>
      <c r="G30" s="32">
        <f>G27</f>
        <v>0</v>
      </c>
      <c r="H30" s="32">
        <f t="shared" ref="H30:R30" si="0">H27</f>
        <v>0</v>
      </c>
      <c r="I30" s="32">
        <f t="shared" si="0"/>
        <v>0</v>
      </c>
      <c r="J30" s="32">
        <f t="shared" si="0"/>
        <v>0</v>
      </c>
      <c r="K30" s="32">
        <f t="shared" si="0"/>
        <v>0</v>
      </c>
      <c r="L30" s="32">
        <f t="shared" si="0"/>
        <v>0</v>
      </c>
      <c r="M30" s="32">
        <f t="shared" si="0"/>
        <v>0</v>
      </c>
      <c r="N30" s="32">
        <f t="shared" si="0"/>
        <v>0</v>
      </c>
      <c r="O30" s="32">
        <f t="shared" si="0"/>
        <v>0</v>
      </c>
      <c r="P30" s="32">
        <f t="shared" si="0"/>
        <v>0</v>
      </c>
      <c r="Q30" s="32">
        <f t="shared" si="0"/>
        <v>0</v>
      </c>
      <c r="R30" s="32">
        <f t="shared" si="0"/>
        <v>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50"/>
      <c r="AL30" s="49"/>
      <c r="AM30" s="49">
        <f>SUM(G30:R30)</f>
        <v>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33" customFormat="1" ht="15.75" hidden="1" customHeight="1">
      <c r="A31" s="24"/>
      <c r="B31" s="30"/>
      <c r="C31" s="154" t="s">
        <v>25</v>
      </c>
      <c r="D31" s="155"/>
      <c r="E31" s="156"/>
      <c r="F31" s="31"/>
      <c r="G31" s="32">
        <f>'[1]мес ТЗ 2018'!AM274</f>
        <v>30</v>
      </c>
      <c r="H31" s="32">
        <f>'[1]мес ТЗ 2018'!AM413</f>
        <v>38.549999999999997</v>
      </c>
      <c r="I31" s="32">
        <f>'[1]мес ТЗ 2018'!AM553</f>
        <v>0</v>
      </c>
      <c r="J31" s="32">
        <f>'[1]мес ТЗ 2018'!AM655</f>
        <v>3.9780698364827298</v>
      </c>
      <c r="K31" s="32">
        <f>'[1]мес ТЗ 2018'!AM760</f>
        <v>0.57999999999999996</v>
      </c>
      <c r="L31" s="32">
        <f>'[1]мес ТЗ 2018'!AM863</f>
        <v>15.465999999999999</v>
      </c>
      <c r="M31" s="32">
        <f>'[1]мес ТЗ 2018'!AM964</f>
        <v>42.85</v>
      </c>
      <c r="N31" s="32">
        <f>'[1]мес ТЗ 2018'!AM1104</f>
        <v>306.12799999999999</v>
      </c>
      <c r="O31" s="51">
        <f>'[1]мес ТЗ 2018'!AM1203</f>
        <v>15.465999999999999</v>
      </c>
      <c r="P31" s="32">
        <f>'[1]мес ТЗ 2018'!AM1301</f>
        <v>30</v>
      </c>
      <c r="Q31" s="32">
        <f>'[1]мес ТЗ 2018'!AM1441</f>
        <v>0</v>
      </c>
      <c r="R31" s="32">
        <f>'[1]мес ТЗ 2018'!AM1574</f>
        <v>0</v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50"/>
      <c r="AL31" s="49"/>
      <c r="AM31" s="49">
        <f>SUM(G31:R31)</f>
        <v>483.01806983648271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ht="48.75" customHeight="1"/>
    <row r="33" spans="1:69" ht="21.75" customHeight="1">
      <c r="A33" s="73"/>
      <c r="B33" s="18"/>
      <c r="C33" s="18"/>
      <c r="D33" s="18"/>
      <c r="E33" s="18"/>
      <c r="F33" s="18"/>
      <c r="G33" s="25"/>
      <c r="H33" s="25"/>
      <c r="I33" s="25"/>
      <c r="J33" s="25"/>
      <c r="K33" s="25"/>
      <c r="L33" s="25"/>
      <c r="M33" s="25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53"/>
      <c r="AM33" s="6"/>
      <c r="AP33" s="9"/>
      <c r="BQ33" s="6"/>
    </row>
    <row r="34" spans="1:69" s="75" customFormat="1" ht="66" customHeight="1">
      <c r="B34" s="145" t="s">
        <v>45</v>
      </c>
      <c r="C34" s="145"/>
      <c r="D34" s="145"/>
      <c r="E34" s="145"/>
      <c r="F34" s="145"/>
      <c r="G34" s="145"/>
      <c r="H34" s="146" t="s">
        <v>46</v>
      </c>
      <c r="I34" s="146"/>
      <c r="J34" s="146"/>
      <c r="K34" s="146"/>
      <c r="L34" s="146"/>
      <c r="M34" s="146"/>
      <c r="N34" s="95"/>
      <c r="O34" s="95"/>
      <c r="P34" s="195"/>
      <c r="Q34" s="195"/>
      <c r="R34" s="195"/>
      <c r="S34" s="195"/>
      <c r="T34" s="96"/>
      <c r="U34" s="148" t="s">
        <v>47</v>
      </c>
      <c r="V34" s="148"/>
      <c r="W34" s="148"/>
    </row>
    <row r="35" spans="1:69" s="75" customFormat="1" ht="21.95" customHeight="1">
      <c r="I35" s="140" t="s">
        <v>6</v>
      </c>
      <c r="J35" s="140"/>
      <c r="K35" s="140"/>
      <c r="L35" s="140"/>
      <c r="P35" s="140" t="s">
        <v>8</v>
      </c>
      <c r="Q35" s="140"/>
      <c r="R35" s="140"/>
      <c r="S35" s="140"/>
      <c r="U35" s="140" t="s">
        <v>48</v>
      </c>
      <c r="V35" s="140"/>
      <c r="W35" s="140"/>
    </row>
    <row r="36" spans="1:69" s="75" customFormat="1" ht="21.95" customHeight="1">
      <c r="I36" s="97"/>
      <c r="J36" s="97"/>
      <c r="K36" s="97"/>
      <c r="L36" s="97"/>
      <c r="P36" s="97"/>
      <c r="Q36" s="97"/>
      <c r="R36" s="97"/>
      <c r="S36" s="97"/>
      <c r="U36" s="97"/>
      <c r="V36" s="97"/>
      <c r="W36" s="97"/>
    </row>
    <row r="37" spans="1:69" s="75" customFormat="1" ht="93.75" customHeight="1">
      <c r="B37" s="145" t="s">
        <v>49</v>
      </c>
      <c r="C37" s="145"/>
      <c r="D37" s="145"/>
      <c r="E37" s="145"/>
      <c r="F37" s="145"/>
      <c r="G37" s="145"/>
      <c r="H37" s="146" t="s">
        <v>62</v>
      </c>
      <c r="I37" s="146"/>
      <c r="J37" s="146"/>
      <c r="K37" s="146"/>
      <c r="L37" s="146"/>
      <c r="M37" s="146"/>
      <c r="N37" s="95"/>
      <c r="O37" s="95"/>
      <c r="P37" s="195"/>
      <c r="Q37" s="195"/>
      <c r="R37" s="195"/>
      <c r="S37" s="195"/>
      <c r="T37" s="96"/>
      <c r="U37" s="148" t="s">
        <v>51</v>
      </c>
      <c r="V37" s="148"/>
      <c r="W37" s="148"/>
    </row>
    <row r="38" spans="1:69" s="75" customFormat="1" ht="26.1" customHeight="1">
      <c r="I38" s="140" t="s">
        <v>6</v>
      </c>
      <c r="J38" s="140"/>
      <c r="K38" s="140"/>
      <c r="L38" s="140"/>
      <c r="P38" s="140" t="s">
        <v>8</v>
      </c>
      <c r="Q38" s="140"/>
      <c r="R38" s="140"/>
      <c r="S38" s="140"/>
      <c r="U38" s="140" t="s">
        <v>48</v>
      </c>
      <c r="V38" s="140"/>
      <c r="W38" s="140"/>
    </row>
    <row r="39" spans="1:69" ht="15" customHeight="1">
      <c r="B39" s="78"/>
      <c r="C39" s="78"/>
      <c r="F39" s="79"/>
      <c r="G39" s="79"/>
      <c r="H39" s="79"/>
      <c r="K39" s="79"/>
      <c r="L39" s="79"/>
      <c r="M39" s="79"/>
      <c r="N39" s="79"/>
      <c r="O39" s="74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53"/>
      <c r="AM39" s="6"/>
      <c r="AP39" s="9"/>
      <c r="BQ39" s="6"/>
    </row>
    <row r="40" spans="1:69" ht="13.5" customHeight="1">
      <c r="Q40" s="1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3"/>
      <c r="AM40" s="6"/>
      <c r="AP40" s="9"/>
      <c r="BQ40" s="6"/>
    </row>
    <row r="41" spans="1:69" ht="13.5" customHeight="1">
      <c r="Q41" s="1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53"/>
      <c r="AM41" s="6"/>
      <c r="AP41" s="9"/>
      <c r="BQ41" s="6"/>
    </row>
    <row r="42" spans="1:69" ht="13.5" customHeight="1"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53"/>
      <c r="AM42" s="6"/>
      <c r="AP42" s="9"/>
      <c r="BQ42" s="6"/>
    </row>
    <row r="43" spans="1:69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53"/>
      <c r="AM43" s="6"/>
      <c r="AP43" s="9"/>
      <c r="BQ43" s="6"/>
    </row>
    <row r="44" spans="1:69" ht="91.5" customHeight="1">
      <c r="B44" s="141" t="s">
        <v>99</v>
      </c>
      <c r="C44" s="142"/>
      <c r="D44" s="143" t="s">
        <v>100</v>
      </c>
      <c r="E44" s="144"/>
      <c r="F44" s="34">
        <v>0.33</v>
      </c>
      <c r="G44" s="30"/>
      <c r="H44" s="24"/>
      <c r="I44" s="24"/>
      <c r="J44" s="24"/>
      <c r="K44" s="24"/>
      <c r="L44" s="24"/>
      <c r="M44" s="24"/>
      <c r="N44" s="24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34"/>
      <c r="AD44" s="34"/>
      <c r="AE44" s="71">
        <v>0.33</v>
      </c>
      <c r="AF44" s="71">
        <v>0.33</v>
      </c>
      <c r="AG44" s="71"/>
      <c r="AH44" s="71"/>
      <c r="AI44" s="71"/>
      <c r="AJ44" s="71"/>
      <c r="AK44" s="71"/>
      <c r="AL44" s="71"/>
      <c r="AM44" s="71">
        <f>SUM(G44:AL44)</f>
        <v>0.66</v>
      </c>
      <c r="AN44" s="24"/>
    </row>
    <row r="45" spans="1:69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69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</sheetData>
  <mergeCells count="47">
    <mergeCell ref="A13:AM13"/>
    <mergeCell ref="A14:AM14"/>
    <mergeCell ref="A15:AM15"/>
    <mergeCell ref="A16:A18"/>
    <mergeCell ref="B16:B18"/>
    <mergeCell ref="C16:C18"/>
    <mergeCell ref="D16:D18"/>
    <mergeCell ref="E16:E18"/>
    <mergeCell ref="B4:E4"/>
    <mergeCell ref="AF4:AM4"/>
    <mergeCell ref="AF6:AM6"/>
    <mergeCell ref="AF8:AM8"/>
    <mergeCell ref="B10:E10"/>
    <mergeCell ref="AF10:AM10"/>
    <mergeCell ref="AL16:AL18"/>
    <mergeCell ref="AM16:AM18"/>
    <mergeCell ref="G18:AK18"/>
    <mergeCell ref="G19:AK19"/>
    <mergeCell ref="C20:E20"/>
    <mergeCell ref="C21:E21"/>
    <mergeCell ref="D22:E22"/>
    <mergeCell ref="C23:E23"/>
    <mergeCell ref="F16:F18"/>
    <mergeCell ref="G16:AK16"/>
    <mergeCell ref="B24:B26"/>
    <mergeCell ref="F24:F26"/>
    <mergeCell ref="A27:E27"/>
    <mergeCell ref="B44:C44"/>
    <mergeCell ref="D44:E44"/>
    <mergeCell ref="B34:G34"/>
    <mergeCell ref="C28:E28"/>
    <mergeCell ref="C29:E29"/>
    <mergeCell ref="D30:E30"/>
    <mergeCell ref="C31:E31"/>
    <mergeCell ref="H34:M34"/>
    <mergeCell ref="P34:S34"/>
    <mergeCell ref="U34:W34"/>
    <mergeCell ref="I35:L35"/>
    <mergeCell ref="P35:S35"/>
    <mergeCell ref="U35:W35"/>
    <mergeCell ref="U37:W37"/>
    <mergeCell ref="I38:L38"/>
    <mergeCell ref="P38:S38"/>
    <mergeCell ref="U38:W38"/>
    <mergeCell ref="B37:G37"/>
    <mergeCell ref="H37:M37"/>
    <mergeCell ref="P37:S37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40"/>
  <sheetViews>
    <sheetView showZeros="0" topLeftCell="A11" zoomScale="55" zoomScaleNormal="55" zoomScaleSheetLayoutView="55" workbookViewId="0">
      <selection activeCell="H16" sqref="H16:AL16"/>
    </sheetView>
  </sheetViews>
  <sheetFormatPr defaultColWidth="12.42578125" defaultRowHeight="20.25" outlineLevelRow="1"/>
  <cols>
    <col min="1" max="1" width="7.85546875" style="6" customWidth="1"/>
    <col min="2" max="2" width="62.85546875" style="80" customWidth="1"/>
    <col min="3" max="3" width="25.5703125" style="6" customWidth="1"/>
    <col min="4" max="4" width="12.42578125" style="6"/>
    <col min="5" max="5" width="10.140625" style="6" customWidth="1"/>
    <col min="6" max="6" width="24.42578125" style="77" customWidth="1"/>
    <col min="7" max="7" width="7.140625" style="77" hidden="1" customWidth="1"/>
    <col min="8" max="29" width="9" style="6" customWidth="1"/>
    <col min="30" max="31" width="9.7109375" style="6" customWidth="1"/>
    <col min="32" max="37" width="9" style="6" customWidth="1"/>
    <col min="38" max="38" width="9.140625" style="6" customWidth="1"/>
    <col min="39" max="39" width="13" style="53" customWidth="1"/>
    <col min="40" max="40" width="23.4257812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1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"/>
    </row>
    <row r="2" spans="1:70" ht="15" hidden="1" customHeight="1" outlineLevel="1">
      <c r="A2" s="1"/>
      <c r="B2" s="2"/>
      <c r="C2" s="3"/>
      <c r="D2" s="4"/>
      <c r="E2" s="4"/>
      <c r="F2" s="4"/>
      <c r="G2" s="4"/>
      <c r="H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 t="s">
        <v>79</v>
      </c>
    </row>
    <row r="3" spans="1:70" ht="15" hidden="1" customHeight="1" outlineLevel="1">
      <c r="A3" s="1"/>
      <c r="B3" s="10" t="s">
        <v>1</v>
      </c>
      <c r="C3" s="3"/>
      <c r="D3" s="4"/>
      <c r="E3" s="4"/>
      <c r="F3" s="4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6" t="s">
        <v>2</v>
      </c>
      <c r="AJ3" s="7"/>
      <c r="AK3" s="7"/>
      <c r="AL3" s="7"/>
      <c r="AM3" s="7"/>
    </row>
    <row r="4" spans="1:70" ht="32.25" hidden="1" customHeight="1" outlineLevel="1">
      <c r="A4" s="1"/>
      <c r="B4" s="178" t="s">
        <v>3</v>
      </c>
      <c r="C4" s="178"/>
      <c r="D4" s="178"/>
      <c r="E4" s="178"/>
      <c r="F4" s="178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78" t="s">
        <v>4</v>
      </c>
      <c r="AH4" s="178"/>
      <c r="AI4" s="178"/>
      <c r="AJ4" s="178"/>
      <c r="AK4" s="178"/>
      <c r="AL4" s="178"/>
      <c r="AM4" s="178"/>
      <c r="AN4" s="18"/>
    </row>
    <row r="5" spans="1:70" ht="31.5" hidden="1" customHeight="1" outlineLevel="1">
      <c r="A5" s="1"/>
      <c r="B5" s="11" t="s">
        <v>5</v>
      </c>
      <c r="C5" s="12"/>
      <c r="D5" s="12"/>
      <c r="E5" s="12"/>
      <c r="F5" s="12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2"/>
      <c r="AH5" s="12"/>
      <c r="AI5" s="12"/>
      <c r="AJ5" s="12"/>
      <c r="AK5" s="12"/>
      <c r="AL5" s="7"/>
      <c r="AM5" s="7"/>
      <c r="AN5" s="18"/>
    </row>
    <row r="6" spans="1:70" ht="15" hidden="1" customHeight="1" outlineLevel="1">
      <c r="A6" s="1"/>
      <c r="B6" s="13" t="s">
        <v>6</v>
      </c>
      <c r="C6" s="14"/>
      <c r="D6" s="14"/>
      <c r="E6" s="14"/>
      <c r="F6" s="14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79" t="s">
        <v>6</v>
      </c>
      <c r="AH6" s="179"/>
      <c r="AI6" s="179"/>
      <c r="AJ6" s="179"/>
      <c r="AK6" s="179"/>
      <c r="AL6" s="179"/>
      <c r="AM6" s="179"/>
      <c r="AN6" s="18"/>
    </row>
    <row r="7" spans="1:70" ht="33" hidden="1" customHeight="1" outlineLevel="1">
      <c r="A7" s="1"/>
      <c r="B7" s="15" t="s">
        <v>7</v>
      </c>
      <c r="C7" s="12"/>
      <c r="D7" s="12"/>
      <c r="E7" s="12"/>
      <c r="F7" s="12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2"/>
      <c r="AH7" s="12"/>
      <c r="AI7" s="12"/>
      <c r="AJ7" s="12"/>
      <c r="AK7" s="12"/>
      <c r="AL7" s="7"/>
      <c r="AM7" s="7"/>
      <c r="AN7" s="18"/>
    </row>
    <row r="8" spans="1:70" ht="15" hidden="1" customHeight="1" outlineLevel="1">
      <c r="A8" s="1"/>
      <c r="B8" s="16" t="s">
        <v>8</v>
      </c>
      <c r="C8" s="17"/>
      <c r="D8" s="17"/>
      <c r="E8" s="17"/>
      <c r="F8" s="17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79" t="s">
        <v>8</v>
      </c>
      <c r="AH8" s="179"/>
      <c r="AI8" s="179"/>
      <c r="AJ8" s="179"/>
      <c r="AK8" s="179"/>
      <c r="AL8" s="179"/>
      <c r="AM8" s="179"/>
      <c r="AN8" s="18"/>
    </row>
    <row r="9" spans="1:70" ht="15" hidden="1" customHeight="1" outlineLevel="1">
      <c r="A9" s="1"/>
      <c r="B9" s="12"/>
      <c r="C9" s="12"/>
      <c r="D9" s="12"/>
      <c r="E9" s="12"/>
      <c r="F9" s="12"/>
      <c r="G9" s="4"/>
      <c r="H9" s="5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2"/>
      <c r="AH9" s="12"/>
      <c r="AI9" s="12"/>
      <c r="AJ9" s="12"/>
      <c r="AK9" s="12"/>
      <c r="AL9" s="7"/>
      <c r="AM9" s="7"/>
      <c r="AN9" s="18"/>
    </row>
    <row r="10" spans="1:70" ht="27.75" hidden="1" customHeight="1" outlineLevel="1" thickBot="1">
      <c r="A10" s="18"/>
      <c r="B10" s="178" t="s">
        <v>9</v>
      </c>
      <c r="C10" s="178"/>
      <c r="D10" s="178"/>
      <c r="E10" s="178"/>
      <c r="F10" s="178"/>
      <c r="G10" s="18"/>
      <c r="H10" s="18"/>
      <c r="I10" s="18"/>
      <c r="J10" s="18"/>
      <c r="K10" s="18"/>
      <c r="L10" s="1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80" t="s">
        <v>83</v>
      </c>
      <c r="AH10" s="180"/>
      <c r="AI10" s="180"/>
      <c r="AJ10" s="180"/>
      <c r="AK10" s="180"/>
      <c r="AL10" s="180"/>
      <c r="AM10" s="180"/>
      <c r="AN10" s="82"/>
    </row>
    <row r="11" spans="1:70" ht="27.75" customHeight="1" collapsed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0" t="s">
        <v>79</v>
      </c>
    </row>
    <row r="12" spans="1:70" ht="27.75" customHeight="1">
      <c r="A12" s="18"/>
      <c r="B12" s="19"/>
      <c r="C12" s="19"/>
      <c r="D12" s="19"/>
      <c r="E12" s="19"/>
      <c r="F12" s="19"/>
      <c r="G12" s="18"/>
      <c r="H12" s="18"/>
      <c r="I12" s="18"/>
      <c r="J12" s="18"/>
      <c r="K12" s="18"/>
      <c r="L12" s="18"/>
      <c r="M12" s="19"/>
      <c r="N12" s="19"/>
      <c r="O12" s="19"/>
      <c r="P12" s="19"/>
      <c r="Q12" s="1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82"/>
    </row>
    <row r="13" spans="1:70" s="21" customFormat="1" ht="21.75" customHeight="1">
      <c r="A13" s="181" t="s">
        <v>53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81" t="s">
        <v>12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s="21" customFormat="1" ht="21.75" customHeight="1">
      <c r="A15" s="181" t="s">
        <v>81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</row>
    <row r="16" spans="1:70" ht="24.75" customHeight="1">
      <c r="A16" s="175" t="s">
        <v>14</v>
      </c>
      <c r="B16" s="182" t="s">
        <v>15</v>
      </c>
      <c r="C16" s="175" t="s">
        <v>16</v>
      </c>
      <c r="D16" s="175" t="s">
        <v>54</v>
      </c>
      <c r="E16" s="175" t="s">
        <v>17</v>
      </c>
      <c r="F16" s="175" t="s">
        <v>55</v>
      </c>
      <c r="G16" s="171" t="s">
        <v>19</v>
      </c>
      <c r="H16" s="172" t="s">
        <v>105</v>
      </c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3"/>
      <c r="AM16" s="174" t="s">
        <v>56</v>
      </c>
      <c r="AN16" s="184" t="s">
        <v>57</v>
      </c>
    </row>
    <row r="17" spans="1:70" ht="27" customHeight="1">
      <c r="A17" s="175"/>
      <c r="B17" s="182"/>
      <c r="C17" s="175"/>
      <c r="D17" s="175"/>
      <c r="E17" s="175"/>
      <c r="F17" s="175"/>
      <c r="G17" s="171"/>
      <c r="H17" s="24">
        <v>1</v>
      </c>
      <c r="I17" s="23">
        <v>2</v>
      </c>
      <c r="J17" s="24">
        <v>3</v>
      </c>
      <c r="K17" s="23">
        <v>4</v>
      </c>
      <c r="L17" s="24">
        <v>5</v>
      </c>
      <c r="M17" s="118">
        <v>6</v>
      </c>
      <c r="N17" s="121">
        <v>7</v>
      </c>
      <c r="O17" s="23">
        <v>8</v>
      </c>
      <c r="P17" s="24">
        <v>9</v>
      </c>
      <c r="Q17" s="23">
        <v>10</v>
      </c>
      <c r="R17" s="24">
        <v>11</v>
      </c>
      <c r="S17" s="23">
        <v>12</v>
      </c>
      <c r="T17" s="121">
        <v>13</v>
      </c>
      <c r="U17" s="118">
        <v>14</v>
      </c>
      <c r="V17" s="24">
        <v>15</v>
      </c>
      <c r="W17" s="23">
        <v>16</v>
      </c>
      <c r="X17" s="24">
        <v>17</v>
      </c>
      <c r="Y17" s="23">
        <v>18</v>
      </c>
      <c r="Z17" s="24">
        <v>19</v>
      </c>
      <c r="AA17" s="118">
        <v>20</v>
      </c>
      <c r="AB17" s="121">
        <v>21</v>
      </c>
      <c r="AC17" s="23">
        <v>22</v>
      </c>
      <c r="AD17" s="24">
        <v>23</v>
      </c>
      <c r="AE17" s="23">
        <v>24</v>
      </c>
      <c r="AF17" s="24">
        <v>25</v>
      </c>
      <c r="AG17" s="23">
        <v>26</v>
      </c>
      <c r="AH17" s="121">
        <v>27</v>
      </c>
      <c r="AI17" s="118">
        <v>28</v>
      </c>
      <c r="AJ17" s="24">
        <v>29</v>
      </c>
      <c r="AK17" s="23">
        <v>30</v>
      </c>
      <c r="AL17" s="24">
        <v>31</v>
      </c>
      <c r="AM17" s="174"/>
      <c r="AN17" s="184"/>
    </row>
    <row r="18" spans="1:70" ht="43.5" customHeight="1">
      <c r="A18" s="175"/>
      <c r="B18" s="182"/>
      <c r="C18" s="175"/>
      <c r="D18" s="175"/>
      <c r="E18" s="175"/>
      <c r="F18" s="175"/>
      <c r="G18" s="171"/>
      <c r="H18" s="175" t="s">
        <v>57</v>
      </c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4"/>
      <c r="AN18" s="83" t="s">
        <v>58</v>
      </c>
    </row>
    <row r="19" spans="1:70" s="28" customFormat="1" ht="21" thickBo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6</v>
      </c>
      <c r="G19" s="27">
        <v>7</v>
      </c>
      <c r="H19" s="176">
        <v>7</v>
      </c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27">
        <v>8</v>
      </c>
      <c r="AN19" s="84">
        <v>9</v>
      </c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</row>
    <row r="20" spans="1:70" s="33" customFormat="1" ht="15" hidden="1" customHeight="1">
      <c r="A20" s="24"/>
      <c r="B20" s="30"/>
      <c r="C20" s="177" t="s">
        <v>22</v>
      </c>
      <c r="D20" s="177"/>
      <c r="E20" s="177"/>
      <c r="F20" s="177"/>
      <c r="G20" s="31" t="s">
        <v>23</v>
      </c>
      <c r="H20" s="32">
        <f>'[1]мес ТЗ 2018'!AM262</f>
        <v>0</v>
      </c>
      <c r="I20" s="32">
        <f>'[1]мес ТЗ 2018'!AM401</f>
        <v>0</v>
      </c>
      <c r="J20" s="32">
        <f>'[1]мес ТЗ 2018'!AM541</f>
        <v>1.72</v>
      </c>
      <c r="K20" s="32">
        <f>'[1]мес ТЗ 2018'!AM643</f>
        <v>13.332000000000001</v>
      </c>
      <c r="L20" s="32">
        <f>'[1]мес ТЗ 2018'!AM748</f>
        <v>13.332000000000001</v>
      </c>
      <c r="M20" s="32">
        <f>'[1]мес ТЗ 2018'!AM851</f>
        <v>0</v>
      </c>
      <c r="N20" s="32">
        <f>'[1]мес ТЗ 2018'!AM952</f>
        <v>0</v>
      </c>
      <c r="O20" s="32">
        <f>'[1]мес ТЗ 2018'!AM1092</f>
        <v>0</v>
      </c>
      <c r="P20" s="32">
        <f>'[1]мес ТЗ 2018'!AM1191</f>
        <v>0</v>
      </c>
      <c r="Q20" s="32">
        <f>'[1]мес ТЗ 2018'!AM1289</f>
        <v>0</v>
      </c>
      <c r="R20" s="32">
        <f>'[1]мес ТЗ 2018'!AM1429</f>
        <v>5.67</v>
      </c>
      <c r="S20" s="32">
        <f>'[1]мес ТЗ 2018'!AM1562</f>
        <v>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SUM(H20:S20)</f>
        <v>34.054000000000002</v>
      </c>
      <c r="AN20" s="32">
        <f>AM20</f>
        <v>34.054000000000002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" hidden="1" customHeight="1">
      <c r="A21" s="24"/>
      <c r="B21" s="30"/>
      <c r="C21" s="166" t="s">
        <v>24</v>
      </c>
      <c r="D21" s="166"/>
      <c r="E21" s="166"/>
      <c r="F21" s="166"/>
      <c r="G21" s="31" t="s">
        <v>23</v>
      </c>
      <c r="H21" s="32">
        <f>'[1]мес ТЗ 2018'!AM263</f>
        <v>0</v>
      </c>
      <c r="I21" s="32">
        <f>'[1]мес ТЗ 2018'!AM402</f>
        <v>6</v>
      </c>
      <c r="J21" s="32">
        <f>'[1]мес ТЗ 2018'!AM542</f>
        <v>3.17</v>
      </c>
      <c r="K21" s="32">
        <f>'[1]мес ТЗ 2018'!AM644</f>
        <v>0</v>
      </c>
      <c r="L21" s="32">
        <f>'[1]мес ТЗ 2018'!AM749</f>
        <v>1.72</v>
      </c>
      <c r="M21" s="32">
        <f>'[1]мес ТЗ 2018'!AM852</f>
        <v>13.332000000000001</v>
      </c>
      <c r="N21" s="32">
        <f>'[1]мес ТЗ 2018'!AM953</f>
        <v>6</v>
      </c>
      <c r="O21" s="32">
        <f>'[1]мес ТЗ 2018'!AM1093</f>
        <v>19.678000000000001</v>
      </c>
      <c r="P21" s="32">
        <f>'[1]мес ТЗ 2018'!AM1192</f>
        <v>19.678000000000001</v>
      </c>
      <c r="Q21" s="32">
        <f>'[1]мес ТЗ 2018'!AM1290</f>
        <v>0</v>
      </c>
      <c r="R21" s="32">
        <f>'[1]мес ТЗ 2018'!AM1430</f>
        <v>9.7200000000000006</v>
      </c>
      <c r="S21" s="32">
        <f>'[1]мес ТЗ 2018'!AM1563</f>
        <v>0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SUM(H21:S21)</f>
        <v>79.298000000000002</v>
      </c>
      <c r="AN21" s="32">
        <f>AM21</f>
        <v>79.298000000000002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15" hidden="1" customHeight="1">
      <c r="A22" s="24"/>
      <c r="B22" s="30"/>
      <c r="C22" s="30"/>
      <c r="D22" s="150" t="s">
        <v>59</v>
      </c>
      <c r="E22" s="150"/>
      <c r="F22" s="150"/>
      <c r="G22" s="31" t="s">
        <v>23</v>
      </c>
      <c r="H22" s="32" t="e">
        <f>#REF!</f>
        <v>#REF!</v>
      </c>
      <c r="I22" s="32" t="e">
        <f>#REF!</f>
        <v>#REF!</v>
      </c>
      <c r="J22" s="32" t="e">
        <f>#REF!</f>
        <v>#REF!</v>
      </c>
      <c r="K22" s="32" t="e">
        <f>#REF!</f>
        <v>#REF!</v>
      </c>
      <c r="L22" s="32" t="e">
        <f>#REF!</f>
        <v>#REF!</v>
      </c>
      <c r="M22" s="32" t="e">
        <f>#REF!</f>
        <v>#REF!</v>
      </c>
      <c r="N22" s="32" t="e">
        <f>#REF!</f>
        <v>#REF!</v>
      </c>
      <c r="O22" s="32" t="e">
        <f>#REF!</f>
        <v>#REF!</v>
      </c>
      <c r="P22" s="32" t="e">
        <f>#REF!</f>
        <v>#REF!</v>
      </c>
      <c r="Q22" s="32" t="e">
        <f>#REF!</f>
        <v>#REF!</v>
      </c>
      <c r="R22" s="32" t="e">
        <f>#REF!</f>
        <v>#REF!</v>
      </c>
      <c r="S22" s="32" t="e">
        <f>#REF!</f>
        <v>#REF!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 t="e">
        <f>SUM(H22:S22)</f>
        <v>#REF!</v>
      </c>
      <c r="AN22" s="32" t="e">
        <f>AM22</f>
        <v>#REF!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3" customFormat="1" ht="15" hidden="1" customHeight="1">
      <c r="A23" s="24"/>
      <c r="B23" s="30"/>
      <c r="C23" s="166" t="s">
        <v>25</v>
      </c>
      <c r="D23" s="166"/>
      <c r="E23" s="166"/>
      <c r="F23" s="166"/>
      <c r="G23" s="31" t="s">
        <v>26</v>
      </c>
      <c r="H23" s="32">
        <f>'[1]мес ТЗ 2018'!AM265</f>
        <v>0</v>
      </c>
      <c r="I23" s="32">
        <f>'[1]мес ТЗ 2018'!AM404</f>
        <v>0</v>
      </c>
      <c r="J23" s="32">
        <f>'[1]мес ТЗ 2018'!AM544</f>
        <v>0.47</v>
      </c>
      <c r="K23" s="32">
        <f>'[1]мес ТЗ 2018'!AM646</f>
        <v>1.7239973417511201</v>
      </c>
      <c r="L23" s="32">
        <f>'[1]мес ТЗ 2018'!AM751</f>
        <v>13.332000000000001</v>
      </c>
      <c r="M23" s="32">
        <f>'[1]мес ТЗ 2018'!AM854</f>
        <v>0</v>
      </c>
      <c r="N23" s="32">
        <f>'[1]мес ТЗ 2018'!AM955</f>
        <v>0</v>
      </c>
      <c r="O23" s="32">
        <f>'[1]мес ТЗ 2018'!AM1095</f>
        <v>139.34399999999999</v>
      </c>
      <c r="P23" s="51">
        <f>'[1]мес ТЗ 2018'!AM1194</f>
        <v>19.678000000000001</v>
      </c>
      <c r="Q23" s="32">
        <f>'[1]мес ТЗ 2018'!AM1292</f>
        <v>0</v>
      </c>
      <c r="R23" s="32">
        <f>'[1]мес ТЗ 2018'!AM1432</f>
        <v>4.2300000000000004</v>
      </c>
      <c r="S23" s="32">
        <f>'[1]мес ТЗ 2018'!AM1565</f>
        <v>0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>
        <f>SUM(H23:S23)</f>
        <v>178.7779973417511</v>
      </c>
      <c r="AN23" s="32">
        <f>AM23</f>
        <v>178.7779973417511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7" customFormat="1" ht="228" customHeight="1">
      <c r="A24" s="35" t="s">
        <v>27</v>
      </c>
      <c r="B24" s="149" t="s">
        <v>70</v>
      </c>
      <c r="C24" s="30" t="s">
        <v>82</v>
      </c>
      <c r="D24" s="32">
        <f>'[2] Год ТЗ 38 '!D47</f>
        <v>15.465999999999999</v>
      </c>
      <c r="E24" s="34" t="s">
        <v>30</v>
      </c>
      <c r="F24" s="36" t="s">
        <v>31</v>
      </c>
      <c r="G24" s="204"/>
      <c r="H24" s="32"/>
      <c r="I24" s="32"/>
      <c r="J24" s="32"/>
      <c r="K24" s="32"/>
      <c r="L24" s="32"/>
      <c r="M24" s="119"/>
      <c r="N24" s="119"/>
      <c r="O24" s="32"/>
      <c r="P24" s="32"/>
      <c r="Q24" s="32"/>
      <c r="R24" s="32"/>
      <c r="S24" s="32"/>
      <c r="T24" s="119"/>
      <c r="U24" s="119"/>
      <c r="V24" s="32"/>
      <c r="W24" s="32"/>
      <c r="X24" s="32"/>
      <c r="Y24" s="32"/>
      <c r="Z24" s="32"/>
      <c r="AA24" s="119"/>
      <c r="AB24" s="119"/>
      <c r="AC24" s="32"/>
      <c r="AD24" s="32"/>
      <c r="AE24" s="32"/>
      <c r="AF24" s="32">
        <f>D24/2</f>
        <v>7.7329999999999997</v>
      </c>
      <c r="AG24" s="32">
        <f>D24/2</f>
        <v>7.7329999999999997</v>
      </c>
      <c r="AH24" s="119"/>
      <c r="AI24" s="119"/>
      <c r="AJ24" s="32"/>
      <c r="AK24" s="32"/>
      <c r="AL24" s="32"/>
      <c r="AM24" s="32">
        <f>SUM(H24:AL24)</f>
        <v>15.465999999999999</v>
      </c>
      <c r="AN24" s="32">
        <f>SUM(AM24)</f>
        <v>15.465999999999999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9" customFormat="1" ht="50.25" hidden="1" customHeight="1">
      <c r="A25" s="35" t="s">
        <v>32</v>
      </c>
      <c r="B25" s="149"/>
      <c r="C25" s="30" t="s">
        <v>67</v>
      </c>
      <c r="D25" s="32">
        <f>'[1]Норма ТК'!C105</f>
        <v>0</v>
      </c>
      <c r="E25" s="34" t="s">
        <v>34</v>
      </c>
      <c r="F25" s="38" t="s">
        <v>35</v>
      </c>
      <c r="G25" s="205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93" customFormat="1" ht="148.5" hidden="1" customHeight="1" thickBot="1">
      <c r="A26" s="35" t="s">
        <v>36</v>
      </c>
      <c r="B26" s="149"/>
      <c r="C26" s="30" t="s">
        <v>68</v>
      </c>
      <c r="D26" s="32">
        <v>306.12799999999999</v>
      </c>
      <c r="E26" s="34" t="s">
        <v>38</v>
      </c>
      <c r="F26" s="30" t="s">
        <v>39</v>
      </c>
      <c r="G26" s="205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51"/>
      <c r="AN26" s="3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4" customFormat="1" ht="25.5" customHeight="1">
      <c r="A27" s="150" t="s">
        <v>40</v>
      </c>
      <c r="B27" s="150"/>
      <c r="C27" s="150"/>
      <c r="D27" s="150"/>
      <c r="E27" s="150"/>
      <c r="F27" s="150"/>
      <c r="G27" s="41"/>
      <c r="H27" s="32"/>
      <c r="I27" s="32"/>
      <c r="J27" s="32"/>
      <c r="K27" s="32"/>
      <c r="L27" s="32"/>
      <c r="M27" s="32"/>
      <c r="N27" s="3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f>SUM(AF24:AF26)</f>
        <v>7.7329999999999997</v>
      </c>
      <c r="AG27" s="42">
        <f>SUM(AG24:AG26)</f>
        <v>7.7329999999999997</v>
      </c>
      <c r="AH27" s="42"/>
      <c r="AI27" s="42"/>
      <c r="AJ27" s="42"/>
      <c r="AK27" s="42"/>
      <c r="AL27" s="42"/>
      <c r="AM27" s="42">
        <f>SUM(AM24)</f>
        <v>15.465999999999999</v>
      </c>
      <c r="AN27" s="42">
        <f>SUM(AN24)</f>
        <v>15.465999999999999</v>
      </c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</row>
    <row r="28" spans="1:70" s="33" customFormat="1" ht="15.75" hidden="1" customHeight="1">
      <c r="A28" s="44"/>
      <c r="B28" s="45"/>
      <c r="C28" s="151" t="s">
        <v>22</v>
      </c>
      <c r="D28" s="152"/>
      <c r="E28" s="152"/>
      <c r="F28" s="153"/>
      <c r="G28" s="46"/>
      <c r="H28" s="47">
        <f>'[1]мес ТЗ 2018'!AM271</f>
        <v>0</v>
      </c>
      <c r="I28" s="47">
        <f>'[1]мес ТЗ 2018'!AM410</f>
        <v>30</v>
      </c>
      <c r="J28" s="47">
        <f>'[1]мес ТЗ 2018'!AM550</f>
        <v>3.98</v>
      </c>
      <c r="K28" s="47">
        <f>'[1]мес ТЗ 2018'!AM652</f>
        <v>0</v>
      </c>
      <c r="L28" s="47">
        <f>'[1]мес ТЗ 2018'!AM757</f>
        <v>2.17</v>
      </c>
      <c r="M28" s="47">
        <f>'[1]мес ТЗ 2018'!AM860</f>
        <v>19.678000000000001</v>
      </c>
      <c r="N28" s="47">
        <f>'[1]мес ТЗ 2018'!AM961</f>
        <v>30</v>
      </c>
      <c r="O28" s="47">
        <f>'[1]мес ТЗ 2018'!AM1101</f>
        <v>0</v>
      </c>
      <c r="P28" s="47">
        <f>'[1]мес ТЗ 2018'!AM1200</f>
        <v>15.465999999999999</v>
      </c>
      <c r="Q28" s="47">
        <f>'[1]мес ТЗ 2018'!AM1298</f>
        <v>0</v>
      </c>
      <c r="R28" s="47">
        <f>'[1]мес ТЗ 2018'!AM1438</f>
        <v>1.54</v>
      </c>
      <c r="S28" s="47">
        <f>'[1]мес ТЗ 2018'!AM1571</f>
        <v>0</v>
      </c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8"/>
      <c r="AM28" s="49">
        <f>SUM(H28:S28)</f>
        <v>102.834</v>
      </c>
      <c r="AN28" s="85">
        <f t="shared" ref="AN28:AN31" si="0">AM28</f>
        <v>102.834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33" customFormat="1" ht="15.75" hidden="1" customHeight="1">
      <c r="A29" s="24"/>
      <c r="B29" s="30"/>
      <c r="C29" s="154" t="s">
        <v>24</v>
      </c>
      <c r="D29" s="155"/>
      <c r="E29" s="155"/>
      <c r="F29" s="156"/>
      <c r="G29" s="31"/>
      <c r="H29" s="32">
        <f>'[1]мес ТЗ 2018'!AM272</f>
        <v>0</v>
      </c>
      <c r="I29" s="32">
        <f>'[1]мес ТЗ 2018'!AM411</f>
        <v>3.15</v>
      </c>
      <c r="J29" s="32">
        <f>'[1]мес ТЗ 2018'!AM551</f>
        <v>19.678000000000001</v>
      </c>
      <c r="K29" s="32">
        <f>'[1]мес ТЗ 2018'!AM653</f>
        <v>19.678000000000001</v>
      </c>
      <c r="L29" s="32">
        <f>'[1]мес ТЗ 2018'!AM758</f>
        <v>3.98</v>
      </c>
      <c r="M29" s="32">
        <f>'[1]мес ТЗ 2018'!AM861</f>
        <v>0.57999999999999996</v>
      </c>
      <c r="N29" s="32">
        <f>'[1]мес ТЗ 2018'!AM962</f>
        <v>8.35</v>
      </c>
      <c r="O29" s="32">
        <f>'[1]мес ТЗ 2018'!AM1102</f>
        <v>15.465999999999999</v>
      </c>
      <c r="P29" s="32">
        <f>'[1]мес ТЗ 2018'!AM1201</f>
        <v>0</v>
      </c>
      <c r="Q29" s="32">
        <f>'[1]мес ТЗ 2018'!AM1299</f>
        <v>0</v>
      </c>
      <c r="R29" s="32">
        <f>'[1]мес ТЗ 2018'!AM1439</f>
        <v>0.9</v>
      </c>
      <c r="S29" s="32">
        <f>'[1]мес ТЗ 2018'!AM1572</f>
        <v>6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0"/>
      <c r="AM29" s="49">
        <f>SUM(H29:S29)</f>
        <v>77.781999999999996</v>
      </c>
      <c r="AN29" s="86">
        <f t="shared" si="0"/>
        <v>77.781999999999996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33" customFormat="1" ht="15.75" hidden="1" customHeight="1">
      <c r="A30" s="24"/>
      <c r="B30" s="30"/>
      <c r="C30" s="30"/>
      <c r="D30" s="162" t="s">
        <v>59</v>
      </c>
      <c r="E30" s="160"/>
      <c r="F30" s="161"/>
      <c r="G30" s="31"/>
      <c r="H30" s="32">
        <f>H27</f>
        <v>0</v>
      </c>
      <c r="I30" s="32">
        <f t="shared" ref="I30:S30" si="1">I27</f>
        <v>0</v>
      </c>
      <c r="J30" s="32">
        <f t="shared" si="1"/>
        <v>0</v>
      </c>
      <c r="K30" s="32">
        <f t="shared" si="1"/>
        <v>0</v>
      </c>
      <c r="L30" s="32">
        <f t="shared" si="1"/>
        <v>0</v>
      </c>
      <c r="M30" s="32">
        <f t="shared" si="1"/>
        <v>0</v>
      </c>
      <c r="N30" s="32">
        <f t="shared" si="1"/>
        <v>0</v>
      </c>
      <c r="O30" s="32">
        <f t="shared" si="1"/>
        <v>0</v>
      </c>
      <c r="P30" s="32">
        <f t="shared" si="1"/>
        <v>0</v>
      </c>
      <c r="Q30" s="32">
        <f t="shared" si="1"/>
        <v>0</v>
      </c>
      <c r="R30" s="32">
        <f t="shared" si="1"/>
        <v>0</v>
      </c>
      <c r="S30" s="32">
        <f t="shared" si="1"/>
        <v>0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0"/>
      <c r="AM30" s="49">
        <f>SUM(H30:S30)</f>
        <v>0</v>
      </c>
      <c r="AN30" s="86">
        <f t="shared" si="0"/>
        <v>0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3" customFormat="1" ht="15.75" hidden="1" customHeight="1">
      <c r="A31" s="24"/>
      <c r="B31" s="30"/>
      <c r="C31" s="154" t="s">
        <v>25</v>
      </c>
      <c r="D31" s="155"/>
      <c r="E31" s="155"/>
      <c r="F31" s="156"/>
      <c r="G31" s="31"/>
      <c r="H31" s="32">
        <f>'[1]мес ТЗ 2018'!AM274</f>
        <v>30</v>
      </c>
      <c r="I31" s="32">
        <f>'[1]мес ТЗ 2018'!AM413</f>
        <v>38.549999999999997</v>
      </c>
      <c r="J31" s="32">
        <f>'[1]мес ТЗ 2018'!AM553</f>
        <v>0</v>
      </c>
      <c r="K31" s="32">
        <f>'[1]мес ТЗ 2018'!AM655</f>
        <v>3.9780698364827298</v>
      </c>
      <c r="L31" s="32">
        <f>'[1]мес ТЗ 2018'!AM760</f>
        <v>0.57999999999999996</v>
      </c>
      <c r="M31" s="32">
        <f>'[1]мес ТЗ 2018'!AM863</f>
        <v>15.465999999999999</v>
      </c>
      <c r="N31" s="32">
        <f>'[1]мес ТЗ 2018'!AM964</f>
        <v>42.85</v>
      </c>
      <c r="O31" s="32">
        <f>'[1]мес ТЗ 2018'!AM1104</f>
        <v>306.12799999999999</v>
      </c>
      <c r="P31" s="51">
        <f>'[1]мес ТЗ 2018'!AM1203</f>
        <v>15.465999999999999</v>
      </c>
      <c r="Q31" s="32">
        <f>'[1]мес ТЗ 2018'!AM1301</f>
        <v>30</v>
      </c>
      <c r="R31" s="32">
        <f>'[1]мес ТЗ 2018'!AM1441</f>
        <v>0</v>
      </c>
      <c r="S31" s="32">
        <f>'[1]мес ТЗ 2018'!AM1574</f>
        <v>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49">
        <f>SUM(H31:S31)</f>
        <v>483.01806983648271</v>
      </c>
      <c r="AN31" s="86">
        <f t="shared" si="0"/>
        <v>483.01806983648271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ht="21.75" customHeight="1">
      <c r="A32" s="73"/>
      <c r="B32" s="18"/>
      <c r="C32" s="18"/>
      <c r="D32" s="18"/>
      <c r="E32" s="18"/>
      <c r="F32" s="18"/>
      <c r="G32" s="18"/>
      <c r="H32" s="25"/>
      <c r="I32" s="25"/>
      <c r="J32" s="25"/>
      <c r="K32" s="25"/>
      <c r="L32" s="25"/>
      <c r="M32" s="25"/>
      <c r="N32" s="25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N32" s="9"/>
    </row>
    <row r="33" spans="1:70" ht="21.75" customHeight="1">
      <c r="A33" s="73"/>
      <c r="B33" s="18"/>
      <c r="C33" s="18"/>
      <c r="D33" s="18"/>
      <c r="E33" s="18"/>
      <c r="F33" s="18"/>
      <c r="G33" s="25"/>
      <c r="H33" s="25"/>
      <c r="I33" s="25"/>
      <c r="J33" s="25"/>
      <c r="K33" s="25"/>
      <c r="L33" s="25"/>
      <c r="M33" s="25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53"/>
      <c r="AM33" s="6"/>
      <c r="AP33" s="9"/>
      <c r="AQ33" s="9"/>
      <c r="BQ33" s="6"/>
      <c r="BR33" s="6"/>
    </row>
    <row r="34" spans="1:70" s="75" customFormat="1" ht="66" customHeight="1">
      <c r="B34" s="145" t="s">
        <v>45</v>
      </c>
      <c r="C34" s="145"/>
      <c r="D34" s="145"/>
      <c r="E34" s="145"/>
      <c r="F34" s="145"/>
      <c r="G34" s="145"/>
      <c r="H34" s="146" t="s">
        <v>46</v>
      </c>
      <c r="I34" s="146"/>
      <c r="J34" s="146"/>
      <c r="K34" s="146"/>
      <c r="L34" s="146"/>
      <c r="M34" s="146"/>
      <c r="N34" s="95"/>
      <c r="O34" s="95"/>
      <c r="P34" s="195"/>
      <c r="Q34" s="195"/>
      <c r="R34" s="195"/>
      <c r="S34" s="195"/>
      <c r="T34" s="96"/>
      <c r="U34" s="148" t="s">
        <v>47</v>
      </c>
      <c r="V34" s="148"/>
      <c r="W34" s="148"/>
    </row>
    <row r="35" spans="1:70" s="75" customFormat="1" ht="21.95" customHeight="1">
      <c r="I35" s="140" t="s">
        <v>6</v>
      </c>
      <c r="J35" s="140"/>
      <c r="K35" s="140"/>
      <c r="L35" s="140"/>
      <c r="P35" s="140" t="s">
        <v>8</v>
      </c>
      <c r="Q35" s="140"/>
      <c r="R35" s="140"/>
      <c r="S35" s="140"/>
      <c r="U35" s="140" t="s">
        <v>48</v>
      </c>
      <c r="V35" s="140"/>
      <c r="W35" s="140"/>
    </row>
    <row r="36" spans="1:70" s="75" customFormat="1" ht="21.95" customHeight="1">
      <c r="I36" s="97"/>
      <c r="J36" s="97"/>
      <c r="K36" s="97"/>
      <c r="L36" s="97"/>
      <c r="P36" s="97"/>
      <c r="Q36" s="97"/>
      <c r="R36" s="97"/>
      <c r="S36" s="97"/>
      <c r="U36" s="97"/>
      <c r="V36" s="97"/>
      <c r="W36" s="97"/>
    </row>
    <row r="37" spans="1:70" s="75" customFormat="1" ht="95.25" customHeight="1">
      <c r="B37" s="145" t="s">
        <v>49</v>
      </c>
      <c r="C37" s="145"/>
      <c r="D37" s="145"/>
      <c r="E37" s="145"/>
      <c r="F37" s="145"/>
      <c r="G37" s="145"/>
      <c r="H37" s="146" t="s">
        <v>62</v>
      </c>
      <c r="I37" s="146"/>
      <c r="J37" s="146"/>
      <c r="K37" s="146"/>
      <c r="L37" s="146"/>
      <c r="M37" s="146"/>
      <c r="N37" s="95"/>
      <c r="O37" s="95"/>
      <c r="P37" s="195"/>
      <c r="Q37" s="195"/>
      <c r="R37" s="195"/>
      <c r="S37" s="195"/>
      <c r="T37" s="96"/>
      <c r="U37" s="148" t="s">
        <v>51</v>
      </c>
      <c r="V37" s="148"/>
      <c r="W37" s="148"/>
    </row>
    <row r="38" spans="1:70" s="75" customFormat="1" ht="26.1" customHeight="1">
      <c r="I38" s="140" t="s">
        <v>6</v>
      </c>
      <c r="J38" s="140"/>
      <c r="K38" s="140"/>
      <c r="L38" s="140"/>
      <c r="P38" s="140" t="s">
        <v>8</v>
      </c>
      <c r="Q38" s="140"/>
      <c r="R38" s="140"/>
      <c r="S38" s="140"/>
      <c r="U38" s="140" t="s">
        <v>48</v>
      </c>
      <c r="V38" s="140"/>
      <c r="W38" s="140"/>
    </row>
    <row r="39" spans="1:70" ht="15" customHeight="1">
      <c r="B39" s="78"/>
      <c r="C39" s="78"/>
      <c r="E39" s="77"/>
      <c r="F39" s="79"/>
      <c r="G39" s="79"/>
      <c r="H39" s="79"/>
      <c r="K39" s="79"/>
      <c r="L39" s="79"/>
      <c r="M39" s="79"/>
      <c r="N39" s="79"/>
      <c r="O39" s="74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53"/>
      <c r="AM39" s="6"/>
      <c r="AP39" s="9"/>
      <c r="AQ39" s="9"/>
      <c r="BQ39" s="6"/>
      <c r="BR39" s="6"/>
    </row>
    <row r="40" spans="1:70" ht="13.5" customHeight="1">
      <c r="E40" s="77"/>
      <c r="G40" s="6"/>
      <c r="Q40" s="1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3"/>
      <c r="AM40" s="6"/>
      <c r="AP40" s="9"/>
      <c r="AQ40" s="9"/>
      <c r="BQ40" s="6"/>
      <c r="BR40" s="6"/>
    </row>
  </sheetData>
  <mergeCells count="46">
    <mergeCell ref="B4:F4"/>
    <mergeCell ref="AG4:AM4"/>
    <mergeCell ref="AG6:AM6"/>
    <mergeCell ref="AG8:AM8"/>
    <mergeCell ref="B10:F10"/>
    <mergeCell ref="AG10:AM10"/>
    <mergeCell ref="A13:AN13"/>
    <mergeCell ref="A14:AN14"/>
    <mergeCell ref="A15:AN15"/>
    <mergeCell ref="A16:A18"/>
    <mergeCell ref="B16:B18"/>
    <mergeCell ref="C16:C18"/>
    <mergeCell ref="D16:D18"/>
    <mergeCell ref="E16:E18"/>
    <mergeCell ref="F16:F18"/>
    <mergeCell ref="G16:G18"/>
    <mergeCell ref="A27:F27"/>
    <mergeCell ref="H16:AL16"/>
    <mergeCell ref="AM16:AM18"/>
    <mergeCell ref="AN16:AN17"/>
    <mergeCell ref="H18:AL18"/>
    <mergeCell ref="H19:AL19"/>
    <mergeCell ref="C20:F20"/>
    <mergeCell ref="C21:F21"/>
    <mergeCell ref="D22:F22"/>
    <mergeCell ref="C23:F23"/>
    <mergeCell ref="B24:B26"/>
    <mergeCell ref="G24:G26"/>
    <mergeCell ref="B37:G37"/>
    <mergeCell ref="H37:M37"/>
    <mergeCell ref="P37:S37"/>
    <mergeCell ref="U37:W37"/>
    <mergeCell ref="C28:F28"/>
    <mergeCell ref="C29:F29"/>
    <mergeCell ref="D30:F30"/>
    <mergeCell ref="C31:F31"/>
    <mergeCell ref="B34:G34"/>
    <mergeCell ref="H34:M34"/>
    <mergeCell ref="I38:L38"/>
    <mergeCell ref="P38:S38"/>
    <mergeCell ref="U38:W38"/>
    <mergeCell ref="P34:S34"/>
    <mergeCell ref="U34:W34"/>
    <mergeCell ref="I35:L35"/>
    <mergeCell ref="P35:S35"/>
    <mergeCell ref="U35:W35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51"/>
  <sheetViews>
    <sheetView showZeros="0" view="pageBreakPreview" zoomScale="40" zoomScaleNormal="55" zoomScaleSheetLayoutView="40" workbookViewId="0">
      <selection activeCell="G16" sqref="G16:AK16"/>
    </sheetView>
  </sheetViews>
  <sheetFormatPr defaultColWidth="12.42578125" defaultRowHeight="20.25" outlineLevelRow="1"/>
  <cols>
    <col min="1" max="1" width="7.28515625" style="6" customWidth="1"/>
    <col min="2" max="2" width="77" style="80" customWidth="1"/>
    <col min="3" max="3" width="28.28515625" style="6" customWidth="1"/>
    <col min="4" max="4" width="10.85546875" style="6" customWidth="1"/>
    <col min="5" max="5" width="23.140625" style="77" customWidth="1"/>
    <col min="6" max="6" width="7" style="77" hidden="1" customWidth="1"/>
    <col min="7" max="36" width="8.85546875" style="6" customWidth="1"/>
    <col min="37" max="37" width="6.85546875" style="6" customWidth="1"/>
    <col min="38" max="38" width="11.7109375" style="6" customWidth="1"/>
    <col min="39" max="39" width="10.5703125" style="53" customWidth="1"/>
    <col min="40" max="40" width="12.42578125" style="6"/>
    <col min="41" max="67" width="12.42578125" style="9"/>
    <col min="68" max="16384" width="12.42578125" style="6"/>
  </cols>
  <sheetData>
    <row r="1" spans="1:67" ht="20.25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 t="s">
        <v>84</v>
      </c>
    </row>
    <row r="2" spans="1:67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6"/>
    </row>
    <row r="3" spans="1:67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67" ht="32.25" hidden="1" customHeight="1" outlineLevel="1">
      <c r="A4" s="1"/>
      <c r="B4" s="178" t="s">
        <v>3</v>
      </c>
      <c r="C4" s="178"/>
      <c r="D4" s="178"/>
      <c r="E4" s="178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78" t="s">
        <v>4</v>
      </c>
      <c r="AG4" s="178"/>
      <c r="AH4" s="178"/>
      <c r="AI4" s="178"/>
      <c r="AJ4" s="178"/>
      <c r="AK4" s="178"/>
      <c r="AL4" s="178"/>
      <c r="AM4" s="178"/>
    </row>
    <row r="5" spans="1:67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67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79" t="s">
        <v>6</v>
      </c>
      <c r="AG6" s="179"/>
      <c r="AH6" s="179"/>
      <c r="AI6" s="179"/>
      <c r="AJ6" s="179"/>
      <c r="AK6" s="179"/>
      <c r="AL6" s="179"/>
      <c r="AM6" s="179"/>
    </row>
    <row r="7" spans="1:67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67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79" t="s">
        <v>8</v>
      </c>
      <c r="AG8" s="179"/>
      <c r="AH8" s="179"/>
      <c r="AI8" s="179"/>
      <c r="AJ8" s="179"/>
      <c r="AK8" s="179"/>
      <c r="AL8" s="179"/>
      <c r="AM8" s="179"/>
    </row>
    <row r="9" spans="1:67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67" ht="27.75" hidden="1" customHeight="1" outlineLevel="1">
      <c r="A10" s="18"/>
      <c r="B10" s="178" t="s">
        <v>9</v>
      </c>
      <c r="C10" s="178"/>
      <c r="D10" s="178"/>
      <c r="E10" s="178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80" t="s">
        <v>77</v>
      </c>
      <c r="AG10" s="180"/>
      <c r="AH10" s="180"/>
      <c r="AI10" s="180"/>
      <c r="AJ10" s="180"/>
      <c r="AK10" s="180"/>
      <c r="AL10" s="180"/>
      <c r="AM10" s="180"/>
    </row>
    <row r="11" spans="1:67" ht="27.75" hidden="1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01"/>
    </row>
    <row r="12" spans="1:67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67" s="21" customFormat="1" ht="24.75" customHeight="1">
      <c r="A13" s="181" t="s">
        <v>64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4.75" customHeight="1">
      <c r="A14" s="181" t="s">
        <v>12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s="21" customFormat="1" ht="24.75" customHeight="1">
      <c r="A15" s="181" t="s">
        <v>85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spans="1:67">
      <c r="A16" s="175" t="s">
        <v>14</v>
      </c>
      <c r="B16" s="182" t="s">
        <v>15</v>
      </c>
      <c r="C16" s="175" t="s">
        <v>16</v>
      </c>
      <c r="D16" s="175" t="s">
        <v>17</v>
      </c>
      <c r="E16" s="175" t="s">
        <v>55</v>
      </c>
      <c r="F16" s="171" t="s">
        <v>86</v>
      </c>
      <c r="G16" s="172" t="s">
        <v>105</v>
      </c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3"/>
      <c r="AL16" s="174" t="s">
        <v>66</v>
      </c>
      <c r="AM16" s="174" t="s">
        <v>20</v>
      </c>
    </row>
    <row r="17" spans="1:69">
      <c r="A17" s="175"/>
      <c r="B17" s="182"/>
      <c r="C17" s="175"/>
      <c r="D17" s="175"/>
      <c r="E17" s="175"/>
      <c r="F17" s="171"/>
      <c r="G17" s="24">
        <v>1</v>
      </c>
      <c r="H17" s="23">
        <v>2</v>
      </c>
      <c r="I17" s="24">
        <v>3</v>
      </c>
      <c r="J17" s="23">
        <v>4</v>
      </c>
      <c r="K17" s="24">
        <v>5</v>
      </c>
      <c r="L17" s="118">
        <v>6</v>
      </c>
      <c r="M17" s="121">
        <v>7</v>
      </c>
      <c r="N17" s="23">
        <v>8</v>
      </c>
      <c r="O17" s="24">
        <v>9</v>
      </c>
      <c r="P17" s="23">
        <v>10</v>
      </c>
      <c r="Q17" s="24">
        <v>11</v>
      </c>
      <c r="R17" s="23">
        <v>12</v>
      </c>
      <c r="S17" s="121">
        <v>13</v>
      </c>
      <c r="T17" s="118">
        <v>14</v>
      </c>
      <c r="U17" s="24">
        <v>15</v>
      </c>
      <c r="V17" s="23">
        <v>16</v>
      </c>
      <c r="W17" s="24">
        <v>17</v>
      </c>
      <c r="X17" s="23">
        <v>18</v>
      </c>
      <c r="Y17" s="24">
        <v>19</v>
      </c>
      <c r="Z17" s="118">
        <v>20</v>
      </c>
      <c r="AA17" s="121">
        <v>21</v>
      </c>
      <c r="AB17" s="23">
        <v>22</v>
      </c>
      <c r="AC17" s="24">
        <v>23</v>
      </c>
      <c r="AD17" s="23">
        <v>24</v>
      </c>
      <c r="AE17" s="24">
        <v>25</v>
      </c>
      <c r="AF17" s="23">
        <v>26</v>
      </c>
      <c r="AG17" s="121">
        <v>27</v>
      </c>
      <c r="AH17" s="118">
        <v>28</v>
      </c>
      <c r="AI17" s="24">
        <v>29</v>
      </c>
      <c r="AJ17" s="23">
        <v>30</v>
      </c>
      <c r="AK17" s="24">
        <v>31</v>
      </c>
      <c r="AL17" s="174"/>
      <c r="AM17" s="174"/>
    </row>
    <row r="18" spans="1:69" ht="24" customHeight="1">
      <c r="A18" s="175"/>
      <c r="B18" s="182"/>
      <c r="C18" s="175"/>
      <c r="D18" s="175"/>
      <c r="E18" s="175"/>
      <c r="F18" s="171"/>
      <c r="G18" s="175" t="s">
        <v>21</v>
      </c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4"/>
      <c r="AM18" s="174"/>
    </row>
    <row r="19" spans="1:69" s="28" customForma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7</v>
      </c>
      <c r="G19" s="176">
        <v>6</v>
      </c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84"/>
      <c r="AM19" s="27">
        <v>7</v>
      </c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</row>
    <row r="20" spans="1:69" s="28" customFormat="1" ht="24.75" customHeight="1">
      <c r="A20" s="61"/>
      <c r="B20" s="102"/>
      <c r="C20" s="102"/>
      <c r="D20" s="102"/>
      <c r="E20" s="102"/>
      <c r="F20" s="102"/>
      <c r="G20" s="174" t="s">
        <v>87</v>
      </c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27"/>
      <c r="AM20" s="102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 spans="1:69" ht="224.25" customHeight="1">
      <c r="A21" s="35" t="s">
        <v>27</v>
      </c>
      <c r="B21" s="149" t="s">
        <v>70</v>
      </c>
      <c r="C21" s="30" t="s">
        <v>88</v>
      </c>
      <c r="D21" s="24" t="s">
        <v>30</v>
      </c>
      <c r="E21" s="36" t="s">
        <v>31</v>
      </c>
      <c r="F21" s="103">
        <v>1</v>
      </c>
      <c r="G21" s="32"/>
      <c r="H21" s="32"/>
      <c r="I21" s="32"/>
      <c r="J21" s="32"/>
      <c r="K21" s="32"/>
      <c r="L21" s="119"/>
      <c r="M21" s="119"/>
      <c r="N21" s="32"/>
      <c r="O21" s="32"/>
      <c r="P21" s="32"/>
      <c r="Q21" s="32">
        <v>1</v>
      </c>
      <c r="R21" s="32"/>
      <c r="S21" s="119"/>
      <c r="T21" s="210"/>
      <c r="U21" s="51"/>
      <c r="V21" s="32"/>
      <c r="W21" s="32"/>
      <c r="X21" s="32"/>
      <c r="Y21" s="32"/>
      <c r="Z21" s="119"/>
      <c r="AA21" s="119"/>
      <c r="AB21" s="32"/>
      <c r="AC21" s="32"/>
      <c r="AD21" s="32"/>
      <c r="AE21" s="32"/>
      <c r="AF21" s="32"/>
      <c r="AG21" s="119"/>
      <c r="AH21" s="119"/>
      <c r="AI21" s="32"/>
      <c r="AJ21" s="32"/>
      <c r="AK21" s="32"/>
      <c r="AL21" s="32"/>
      <c r="AM21" s="32">
        <v>1</v>
      </c>
      <c r="AN21" s="9"/>
    </row>
    <row r="22" spans="1:69" ht="64.5" hidden="1" customHeight="1">
      <c r="A22" s="35" t="s">
        <v>36</v>
      </c>
      <c r="B22" s="149"/>
      <c r="C22" s="30" t="s">
        <v>89</v>
      </c>
      <c r="D22" s="32">
        <f>'[1]Норма ТК'!C5</f>
        <v>19.678000000000001</v>
      </c>
      <c r="E22" s="34" t="s">
        <v>38</v>
      </c>
      <c r="F22" s="30" t="s">
        <v>39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9"/>
      <c r="BP22" s="9"/>
    </row>
    <row r="23" spans="1:69" ht="64.5" hidden="1" customHeight="1">
      <c r="A23" s="35" t="s">
        <v>75</v>
      </c>
      <c r="B23" s="149"/>
      <c r="C23" s="30" t="s">
        <v>90</v>
      </c>
      <c r="D23" s="32">
        <f>'[1]Норма ТК'!C6</f>
        <v>24.084</v>
      </c>
      <c r="E23" s="34" t="s">
        <v>38</v>
      </c>
      <c r="F23" s="30" t="s">
        <v>39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9"/>
      <c r="BP23" s="9"/>
    </row>
    <row r="24" spans="1:69" s="28" customFormat="1" ht="21" customHeight="1">
      <c r="A24" s="150" t="s">
        <v>40</v>
      </c>
      <c r="B24" s="150"/>
      <c r="C24" s="150"/>
      <c r="D24" s="150"/>
      <c r="E24" s="150"/>
      <c r="F24" s="4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>
        <v>1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>
        <v>1</v>
      </c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 spans="1:69" s="33" customFormat="1" ht="21" thickBot="1">
      <c r="A25" s="39"/>
      <c r="B25" s="54"/>
      <c r="C25" s="54"/>
      <c r="D25" s="54"/>
      <c r="E25" s="54"/>
      <c r="F25" s="54"/>
      <c r="G25" s="176" t="s">
        <v>91</v>
      </c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84"/>
      <c r="AM25" s="54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9" s="37" customFormat="1" ht="272.25" customHeight="1">
      <c r="A26" s="35" t="s">
        <v>27</v>
      </c>
      <c r="B26" s="149" t="s">
        <v>92</v>
      </c>
      <c r="C26" s="30" t="s">
        <v>93</v>
      </c>
      <c r="D26" s="24" t="s">
        <v>30</v>
      </c>
      <c r="E26" s="36" t="s">
        <v>31</v>
      </c>
      <c r="F26" s="103"/>
      <c r="G26" s="32"/>
      <c r="H26" s="32"/>
      <c r="I26" s="32"/>
      <c r="J26" s="32"/>
      <c r="K26" s="32"/>
      <c r="L26" s="119"/>
      <c r="M26" s="119"/>
      <c r="N26" s="32"/>
      <c r="O26" s="32"/>
      <c r="P26" s="32"/>
      <c r="Q26" s="32"/>
      <c r="R26" s="32">
        <v>1</v>
      </c>
      <c r="S26" s="119"/>
      <c r="T26" s="119"/>
      <c r="U26" s="32"/>
      <c r="V26" s="32"/>
      <c r="W26" s="32"/>
      <c r="X26" s="32"/>
      <c r="Y26" s="32"/>
      <c r="Z26" s="119"/>
      <c r="AA26" s="119"/>
      <c r="AB26" s="32"/>
      <c r="AC26" s="32"/>
      <c r="AD26" s="32"/>
      <c r="AE26" s="32"/>
      <c r="AF26" s="32"/>
      <c r="AG26" s="119"/>
      <c r="AH26" s="119"/>
      <c r="AI26" s="32"/>
      <c r="AJ26" s="32"/>
      <c r="AK26" s="32"/>
      <c r="AL26" s="32"/>
      <c r="AM26" s="32">
        <v>1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9" s="93" customFormat="1" ht="72" hidden="1" customHeight="1" thickBot="1">
      <c r="A27" s="35" t="s">
        <v>32</v>
      </c>
      <c r="B27" s="149"/>
      <c r="C27" s="30" t="s">
        <v>94</v>
      </c>
      <c r="D27" s="32">
        <f>'[1]Норма ТК'!C6</f>
        <v>24.084</v>
      </c>
      <c r="E27" s="34" t="s">
        <v>38</v>
      </c>
      <c r="F27" s="38" t="s">
        <v>35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51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 s="33" customFormat="1" ht="93" hidden="1" customHeight="1">
      <c r="A28" s="35" t="s">
        <v>36</v>
      </c>
      <c r="B28" s="149"/>
      <c r="C28" s="30" t="s">
        <v>95</v>
      </c>
      <c r="D28" s="32">
        <f>'[1]Норма ТК'!C7</f>
        <v>7.8620000000000001</v>
      </c>
      <c r="E28" s="34" t="s">
        <v>38</v>
      </c>
      <c r="F28" s="30" t="s">
        <v>39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51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 s="28" customFormat="1">
      <c r="A29" s="150" t="s">
        <v>40</v>
      </c>
      <c r="B29" s="150"/>
      <c r="C29" s="150"/>
      <c r="D29" s="150"/>
      <c r="E29" s="150"/>
      <c r="F29" s="4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>
        <v>1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>
        <v>1</v>
      </c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1:69">
      <c r="A30" s="157" t="s">
        <v>96</v>
      </c>
      <c r="B30" s="158"/>
      <c r="C30" s="158"/>
      <c r="D30" s="158"/>
      <c r="E30" s="159"/>
      <c r="F30" s="10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1</v>
      </c>
      <c r="R30" s="135">
        <v>1</v>
      </c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42"/>
      <c r="AM30" s="84">
        <v>2</v>
      </c>
    </row>
    <row r="31" spans="1:69" ht="20.25" customHeight="1"/>
    <row r="32" spans="1:69" ht="20.25" customHeight="1">
      <c r="A32" s="73"/>
      <c r="B32" s="18"/>
      <c r="C32" s="18"/>
      <c r="D32" s="18"/>
      <c r="E32" s="18"/>
      <c r="F32" s="18"/>
      <c r="G32" s="25"/>
      <c r="H32" s="25"/>
      <c r="I32" s="25"/>
      <c r="J32" s="25"/>
      <c r="K32" s="25"/>
      <c r="L32" s="25"/>
      <c r="M32" s="2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53"/>
      <c r="AM32" s="6"/>
      <c r="AO32" s="6"/>
      <c r="BP32" s="9"/>
    </row>
    <row r="33" spans="1:68" s="75" customFormat="1" ht="66" customHeight="1">
      <c r="B33" s="145" t="s">
        <v>45</v>
      </c>
      <c r="C33" s="145"/>
      <c r="D33" s="145"/>
      <c r="E33" s="145"/>
      <c r="F33" s="145"/>
      <c r="G33" s="145"/>
      <c r="H33" s="146" t="s">
        <v>46</v>
      </c>
      <c r="I33" s="146"/>
      <c r="J33" s="146"/>
      <c r="K33" s="146"/>
      <c r="L33" s="146"/>
      <c r="M33" s="146"/>
      <c r="N33" s="95"/>
      <c r="O33" s="95"/>
      <c r="P33" s="195"/>
      <c r="Q33" s="195"/>
      <c r="R33" s="195"/>
      <c r="S33" s="195"/>
      <c r="T33" s="96"/>
      <c r="U33" s="148" t="s">
        <v>47</v>
      </c>
      <c r="V33" s="148"/>
      <c r="W33" s="148"/>
    </row>
    <row r="34" spans="1:68" s="75" customFormat="1" ht="21.95" customHeight="1">
      <c r="I34" s="140" t="s">
        <v>6</v>
      </c>
      <c r="J34" s="140"/>
      <c r="K34" s="140"/>
      <c r="L34" s="140"/>
      <c r="P34" s="140" t="s">
        <v>8</v>
      </c>
      <c r="Q34" s="140"/>
      <c r="R34" s="140"/>
      <c r="S34" s="140"/>
      <c r="U34" s="140" t="s">
        <v>48</v>
      </c>
      <c r="V34" s="140"/>
      <c r="W34" s="140"/>
    </row>
    <row r="35" spans="1:68" s="75" customFormat="1" ht="21.95" customHeight="1">
      <c r="I35" s="97"/>
      <c r="J35" s="97"/>
      <c r="K35" s="97"/>
      <c r="L35" s="97"/>
      <c r="P35" s="97"/>
      <c r="Q35" s="97"/>
      <c r="R35" s="97"/>
      <c r="S35" s="97"/>
      <c r="U35" s="97"/>
      <c r="V35" s="97"/>
      <c r="W35" s="97"/>
    </row>
    <row r="36" spans="1:68" s="75" customFormat="1" ht="95.25" customHeight="1">
      <c r="B36" s="145" t="s">
        <v>49</v>
      </c>
      <c r="C36" s="145"/>
      <c r="D36" s="145"/>
      <c r="E36" s="145"/>
      <c r="F36" s="145"/>
      <c r="G36" s="145"/>
      <c r="H36" s="146" t="s">
        <v>62</v>
      </c>
      <c r="I36" s="146"/>
      <c r="J36" s="146"/>
      <c r="K36" s="146"/>
      <c r="L36" s="146"/>
      <c r="M36" s="146"/>
      <c r="N36" s="95"/>
      <c r="O36" s="95"/>
      <c r="P36" s="195"/>
      <c r="Q36" s="195"/>
      <c r="R36" s="195"/>
      <c r="S36" s="195"/>
      <c r="T36" s="96"/>
      <c r="U36" s="148" t="s">
        <v>51</v>
      </c>
      <c r="V36" s="148"/>
      <c r="W36" s="148"/>
    </row>
    <row r="37" spans="1:68" s="75" customFormat="1" ht="26.1" customHeight="1">
      <c r="I37" s="140" t="s">
        <v>6</v>
      </c>
      <c r="J37" s="140"/>
      <c r="K37" s="140"/>
      <c r="L37" s="140"/>
      <c r="P37" s="140" t="s">
        <v>8</v>
      </c>
      <c r="Q37" s="140"/>
      <c r="R37" s="140"/>
      <c r="S37" s="140"/>
      <c r="U37" s="140" t="s">
        <v>48</v>
      </c>
      <c r="V37" s="140"/>
      <c r="W37" s="140"/>
    </row>
    <row r="38" spans="1:68" ht="15" customHeight="1">
      <c r="B38" s="78"/>
      <c r="C38" s="78"/>
      <c r="F38" s="79"/>
      <c r="G38" s="79"/>
      <c r="H38" s="79"/>
      <c r="K38" s="79"/>
      <c r="L38" s="79"/>
      <c r="M38" s="79"/>
      <c r="N38" s="79"/>
      <c r="O38" s="74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53"/>
      <c r="AM38" s="6"/>
      <c r="AO38" s="6"/>
      <c r="BP38" s="9"/>
    </row>
    <row r="39" spans="1:68" ht="76.5" customHeight="1"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 t="s">
        <v>103</v>
      </c>
      <c r="R39" s="132"/>
      <c r="S39" s="39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3"/>
      <c r="AM39" s="6"/>
      <c r="AO39" s="6"/>
      <c r="BP39" s="9"/>
    </row>
    <row r="40" spans="1:68" ht="76.5" customHeight="1"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>
        <v>0.14000000000000001</v>
      </c>
      <c r="R40" s="134"/>
      <c r="S40" s="39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>
        <f>SUM(G40:AK40)</f>
        <v>0.14000000000000001</v>
      </c>
    </row>
    <row r="41" spans="1:68" ht="76.5" customHeight="1">
      <c r="A41" s="9"/>
      <c r="B41" s="137"/>
      <c r="C41" s="9"/>
      <c r="D41" s="9"/>
      <c r="E41" s="81"/>
      <c r="F41" s="81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 t="s">
        <v>104</v>
      </c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3"/>
      <c r="AN41" s="9"/>
    </row>
    <row r="42" spans="1:68" ht="76.5" customHeight="1">
      <c r="A42" s="9"/>
      <c r="B42" s="137"/>
      <c r="C42" s="9"/>
      <c r="D42" s="9"/>
      <c r="E42" s="81"/>
      <c r="F42" s="81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>
        <v>0.12</v>
      </c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>
        <f>SUM(G42:AK42)</f>
        <v>0.12</v>
      </c>
      <c r="AN42" s="9"/>
    </row>
    <row r="43" spans="1:68" ht="20.25" customHeight="1">
      <c r="A43" s="196"/>
      <c r="B43" s="196"/>
      <c r="C43" s="197"/>
      <c r="D43" s="197"/>
      <c r="E43" s="125"/>
      <c r="F43" s="137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38">
        <f>SUM(AL40,AL42)</f>
        <v>0.26</v>
      </c>
      <c r="AM43" s="124"/>
      <c r="AN43" s="9"/>
    </row>
    <row r="44" spans="1:68">
      <c r="A44" s="9"/>
      <c r="B44" s="137"/>
      <c r="C44" s="9"/>
      <c r="D44" s="9"/>
      <c r="E44" s="81"/>
      <c r="F44" s="81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39"/>
      <c r="AN44" s="9"/>
    </row>
    <row r="45" spans="1:68">
      <c r="A45" s="9"/>
      <c r="B45" s="137"/>
      <c r="C45" s="9"/>
      <c r="D45" s="9"/>
      <c r="E45" s="81"/>
      <c r="F45" s="81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39"/>
      <c r="AN45" s="9"/>
    </row>
    <row r="46" spans="1:68">
      <c r="A46" s="9"/>
      <c r="B46" s="137"/>
      <c r="C46" s="9"/>
      <c r="D46" s="9"/>
      <c r="E46" s="81"/>
      <c r="F46" s="81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N46" s="9"/>
    </row>
    <row r="47" spans="1:68">
      <c r="A47" s="9"/>
      <c r="B47" s="137"/>
      <c r="C47" s="9"/>
      <c r="D47" s="9"/>
      <c r="E47" s="81"/>
      <c r="F47" s="81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N47" s="9"/>
    </row>
    <row r="48" spans="1:68">
      <c r="A48" s="9"/>
      <c r="B48" s="137"/>
      <c r="C48" s="9"/>
      <c r="D48" s="9"/>
      <c r="E48" s="81"/>
      <c r="F48" s="8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N48" s="9"/>
    </row>
    <row r="49" spans="1:40">
      <c r="A49" s="9"/>
      <c r="B49" s="137"/>
      <c r="C49" s="9"/>
      <c r="D49" s="9"/>
      <c r="E49" s="81"/>
      <c r="F49" s="81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9"/>
    </row>
    <row r="50" spans="1:40">
      <c r="A50" s="9"/>
      <c r="B50" s="137"/>
      <c r="C50" s="9"/>
      <c r="D50" s="9"/>
      <c r="E50" s="81"/>
      <c r="F50" s="8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N50" s="9"/>
    </row>
    <row r="51" spans="1:40">
      <c r="A51" s="9"/>
      <c r="B51" s="137"/>
      <c r="C51" s="9"/>
      <c r="D51" s="9"/>
      <c r="E51" s="81"/>
      <c r="F51" s="81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N51" s="9"/>
    </row>
  </sheetData>
  <mergeCells count="43">
    <mergeCell ref="B4:E4"/>
    <mergeCell ref="AF4:AM4"/>
    <mergeCell ref="AF6:AM6"/>
    <mergeCell ref="AF8:AM8"/>
    <mergeCell ref="B10:E10"/>
    <mergeCell ref="AF10:AM10"/>
    <mergeCell ref="A30:E30"/>
    <mergeCell ref="B33:G33"/>
    <mergeCell ref="H33:M33"/>
    <mergeCell ref="P33:S33"/>
    <mergeCell ref="A13:AM13"/>
    <mergeCell ref="A14:AM14"/>
    <mergeCell ref="A15:AM15"/>
    <mergeCell ref="A16:A18"/>
    <mergeCell ref="B16:B18"/>
    <mergeCell ref="C16:C18"/>
    <mergeCell ref="D16:D18"/>
    <mergeCell ref="E16:E18"/>
    <mergeCell ref="F16:F18"/>
    <mergeCell ref="G16:AK16"/>
    <mergeCell ref="B21:B23"/>
    <mergeCell ref="A24:E24"/>
    <mergeCell ref="G25:AK25"/>
    <mergeCell ref="B26:B28"/>
    <mergeCell ref="A29:E29"/>
    <mergeCell ref="AL16:AL18"/>
    <mergeCell ref="AM16:AM18"/>
    <mergeCell ref="G18:AK18"/>
    <mergeCell ref="G19:AK19"/>
    <mergeCell ref="G20:AK20"/>
    <mergeCell ref="A43:B43"/>
    <mergeCell ref="C43:D43"/>
    <mergeCell ref="I37:L37"/>
    <mergeCell ref="P37:S37"/>
    <mergeCell ref="U37:W37"/>
    <mergeCell ref="U33:W33"/>
    <mergeCell ref="I34:L34"/>
    <mergeCell ref="P34:S34"/>
    <mergeCell ref="U34:W34"/>
    <mergeCell ref="B36:G36"/>
    <mergeCell ref="H36:M36"/>
    <mergeCell ref="P36:S36"/>
    <mergeCell ref="U36:W36"/>
  </mergeCells>
  <printOptions horizontalCentered="1"/>
  <pageMargins left="0.7" right="0.7" top="0.75" bottom="0.75" header="0.3" footer="0.3"/>
  <pageSetup paperSize="8" scale="43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65"/>
  <sheetViews>
    <sheetView showZeros="0" tabSelected="1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7.7109375" style="6" customWidth="1"/>
    <col min="2" max="2" width="76.85546875" style="80" customWidth="1"/>
    <col min="3" max="3" width="25.28515625" style="6" customWidth="1"/>
    <col min="4" max="4" width="12.42578125" style="6"/>
    <col min="5" max="5" width="9.85546875" style="6" customWidth="1"/>
    <col min="6" max="6" width="23" style="77" customWidth="1"/>
    <col min="7" max="7" width="7" style="77" hidden="1" customWidth="1"/>
    <col min="8" max="18" width="8.5703125" style="6" customWidth="1"/>
    <col min="19" max="20" width="12" style="6" customWidth="1"/>
    <col min="21" max="25" width="8.5703125" style="6" customWidth="1"/>
    <col min="26" max="30" width="10.42578125" style="6" customWidth="1"/>
    <col min="31" max="38" width="8.5703125" style="6" customWidth="1"/>
    <col min="39" max="39" width="13.7109375" style="53" customWidth="1"/>
    <col min="40" max="40" width="22.5703125" style="6" customWidth="1"/>
    <col min="41" max="42" width="12.42578125" style="6"/>
    <col min="43" max="69" width="12.42578125" style="9"/>
    <col min="70" max="16384" width="12.42578125" style="6"/>
  </cols>
  <sheetData>
    <row r="1" spans="1:69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84</v>
      </c>
    </row>
    <row r="2" spans="1:69" hidden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69" hidden="1" outlineLevel="1">
      <c r="A3" s="1"/>
      <c r="B3" s="178" t="s">
        <v>3</v>
      </c>
      <c r="C3" s="178"/>
      <c r="D3" s="178"/>
      <c r="E3" s="178"/>
      <c r="F3" s="178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78" t="s">
        <v>4</v>
      </c>
      <c r="AH3" s="178"/>
      <c r="AI3" s="178"/>
      <c r="AJ3" s="178"/>
      <c r="AK3" s="178"/>
      <c r="AL3" s="178"/>
      <c r="AM3" s="178"/>
      <c r="AN3" s="18"/>
    </row>
    <row r="4" spans="1:69" hidden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69" hidden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79" t="s">
        <v>6</v>
      </c>
      <c r="AH5" s="179"/>
      <c r="AI5" s="179"/>
      <c r="AJ5" s="179"/>
      <c r="AK5" s="179"/>
      <c r="AL5" s="179"/>
      <c r="AM5" s="179"/>
      <c r="AN5" s="18"/>
    </row>
    <row r="6" spans="1:69" hidden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69" hidden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9" t="s">
        <v>8</v>
      </c>
      <c r="AH7" s="179"/>
      <c r="AI7" s="179"/>
      <c r="AJ7" s="179"/>
      <c r="AK7" s="179"/>
      <c r="AL7" s="179"/>
      <c r="AM7" s="179"/>
      <c r="AN7" s="18"/>
    </row>
    <row r="8" spans="1:69" hidden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69" hidden="1" outlineLevel="1">
      <c r="A9" s="18"/>
      <c r="B9" s="178" t="s">
        <v>9</v>
      </c>
      <c r="C9" s="178"/>
      <c r="D9" s="178"/>
      <c r="E9" s="178"/>
      <c r="F9" s="178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80" t="s">
        <v>83</v>
      </c>
      <c r="AH9" s="180"/>
      <c r="AI9" s="180"/>
      <c r="AJ9" s="180"/>
      <c r="AK9" s="180"/>
      <c r="AL9" s="180"/>
      <c r="AM9" s="180"/>
      <c r="AN9" s="82"/>
    </row>
    <row r="10" spans="1:69" ht="27.75" hidden="1" customHeight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69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2"/>
    </row>
    <row r="12" spans="1:69" s="21" customFormat="1" ht="21.75" customHeight="1">
      <c r="A12" s="181" t="s">
        <v>53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</row>
    <row r="13" spans="1:69" s="21" customFormat="1" ht="21.75" customHeight="1">
      <c r="A13" s="181" t="s">
        <v>12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</row>
    <row r="14" spans="1:69" s="21" customFormat="1" ht="21.75" customHeight="1">
      <c r="A14" s="181" t="s">
        <v>85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</row>
    <row r="15" spans="1:69" ht="21.75" customHeight="1">
      <c r="A15" s="175" t="s">
        <v>14</v>
      </c>
      <c r="B15" s="182" t="s">
        <v>15</v>
      </c>
      <c r="C15" s="175" t="s">
        <v>16</v>
      </c>
      <c r="D15" s="175" t="s">
        <v>54</v>
      </c>
      <c r="E15" s="175" t="s">
        <v>17</v>
      </c>
      <c r="F15" s="175" t="s">
        <v>55</v>
      </c>
      <c r="G15" s="171" t="s">
        <v>86</v>
      </c>
      <c r="H15" s="172" t="s">
        <v>105</v>
      </c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3"/>
      <c r="AM15" s="174" t="s">
        <v>56</v>
      </c>
      <c r="AN15" s="184" t="s">
        <v>57</v>
      </c>
    </row>
    <row r="16" spans="1:69" ht="24" customHeight="1">
      <c r="A16" s="175"/>
      <c r="B16" s="182"/>
      <c r="C16" s="175"/>
      <c r="D16" s="175"/>
      <c r="E16" s="175"/>
      <c r="F16" s="175"/>
      <c r="G16" s="171"/>
      <c r="H16" s="24">
        <v>1</v>
      </c>
      <c r="I16" s="23">
        <v>2</v>
      </c>
      <c r="J16" s="24">
        <v>3</v>
      </c>
      <c r="K16" s="23">
        <v>4</v>
      </c>
      <c r="L16" s="24">
        <v>5</v>
      </c>
      <c r="M16" s="118">
        <v>6</v>
      </c>
      <c r="N16" s="121">
        <v>7</v>
      </c>
      <c r="O16" s="23">
        <v>8</v>
      </c>
      <c r="P16" s="24">
        <v>9</v>
      </c>
      <c r="Q16" s="23">
        <v>10</v>
      </c>
      <c r="R16" s="24">
        <v>11</v>
      </c>
      <c r="S16" s="23">
        <v>12</v>
      </c>
      <c r="T16" s="121">
        <v>13</v>
      </c>
      <c r="U16" s="118">
        <v>14</v>
      </c>
      <c r="V16" s="24">
        <v>15</v>
      </c>
      <c r="W16" s="23">
        <v>16</v>
      </c>
      <c r="X16" s="24">
        <v>17</v>
      </c>
      <c r="Y16" s="23">
        <v>18</v>
      </c>
      <c r="Z16" s="24">
        <v>19</v>
      </c>
      <c r="AA16" s="118">
        <v>20</v>
      </c>
      <c r="AB16" s="121">
        <v>21</v>
      </c>
      <c r="AC16" s="23">
        <v>22</v>
      </c>
      <c r="AD16" s="24">
        <v>23</v>
      </c>
      <c r="AE16" s="23">
        <v>24</v>
      </c>
      <c r="AF16" s="24">
        <v>25</v>
      </c>
      <c r="AG16" s="23">
        <v>26</v>
      </c>
      <c r="AH16" s="121">
        <v>27</v>
      </c>
      <c r="AI16" s="118">
        <v>28</v>
      </c>
      <c r="AJ16" s="24">
        <v>29</v>
      </c>
      <c r="AK16" s="23">
        <v>30</v>
      </c>
      <c r="AL16" s="24">
        <v>31</v>
      </c>
      <c r="AM16" s="174"/>
      <c r="AN16" s="184"/>
    </row>
    <row r="17" spans="1:69" ht="42.75" customHeight="1">
      <c r="A17" s="175"/>
      <c r="B17" s="182"/>
      <c r="C17" s="175"/>
      <c r="D17" s="175"/>
      <c r="E17" s="175"/>
      <c r="F17" s="175"/>
      <c r="G17" s="171"/>
      <c r="H17" s="175" t="s">
        <v>57</v>
      </c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4"/>
      <c r="AN17" s="83" t="s">
        <v>58</v>
      </c>
    </row>
    <row r="18" spans="1:69" s="28" customForma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76">
        <v>7</v>
      </c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27">
        <v>8</v>
      </c>
      <c r="AN18" s="84">
        <v>9</v>
      </c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69" s="28" customFormat="1" ht="21.75" customHeight="1">
      <c r="A19" s="61"/>
      <c r="B19" s="102"/>
      <c r="C19" s="102"/>
      <c r="D19" s="102"/>
      <c r="E19" s="102"/>
      <c r="F19" s="102"/>
      <c r="G19" s="102"/>
      <c r="H19" s="174" t="s">
        <v>87</v>
      </c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02"/>
      <c r="AN19" s="102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ht="222.75" customHeight="1">
      <c r="A20" s="35" t="s">
        <v>27</v>
      </c>
      <c r="B20" s="149" t="s">
        <v>70</v>
      </c>
      <c r="C20" s="30" t="s">
        <v>88</v>
      </c>
      <c r="D20" s="32">
        <f>'[1]Норма ТК'!C3</f>
        <v>13.332000000000001</v>
      </c>
      <c r="E20" s="24" t="s">
        <v>30</v>
      </c>
      <c r="F20" s="36" t="s">
        <v>31</v>
      </c>
      <c r="G20" s="204">
        <v>1</v>
      </c>
      <c r="H20" s="32"/>
      <c r="I20" s="32"/>
      <c r="J20" s="32"/>
      <c r="K20" s="32"/>
      <c r="L20" s="32"/>
      <c r="M20" s="119"/>
      <c r="N20" s="119"/>
      <c r="O20" s="32"/>
      <c r="P20" s="32"/>
      <c r="Q20" s="32"/>
      <c r="R20" s="32">
        <f>D20</f>
        <v>13.332000000000001</v>
      </c>
      <c r="S20" s="52"/>
      <c r="T20" s="209"/>
      <c r="U20" s="210"/>
      <c r="V20" s="51"/>
      <c r="W20" s="32"/>
      <c r="X20" s="32"/>
      <c r="Y20" s="32"/>
      <c r="Z20" s="32"/>
      <c r="AA20" s="119"/>
      <c r="AB20" s="119"/>
      <c r="AC20" s="32"/>
      <c r="AD20" s="32"/>
      <c r="AE20" s="32"/>
      <c r="AF20" s="32"/>
      <c r="AG20" s="32"/>
      <c r="AH20" s="119"/>
      <c r="AI20" s="119"/>
      <c r="AJ20" s="32"/>
      <c r="AK20" s="32"/>
      <c r="AL20" s="32"/>
      <c r="AM20" s="32">
        <f>SUM(H20:AL20)</f>
        <v>13.332000000000001</v>
      </c>
      <c r="AN20" s="32">
        <f>AM20</f>
        <v>13.332000000000001</v>
      </c>
      <c r="AO20" s="9"/>
      <c r="AP20" s="9"/>
    </row>
    <row r="21" spans="1:69" ht="110.25" hidden="1" customHeight="1">
      <c r="A21" s="35" t="s">
        <v>32</v>
      </c>
      <c r="B21" s="149"/>
      <c r="C21" s="30" t="s">
        <v>97</v>
      </c>
      <c r="D21" s="32">
        <f>'[1]Норма ТК'!C10</f>
        <v>13.332000000000001</v>
      </c>
      <c r="E21" s="34" t="s">
        <v>34</v>
      </c>
      <c r="F21" s="38" t="s">
        <v>35</v>
      </c>
      <c r="G21" s="204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51"/>
      <c r="V21" s="51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9"/>
      <c r="AP21" s="9"/>
    </row>
    <row r="22" spans="1:69" ht="81" hidden="1" customHeight="1">
      <c r="A22" s="35" t="s">
        <v>36</v>
      </c>
      <c r="B22" s="149"/>
      <c r="C22" s="30" t="s">
        <v>89</v>
      </c>
      <c r="D22" s="32">
        <f>'[1]Норма ТК'!C16</f>
        <v>239.464</v>
      </c>
      <c r="E22" s="34" t="s">
        <v>38</v>
      </c>
      <c r="F22" s="30" t="s">
        <v>39</v>
      </c>
      <c r="G22" s="204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47.893000000000001</v>
      </c>
      <c r="T22" s="32">
        <v>47.893000000000001</v>
      </c>
      <c r="U22" s="32">
        <v>47.893000000000001</v>
      </c>
      <c r="V22" s="32">
        <v>47.893000000000001</v>
      </c>
      <c r="W22" s="32">
        <v>47.892000000000003</v>
      </c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51"/>
      <c r="AO22" s="9"/>
      <c r="AP22" s="9"/>
    </row>
    <row r="23" spans="1:69" ht="81" hidden="1" customHeight="1">
      <c r="A23" s="35" t="s">
        <v>75</v>
      </c>
      <c r="B23" s="149"/>
      <c r="C23" s="30" t="s">
        <v>90</v>
      </c>
      <c r="D23" s="32">
        <f>'[1]Норма ТК'!C17</f>
        <v>47.463999999999999</v>
      </c>
      <c r="E23" s="34" t="s">
        <v>38</v>
      </c>
      <c r="F23" s="30" t="s">
        <v>39</v>
      </c>
      <c r="G23" s="204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>
        <v>11.866</v>
      </c>
      <c r="U23" s="32">
        <v>11.866</v>
      </c>
      <c r="V23" s="32">
        <v>11.866</v>
      </c>
      <c r="W23" s="32">
        <v>11.866</v>
      </c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51"/>
      <c r="AO23" s="9"/>
      <c r="AP23" s="9"/>
    </row>
    <row r="24" spans="1:69" s="28" customFormat="1">
      <c r="A24" s="150" t="s">
        <v>40</v>
      </c>
      <c r="B24" s="150"/>
      <c r="C24" s="150"/>
      <c r="D24" s="150"/>
      <c r="E24" s="150"/>
      <c r="F24" s="150"/>
      <c r="G24" s="41"/>
      <c r="H24" s="42">
        <f>H20</f>
        <v>0</v>
      </c>
      <c r="I24" s="42">
        <f t="shared" ref="I24:AL24" si="0">I20</f>
        <v>0</v>
      </c>
      <c r="J24" s="42">
        <f t="shared" si="0"/>
        <v>0</v>
      </c>
      <c r="K24" s="42">
        <f t="shared" si="0"/>
        <v>0</v>
      </c>
      <c r="L24" s="42">
        <f t="shared" si="0"/>
        <v>0</v>
      </c>
      <c r="M24" s="42">
        <f t="shared" si="0"/>
        <v>0</v>
      </c>
      <c r="N24" s="42">
        <f t="shared" si="0"/>
        <v>0</v>
      </c>
      <c r="O24" s="42">
        <f t="shared" si="0"/>
        <v>0</v>
      </c>
      <c r="P24" s="42">
        <f t="shared" si="0"/>
        <v>0</v>
      </c>
      <c r="Q24" s="42">
        <f t="shared" si="0"/>
        <v>0</v>
      </c>
      <c r="R24" s="42">
        <f>SUM(R20)</f>
        <v>13.332000000000001</v>
      </c>
      <c r="S24" s="32"/>
      <c r="T24" s="32"/>
      <c r="U24" s="32"/>
      <c r="V24" s="32"/>
      <c r="W24" s="32"/>
      <c r="X24" s="42">
        <f t="shared" si="0"/>
        <v>0</v>
      </c>
      <c r="Y24" s="42">
        <f t="shared" si="0"/>
        <v>0</v>
      </c>
      <c r="Z24" s="42">
        <f t="shared" si="0"/>
        <v>0</v>
      </c>
      <c r="AA24" s="42">
        <f t="shared" si="0"/>
        <v>0</v>
      </c>
      <c r="AB24" s="42">
        <f t="shared" si="0"/>
        <v>0</v>
      </c>
      <c r="AC24" s="42">
        <f t="shared" si="0"/>
        <v>0</v>
      </c>
      <c r="AD24" s="42">
        <f t="shared" si="0"/>
        <v>0</v>
      </c>
      <c r="AE24" s="42">
        <f t="shared" si="0"/>
        <v>0</v>
      </c>
      <c r="AF24" s="42">
        <f t="shared" si="0"/>
        <v>0</v>
      </c>
      <c r="AG24" s="42"/>
      <c r="AH24" s="42">
        <f t="shared" si="0"/>
        <v>0</v>
      </c>
      <c r="AI24" s="42">
        <f t="shared" si="0"/>
        <v>0</v>
      </c>
      <c r="AJ24" s="42">
        <f t="shared" si="0"/>
        <v>0</v>
      </c>
      <c r="AK24" s="42">
        <f t="shared" si="0"/>
        <v>0</v>
      </c>
      <c r="AL24" s="42">
        <f t="shared" si="0"/>
        <v>0</v>
      </c>
      <c r="AM24" s="32">
        <f>SUM(AM20)</f>
        <v>13.332000000000001</v>
      </c>
      <c r="AN24" s="32">
        <f>SUM(AN20:AN23)</f>
        <v>13.332000000000001</v>
      </c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ht="20.25" hidden="1" customHeight="1">
      <c r="A25" s="24"/>
      <c r="B25" s="30"/>
      <c r="C25" s="177" t="s">
        <v>22</v>
      </c>
      <c r="D25" s="177"/>
      <c r="E25" s="177"/>
      <c r="F25" s="177"/>
      <c r="G25" s="31" t="s">
        <v>23</v>
      </c>
      <c r="H25" s="32">
        <f>'[1]мес ТЗ 2018'!AM160</f>
        <v>0</v>
      </c>
      <c r="I25" s="32">
        <f>'[1]мес ТЗ 2018'!AM299</f>
        <v>0</v>
      </c>
      <c r="J25" s="32">
        <f>'[1]мес ТЗ 2018'!AM438</f>
        <v>29.443000000000001</v>
      </c>
      <c r="K25" s="32">
        <f>'[1]мес ТЗ 2018'!AM541</f>
        <v>1.72</v>
      </c>
      <c r="L25" s="32">
        <f>'[1]мес ТЗ 2018'!AM646</f>
        <v>1.7239973417511201</v>
      </c>
      <c r="M25" s="32">
        <f>'[1]мес ТЗ 2018'!AM749</f>
        <v>1.72</v>
      </c>
      <c r="N25" s="32">
        <f>'[1]мес ТЗ 2018'!AM850</f>
        <v>0</v>
      </c>
      <c r="O25" s="32">
        <f>'[1]мес ТЗ 2018'!AM990</f>
        <v>0</v>
      </c>
      <c r="P25" s="32">
        <f>'[1]мес ТЗ 2018'!AM1088</f>
        <v>0</v>
      </c>
      <c r="Q25" s="32">
        <f>'[1]мес ТЗ 2018'!AM1187</f>
        <v>0</v>
      </c>
      <c r="R25" s="32">
        <f>'[1]мес ТЗ 2018'!AM1327</f>
        <v>0</v>
      </c>
      <c r="S25" s="32">
        <f>'[1]мес ТЗ 2018'!AM1460</f>
        <v>0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>
        <f>SUM(H25:S25)</f>
        <v>34.606997341751118</v>
      </c>
      <c r="AN25" s="32">
        <f>AM25</f>
        <v>34.606997341751118</v>
      </c>
      <c r="AO25" s="9"/>
      <c r="AP25" s="9"/>
    </row>
    <row r="26" spans="1:69" ht="20.25" hidden="1" customHeight="1">
      <c r="A26" s="24"/>
      <c r="B26" s="30"/>
      <c r="C26" s="166" t="s">
        <v>24</v>
      </c>
      <c r="D26" s="166"/>
      <c r="E26" s="166"/>
      <c r="F26" s="166"/>
      <c r="G26" s="31" t="s">
        <v>23</v>
      </c>
      <c r="H26" s="32">
        <f>'[1]мес ТЗ 2018'!AM161</f>
        <v>0</v>
      </c>
      <c r="I26" s="32">
        <f>'[1]мес ТЗ 2018'!AM300</f>
        <v>0</v>
      </c>
      <c r="J26" s="32">
        <f>'[1]мес ТЗ 2018'!AM439</f>
        <v>55.616999999999997</v>
      </c>
      <c r="K26" s="32">
        <f>'[1]мес ТЗ 2018'!AM542</f>
        <v>3.17</v>
      </c>
      <c r="L26" s="32">
        <f>'[1]мес ТЗ 2018'!AM647</f>
        <v>2.56</v>
      </c>
      <c r="M26" s="32">
        <f>'[1]мес ТЗ 2018'!AM750</f>
        <v>0</v>
      </c>
      <c r="N26" s="32">
        <f>'[1]мес ТЗ 2018'!AM851</f>
        <v>0</v>
      </c>
      <c r="O26" s="32">
        <f>'[1]мес ТЗ 2018'!AM991</f>
        <v>0</v>
      </c>
      <c r="P26" s="32">
        <f>'[1]мес ТЗ 2018'!AM1089</f>
        <v>0</v>
      </c>
      <c r="Q26" s="32">
        <f>'[1]мес ТЗ 2018'!AM1188</f>
        <v>0</v>
      </c>
      <c r="R26" s="32">
        <f>'[1]мес ТЗ 2018'!AM1328</f>
        <v>0</v>
      </c>
      <c r="S26" s="32">
        <f>'[1]мес ТЗ 2018'!AM1461</f>
        <v>0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>
        <f>SUM(H26:S26)</f>
        <v>61.347000000000001</v>
      </c>
      <c r="AN26" s="32">
        <f>AM26</f>
        <v>61.347000000000001</v>
      </c>
      <c r="AO26" s="9"/>
      <c r="AP26" s="9"/>
    </row>
    <row r="27" spans="1:69" ht="20.25" hidden="1" customHeight="1">
      <c r="A27" s="24"/>
      <c r="B27" s="30"/>
      <c r="C27" s="30"/>
      <c r="D27" s="150" t="s">
        <v>59</v>
      </c>
      <c r="E27" s="150"/>
      <c r="F27" s="150"/>
      <c r="G27" s="31" t="s">
        <v>23</v>
      </c>
      <c r="H27" s="32">
        <f>H24</f>
        <v>0</v>
      </c>
      <c r="I27" s="32">
        <f t="shared" ref="I27:S27" si="1">I24</f>
        <v>0</v>
      </c>
      <c r="J27" s="32">
        <f t="shared" si="1"/>
        <v>0</v>
      </c>
      <c r="K27" s="32">
        <f t="shared" si="1"/>
        <v>0</v>
      </c>
      <c r="L27" s="32">
        <f t="shared" si="1"/>
        <v>0</v>
      </c>
      <c r="M27" s="32">
        <f t="shared" si="1"/>
        <v>0</v>
      </c>
      <c r="N27" s="32">
        <f t="shared" si="1"/>
        <v>0</v>
      </c>
      <c r="O27" s="32">
        <f t="shared" si="1"/>
        <v>0</v>
      </c>
      <c r="P27" s="32">
        <f t="shared" si="1"/>
        <v>0</v>
      </c>
      <c r="Q27" s="32">
        <f t="shared" si="1"/>
        <v>0</v>
      </c>
      <c r="R27" s="32">
        <f t="shared" si="1"/>
        <v>13.332000000000001</v>
      </c>
      <c r="S27" s="32">
        <f t="shared" si="1"/>
        <v>0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>
        <f>SUM(H27:S27)</f>
        <v>13.332000000000001</v>
      </c>
      <c r="AN27" s="32">
        <f>AM27</f>
        <v>13.332000000000001</v>
      </c>
      <c r="AO27" s="9"/>
      <c r="AP27" s="9"/>
    </row>
    <row r="28" spans="1:69" ht="20.25" hidden="1" customHeight="1">
      <c r="A28" s="24"/>
      <c r="B28" s="30"/>
      <c r="C28" s="166" t="s">
        <v>25</v>
      </c>
      <c r="D28" s="166"/>
      <c r="E28" s="166"/>
      <c r="F28" s="166"/>
      <c r="G28" s="31" t="s">
        <v>26</v>
      </c>
      <c r="H28" s="32">
        <f>'[1]мес ТЗ 2018'!AM163</f>
        <v>0.47</v>
      </c>
      <c r="I28" s="32">
        <f>'[1]мес ТЗ 2018'!AM302</f>
        <v>1.08</v>
      </c>
      <c r="J28" s="32">
        <f>'[1]мес ТЗ 2018'!AM441</f>
        <v>2.04</v>
      </c>
      <c r="K28" s="32">
        <f>'[1]мес ТЗ 2018'!AM544</f>
        <v>0.47</v>
      </c>
      <c r="L28" s="32">
        <f>'[1]мес ТЗ 2018'!AM649</f>
        <v>0.68</v>
      </c>
      <c r="M28" s="32">
        <f>'[1]мес ТЗ 2018'!AM752</f>
        <v>0.47</v>
      </c>
      <c r="N28" s="32">
        <f>'[1]мес ТЗ 2018'!AM853</f>
        <v>0.47</v>
      </c>
      <c r="O28" s="32">
        <f>'[1]мес ТЗ 2018'!AM993</f>
        <v>1.08</v>
      </c>
      <c r="P28" s="51">
        <f>'[1]мес ТЗ 2018'!AM1091</f>
        <v>2.3199999999999998</v>
      </c>
      <c r="Q28" s="32">
        <f>'[1]мес ТЗ 2018'!AM1190</f>
        <v>0.47</v>
      </c>
      <c r="R28" s="32">
        <f>'[1]мес ТЗ 2018'!AM1330</f>
        <v>1.08</v>
      </c>
      <c r="S28" s="32">
        <f>'[1]мес ТЗ 2018'!AM1463</f>
        <v>0.47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>
        <f>SUM(H28:S28)</f>
        <v>11.1</v>
      </c>
      <c r="AN28" s="32">
        <f>AM28</f>
        <v>11.1</v>
      </c>
      <c r="AO28" s="9"/>
      <c r="AP28" s="9"/>
    </row>
    <row r="29" spans="1:69" s="33" customFormat="1" ht="21" thickBot="1">
      <c r="A29" s="39"/>
      <c r="B29" s="54"/>
      <c r="C29" s="54"/>
      <c r="D29" s="54"/>
      <c r="E29" s="54"/>
      <c r="F29" s="54"/>
      <c r="G29" s="54"/>
      <c r="H29" s="176" t="s">
        <v>91</v>
      </c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54"/>
      <c r="AN29" s="54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7" customFormat="1" ht="282.75" customHeight="1">
      <c r="A30" s="35" t="s">
        <v>27</v>
      </c>
      <c r="B30" s="149" t="s">
        <v>98</v>
      </c>
      <c r="C30" s="30" t="s">
        <v>93</v>
      </c>
      <c r="D30" s="32">
        <f>'[1]Норма ТК'!C5</f>
        <v>19.678000000000001</v>
      </c>
      <c r="E30" s="24" t="s">
        <v>30</v>
      </c>
      <c r="F30" s="36" t="s">
        <v>31</v>
      </c>
      <c r="G30" s="204"/>
      <c r="H30" s="32"/>
      <c r="I30" s="32"/>
      <c r="J30" s="32"/>
      <c r="K30" s="32"/>
      <c r="L30" s="32"/>
      <c r="M30" s="119"/>
      <c r="N30" s="119"/>
      <c r="O30" s="32"/>
      <c r="P30" s="32"/>
      <c r="Q30" s="32"/>
      <c r="R30" s="32"/>
      <c r="S30" s="32">
        <f>D30</f>
        <v>19.678000000000001</v>
      </c>
      <c r="T30" s="119"/>
      <c r="U30" s="119"/>
      <c r="V30" s="32"/>
      <c r="W30" s="32"/>
      <c r="X30" s="51"/>
      <c r="Y30" s="32"/>
      <c r="Z30" s="32"/>
      <c r="AA30" s="119"/>
      <c r="AB30" s="119"/>
      <c r="AC30" s="32"/>
      <c r="AD30" s="32"/>
      <c r="AE30" s="32"/>
      <c r="AF30" s="32"/>
      <c r="AG30" s="32"/>
      <c r="AH30" s="119"/>
      <c r="AI30" s="119"/>
      <c r="AJ30" s="32"/>
      <c r="AK30" s="32"/>
      <c r="AL30" s="32"/>
      <c r="AM30" s="32">
        <f>SUM(H30:AL30)</f>
        <v>19.678000000000001</v>
      </c>
      <c r="AN30" s="32">
        <f>AM30</f>
        <v>19.678000000000001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93" customFormat="1" ht="84.75" hidden="1" customHeight="1" thickBot="1">
      <c r="A31" s="35" t="s">
        <v>32</v>
      </c>
      <c r="B31" s="149"/>
      <c r="C31" s="30" t="s">
        <v>94</v>
      </c>
      <c r="D31" s="32">
        <f>'[1]Норма ТК'!C21</f>
        <v>352.95600000000002</v>
      </c>
      <c r="E31" s="34" t="s">
        <v>38</v>
      </c>
      <c r="F31" s="38" t="s">
        <v>35</v>
      </c>
      <c r="G31" s="20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51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s="33" customFormat="1" ht="84.75" hidden="1" customHeight="1">
      <c r="A32" s="35" t="s">
        <v>36</v>
      </c>
      <c r="B32" s="149"/>
      <c r="C32" s="30" t="s">
        <v>95</v>
      </c>
      <c r="D32" s="32">
        <f>'[1]Норма ТК'!C22</f>
        <v>139.34399999999999</v>
      </c>
      <c r="E32" s="34" t="s">
        <v>38</v>
      </c>
      <c r="F32" s="30" t="s">
        <v>39</v>
      </c>
      <c r="G32" s="20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51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 s="94" customFormat="1" ht="27" customHeight="1">
      <c r="A33" s="150" t="s">
        <v>40</v>
      </c>
      <c r="B33" s="150"/>
      <c r="C33" s="150"/>
      <c r="D33" s="150"/>
      <c r="E33" s="150"/>
      <c r="F33" s="150"/>
      <c r="G33" s="41"/>
      <c r="H33" s="42">
        <f>H30</f>
        <v>0</v>
      </c>
      <c r="I33" s="42">
        <f t="shared" ref="I33:Y33" si="2">I30</f>
        <v>0</v>
      </c>
      <c r="J33" s="42">
        <f t="shared" si="2"/>
        <v>0</v>
      </c>
      <c r="K33" s="42">
        <f t="shared" si="2"/>
        <v>0</v>
      </c>
      <c r="L33" s="42">
        <f t="shared" si="2"/>
        <v>0</v>
      </c>
      <c r="M33" s="42">
        <f t="shared" si="2"/>
        <v>0</v>
      </c>
      <c r="N33" s="42">
        <f t="shared" si="2"/>
        <v>0</v>
      </c>
      <c r="O33" s="42">
        <f t="shared" si="2"/>
        <v>0</v>
      </c>
      <c r="P33" s="42">
        <f t="shared" si="2"/>
        <v>0</v>
      </c>
      <c r="Q33" s="42">
        <f t="shared" si="2"/>
        <v>0</v>
      </c>
      <c r="R33" s="42">
        <f t="shared" si="2"/>
        <v>0</v>
      </c>
      <c r="S33" s="32"/>
      <c r="T33" s="32"/>
      <c r="U33" s="32">
        <f t="shared" si="2"/>
        <v>0</v>
      </c>
      <c r="V33" s="42">
        <f t="shared" si="2"/>
        <v>0</v>
      </c>
      <c r="W33" s="42">
        <f t="shared" si="2"/>
        <v>0</v>
      </c>
      <c r="X33" s="69">
        <f t="shared" si="2"/>
        <v>0</v>
      </c>
      <c r="Y33" s="42">
        <f t="shared" si="2"/>
        <v>0</v>
      </c>
      <c r="Z33" s="32"/>
      <c r="AA33" s="32"/>
      <c r="AB33" s="32"/>
      <c r="AC33" s="32"/>
      <c r="AD33" s="32"/>
      <c r="AE33" s="42"/>
      <c r="AF33" s="42"/>
      <c r="AG33" s="42"/>
      <c r="AH33" s="42"/>
      <c r="AI33" s="42"/>
      <c r="AJ33" s="42"/>
      <c r="AK33" s="42"/>
      <c r="AL33" s="42"/>
      <c r="AM33" s="51">
        <f>SUM(AM30)</f>
        <v>19.678000000000001</v>
      </c>
      <c r="AN33" s="51">
        <f>SUM(AN30:AN32)</f>
        <v>19.678000000000001</v>
      </c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33" customFormat="1" ht="15" hidden="1" customHeight="1">
      <c r="A34" s="44"/>
      <c r="B34" s="45"/>
      <c r="C34" s="151" t="s">
        <v>22</v>
      </c>
      <c r="D34" s="152"/>
      <c r="E34" s="152"/>
      <c r="F34" s="153"/>
      <c r="G34" s="46" t="s">
        <v>23</v>
      </c>
      <c r="H34" s="47">
        <f>'[1]мес ТЗ 2018'!AM168</f>
        <v>0</v>
      </c>
      <c r="I34" s="47">
        <f>'[1]мес ТЗ 2018'!AM307</f>
        <v>0</v>
      </c>
      <c r="J34" s="47">
        <f>'[1]мес ТЗ 2018'!AM447</f>
        <v>50.781999999999996</v>
      </c>
      <c r="K34" s="47">
        <f>'[1]мес ТЗ 2018'!AM549</f>
        <v>2.17</v>
      </c>
      <c r="L34" s="47">
        <f>'[1]мес ТЗ 2018'!AM654</f>
        <v>2.1652198294142599</v>
      </c>
      <c r="M34" s="47">
        <f>'[1]мес ТЗ 2018'!AM757</f>
        <v>2.17</v>
      </c>
      <c r="N34" s="47">
        <f>'[1]мес ТЗ 2018'!AM858</f>
        <v>0</v>
      </c>
      <c r="O34" s="47">
        <f>'[1]мес ТЗ 2018'!AM998</f>
        <v>0</v>
      </c>
      <c r="P34" s="47">
        <f>'[1]мес ТЗ 2018'!AM1097</f>
        <v>50.5628295784282</v>
      </c>
      <c r="Q34" s="47">
        <f>'[1]мес ТЗ 2018'!AM1195</f>
        <v>0</v>
      </c>
      <c r="R34" s="47">
        <f>'[1]мес ТЗ 2018'!AM1335</f>
        <v>2.1652198294142599</v>
      </c>
      <c r="S34" s="47">
        <f>'[1]мес ТЗ 2018'!AM1468</f>
        <v>0</v>
      </c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  <c r="AM34" s="105"/>
      <c r="AN34" s="106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</row>
    <row r="35" spans="1:69" s="33" customFormat="1" ht="15" hidden="1" customHeight="1">
      <c r="A35" s="24"/>
      <c r="B35" s="30"/>
      <c r="C35" s="154" t="s">
        <v>24</v>
      </c>
      <c r="D35" s="155"/>
      <c r="E35" s="155"/>
      <c r="F35" s="156"/>
      <c r="G35" s="31" t="s">
        <v>23</v>
      </c>
      <c r="H35" s="32">
        <f>'[1]мес ТЗ 2018'!AM169</f>
        <v>0</v>
      </c>
      <c r="I35" s="32">
        <f>'[1]мес ТЗ 2018'!AM308</f>
        <v>3.9780698364827298</v>
      </c>
      <c r="J35" s="32">
        <f>'[1]мес ТЗ 2018'!AM448</f>
        <v>95.995999999999995</v>
      </c>
      <c r="K35" s="32">
        <f>'[1]мес ТЗ 2018'!AM550</f>
        <v>3.98</v>
      </c>
      <c r="L35" s="32">
        <f>'[1]мес ТЗ 2018'!AM655</f>
        <v>3.9780698364827298</v>
      </c>
      <c r="M35" s="32">
        <f>'[1]мес ТЗ 2018'!AM758</f>
        <v>3.98</v>
      </c>
      <c r="N35" s="32">
        <f>'[1]мес ТЗ 2018'!AM859</f>
        <v>0</v>
      </c>
      <c r="O35" s="32">
        <f>'[1]мес ТЗ 2018'!AM999</f>
        <v>0</v>
      </c>
      <c r="P35" s="32">
        <f>'[1]мес ТЗ 2018'!AM1098</f>
        <v>84.253296341997995</v>
      </c>
      <c r="Q35" s="32">
        <f>'[1]мес ТЗ 2018'!AM1196</f>
        <v>0</v>
      </c>
      <c r="R35" s="32">
        <f>'[1]мес ТЗ 2018'!AM1336</f>
        <v>0</v>
      </c>
      <c r="S35" s="32">
        <f>'[1]мес ТЗ 2018'!AM1469</f>
        <v>0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0"/>
      <c r="AM35" s="105"/>
      <c r="AN35" s="107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 s="33" customFormat="1" ht="15" hidden="1" customHeight="1">
      <c r="A36" s="24"/>
      <c r="B36" s="30"/>
      <c r="C36" s="30"/>
      <c r="D36" s="162" t="s">
        <v>59</v>
      </c>
      <c r="E36" s="160"/>
      <c r="F36" s="161"/>
      <c r="G36" s="31" t="s">
        <v>23</v>
      </c>
      <c r="H36" s="32">
        <f>H33</f>
        <v>0</v>
      </c>
      <c r="I36" s="32">
        <f t="shared" ref="I36:S36" si="3">I33</f>
        <v>0</v>
      </c>
      <c r="J36" s="32">
        <f t="shared" si="3"/>
        <v>0</v>
      </c>
      <c r="K36" s="32">
        <f t="shared" si="3"/>
        <v>0</v>
      </c>
      <c r="L36" s="32">
        <f t="shared" si="3"/>
        <v>0</v>
      </c>
      <c r="M36" s="32">
        <f t="shared" si="3"/>
        <v>0</v>
      </c>
      <c r="N36" s="32">
        <f t="shared" si="3"/>
        <v>0</v>
      </c>
      <c r="O36" s="32">
        <f t="shared" si="3"/>
        <v>0</v>
      </c>
      <c r="P36" s="32">
        <f t="shared" si="3"/>
        <v>0</v>
      </c>
      <c r="Q36" s="32">
        <f t="shared" si="3"/>
        <v>0</v>
      </c>
      <c r="R36" s="32">
        <f t="shared" si="3"/>
        <v>0</v>
      </c>
      <c r="S36" s="32">
        <f t="shared" si="3"/>
        <v>0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0"/>
      <c r="AM36" s="105"/>
      <c r="AN36" s="107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 s="33" customFormat="1" ht="15" hidden="1" customHeight="1">
      <c r="A37" s="24"/>
      <c r="B37" s="30"/>
      <c r="C37" s="154" t="s">
        <v>25</v>
      </c>
      <c r="D37" s="155"/>
      <c r="E37" s="155"/>
      <c r="F37" s="156"/>
      <c r="G37" s="31" t="s">
        <v>26</v>
      </c>
      <c r="H37" s="32">
        <f>'[1]мес ТЗ 2018'!AM171</f>
        <v>0.49</v>
      </c>
      <c r="I37" s="32">
        <f>'[1]мес ТЗ 2018'!AM310</f>
        <v>0.57999999999999996</v>
      </c>
      <c r="J37" s="32">
        <f>'[1]мес ТЗ 2018'!AM450</f>
        <v>3.2</v>
      </c>
      <c r="K37" s="32">
        <f>'[1]мес ТЗ 2018'!AM552</f>
        <v>0.57999999999999996</v>
      </c>
      <c r="L37" s="32">
        <f>'[1]мес ТЗ 2018'!AM657</f>
        <v>0.57999999999999996</v>
      </c>
      <c r="M37" s="32">
        <f>'[1]мес ТЗ 2018'!AM760</f>
        <v>0.57999999999999996</v>
      </c>
      <c r="N37" s="32">
        <f>'[1]мес ТЗ 2018'!AM861</f>
        <v>0.57999999999999996</v>
      </c>
      <c r="O37" s="32">
        <f>'[1]мес ТЗ 2018'!AM1001</f>
        <v>0.57999999999999996</v>
      </c>
      <c r="P37" s="51">
        <f>'[1]мес ТЗ 2018'!AM1100</f>
        <v>3.55</v>
      </c>
      <c r="Q37" s="32">
        <f>'[1]мес ТЗ 2018'!AM1198</f>
        <v>0.57999999999999996</v>
      </c>
      <c r="R37" s="32">
        <f>'[1]мес ТЗ 2018'!AM1338</f>
        <v>0.57999999999999996</v>
      </c>
      <c r="S37" s="32">
        <f>'[1]мес ТЗ 2018'!AM1471</f>
        <v>0.57999999999999996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0"/>
      <c r="AM37" s="105"/>
      <c r="AN37" s="107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 s="40" customFormat="1" ht="15.75" hidden="1" customHeight="1">
      <c r="A38" s="24"/>
      <c r="B38" s="30"/>
      <c r="C38" s="198" t="s">
        <v>22</v>
      </c>
      <c r="D38" s="199"/>
      <c r="E38" s="199"/>
      <c r="F38" s="200"/>
      <c r="G38" s="31" t="s">
        <v>23</v>
      </c>
      <c r="H38" s="32">
        <f>'[1]мес ТЗ 2018'!AM195</f>
        <v>0.96776252723311695</v>
      </c>
      <c r="I38" s="32">
        <f>'[1]мес ТЗ 2018'!AM334</f>
        <v>0</v>
      </c>
      <c r="J38" s="32">
        <f>'[1]мес ТЗ 2018'!AM475</f>
        <v>2.7469999999999999</v>
      </c>
      <c r="K38" s="32">
        <f>'[1]мес ТЗ 2018'!AM576</f>
        <v>1.1299999999999999</v>
      </c>
      <c r="L38" s="32">
        <f>'[1]мес ТЗ 2018'!AM681</f>
        <v>1.1324309342057399</v>
      </c>
      <c r="M38" s="32">
        <f>'[1]мес ТЗ 2018'!AM784</f>
        <v>1.1299999999999999</v>
      </c>
      <c r="N38" s="32">
        <f>'[1]мес ТЗ 2018'!AM885</f>
        <v>0</v>
      </c>
      <c r="O38" s="32">
        <f>'[1]мес ТЗ 2018'!AM1025</f>
        <v>0</v>
      </c>
      <c r="P38" s="32">
        <f>'[1]мес ТЗ 2018'!AM1125</f>
        <v>2.9991971683204102</v>
      </c>
      <c r="Q38" s="32">
        <f>'[1]мес ТЗ 2018'!AM1222</f>
        <v>0</v>
      </c>
      <c r="R38" s="32">
        <f>'[1]мес ТЗ 2018'!AM1362</f>
        <v>0</v>
      </c>
      <c r="S38" s="32">
        <f>'[1]мес ТЗ 2018'!AM1495</f>
        <v>0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0"/>
      <c r="AM38" s="105"/>
      <c r="AN38" s="107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 s="40" customFormat="1" ht="15.75" hidden="1" customHeight="1">
      <c r="A39" s="24"/>
      <c r="B39" s="30"/>
      <c r="C39" s="154" t="s">
        <v>24</v>
      </c>
      <c r="D39" s="155"/>
      <c r="E39" s="155"/>
      <c r="F39" s="156"/>
      <c r="G39" s="31" t="s">
        <v>23</v>
      </c>
      <c r="H39" s="32">
        <f>'[1]мес ТЗ 2018'!AM196</f>
        <v>1.7956419753086399</v>
      </c>
      <c r="I39" s="32">
        <f>'[1]мес ТЗ 2018'!AM335</f>
        <v>0</v>
      </c>
      <c r="J39" s="32">
        <f>'[1]мес ТЗ 2018'!AM476</f>
        <v>6.7439999999999998</v>
      </c>
      <c r="K39" s="32">
        <f>'[1]мес ТЗ 2018'!AM577</f>
        <v>2.04</v>
      </c>
      <c r="L39" s="32">
        <f>'[1]мес ТЗ 2018'!AM682</f>
        <v>2.16</v>
      </c>
      <c r="M39" s="32">
        <f>'[1]мес ТЗ 2018'!AM785</f>
        <v>2.04</v>
      </c>
      <c r="N39" s="32">
        <f>'[1]мес ТЗ 2018'!AM886</f>
        <v>0</v>
      </c>
      <c r="O39" s="32">
        <f>'[1]мес ТЗ 2018'!AM1026</f>
        <v>0</v>
      </c>
      <c r="P39" s="32">
        <f>'[1]мес ТЗ 2018'!AM1126</f>
        <v>5.5740958963929002</v>
      </c>
      <c r="Q39" s="32">
        <f>'[1]мес ТЗ 2018'!AM1223</f>
        <v>0</v>
      </c>
      <c r="R39" s="32">
        <f>'[1]мес ТЗ 2018'!AM1363</f>
        <v>0</v>
      </c>
      <c r="S39" s="32">
        <f>'[1]мес ТЗ 2018'!AM1496</f>
        <v>0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50"/>
      <c r="AM39" s="105"/>
      <c r="AN39" s="107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</row>
    <row r="40" spans="1:69" s="40" customFormat="1" ht="15.75" hidden="1" customHeight="1">
      <c r="A40" s="24"/>
      <c r="B40" s="30"/>
      <c r="C40" s="30"/>
      <c r="D40" s="162" t="s">
        <v>59</v>
      </c>
      <c r="E40" s="160"/>
      <c r="F40" s="161"/>
      <c r="G40" s="31" t="s">
        <v>23</v>
      </c>
      <c r="H40" s="32" t="e">
        <f>#REF!</f>
        <v>#REF!</v>
      </c>
      <c r="I40" s="32" t="e">
        <f>#REF!</f>
        <v>#REF!</v>
      </c>
      <c r="J40" s="32" t="e">
        <f>#REF!</f>
        <v>#REF!</v>
      </c>
      <c r="K40" s="32" t="e">
        <f>#REF!</f>
        <v>#REF!</v>
      </c>
      <c r="L40" s="32" t="e">
        <f>#REF!</f>
        <v>#REF!</v>
      </c>
      <c r="M40" s="32" t="e">
        <f>#REF!</f>
        <v>#REF!</v>
      </c>
      <c r="N40" s="32" t="e">
        <f>#REF!</f>
        <v>#REF!</v>
      </c>
      <c r="O40" s="32" t="e">
        <f>#REF!</f>
        <v>#REF!</v>
      </c>
      <c r="P40" s="32" t="e">
        <f>#REF!</f>
        <v>#REF!</v>
      </c>
      <c r="Q40" s="32" t="e">
        <f>#REF!</f>
        <v>#REF!</v>
      </c>
      <c r="R40" s="32" t="e">
        <f>#REF!</f>
        <v>#REF!</v>
      </c>
      <c r="S40" s="32" t="e">
        <f>#REF!</f>
        <v>#REF!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50"/>
      <c r="AM40" s="105"/>
      <c r="AN40" s="107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</row>
    <row r="41" spans="1:69" s="40" customFormat="1" ht="15.75" hidden="1" customHeight="1">
      <c r="A41" s="24"/>
      <c r="B41" s="30"/>
      <c r="C41" s="154" t="s">
        <v>25</v>
      </c>
      <c r="D41" s="155"/>
      <c r="E41" s="155"/>
      <c r="F41" s="156"/>
      <c r="G41" s="31" t="s">
        <v>26</v>
      </c>
      <c r="H41" s="32">
        <f>'[1]мес ТЗ 2018'!AM198</f>
        <v>0.2</v>
      </c>
      <c r="I41" s="32">
        <f>'[1]мес ТЗ 2018'!AM337</f>
        <v>0.9</v>
      </c>
      <c r="J41" s="32">
        <f>'[1]мес ТЗ 2018'!AM478</f>
        <v>0.25</v>
      </c>
      <c r="K41" s="32">
        <f>'[1]мес ТЗ 2018'!AM579</f>
        <v>0.45</v>
      </c>
      <c r="L41" s="32">
        <f>'[1]мес ТЗ 2018'!AM684</f>
        <v>0.6</v>
      </c>
      <c r="M41" s="32">
        <f>'[1]мес ТЗ 2018'!AM787</f>
        <v>0.45</v>
      </c>
      <c r="N41" s="32">
        <f>'[1]мес ТЗ 2018'!AM888</f>
        <v>0.45</v>
      </c>
      <c r="O41" s="32">
        <f>'[1]мес ТЗ 2018'!AM1028</f>
        <v>0.9</v>
      </c>
      <c r="P41" s="51">
        <f>'[1]мес ТЗ 2018'!AM1128</f>
        <v>0.56000000000000005</v>
      </c>
      <c r="Q41" s="32">
        <f>'[1]мес ТЗ 2018'!AM1225</f>
        <v>0.45</v>
      </c>
      <c r="R41" s="32">
        <f>'[1]мес ТЗ 2018'!AM1365</f>
        <v>0.9</v>
      </c>
      <c r="S41" s="32">
        <f>'[1]мес ТЗ 2018'!AM1498</f>
        <v>0.45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50"/>
      <c r="AM41" s="105"/>
      <c r="AN41" s="107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</row>
    <row r="42" spans="1:69" s="39" customFormat="1" ht="15.75" hidden="1" customHeight="1">
      <c r="A42" s="52"/>
      <c r="B42" s="52"/>
      <c r="C42" s="52"/>
      <c r="D42" s="162" t="s">
        <v>61</v>
      </c>
      <c r="E42" s="160"/>
      <c r="F42" s="161"/>
      <c r="G42" s="24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50"/>
      <c r="AM42" s="108"/>
      <c r="AN42" s="107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 s="39" customFormat="1" ht="15" hidden="1" customHeight="1">
      <c r="A43" s="54"/>
      <c r="B43" s="162" t="s">
        <v>30</v>
      </c>
      <c r="C43" s="160"/>
      <c r="D43" s="160"/>
      <c r="E43" s="160"/>
      <c r="F43" s="161"/>
      <c r="G43" s="54"/>
      <c r="H43" s="42" t="e">
        <f>H20+H30+#REF!+#REF!+#REF!</f>
        <v>#REF!</v>
      </c>
      <c r="I43" s="42" t="e">
        <f>I20+I30+#REF!+#REF!+#REF!</f>
        <v>#REF!</v>
      </c>
      <c r="J43" s="42" t="e">
        <f>J20+J30+#REF!+#REF!+#REF!</f>
        <v>#REF!</v>
      </c>
      <c r="K43" s="42" t="e">
        <f>K20+K30+#REF!+#REF!+#REF!</f>
        <v>#REF!</v>
      </c>
      <c r="L43" s="42" t="e">
        <f>L20+L30+#REF!+#REF!+#REF!</f>
        <v>#REF!</v>
      </c>
      <c r="M43" s="42" t="e">
        <f>M20+M30+#REF!+#REF!+#REF!</f>
        <v>#REF!</v>
      </c>
      <c r="N43" s="42" t="e">
        <f>N20+N30+#REF!+#REF!+#REF!</f>
        <v>#REF!</v>
      </c>
      <c r="O43" s="42" t="e">
        <f>O20+O30+#REF!+#REF!+#REF!</f>
        <v>#REF!</v>
      </c>
      <c r="P43" s="42" t="e">
        <f>P20+P30+#REF!+#REF!+#REF!</f>
        <v>#REF!</v>
      </c>
      <c r="Q43" s="42" t="e">
        <f>Q20+Q30+#REF!+#REF!+#REF!</f>
        <v>#REF!</v>
      </c>
      <c r="R43" s="42" t="e">
        <f>#REF!+R30+#REF!+#REF!+#REF!</f>
        <v>#REF!</v>
      </c>
      <c r="S43" s="42" t="e">
        <f>AG20+S30+#REF!+#REF!+#REF!</f>
        <v>#REF!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55"/>
      <c r="AM43" s="109"/>
      <c r="AN43" s="88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</row>
    <row r="44" spans="1:69" s="57" customFormat="1" ht="15" hidden="1" customHeight="1">
      <c r="A44" s="54"/>
      <c r="B44" s="162" t="s">
        <v>34</v>
      </c>
      <c r="C44" s="160"/>
      <c r="D44" s="160"/>
      <c r="E44" s="160"/>
      <c r="F44" s="161"/>
      <c r="G44" s="54"/>
      <c r="H44" s="42" t="e">
        <f>H21+#REF!+#REF!+#REF!</f>
        <v>#REF!</v>
      </c>
      <c r="I44" s="42" t="e">
        <f>I21+#REF!+#REF!+#REF!</f>
        <v>#REF!</v>
      </c>
      <c r="J44" s="42" t="e">
        <f>J21+#REF!+#REF!+#REF!</f>
        <v>#REF!</v>
      </c>
      <c r="K44" s="42" t="e">
        <f>K21+#REF!+#REF!+#REF!</f>
        <v>#REF!</v>
      </c>
      <c r="L44" s="42" t="e">
        <f>L21+#REF!+#REF!+#REF!</f>
        <v>#REF!</v>
      </c>
      <c r="M44" s="42" t="e">
        <f>M21+#REF!+#REF!+#REF!</f>
        <v>#REF!</v>
      </c>
      <c r="N44" s="42" t="e">
        <f>N21+#REF!+#REF!+#REF!</f>
        <v>#REF!</v>
      </c>
      <c r="O44" s="42" t="e">
        <f>O21+#REF!+#REF!+#REF!</f>
        <v>#REF!</v>
      </c>
      <c r="P44" s="42" t="e">
        <f>P21+#REF!+#REF!+#REF!</f>
        <v>#REF!</v>
      </c>
      <c r="Q44" s="42" t="e">
        <f>Q21+#REF!+#REF!+#REF!</f>
        <v>#REF!</v>
      </c>
      <c r="R44" s="42" t="e">
        <f>R21+#REF!+#REF!+#REF!</f>
        <v>#REF!</v>
      </c>
      <c r="S44" s="42" t="e">
        <f>S21+#REF!+#REF!+#REF!</f>
        <v>#REF!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55"/>
      <c r="AM44" s="109"/>
      <c r="AN44" s="88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</row>
    <row r="45" spans="1:69" s="57" customFormat="1" ht="15" hidden="1" customHeight="1">
      <c r="A45" s="58"/>
      <c r="B45" s="162" t="s">
        <v>38</v>
      </c>
      <c r="C45" s="160"/>
      <c r="D45" s="160"/>
      <c r="E45" s="160"/>
      <c r="F45" s="161"/>
      <c r="G45" s="54"/>
      <c r="H45" s="42" t="e">
        <f>H22+H23+H31+H32+#REF!+#REF!+#REF!+#REF!</f>
        <v>#REF!</v>
      </c>
      <c r="I45" s="42" t="e">
        <f>I22+I23+I31+I32+#REF!+#REF!+#REF!+#REF!</f>
        <v>#REF!</v>
      </c>
      <c r="J45" s="42" t="e">
        <f>J22+J23+J31+J32+#REF!+#REF!+#REF!+#REF!</f>
        <v>#REF!</v>
      </c>
      <c r="K45" s="42" t="e">
        <f>K22+K23+K31+K32+#REF!+#REF!+#REF!+#REF!</f>
        <v>#REF!</v>
      </c>
      <c r="L45" s="42" t="e">
        <f>L22+L23+L31+L32+#REF!+#REF!+#REF!+#REF!</f>
        <v>#REF!</v>
      </c>
      <c r="M45" s="42" t="e">
        <f>M22+M23+M31+M32+#REF!+#REF!+#REF!+#REF!</f>
        <v>#REF!</v>
      </c>
      <c r="N45" s="42" t="e">
        <f>N22+N23+N31+N32+#REF!+#REF!+#REF!+#REF!</f>
        <v>#REF!</v>
      </c>
      <c r="O45" s="42" t="e">
        <f>O22+O23+O31+O32+#REF!+#REF!+#REF!+#REF!</f>
        <v>#REF!</v>
      </c>
      <c r="P45" s="42" t="e">
        <f>P22+P23+P31+P32+#REF!+#REF!+#REF!+#REF!</f>
        <v>#REF!</v>
      </c>
      <c r="Q45" s="42" t="e">
        <f>Q22+Q23+Q31+Q32+#REF!+#REF!+#REF!+#REF!</f>
        <v>#REF!</v>
      </c>
      <c r="R45" s="42" t="e">
        <f>R22+R23+R31+R32+#REF!+#REF!+#REF!+#REF!</f>
        <v>#REF!</v>
      </c>
      <c r="S45" s="42" t="e">
        <f>S22+S23+S31+S32+#REF!+#REF!+#REF!+#REF!</f>
        <v>#REF!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55"/>
      <c r="AM45" s="109"/>
      <c r="AN45" s="88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s="39" customFormat="1" ht="15.75" hidden="1" customHeight="1">
      <c r="A46" s="163" t="s">
        <v>41</v>
      </c>
      <c r="B46" s="150"/>
      <c r="C46" s="150"/>
      <c r="D46" s="150"/>
      <c r="E46" s="150"/>
      <c r="F46" s="150"/>
      <c r="G46" s="150"/>
      <c r="H46" s="42">
        <f>'[1]мес ТЗ 2018'!AM23</f>
        <v>8.35</v>
      </c>
      <c r="I46" s="42">
        <f>'[1]мес ТЗ 2018'!AM52</f>
        <v>15.03</v>
      </c>
      <c r="J46" s="42">
        <f>'[1]мес ТЗ 2018'!AM81</f>
        <v>173.72</v>
      </c>
      <c r="K46" s="42">
        <f>'[1]мес ТЗ 2018'!AM110</f>
        <v>8.35</v>
      </c>
      <c r="L46" s="42">
        <f>'[1]мес ТЗ 2018'!AM139</f>
        <v>15.03</v>
      </c>
      <c r="M46" s="42">
        <f>'[1]мес ТЗ 2018'!AM791</f>
        <v>6.68</v>
      </c>
      <c r="N46" s="42">
        <f>'[1]мес ТЗ 2018'!AM962</f>
        <v>8.35</v>
      </c>
      <c r="O46" s="42">
        <f>'[1]мес ТЗ 2018'!AM1033</f>
        <v>0</v>
      </c>
      <c r="P46" s="42">
        <f>'[1]мес ТЗ 2018'!AM1133</f>
        <v>166.916998644204</v>
      </c>
      <c r="Q46" s="42">
        <f>'[1]мес ТЗ 2018'!AM1302</f>
        <v>3.15</v>
      </c>
      <c r="R46" s="42">
        <f>'[1]мес ТЗ 2018'!AM1429</f>
        <v>5.67</v>
      </c>
      <c r="S46" s="55">
        <f>'[1]мес ТЗ 2018'!AM1578</f>
        <v>3.15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109"/>
      <c r="AN46" s="88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</row>
    <row r="47" spans="1:69" hidden="1">
      <c r="A47" s="164" t="s">
        <v>42</v>
      </c>
      <c r="B47" s="165"/>
      <c r="C47" s="165"/>
      <c r="D47" s="165"/>
      <c r="E47" s="165"/>
      <c r="F47" s="165"/>
      <c r="G47" s="165"/>
      <c r="H47" s="42">
        <f>'[1]мес ТЗ 2018'!AM24</f>
        <v>4.5</v>
      </c>
      <c r="I47" s="42">
        <f>'[1]мес ТЗ 2018'!AM53</f>
        <v>8.56</v>
      </c>
      <c r="J47" s="42">
        <f>'[1]мес ТЗ 2018'!AM82</f>
        <v>339.44</v>
      </c>
      <c r="K47" s="42">
        <f>'[1]мес ТЗ 2018'!AM111</f>
        <v>4.5</v>
      </c>
      <c r="L47" s="42">
        <f>'[1]мес ТЗ 2018'!AM140</f>
        <v>8.56</v>
      </c>
      <c r="M47" s="42">
        <f>'[1]мес ТЗ 2018'!AM792</f>
        <v>3.88</v>
      </c>
      <c r="N47" s="42">
        <f>'[1]мес ТЗ 2018'!AM963</f>
        <v>4.5</v>
      </c>
      <c r="O47" s="42">
        <f>'[1]мес ТЗ 2018'!AM1034</f>
        <v>0</v>
      </c>
      <c r="P47" s="42">
        <f>'[1]мес ТЗ 2018'!AM1134</f>
        <v>303.56266009142303</v>
      </c>
      <c r="Q47" s="42">
        <f>'[1]мес ТЗ 2018'!AM1303</f>
        <v>5.4</v>
      </c>
      <c r="R47" s="42">
        <f>'[1]мес ТЗ 2018'!AM1430</f>
        <v>9.7200000000000006</v>
      </c>
      <c r="S47" s="55">
        <f>'[1]мес ТЗ 2018'!AM1579</f>
        <v>5.4</v>
      </c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109"/>
      <c r="AN47" s="88"/>
      <c r="AO47" s="9"/>
      <c r="AP47" s="9"/>
    </row>
    <row r="48" spans="1:69" hidden="1">
      <c r="A48" s="167" t="s">
        <v>43</v>
      </c>
      <c r="B48" s="168"/>
      <c r="C48" s="168"/>
      <c r="D48" s="168"/>
      <c r="E48" s="168"/>
      <c r="F48" s="168"/>
      <c r="G48" s="168"/>
      <c r="H48" s="42" t="e">
        <f>SUM(H44:H47)</f>
        <v>#REF!</v>
      </c>
      <c r="I48" s="42" t="e">
        <f t="shared" ref="I48:S48" si="4">SUM(I44:I47)</f>
        <v>#REF!</v>
      </c>
      <c r="J48" s="42" t="e">
        <f>SUM(J44:J47)</f>
        <v>#REF!</v>
      </c>
      <c r="K48" s="42" t="e">
        <f t="shared" si="4"/>
        <v>#REF!</v>
      </c>
      <c r="L48" s="42" t="e">
        <f>SUM(L44:L47)</f>
        <v>#REF!</v>
      </c>
      <c r="M48" s="42" t="e">
        <f>SUM(M44:M47)</f>
        <v>#REF!</v>
      </c>
      <c r="N48" s="42" t="e">
        <f t="shared" si="4"/>
        <v>#REF!</v>
      </c>
      <c r="O48" s="42" t="e">
        <f t="shared" si="4"/>
        <v>#REF!</v>
      </c>
      <c r="P48" s="42" t="e">
        <f t="shared" si="4"/>
        <v>#REF!</v>
      </c>
      <c r="Q48" s="42" t="e">
        <f t="shared" si="4"/>
        <v>#REF!</v>
      </c>
      <c r="R48" s="42" t="e">
        <f t="shared" si="4"/>
        <v>#REF!</v>
      </c>
      <c r="S48" s="55" t="e">
        <f t="shared" si="4"/>
        <v>#REF!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109"/>
      <c r="AN48" s="88"/>
      <c r="AO48" s="9"/>
      <c r="AP48" s="9"/>
    </row>
    <row r="49" spans="1:69" hidden="1">
      <c r="A49" s="169" t="s">
        <v>44</v>
      </c>
      <c r="B49" s="170"/>
      <c r="C49" s="170"/>
      <c r="D49" s="170"/>
      <c r="E49" s="170"/>
      <c r="F49" s="170"/>
      <c r="G49" s="170"/>
      <c r="H49" s="59">
        <f>'[1]мес ТЗ 2018'!AM26</f>
        <v>1.95</v>
      </c>
      <c r="I49" s="59">
        <f>'[1]мес ТЗ 2018'!AM55</f>
        <v>3.74</v>
      </c>
      <c r="J49" s="59">
        <f>'[1]мес ТЗ 2018'!AM84</f>
        <v>17.41</v>
      </c>
      <c r="K49" s="59">
        <f>'[1]мес ТЗ 2018'!AM113</f>
        <v>1.95</v>
      </c>
      <c r="L49" s="59">
        <f>'[1]мес ТЗ 2018'!AM142</f>
        <v>3.74</v>
      </c>
      <c r="M49" s="59">
        <f>'[1]мес ТЗ 2018'!AM794</f>
        <v>1.7</v>
      </c>
      <c r="N49" s="59">
        <f>'[1]мес ТЗ 2018'!AM965</f>
        <v>1.95</v>
      </c>
      <c r="O49" s="59">
        <f>'[1]мес ТЗ 2018'!AM1036</f>
        <v>5.27</v>
      </c>
      <c r="P49" s="59">
        <f>'[1]мес ТЗ 2018'!AM1136</f>
        <v>15.74</v>
      </c>
      <c r="Q49" s="59">
        <f>'[1]мес ТЗ 2018'!AM1305</f>
        <v>2.35</v>
      </c>
      <c r="R49" s="59">
        <f>'[1]мес ТЗ 2018'!AM1432</f>
        <v>4.2300000000000004</v>
      </c>
      <c r="S49" s="60">
        <f>'[1]мес ТЗ 2018'!AM1581</f>
        <v>2.35</v>
      </c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109"/>
      <c r="AN49" s="88"/>
      <c r="AO49" s="9"/>
      <c r="AP49" s="9"/>
    </row>
    <row r="50" spans="1:69" hidden="1">
      <c r="A50" s="61"/>
      <c r="B50" s="62"/>
      <c r="C50" s="61"/>
      <c r="D50" s="61"/>
      <c r="E50" s="61"/>
      <c r="F50" s="63" t="s">
        <v>38</v>
      </c>
      <c r="G50" s="64"/>
      <c r="H50" s="42" t="e">
        <f>H22+H31+#REF!+#REF!</f>
        <v>#REF!</v>
      </c>
      <c r="I50" s="42" t="e">
        <f>I22+I31+#REF!+#REF!</f>
        <v>#REF!</v>
      </c>
      <c r="J50" s="42" t="e">
        <f>J22+J31++#REF!+#REF!+#REF!</f>
        <v>#REF!</v>
      </c>
      <c r="K50" s="42" t="e">
        <f>K22+K31++#REF!+#REF!+#REF!</f>
        <v>#REF!</v>
      </c>
      <c r="L50" s="42" t="e">
        <f>L22+L31++#REF!+#REF!+#REF!</f>
        <v>#REF!</v>
      </c>
      <c r="M50" s="42" t="e">
        <f>M22+M31++#REF!+#REF!+#REF!</f>
        <v>#REF!</v>
      </c>
      <c r="N50" s="42" t="e">
        <f>N22+N31++#REF!+#REF!+#REF!</f>
        <v>#REF!</v>
      </c>
      <c r="O50" s="42" t="e">
        <f>O22+O31++#REF!+#REF!+#REF!</f>
        <v>#REF!</v>
      </c>
      <c r="P50" s="42" t="e">
        <f>P22+P31++#REF!+#REF!+#REF!</f>
        <v>#REF!</v>
      </c>
      <c r="Q50" s="42" t="e">
        <f>Q22+Q31++#REF!+#REF!+#REF!</f>
        <v>#REF!</v>
      </c>
      <c r="R50" s="42" t="e">
        <f>R22+R31++#REF!+#REF!+#REF!</f>
        <v>#REF!</v>
      </c>
      <c r="S50" s="42" t="e">
        <f>S22+S31++#REF!+#REF!+#REF!</f>
        <v>#REF!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55"/>
      <c r="AM50" s="109"/>
      <c r="AN50" s="88"/>
    </row>
    <row r="51" spans="1:69" ht="15" hidden="1" customHeight="1">
      <c r="A51" s="65"/>
      <c r="B51" s="66"/>
      <c r="C51" s="66"/>
      <c r="D51" s="157" t="s">
        <v>59</v>
      </c>
      <c r="E51" s="158"/>
      <c r="F51" s="159"/>
      <c r="G51" s="66"/>
      <c r="H51" s="42" t="e">
        <f>H43+H44+H45</f>
        <v>#REF!</v>
      </c>
      <c r="I51" s="42" t="e">
        <f t="shared" ref="I51:S51" si="5">I43+I44+I45</f>
        <v>#REF!</v>
      </c>
      <c r="J51" s="42" t="e">
        <f>J43+J44+J45</f>
        <v>#REF!</v>
      </c>
      <c r="K51" s="42" t="e">
        <f t="shared" si="5"/>
        <v>#REF!</v>
      </c>
      <c r="L51" s="42" t="e">
        <f t="shared" si="5"/>
        <v>#REF!</v>
      </c>
      <c r="M51" s="42" t="e">
        <f t="shared" si="5"/>
        <v>#REF!</v>
      </c>
      <c r="N51" s="42" t="e">
        <f t="shared" si="5"/>
        <v>#REF!</v>
      </c>
      <c r="O51" s="42" t="e">
        <f t="shared" si="5"/>
        <v>#REF!</v>
      </c>
      <c r="P51" s="42" t="e">
        <f t="shared" si="5"/>
        <v>#REF!</v>
      </c>
      <c r="Q51" s="42" t="e">
        <f t="shared" si="5"/>
        <v>#REF!</v>
      </c>
      <c r="R51" s="42" t="e">
        <f t="shared" si="5"/>
        <v>#REF!</v>
      </c>
      <c r="S51" s="42" t="e">
        <f t="shared" si="5"/>
        <v>#REF!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55"/>
      <c r="AM51" s="109"/>
      <c r="AN51" s="88"/>
    </row>
    <row r="52" spans="1:69" ht="15" hidden="1" customHeight="1">
      <c r="A52" s="65"/>
      <c r="B52" s="67"/>
      <c r="C52" s="157" t="s">
        <v>22</v>
      </c>
      <c r="D52" s="158"/>
      <c r="E52" s="158"/>
      <c r="F52" s="159"/>
      <c r="G52" s="67"/>
      <c r="H52" s="42" t="e">
        <f>H25+H34+#REF!+#REF!+H38</f>
        <v>#REF!</v>
      </c>
      <c r="I52" s="42" t="e">
        <f>I25+I34+#REF!+#REF!+I38</f>
        <v>#REF!</v>
      </c>
      <c r="J52" s="42" t="e">
        <f>J25+J34+#REF!+#REF!+J38</f>
        <v>#REF!</v>
      </c>
      <c r="K52" s="42" t="e">
        <f>K25+K34+#REF!+#REF!+K38</f>
        <v>#REF!</v>
      </c>
      <c r="L52" s="42" t="e">
        <f>L25+L34+#REF!+#REF!+L38</f>
        <v>#REF!</v>
      </c>
      <c r="M52" s="42" t="e">
        <f>M25+M34+#REF!+#REF!+M38</f>
        <v>#REF!</v>
      </c>
      <c r="N52" s="42" t="e">
        <f>N25+N34+#REF!+#REF!+N38</f>
        <v>#REF!</v>
      </c>
      <c r="O52" s="42" t="e">
        <f>O25+O34+#REF!+#REF!+O38</f>
        <v>#REF!</v>
      </c>
      <c r="P52" s="42" t="e">
        <f>P25+P34+#REF!+#REF!+P38</f>
        <v>#REF!</v>
      </c>
      <c r="Q52" s="42" t="e">
        <f>Q25+Q34+#REF!+#REF!+Q38</f>
        <v>#REF!</v>
      </c>
      <c r="R52" s="42" t="e">
        <f>R25+R34+#REF!+#REF!+R38</f>
        <v>#REF!</v>
      </c>
      <c r="S52" s="42" t="e">
        <f>S25+S34+#REF!+#REF!+S38</f>
        <v>#REF!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55"/>
      <c r="AM52" s="70"/>
      <c r="AN52" s="88"/>
    </row>
    <row r="53" spans="1:69" ht="15" hidden="1" customHeight="1">
      <c r="A53" s="65"/>
      <c r="B53" s="67"/>
      <c r="C53" s="157" t="s">
        <v>24</v>
      </c>
      <c r="D53" s="158"/>
      <c r="E53" s="158"/>
      <c r="F53" s="159"/>
      <c r="G53" s="67"/>
      <c r="H53" s="42" t="e">
        <f>H26+H35+#REF!+#REF!+H39</f>
        <v>#REF!</v>
      </c>
      <c r="I53" s="42" t="e">
        <f>I26+I35+#REF!+#REF!+I39</f>
        <v>#REF!</v>
      </c>
      <c r="J53" s="42" t="e">
        <f>J26+J35+#REF!+#REF!+J39</f>
        <v>#REF!</v>
      </c>
      <c r="K53" s="42" t="e">
        <f>K26+K35+#REF!+#REF!+K39</f>
        <v>#REF!</v>
      </c>
      <c r="L53" s="42" t="e">
        <f>L26+L35+#REF!+#REF!+L39</f>
        <v>#REF!</v>
      </c>
      <c r="M53" s="42" t="e">
        <f>M26+M35+#REF!+#REF!+M39</f>
        <v>#REF!</v>
      </c>
      <c r="N53" s="42" t="e">
        <f>N26+N35+#REF!+#REF!+N39</f>
        <v>#REF!</v>
      </c>
      <c r="O53" s="42" t="e">
        <f>O26+O35+#REF!+#REF!+O39</f>
        <v>#REF!</v>
      </c>
      <c r="P53" s="42" t="e">
        <f>P26+P35+#REF!+#REF!+P39</f>
        <v>#REF!</v>
      </c>
      <c r="Q53" s="42" t="e">
        <f>Q26+Q35+#REF!+#REF!+Q39</f>
        <v>#REF!</v>
      </c>
      <c r="R53" s="42" t="e">
        <f>R26+R35+#REF!+#REF!+R39</f>
        <v>#REF!</v>
      </c>
      <c r="S53" s="42" t="e">
        <f>S26+S35+#REF!+#REF!+S39</f>
        <v>#REF!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55"/>
      <c r="AM53" s="70"/>
      <c r="AN53" s="88"/>
    </row>
    <row r="54" spans="1:69" ht="15" hidden="1" customHeight="1">
      <c r="A54" s="65"/>
      <c r="B54" s="67"/>
      <c r="C54" s="66"/>
      <c r="D54" s="157" t="s">
        <v>59</v>
      </c>
      <c r="E54" s="158"/>
      <c r="F54" s="159"/>
      <c r="G54" s="67"/>
      <c r="H54" s="42" t="e">
        <f>SUM(H51:H53)</f>
        <v>#REF!</v>
      </c>
      <c r="I54" s="42" t="e">
        <f t="shared" ref="I54:S54" si="6">SUM(I51:I53)</f>
        <v>#REF!</v>
      </c>
      <c r="J54" s="42" t="e">
        <f>SUM(J51:J53)</f>
        <v>#REF!</v>
      </c>
      <c r="K54" s="42" t="e">
        <f t="shared" si="6"/>
        <v>#REF!</v>
      </c>
      <c r="L54" s="42" t="e">
        <f t="shared" si="6"/>
        <v>#REF!</v>
      </c>
      <c r="M54" s="42" t="e">
        <f t="shared" si="6"/>
        <v>#REF!</v>
      </c>
      <c r="N54" s="42" t="e">
        <f t="shared" si="6"/>
        <v>#REF!</v>
      </c>
      <c r="O54" s="42" t="e">
        <f t="shared" si="6"/>
        <v>#REF!</v>
      </c>
      <c r="P54" s="42" t="e">
        <f t="shared" si="6"/>
        <v>#REF!</v>
      </c>
      <c r="Q54" s="42" t="e">
        <f t="shared" si="6"/>
        <v>#REF!</v>
      </c>
      <c r="R54" s="42" t="e">
        <f t="shared" si="6"/>
        <v>#REF!</v>
      </c>
      <c r="S54" s="42" t="e">
        <f t="shared" si="6"/>
        <v>#REF!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55"/>
      <c r="AM54" s="70"/>
      <c r="AN54" s="88"/>
    </row>
    <row r="55" spans="1:69" ht="15" hidden="1" customHeight="1">
      <c r="A55" s="65"/>
      <c r="B55" s="67"/>
      <c r="C55" s="157" t="s">
        <v>25</v>
      </c>
      <c r="D55" s="158"/>
      <c r="E55" s="158"/>
      <c r="F55" s="159"/>
      <c r="G55" s="67"/>
      <c r="H55" s="59" t="e">
        <f>H28+H37+#REF!+#REF!+H41</f>
        <v>#REF!</v>
      </c>
      <c r="I55" s="59" t="e">
        <f>I28+I37+#REF!+#REF!+I41</f>
        <v>#REF!</v>
      </c>
      <c r="J55" s="59" t="e">
        <f>J28+J37+#REF!+#REF!+J41</f>
        <v>#REF!</v>
      </c>
      <c r="K55" s="59" t="e">
        <f>K28+K37+#REF!+#REF!+K41</f>
        <v>#REF!</v>
      </c>
      <c r="L55" s="59" t="e">
        <f>L28+L37+#REF!+#REF!+L41</f>
        <v>#REF!</v>
      </c>
      <c r="M55" s="59" t="e">
        <f>M28+M37+#REF!+#REF!+M41</f>
        <v>#REF!</v>
      </c>
      <c r="N55" s="59" t="e">
        <f>N28+N37+#REF!+#REF!+N41</f>
        <v>#REF!</v>
      </c>
      <c r="O55" s="59" t="e">
        <f>O28+O37+#REF!+#REF!+O41</f>
        <v>#REF!</v>
      </c>
      <c r="P55" s="110" t="e">
        <f>P28+P37+#REF!+#REF!+P41</f>
        <v>#REF!</v>
      </c>
      <c r="Q55" s="59" t="e">
        <f>Q28+Q37+#REF!+#REF!+Q41</f>
        <v>#REF!</v>
      </c>
      <c r="R55" s="59" t="e">
        <f>R28+R37+#REF!+#REF!+R41</f>
        <v>#REF!</v>
      </c>
      <c r="S55" s="59" t="e">
        <f>S28+S37+#REF!+#REF!+S41</f>
        <v>#REF!</v>
      </c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60"/>
      <c r="AM55" s="70"/>
      <c r="AN55" s="111"/>
    </row>
    <row r="56" spans="1:69" s="25" customFormat="1" ht="25.5" customHeight="1">
      <c r="A56" s="162" t="s">
        <v>96</v>
      </c>
      <c r="B56" s="160"/>
      <c r="C56" s="160"/>
      <c r="D56" s="160"/>
      <c r="E56" s="160"/>
      <c r="F56" s="161"/>
      <c r="G56" s="112"/>
      <c r="H56" s="24"/>
      <c r="I56" s="24"/>
      <c r="J56" s="24"/>
      <c r="K56" s="24"/>
      <c r="L56" s="24"/>
      <c r="M56" s="24"/>
      <c r="N56" s="24"/>
      <c r="O56" s="71"/>
      <c r="P56" s="71"/>
      <c r="Q56" s="71"/>
      <c r="R56" s="113">
        <f>SUM(R20,T30)</f>
        <v>13.332000000000001</v>
      </c>
      <c r="S56" s="113">
        <f>SUM(S20,S30)</f>
        <v>19.678000000000001</v>
      </c>
      <c r="T56" s="24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4">
        <f>SUM(AM24+AM33)</f>
        <v>33.010000000000005</v>
      </c>
      <c r="AN56" s="114">
        <f>AN20+AN30</f>
        <v>33.010000000000005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</row>
    <row r="57" spans="1:69" ht="24" customHeight="1">
      <c r="A57" s="115"/>
      <c r="B57" s="115"/>
      <c r="C57" s="115"/>
      <c r="D57" s="115"/>
      <c r="E57" s="115"/>
      <c r="F57" s="115"/>
      <c r="G57" s="18"/>
      <c r="H57" s="26"/>
      <c r="I57" s="26"/>
      <c r="J57" s="26"/>
      <c r="K57" s="26"/>
      <c r="L57" s="26"/>
      <c r="M57" s="26"/>
      <c r="N57" s="26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105"/>
      <c r="AN57" s="105"/>
    </row>
    <row r="58" spans="1:69" ht="24" customHeight="1">
      <c r="A58" s="73"/>
      <c r="B58" s="18"/>
      <c r="C58" s="18"/>
      <c r="D58" s="18"/>
      <c r="E58" s="18"/>
      <c r="F58" s="18"/>
      <c r="G58" s="25"/>
      <c r="H58" s="25"/>
      <c r="I58" s="25"/>
      <c r="J58" s="25"/>
      <c r="K58" s="25"/>
      <c r="L58" s="25"/>
      <c r="M58" s="25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53"/>
      <c r="AM58" s="6"/>
      <c r="AP58" s="9"/>
      <c r="BQ58" s="6"/>
    </row>
    <row r="59" spans="1:69" s="75" customFormat="1" ht="66" customHeight="1">
      <c r="B59" s="145" t="s">
        <v>45</v>
      </c>
      <c r="C59" s="145"/>
      <c r="D59" s="145"/>
      <c r="E59" s="145"/>
      <c r="F59" s="145"/>
      <c r="G59" s="145"/>
      <c r="H59" s="146" t="s">
        <v>46</v>
      </c>
      <c r="I59" s="146"/>
      <c r="J59" s="146"/>
      <c r="K59" s="146"/>
      <c r="L59" s="146"/>
      <c r="M59" s="146"/>
      <c r="N59" s="116"/>
      <c r="O59" s="116"/>
      <c r="P59" s="207"/>
      <c r="Q59" s="207"/>
      <c r="R59" s="207"/>
      <c r="S59" s="207"/>
      <c r="T59" s="117"/>
      <c r="U59" s="148" t="s">
        <v>47</v>
      </c>
      <c r="V59" s="148"/>
      <c r="W59" s="148"/>
    </row>
    <row r="60" spans="1:69" s="75" customFormat="1" ht="21.95" customHeight="1">
      <c r="I60" s="140" t="s">
        <v>6</v>
      </c>
      <c r="J60" s="140"/>
      <c r="K60" s="140"/>
      <c r="L60" s="140"/>
      <c r="P60" s="140" t="s">
        <v>8</v>
      </c>
      <c r="Q60" s="140"/>
      <c r="R60" s="140"/>
      <c r="S60" s="140"/>
      <c r="U60" s="140" t="s">
        <v>48</v>
      </c>
      <c r="V60" s="140"/>
      <c r="W60" s="140"/>
    </row>
    <row r="61" spans="1:69" s="75" customFormat="1" ht="21.95" customHeight="1">
      <c r="I61" s="97"/>
      <c r="J61" s="97"/>
      <c r="K61" s="97"/>
      <c r="L61" s="97"/>
      <c r="P61" s="97"/>
      <c r="Q61" s="97"/>
      <c r="R61" s="97"/>
      <c r="S61" s="97"/>
      <c r="U61" s="97"/>
      <c r="V61" s="97"/>
      <c r="W61" s="97"/>
    </row>
    <row r="62" spans="1:69" s="75" customFormat="1" ht="96.75" customHeight="1">
      <c r="B62" s="145" t="s">
        <v>49</v>
      </c>
      <c r="C62" s="145"/>
      <c r="D62" s="145"/>
      <c r="E62" s="145"/>
      <c r="F62" s="145"/>
      <c r="G62" s="145"/>
      <c r="H62" s="146" t="s">
        <v>62</v>
      </c>
      <c r="I62" s="146"/>
      <c r="J62" s="146"/>
      <c r="K62" s="146"/>
      <c r="L62" s="146"/>
      <c r="M62" s="146"/>
      <c r="N62" s="116"/>
      <c r="O62" s="116"/>
      <c r="P62" s="207"/>
      <c r="Q62" s="207"/>
      <c r="R62" s="207"/>
      <c r="S62" s="207"/>
      <c r="T62" s="117"/>
      <c r="U62" s="148" t="s">
        <v>51</v>
      </c>
      <c r="V62" s="148"/>
      <c r="W62" s="148"/>
    </row>
    <row r="63" spans="1:69" s="75" customFormat="1" ht="26.1" customHeight="1">
      <c r="I63" s="140" t="s">
        <v>6</v>
      </c>
      <c r="J63" s="140"/>
      <c r="K63" s="140"/>
      <c r="L63" s="140"/>
      <c r="P63" s="140" t="s">
        <v>8</v>
      </c>
      <c r="Q63" s="140"/>
      <c r="R63" s="140"/>
      <c r="S63" s="140"/>
      <c r="U63" s="140" t="s">
        <v>48</v>
      </c>
      <c r="V63" s="140"/>
      <c r="W63" s="140"/>
    </row>
    <row r="64" spans="1:69" ht="15" customHeight="1">
      <c r="B64" s="78"/>
      <c r="C64" s="78"/>
      <c r="E64" s="77"/>
      <c r="F64" s="79"/>
      <c r="G64" s="79"/>
      <c r="H64" s="79"/>
      <c r="K64" s="79"/>
      <c r="L64" s="79"/>
      <c r="M64" s="79"/>
      <c r="N64" s="79"/>
      <c r="O64" s="74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53"/>
      <c r="AM64" s="6"/>
      <c r="AP64" s="9"/>
      <c r="BQ64" s="6"/>
    </row>
    <row r="65" spans="5:69" ht="13.5" customHeight="1">
      <c r="E65" s="77"/>
      <c r="G65" s="6"/>
      <c r="Q65" s="18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53"/>
      <c r="AM65" s="6"/>
      <c r="AP65" s="9"/>
      <c r="BQ65" s="6"/>
    </row>
  </sheetData>
  <mergeCells count="69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D27:F27"/>
    <mergeCell ref="H15:AL15"/>
    <mergeCell ref="AM15:AM17"/>
    <mergeCell ref="AN15:AN16"/>
    <mergeCell ref="H17:AL17"/>
    <mergeCell ref="H18:AL18"/>
    <mergeCell ref="H19:AL19"/>
    <mergeCell ref="B20:B23"/>
    <mergeCell ref="G20:G23"/>
    <mergeCell ref="A24:F24"/>
    <mergeCell ref="C25:F25"/>
    <mergeCell ref="C26:F26"/>
    <mergeCell ref="D40:F40"/>
    <mergeCell ref="C28:F28"/>
    <mergeCell ref="H29:AL29"/>
    <mergeCell ref="B30:B32"/>
    <mergeCell ref="G30:G32"/>
    <mergeCell ref="A33:F33"/>
    <mergeCell ref="C34:F34"/>
    <mergeCell ref="C35:F35"/>
    <mergeCell ref="D36:F36"/>
    <mergeCell ref="C37:F37"/>
    <mergeCell ref="C38:F38"/>
    <mergeCell ref="C39:F39"/>
    <mergeCell ref="C53:F53"/>
    <mergeCell ref="C41:F41"/>
    <mergeCell ref="D42:F42"/>
    <mergeCell ref="B43:F43"/>
    <mergeCell ref="B44:F44"/>
    <mergeCell ref="B45:F45"/>
    <mergeCell ref="A46:G46"/>
    <mergeCell ref="A47:G47"/>
    <mergeCell ref="A48:G48"/>
    <mergeCell ref="A49:G49"/>
    <mergeCell ref="D51:F51"/>
    <mergeCell ref="C52:F52"/>
    <mergeCell ref="B62:G62"/>
    <mergeCell ref="H62:M62"/>
    <mergeCell ref="P62:S62"/>
    <mergeCell ref="U62:W62"/>
    <mergeCell ref="D54:F54"/>
    <mergeCell ref="C55:F55"/>
    <mergeCell ref="A56:F56"/>
    <mergeCell ref="B59:G59"/>
    <mergeCell ref="H59:M59"/>
    <mergeCell ref="P59:S59"/>
    <mergeCell ref="I63:L63"/>
    <mergeCell ref="P63:S63"/>
    <mergeCell ref="U63:W63"/>
    <mergeCell ref="U59:W59"/>
    <mergeCell ref="I60:L60"/>
    <mergeCell ref="P60:S60"/>
    <mergeCell ref="U60:W60"/>
  </mergeCells>
  <printOptions horizontalCentered="1"/>
  <pageMargins left="0.7" right="0.7" top="0.75" bottom="0.75" header="0.3" footer="0.3"/>
  <pageSetup paperSize="8" scale="40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Лист1</vt:lpstr>
      <vt:lpstr>Лист2</vt:lpstr>
      <vt:lpstr>Лист3</vt:lpstr>
      <vt:lpstr>'10.2.38 ТО'!Область_печати</vt:lpstr>
      <vt:lpstr>'10.3.38 ТО'!Область_печати</vt:lpstr>
      <vt:lpstr>'10.4.38 ТО'!Область_печати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2018-12-03T12:50:42Z</dcterms:modified>
</cp:coreProperties>
</file>