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596" activeTab="6"/>
  </bookViews>
  <sheets>
    <sheet name="8.1.37 ТО" sheetId="12" r:id="rId1"/>
    <sheet name="8.1.37 ТЗ" sheetId="13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ТО'!$A$1:$AL$31</definedName>
    <definedName name="_xlnm.Print_Area" localSheetId="5">'10.3.37  ТЗ'!$A$1:$AN$22</definedName>
    <definedName name="_xlnm.Print_Area" localSheetId="4">'10.3.37 ТО'!$A$1:$AL$25</definedName>
    <definedName name="_xlnm.Print_Area" localSheetId="7">'10.4.37 ТЗ'!$A$1:$AN$22</definedName>
    <definedName name="_xlnm.Print_Area" localSheetId="6">'10.4.37 ТО'!$A$1:$AL$24</definedName>
    <definedName name="_xlnm.Print_Area" localSheetId="1">'8.1.37 ТЗ'!$A$1:$AN$23</definedName>
    <definedName name="_xlnm.Print_Area" localSheetId="0">'8.1.37 ТО'!$A$1:$AL$23</definedName>
  </definedNames>
  <calcPr calcId="152511" refMode="R1C1"/>
</workbook>
</file>

<file path=xl/calcChain.xml><?xml version="1.0" encoding="utf-8"?>
<calcChain xmlns="http://schemas.openxmlformats.org/spreadsheetml/2006/main">
  <c r="H12" i="12" l="1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G12" i="12"/>
  <c r="AL10" i="12"/>
  <c r="AL11" i="12"/>
  <c r="AL9" i="12"/>
  <c r="AL12" i="12" l="1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G11" i="4"/>
  <c r="AH11" i="4"/>
  <c r="AI11" i="4"/>
  <c r="AJ11" i="4"/>
  <c r="AK11" i="4"/>
  <c r="AL11" i="4"/>
  <c r="H11" i="4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H11" i="5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H11" i="6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G1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J12" i="13"/>
  <c r="O12" i="13"/>
  <c r="P12" i="13"/>
  <c r="Q12" i="13"/>
  <c r="X12" i="13"/>
  <c r="AE12" i="13"/>
  <c r="AL12" i="13"/>
  <c r="AM11" i="13" l="1"/>
  <c r="AN11" i="13" s="1"/>
  <c r="D11" i="13"/>
  <c r="AM10" i="13"/>
  <c r="AN10" i="13" s="1"/>
  <c r="D10" i="13"/>
  <c r="D9" i="13"/>
  <c r="AI12" i="13" l="1"/>
  <c r="AJ9" i="13"/>
  <c r="AJ12" i="13" s="1"/>
  <c r="AA9" i="13"/>
  <c r="AA12" i="13" s="1"/>
  <c r="R9" i="13"/>
  <c r="R12" i="13" s="1"/>
  <c r="AC9" i="13"/>
  <c r="AC12" i="13" s="1"/>
  <c r="T9" i="13"/>
  <c r="T12" i="13" s="1"/>
  <c r="H9" i="13"/>
  <c r="AF9" i="13"/>
  <c r="AF12" i="13" s="1"/>
  <c r="V9" i="13"/>
  <c r="V12" i="13" s="1"/>
  <c r="K9" i="13"/>
  <c r="K12" i="13" s="1"/>
  <c r="Y9" i="13"/>
  <c r="Y12" i="13" s="1"/>
  <c r="M9" i="13"/>
  <c r="M12" i="13" s="1"/>
  <c r="N9" i="13"/>
  <c r="AH9" i="13"/>
  <c r="AH12" i="13" s="1"/>
  <c r="H12" i="13"/>
  <c r="S12" i="13"/>
  <c r="I12" i="13"/>
  <c r="AB12" i="13"/>
  <c r="U12" i="13"/>
  <c r="AK12" i="13"/>
  <c r="AD12" i="13"/>
  <c r="L12" i="13"/>
  <c r="W12" i="13"/>
  <c r="AG12" i="13"/>
  <c r="N12" i="13"/>
  <c r="Z12" i="13"/>
  <c r="AM12" i="13" l="1"/>
  <c r="AN12" i="13" s="1"/>
  <c r="AM9" i="13"/>
  <c r="AN9" i="13" s="1"/>
  <c r="G31" i="10" l="1"/>
  <c r="G24" i="8" l="1"/>
  <c r="G25" i="9"/>
  <c r="AL25" i="9" s="1"/>
  <c r="AK11" i="9" l="1"/>
  <c r="AE11" i="9"/>
  <c r="AD11" i="9"/>
  <c r="X11" i="9"/>
  <c r="W11" i="9"/>
  <c r="Q11" i="9"/>
  <c r="P11" i="9"/>
  <c r="O11" i="9"/>
  <c r="N11" i="9"/>
  <c r="AL24" i="8"/>
  <c r="AK11" i="8"/>
  <c r="AE11" i="8"/>
  <c r="AD11" i="8"/>
  <c r="X11" i="8"/>
  <c r="W11" i="8"/>
  <c r="Q11" i="8"/>
  <c r="P11" i="8"/>
  <c r="O11" i="8"/>
  <c r="N11" i="8"/>
  <c r="AL31" i="10"/>
  <c r="AM10" i="6" l="1"/>
  <c r="AM9" i="6"/>
  <c r="AH11" i="9"/>
  <c r="AG11" i="9"/>
  <c r="AA11" i="9"/>
  <c r="Z11" i="9"/>
  <c r="T11" i="9"/>
  <c r="S11" i="9"/>
  <c r="M11" i="9"/>
  <c r="L11" i="9"/>
  <c r="K11" i="9"/>
  <c r="J11" i="9"/>
  <c r="I11" i="9"/>
  <c r="H11" i="9"/>
  <c r="G11" i="9"/>
  <c r="AL10" i="9"/>
  <c r="AH11" i="8"/>
  <c r="AG11" i="8"/>
  <c r="AA11" i="8"/>
  <c r="Z11" i="8"/>
  <c r="T11" i="8"/>
  <c r="S11" i="8"/>
  <c r="M11" i="8"/>
  <c r="L11" i="8"/>
  <c r="K11" i="8"/>
  <c r="J11" i="8"/>
  <c r="I11" i="8"/>
  <c r="H11" i="8"/>
  <c r="G11" i="8"/>
  <c r="AL10" i="10" l="1"/>
  <c r="AL9" i="10"/>
  <c r="R11" i="9"/>
  <c r="V11" i="9"/>
  <c r="AC11" i="9"/>
  <c r="AJ11" i="9"/>
  <c r="U11" i="9"/>
  <c r="AB11" i="9"/>
  <c r="AI11" i="9"/>
  <c r="Y11" i="9"/>
  <c r="AF11" i="9"/>
  <c r="AL10" i="8"/>
  <c r="AB11" i="8"/>
  <c r="Y11" i="8"/>
  <c r="AF11" i="8"/>
  <c r="AI11" i="8"/>
  <c r="V11" i="8"/>
  <c r="AC11" i="8"/>
  <c r="AJ11" i="8"/>
  <c r="U11" i="8"/>
  <c r="D10" i="6"/>
  <c r="D9" i="6"/>
  <c r="D10" i="5"/>
  <c r="D9" i="5"/>
  <c r="D10" i="4"/>
  <c r="AF10" i="4" s="1"/>
  <c r="AF11" i="4" s="1"/>
  <c r="D9" i="4"/>
  <c r="AL11" i="9" l="1"/>
  <c r="AL9" i="9"/>
  <c r="AL9" i="8"/>
  <c r="R11" i="8"/>
  <c r="AN10" i="6"/>
  <c r="AM10" i="4"/>
  <c r="AN10" i="4" s="1"/>
  <c r="AM10" i="5"/>
  <c r="AN10" i="5" s="1"/>
  <c r="AL11" i="10" l="1"/>
  <c r="AL11" i="8"/>
  <c r="AN9" i="6"/>
  <c r="AM11" i="5"/>
  <c r="AN11" i="5" s="1"/>
  <c r="AM9" i="4"/>
  <c r="AN9" i="4" s="1"/>
  <c r="AM9" i="5"/>
  <c r="AN9" i="5" s="1"/>
  <c r="AM11" i="6" l="1"/>
  <c r="AN11" i="6" s="1"/>
  <c r="AM11" i="4"/>
  <c r="AN11" i="4" s="1"/>
</calcChain>
</file>

<file path=xl/sharedStrings.xml><?xml version="1.0" encoding="utf-8"?>
<sst xmlns="http://schemas.openxmlformats.org/spreadsheetml/2006/main" count="390" uniqueCount="69">
  <si>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</si>
  <si>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</si>
  <si>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</si>
  <si>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</si>
  <si>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</si>
  <si>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</si>
  <si>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</si>
  <si>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</si>
  <si>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</si>
  <si>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</si>
  <si>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</si>
  <si>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</si>
  <si>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Технологическая карта
 № 1/2/2016
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</si>
  <si>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</si>
  <si>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</si>
  <si>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</si>
  <si>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</si>
  <si>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</si>
  <si>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</si>
  <si>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</si>
  <si>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</si>
  <si>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</si>
  <si>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</si>
  <si>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</si>
  <si>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</si>
  <si>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</si>
  <si>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</si>
  <si>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</si>
  <si>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</si>
  <si>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</si>
  <si>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</si>
  <si>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</si>
  <si>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</si>
  <si>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</si>
  <si>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</si>
  <si>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</si>
  <si>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</si>
  <si>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</si>
  <si>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</si>
  <si>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</si>
  <si>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</si>
  <si>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 xml:space="preserve">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</si>
  <si>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</si>
  <si>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</si>
  <si>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</si>
  <si>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</si>
  <si>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</si>
  <si>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</si>
  <si>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</si>
  <si>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</si>
  <si>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</si>
  <si>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</si>
  <si>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итого</t>
  </si>
  <si>
    <r>
      <t xml:space="preserve">Технологическая карта
 </t>
    </r>
    <r>
      <rPr>
        <i/>
        <sz val="12"/>
        <color theme="1"/>
        <rFont val="Times New Roman"/>
        <family val="1"/>
        <charset val="204"/>
      </rPr>
      <t xml:space="preserve">№ </t>
    </r>
    <r>
      <rPr>
        <sz val="12"/>
        <color theme="1"/>
        <rFont val="Times New Roman"/>
        <family val="1"/>
        <charset val="204"/>
      </rPr>
      <t>6 /2/2016</t>
    </r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</si>
  <si>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</si>
  <si>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</si>
  <si>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</si>
  <si>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</si>
  <si>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</si>
  <si>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</si>
  <si>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Шкаф серверный ТМ1 
АРМ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</si>
  <si>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</si>
  <si>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</si>
  <si>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ЕТО</t>
  </si>
  <si>
    <t>Технологическая карта
 № 4/2/2016</t>
  </si>
  <si>
    <t xml:space="preserve"> инженер 1 к.</t>
  </si>
  <si>
    <t>7*</t>
  </si>
  <si>
    <t>Март 2019 год</t>
  </si>
  <si>
    <t>Итого 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</si>
</sst>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3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15" fillId="0" borderId="6" xfId="4" applyNumberFormat="1" applyFont="1" applyFill="1" applyBorder="1" applyAlignment="1">
      <alignment horizontal="center" vertical="center"/>
    </xf>
    <xf numFmtId="0" fontId="15" fillId="0" borderId="6" xfId="4" applyNumberFormat="1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center" vertical="center" wrapText="1"/>
    </xf>
    <xf numFmtId="2" fontId="10" fillId="0" borderId="6" xfId="2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165" fontId="15" fillId="0" borderId="6" xfId="4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5" xfId="2" applyFont="1" applyFill="1" applyBorder="1"/>
    <xf numFmtId="2" fontId="10" fillId="0" borderId="0" xfId="2" applyNumberFormat="1" applyFont="1" applyFill="1" applyBorder="1"/>
    <xf numFmtId="0" fontId="10" fillId="0" borderId="0" xfId="2" applyFont="1" applyFill="1" applyBorder="1"/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0" borderId="8" xfId="2" applyFont="1" applyFill="1" applyBorder="1" applyAlignment="1">
      <alignment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top" wrapText="1"/>
    </xf>
    <xf numFmtId="1" fontId="15" fillId="0" borderId="6" xfId="4" applyNumberFormat="1" applyFont="1" applyFill="1" applyBorder="1" applyAlignment="1">
      <alignment horizontal="center" vertical="center"/>
    </xf>
    <xf numFmtId="0" fontId="10" fillId="0" borderId="0" xfId="2" applyNumberFormat="1" applyFont="1" applyFill="1" applyAlignment="1">
      <alignment vertical="center"/>
    </xf>
    <xf numFmtId="0" fontId="10" fillId="0" borderId="6" xfId="2" applyFont="1" applyFill="1" applyBorder="1" applyAlignment="1">
      <alignment vertical="center" wrapText="1"/>
    </xf>
    <xf numFmtId="0" fontId="15" fillId="0" borderId="0" xfId="4" applyNumberFormat="1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7" fillId="0" borderId="0" xfId="2" applyFont="1" applyFill="1" applyAlignment="1">
      <alignment vertical="center"/>
    </xf>
    <xf numFmtId="0" fontId="17" fillId="0" borderId="0" xfId="2" applyFont="1" applyFill="1" applyAlignment="1">
      <alignment vertical="center" wrapText="1"/>
    </xf>
    <xf numFmtId="0" fontId="17" fillId="0" borderId="0" xfId="2" applyFont="1" applyFill="1" applyAlignment="1">
      <alignment horizontal="center" vertical="center"/>
    </xf>
    <xf numFmtId="0" fontId="17" fillId="0" borderId="0" xfId="3" applyFont="1" applyFill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/>
    </xf>
    <xf numFmtId="0" fontId="13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0" xfId="2" applyFont="1" applyFill="1" applyAlignment="1">
      <alignment horizontal="center"/>
    </xf>
    <xf numFmtId="0" fontId="10" fillId="0" borderId="6" xfId="2" applyFont="1" applyFill="1" applyBorder="1" applyAlignment="1">
      <alignment horizontal="left" vertical="top" wrapText="1"/>
    </xf>
    <xf numFmtId="165" fontId="10" fillId="0" borderId="6" xfId="2" applyNumberFormat="1" applyFont="1" applyFill="1" applyBorder="1" applyAlignment="1">
      <alignment horizontal="center" vertical="top" wrapText="1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3" applyFont="1" applyFill="1"/>
    <xf numFmtId="0" fontId="10" fillId="0" borderId="0" xfId="3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10" fillId="0" borderId="0" xfId="2" applyNumberFormat="1" applyFont="1" applyFill="1" applyBorder="1" applyAlignment="1">
      <alignment horizontal="center" vertical="center"/>
    </xf>
    <xf numFmtId="1" fontId="10" fillId="0" borderId="6" xfId="2" applyNumberFormat="1" applyFont="1" applyFill="1" applyBorder="1" applyAlignment="1">
      <alignment horizontal="center" vertical="center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11" xfId="2" applyFont="1" applyFill="1" applyBorder="1"/>
    <xf numFmtId="0" fontId="10" fillId="0" borderId="8" xfId="2" applyFont="1" applyFill="1" applyBorder="1"/>
    <xf numFmtId="165" fontId="10" fillId="0" borderId="4" xfId="2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0" fontId="10" fillId="0" borderId="12" xfId="2" applyNumberFormat="1" applyFont="1" applyFill="1" applyBorder="1" applyAlignment="1">
      <alignment horizontal="center" vertical="center"/>
    </xf>
    <xf numFmtId="0" fontId="19" fillId="13" borderId="6" xfId="4" applyNumberFormat="1" applyFont="1" applyFill="1" applyBorder="1" applyAlignment="1">
      <alignment horizontal="center" vertical="center"/>
    </xf>
    <xf numFmtId="0" fontId="18" fillId="13" borderId="6" xfId="2" applyFont="1" applyFill="1" applyBorder="1" applyAlignment="1">
      <alignment horizontal="center" vertical="center"/>
    </xf>
    <xf numFmtId="1" fontId="15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5" xfId="2" applyNumberFormat="1" applyFont="1" applyFill="1" applyBorder="1"/>
    <xf numFmtId="0" fontId="10" fillId="13" borderId="5" xfId="2" applyFont="1" applyFill="1" applyBorder="1"/>
    <xf numFmtId="0" fontId="15" fillId="13" borderId="6" xfId="4" applyNumberFormat="1" applyFont="1" applyFill="1" applyBorder="1" applyAlignment="1">
      <alignment horizontal="center" vertical="center"/>
    </xf>
    <xf numFmtId="1" fontId="15" fillId="13" borderId="2" xfId="4" applyNumberFormat="1" applyFont="1" applyFill="1" applyBorder="1" applyAlignment="1">
      <alignment horizontal="center" vertical="center"/>
    </xf>
    <xf numFmtId="0" fontId="15" fillId="13" borderId="2" xfId="4" applyNumberFormat="1" applyFont="1" applyFill="1" applyBorder="1" applyAlignment="1">
      <alignment horizontal="center" vertical="center"/>
    </xf>
    <xf numFmtId="165" fontId="15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/>
    <xf numFmtId="0" fontId="14" fillId="13" borderId="5" xfId="2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 wrapText="1"/>
    </xf>
    <xf numFmtId="0" fontId="12" fillId="0" borderId="6" xfId="4" applyNumberFormat="1" applyFont="1" applyFill="1" applyBorder="1" applyAlignment="1">
      <alignment horizontal="center" vertical="center"/>
    </xf>
    <xf numFmtId="0" fontId="12" fillId="0" borderId="2" xfId="4" applyNumberFormat="1" applyFont="1" applyFill="1" applyBorder="1" applyAlignment="1">
      <alignment horizontal="center" vertical="center"/>
    </xf>
    <xf numFmtId="0" fontId="12" fillId="0" borderId="5" xfId="4" applyNumberFormat="1" applyFont="1" applyFill="1" applyBorder="1" applyAlignment="1">
      <alignment horizontal="center" vertical="center" wrapText="1"/>
    </xf>
    <xf numFmtId="0" fontId="12" fillId="0" borderId="7" xfId="4" applyNumberFormat="1" applyFont="1" applyFill="1" applyBorder="1" applyAlignment="1">
      <alignment horizontal="center" vertical="center" wrapText="1"/>
    </xf>
    <xf numFmtId="0" fontId="12" fillId="0" borderId="8" xfId="4" applyNumberFormat="1" applyFont="1" applyFill="1" applyBorder="1" applyAlignment="1">
      <alignment horizontal="center" vertical="center" wrapText="1"/>
    </xf>
    <xf numFmtId="0" fontId="12" fillId="0" borderId="9" xfId="4" applyNumberFormat="1" applyFont="1" applyFill="1" applyBorder="1" applyAlignment="1">
      <alignment horizontal="center" vertical="center"/>
    </xf>
    <xf numFmtId="0" fontId="12" fillId="0" borderId="1" xfId="4" applyNumberFormat="1" applyFont="1" applyFill="1" applyBorder="1" applyAlignment="1">
      <alignment horizontal="center" vertical="center"/>
    </xf>
    <xf numFmtId="0" fontId="12" fillId="0" borderId="10" xfId="4" applyNumberFormat="1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left" wrapText="1"/>
    </xf>
    <xf numFmtId="0" fontId="12" fillId="0" borderId="3" xfId="4" applyFont="1" applyFill="1" applyBorder="1" applyAlignment="1">
      <alignment horizontal="left"/>
    </xf>
    <xf numFmtId="0" fontId="12" fillId="0" borderId="4" xfId="4" applyFont="1" applyFill="1" applyBorder="1" applyAlignment="1">
      <alignment horizontal="left"/>
    </xf>
    <xf numFmtId="0" fontId="12" fillId="0" borderId="3" xfId="4" applyFont="1" applyFill="1" applyBorder="1" applyAlignment="1">
      <alignment horizontal="left" wrapText="1"/>
    </xf>
    <xf numFmtId="0" fontId="12" fillId="0" borderId="4" xfId="4" applyFont="1" applyFill="1" applyBorder="1" applyAlignment="1">
      <alignment horizontal="left" wrapText="1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49" fontId="13" fillId="0" borderId="5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0" fontId="15" fillId="0" borderId="2" xfId="4" applyNumberFormat="1" applyFont="1" applyFill="1" applyBorder="1" applyAlignment="1">
      <alignment horizontal="right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5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164" fontId="13" fillId="0" borderId="5" xfId="4" applyNumberFormat="1" applyFont="1" applyFill="1" applyBorder="1" applyAlignment="1">
      <alignment horizontal="center" vertical="center" wrapText="1"/>
    </xf>
    <xf numFmtId="164" fontId="13" fillId="0" borderId="7" xfId="4" applyNumberFormat="1" applyFont="1" applyFill="1" applyBorder="1" applyAlignment="1">
      <alignment horizontal="center" vertical="center" wrapText="1"/>
    </xf>
    <xf numFmtId="164" fontId="13" fillId="0" borderId="8" xfId="4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right" vertical="center" wrapText="1"/>
    </xf>
    <xf numFmtId="0" fontId="12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2" fillId="0" borderId="6" xfId="4" applyFont="1" applyFill="1" applyBorder="1" applyAlignment="1">
      <alignment horizontal="left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164" fontId="13" fillId="0" borderId="6" xfId="4" applyNumberFormat="1" applyFont="1" applyFill="1" applyBorder="1" applyAlignment="1">
      <alignment horizontal="center" vertical="center" wrapText="1"/>
    </xf>
    <xf numFmtId="0" fontId="15" fillId="0" borderId="6" xfId="4" applyNumberFormat="1" applyFont="1" applyFill="1" applyBorder="1" applyAlignment="1">
      <alignment horizontal="righ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5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BK176"/>
  <sheetViews>
    <sheetView showZeros="0" topLeftCell="G1" zoomScale="75" zoomScaleNormal="75" zoomScaleSheetLayoutView="70" workbookViewId="0">
      <selection activeCell="D10" sqref="D10"/>
    </sheetView>
  </sheetViews>
  <sheetFormatPr defaultColWidth="9.109375" defaultRowHeight="15.6" x14ac:dyDescent="0.3"/>
  <cols>
    <col min="1" max="1" width="6" style="37" customWidth="1"/>
    <col min="2" max="2" width="21.44140625" style="37" customWidth="1"/>
    <col min="3" max="3" width="25.6640625" style="37" customWidth="1"/>
    <col min="4" max="4" width="13.44140625" style="37" customWidth="1"/>
    <col min="5" max="5" width="27.109375" style="38" customWidth="1"/>
    <col min="6" max="6" width="13.33203125" style="38" customWidth="1"/>
    <col min="7" max="9" width="7.33203125" style="37" customWidth="1"/>
    <col min="10" max="10" width="8.44140625" style="37" customWidth="1"/>
    <col min="11" max="19" width="7.33203125" style="37" customWidth="1"/>
    <col min="20" max="37" width="5.88671875" style="37" customWidth="1"/>
    <col min="38" max="38" width="9.44140625" style="56" customWidth="1"/>
    <col min="39" max="39" width="17.44140625" style="37" bestFit="1" customWidth="1"/>
    <col min="40" max="16384" width="9.109375" style="37"/>
  </cols>
  <sheetData>
    <row r="1" spans="1:56" x14ac:dyDescent="0.3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30</v>
      </c>
      <c r="AM1" s="36"/>
    </row>
    <row r="2" spans="1:56" x14ac:dyDescent="0.3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56" x14ac:dyDescent="0.3">
      <c r="A3" s="83" t="s">
        <v>40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56" x14ac:dyDescent="0.3">
      <c r="A4" s="83" t="s">
        <v>45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7"/>
    </row>
    <row r="5" spans="1:56" x14ac:dyDescent="0.3">
      <c r="A5" s="88" t="s">
        <v>47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</row>
    <row r="6" spans="1:56" ht="15.6" customHeight="1" x14ac:dyDescent="0.3">
      <c r="A6" s="91" t="s">
        <v>3</v>
      </c>
      <c r="B6" s="91" t="s">
        <v>4</v>
      </c>
      <c r="C6" s="91" t="s">
        <v>5</v>
      </c>
      <c r="D6" s="94" t="s">
        <v>7</v>
      </c>
      <c r="E6" s="91" t="s">
        <v>8</v>
      </c>
      <c r="F6" s="103" t="s">
        <v>9</v>
      </c>
      <c r="G6" s="75" t="s">
        <v>67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7" t="s">
        <v>37</v>
      </c>
    </row>
    <row r="7" spans="1:56" x14ac:dyDescent="0.3">
      <c r="A7" s="92"/>
      <c r="B7" s="92"/>
      <c r="C7" s="92"/>
      <c r="D7" s="94"/>
      <c r="E7" s="92"/>
      <c r="F7" s="104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78"/>
    </row>
    <row r="8" spans="1:56" x14ac:dyDescent="0.3">
      <c r="A8" s="93"/>
      <c r="B8" s="93"/>
      <c r="C8" s="93"/>
      <c r="D8" s="94"/>
      <c r="E8" s="93"/>
      <c r="F8" s="105"/>
      <c r="G8" s="80" t="s">
        <v>39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2"/>
      <c r="AL8" s="79"/>
    </row>
    <row r="9" spans="1:56" s="11" customFormat="1" ht="31.2" x14ac:dyDescent="0.3">
      <c r="A9" s="98"/>
      <c r="B9" s="101" t="s">
        <v>60</v>
      </c>
      <c r="C9" s="35" t="s">
        <v>22</v>
      </c>
      <c r="D9" s="8" t="s">
        <v>23</v>
      </c>
      <c r="E9" s="2" t="s">
        <v>31</v>
      </c>
      <c r="F9" s="3">
        <v>1</v>
      </c>
      <c r="G9" s="19">
        <v>1</v>
      </c>
      <c r="H9" s="59"/>
      <c r="I9" s="60"/>
      <c r="J9" s="48">
        <v>1</v>
      </c>
      <c r="K9" s="19"/>
      <c r="L9" s="19">
        <v>1</v>
      </c>
      <c r="M9" s="19">
        <v>1</v>
      </c>
      <c r="N9" s="62"/>
      <c r="O9" s="62"/>
      <c r="P9" s="59"/>
      <c r="Q9" s="19">
        <v>1</v>
      </c>
      <c r="R9" s="19"/>
      <c r="S9" s="19">
        <v>1</v>
      </c>
      <c r="T9" s="19"/>
      <c r="U9" s="19">
        <v>1</v>
      </c>
      <c r="V9" s="59"/>
      <c r="W9" s="59"/>
      <c r="X9" s="19">
        <v>1</v>
      </c>
      <c r="Y9" s="19"/>
      <c r="Z9" s="19">
        <v>1</v>
      </c>
      <c r="AA9" s="19"/>
      <c r="AB9" s="19">
        <v>1</v>
      </c>
      <c r="AC9" s="59"/>
      <c r="AD9" s="59"/>
      <c r="AE9" s="19">
        <v>1</v>
      </c>
      <c r="AF9" s="19"/>
      <c r="AG9" s="19">
        <v>1</v>
      </c>
      <c r="AH9" s="19"/>
      <c r="AI9" s="19">
        <v>1</v>
      </c>
      <c r="AJ9" s="59"/>
      <c r="AK9" s="65"/>
      <c r="AL9" s="48">
        <f>SUM(G9:AK9)</f>
        <v>13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56" s="11" customFormat="1" ht="32.25" customHeight="1" x14ac:dyDescent="0.3">
      <c r="A10" s="99"/>
      <c r="B10" s="102"/>
      <c r="C10" s="35" t="s">
        <v>24</v>
      </c>
      <c r="D10" s="15" t="s">
        <v>14</v>
      </c>
      <c r="E10" s="2" t="s">
        <v>32</v>
      </c>
      <c r="F10" s="3">
        <v>1</v>
      </c>
      <c r="G10" s="10"/>
      <c r="H10" s="61"/>
      <c r="I10" s="61"/>
      <c r="J10" s="10"/>
      <c r="K10" s="10"/>
      <c r="L10" s="10"/>
      <c r="M10" s="10"/>
      <c r="N10" s="63"/>
      <c r="O10" s="63"/>
      <c r="P10" s="64"/>
      <c r="Q10" s="1"/>
      <c r="R10" s="1"/>
      <c r="S10" s="1"/>
      <c r="T10" s="1"/>
      <c r="U10" s="1"/>
      <c r="V10" s="64"/>
      <c r="W10" s="64"/>
      <c r="X10" s="1"/>
      <c r="Y10" s="1"/>
      <c r="Z10" s="19"/>
      <c r="AA10" s="1">
        <v>1</v>
      </c>
      <c r="AB10" s="1"/>
      <c r="AC10" s="64"/>
      <c r="AD10" s="64"/>
      <c r="AE10" s="1"/>
      <c r="AF10" s="1"/>
      <c r="AG10" s="1"/>
      <c r="AH10" s="1"/>
      <c r="AI10" s="1"/>
      <c r="AJ10" s="64"/>
      <c r="AK10" s="66"/>
      <c r="AL10" s="48">
        <f t="shared" ref="AL10:AL12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 s="11" customFormat="1" ht="31.2" hidden="1" x14ac:dyDescent="0.3">
      <c r="A11" s="100"/>
      <c r="B11" s="16"/>
      <c r="C11" s="17" t="s">
        <v>25</v>
      </c>
      <c r="D11" s="18" t="s">
        <v>15</v>
      </c>
      <c r="E11" s="2" t="s">
        <v>16</v>
      </c>
      <c r="F11" s="3">
        <v>1</v>
      </c>
      <c r="G11" s="10"/>
      <c r="H11" s="61"/>
      <c r="I11" s="61"/>
      <c r="J11" s="10"/>
      <c r="K11" s="10"/>
      <c r="L11" s="10"/>
      <c r="M11" s="10"/>
      <c r="N11" s="63"/>
      <c r="O11" s="63"/>
      <c r="P11" s="61"/>
      <c r="Q11" s="10"/>
      <c r="R11" s="10"/>
      <c r="S11" s="10"/>
      <c r="T11" s="10"/>
      <c r="U11" s="10"/>
      <c r="V11" s="61"/>
      <c r="W11" s="61"/>
      <c r="X11" s="10"/>
      <c r="Y11" s="10"/>
      <c r="Z11" s="10"/>
      <c r="AA11" s="10"/>
      <c r="AB11" s="10"/>
      <c r="AC11" s="61"/>
      <c r="AD11" s="61"/>
      <c r="AE11" s="10"/>
      <c r="AF11" s="10"/>
      <c r="AG11" s="10"/>
      <c r="AH11" s="10"/>
      <c r="AI11" s="10"/>
      <c r="AJ11" s="61"/>
      <c r="AK11" s="61"/>
      <c r="AL11" s="48">
        <f t="shared" si="0"/>
        <v>0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56" s="11" customFormat="1" x14ac:dyDescent="0.3">
      <c r="A12" s="95" t="s">
        <v>17</v>
      </c>
      <c r="B12" s="96"/>
      <c r="C12" s="96"/>
      <c r="D12" s="96"/>
      <c r="E12" s="97"/>
      <c r="F12" s="34"/>
      <c r="G12" s="48">
        <f>SUM(G9:G10)</f>
        <v>1</v>
      </c>
      <c r="H12" s="60">
        <f t="shared" ref="H12:AK12" si="1">SUM(H9:H10)</f>
        <v>0</v>
      </c>
      <c r="I12" s="60">
        <f t="shared" si="1"/>
        <v>0</v>
      </c>
      <c r="J12" s="48">
        <f t="shared" si="1"/>
        <v>1</v>
      </c>
      <c r="K12" s="48">
        <f t="shared" si="1"/>
        <v>0</v>
      </c>
      <c r="L12" s="48">
        <f t="shared" si="1"/>
        <v>1</v>
      </c>
      <c r="M12" s="48">
        <f t="shared" si="1"/>
        <v>1</v>
      </c>
      <c r="N12" s="60">
        <f t="shared" si="1"/>
        <v>0</v>
      </c>
      <c r="O12" s="60">
        <f t="shared" si="1"/>
        <v>0</v>
      </c>
      <c r="P12" s="60">
        <f t="shared" si="1"/>
        <v>0</v>
      </c>
      <c r="Q12" s="48">
        <f t="shared" si="1"/>
        <v>1</v>
      </c>
      <c r="R12" s="48">
        <f t="shared" si="1"/>
        <v>0</v>
      </c>
      <c r="S12" s="48">
        <f t="shared" si="1"/>
        <v>1</v>
      </c>
      <c r="T12" s="48">
        <f t="shared" si="1"/>
        <v>0</v>
      </c>
      <c r="U12" s="48">
        <f t="shared" si="1"/>
        <v>1</v>
      </c>
      <c r="V12" s="60">
        <f t="shared" si="1"/>
        <v>0</v>
      </c>
      <c r="W12" s="60">
        <f t="shared" si="1"/>
        <v>0</v>
      </c>
      <c r="X12" s="48">
        <f t="shared" si="1"/>
        <v>1</v>
      </c>
      <c r="Y12" s="48">
        <f t="shared" si="1"/>
        <v>0</v>
      </c>
      <c r="Z12" s="48">
        <f t="shared" si="1"/>
        <v>1</v>
      </c>
      <c r="AA12" s="48">
        <f t="shared" si="1"/>
        <v>1</v>
      </c>
      <c r="AB12" s="48">
        <f t="shared" si="1"/>
        <v>1</v>
      </c>
      <c r="AC12" s="60">
        <f t="shared" si="1"/>
        <v>0</v>
      </c>
      <c r="AD12" s="60">
        <f t="shared" si="1"/>
        <v>0</v>
      </c>
      <c r="AE12" s="48">
        <f t="shared" si="1"/>
        <v>1</v>
      </c>
      <c r="AF12" s="48">
        <f t="shared" si="1"/>
        <v>0</v>
      </c>
      <c r="AG12" s="48">
        <f t="shared" si="1"/>
        <v>1</v>
      </c>
      <c r="AH12" s="48">
        <f t="shared" si="1"/>
        <v>0</v>
      </c>
      <c r="AI12" s="48">
        <f t="shared" si="1"/>
        <v>1</v>
      </c>
      <c r="AJ12" s="60">
        <f t="shared" si="1"/>
        <v>0</v>
      </c>
      <c r="AK12" s="60">
        <f t="shared" si="1"/>
        <v>0</v>
      </c>
      <c r="AL12" s="48">
        <f t="shared" si="0"/>
        <v>14</v>
      </c>
      <c r="AM12" s="12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</row>
    <row r="13" spans="1:56" x14ac:dyDescent="0.3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56" x14ac:dyDescent="0.3">
      <c r="A14" s="42"/>
      <c r="B14" s="43"/>
      <c r="C14" s="43"/>
      <c r="D14" s="43"/>
      <c r="E14" s="43"/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56" x14ac:dyDescent="0.3">
      <c r="A15" s="42"/>
      <c r="B15" s="43"/>
      <c r="C15" s="43"/>
      <c r="D15" s="43"/>
      <c r="E15" s="43"/>
      <c r="F15" s="44"/>
      <c r="G15" s="45"/>
      <c r="H15" s="45"/>
      <c r="I15" s="45"/>
      <c r="J15" s="45"/>
      <c r="K15" s="45"/>
      <c r="L15" s="45"/>
      <c r="M15" s="45"/>
      <c r="N15" s="45"/>
      <c r="O15" s="4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56" s="23" customFormat="1" ht="46.5" customHeight="1" x14ac:dyDescent="0.3">
      <c r="D16" s="24" t="s">
        <v>26</v>
      </c>
      <c r="E16" s="24"/>
      <c r="F16" s="71" t="s">
        <v>61</v>
      </c>
      <c r="G16" s="71"/>
      <c r="H16" s="71"/>
      <c r="I16" s="71"/>
      <c r="J16" s="71"/>
      <c r="K16" s="71"/>
      <c r="N16" s="72"/>
      <c r="O16" s="72"/>
      <c r="P16" s="72"/>
      <c r="Q16" s="72"/>
      <c r="S16" s="73" t="s">
        <v>44</v>
      </c>
      <c r="T16" s="73"/>
      <c r="U16" s="73"/>
    </row>
    <row r="17" spans="2:63" s="25" customFormat="1" ht="13.2" x14ac:dyDescent="0.3">
      <c r="G17" s="106" t="s">
        <v>1</v>
      </c>
      <c r="H17" s="106"/>
      <c r="I17" s="106"/>
      <c r="J17" s="106"/>
      <c r="N17" s="106" t="s">
        <v>2</v>
      </c>
      <c r="O17" s="106"/>
      <c r="P17" s="106"/>
      <c r="Q17" s="106"/>
      <c r="S17" s="106" t="s">
        <v>27</v>
      </c>
      <c r="T17" s="106"/>
      <c r="U17" s="106"/>
    </row>
    <row r="18" spans="2:63" s="26" customFormat="1" x14ac:dyDescent="0.3">
      <c r="B18" s="27"/>
      <c r="D18" s="28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1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26" customFormat="1" x14ac:dyDescent="0.3">
      <c r="B19" s="27"/>
      <c r="D19" s="28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1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</row>
    <row r="20" spans="2:63" s="26" customFormat="1" x14ac:dyDescent="0.3">
      <c r="B20" s="27"/>
      <c r="D20" s="28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1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</row>
    <row r="21" spans="2:63" s="23" customFormat="1" ht="53.25" customHeight="1" x14ac:dyDescent="0.3">
      <c r="D21" s="24" t="s">
        <v>43</v>
      </c>
      <c r="E21" s="24"/>
      <c r="F21" s="71" t="s">
        <v>62</v>
      </c>
      <c r="G21" s="71"/>
      <c r="H21" s="71"/>
      <c r="I21" s="71"/>
      <c r="J21" s="71"/>
      <c r="K21" s="71"/>
      <c r="N21" s="72"/>
      <c r="O21" s="72"/>
      <c r="P21" s="72"/>
      <c r="Q21" s="72"/>
      <c r="S21" s="73" t="s">
        <v>42</v>
      </c>
      <c r="T21" s="73"/>
      <c r="U21" s="73"/>
    </row>
    <row r="22" spans="2:63" s="32" customFormat="1" ht="13.2" x14ac:dyDescent="0.25">
      <c r="G22" s="74" t="s">
        <v>1</v>
      </c>
      <c r="H22" s="74"/>
      <c r="I22" s="74"/>
      <c r="J22" s="74"/>
      <c r="N22" s="74" t="s">
        <v>2</v>
      </c>
      <c r="O22" s="74"/>
      <c r="P22" s="74"/>
      <c r="Q22" s="74"/>
      <c r="S22" s="74" t="s">
        <v>27</v>
      </c>
      <c r="T22" s="74"/>
      <c r="U22" s="74"/>
    </row>
    <row r="23" spans="2:63" x14ac:dyDescent="0.3">
      <c r="AK23" s="13"/>
      <c r="AL23" s="47"/>
      <c r="AM23" s="13"/>
      <c r="AN23" s="13"/>
    </row>
    <row r="24" spans="2:63" x14ac:dyDescent="0.3">
      <c r="AK24" s="13"/>
      <c r="AL24" s="47"/>
      <c r="AM24" s="13"/>
      <c r="AN24" s="13"/>
    </row>
    <row r="25" spans="2:63" x14ac:dyDescent="0.3">
      <c r="AK25" s="13"/>
      <c r="AL25" s="47"/>
      <c r="AM25" s="13"/>
      <c r="AN25" s="13"/>
    </row>
    <row r="26" spans="2:63" x14ac:dyDescent="0.3">
      <c r="AK26" s="13"/>
      <c r="AL26" s="47"/>
      <c r="AM26" s="13"/>
      <c r="AN26" s="13"/>
    </row>
    <row r="27" spans="2:63" x14ac:dyDescent="0.3">
      <c r="AK27" s="13"/>
      <c r="AL27" s="47"/>
      <c r="AM27" s="13"/>
      <c r="AN27" s="13"/>
    </row>
    <row r="28" spans="2:63" x14ac:dyDescent="0.3">
      <c r="AK28" s="13"/>
      <c r="AL28" s="47"/>
      <c r="AM28" s="13"/>
      <c r="AN28" s="13"/>
    </row>
    <row r="29" spans="2:63" x14ac:dyDescent="0.3">
      <c r="AK29" s="13"/>
      <c r="AL29" s="47"/>
      <c r="AM29" s="13"/>
      <c r="AN29" s="13"/>
    </row>
    <row r="30" spans="2:63" x14ac:dyDescent="0.3">
      <c r="AK30" s="13"/>
      <c r="AL30" s="47"/>
      <c r="AM30" s="13"/>
      <c r="AN30" s="13"/>
    </row>
    <row r="31" spans="2:63" x14ac:dyDescent="0.3">
      <c r="AK31" s="13"/>
      <c r="AL31" s="47"/>
      <c r="AM31" s="13"/>
      <c r="AN31" s="13"/>
    </row>
    <row r="32" spans="2:63" x14ac:dyDescent="0.3">
      <c r="AK32" s="13"/>
      <c r="AL32" s="47"/>
      <c r="AM32" s="13"/>
      <c r="AN32" s="13"/>
    </row>
    <row r="33" spans="37:40" x14ac:dyDescent="0.3">
      <c r="AK33" s="13"/>
      <c r="AL33" s="47"/>
      <c r="AM33" s="13"/>
      <c r="AN33" s="13"/>
    </row>
    <row r="34" spans="37:40" x14ac:dyDescent="0.3">
      <c r="AK34" s="13"/>
      <c r="AL34" s="47"/>
      <c r="AM34" s="13"/>
      <c r="AN34" s="13"/>
    </row>
    <row r="35" spans="37:40" x14ac:dyDescent="0.3">
      <c r="AK35" s="13"/>
      <c r="AL35" s="47"/>
      <c r="AM35" s="13"/>
      <c r="AN35" s="13"/>
    </row>
    <row r="36" spans="37:40" x14ac:dyDescent="0.3">
      <c r="AK36" s="13"/>
      <c r="AL36" s="47"/>
      <c r="AM36" s="13"/>
      <c r="AN36" s="13"/>
    </row>
    <row r="37" spans="37:40" x14ac:dyDescent="0.3">
      <c r="AK37" s="13"/>
      <c r="AL37" s="47"/>
      <c r="AM37" s="13"/>
      <c r="AN37" s="13"/>
    </row>
    <row r="38" spans="37:40" x14ac:dyDescent="0.3">
      <c r="AK38" s="13"/>
      <c r="AL38" s="47"/>
      <c r="AM38" s="13"/>
      <c r="AN38" s="13"/>
    </row>
    <row r="39" spans="37:40" x14ac:dyDescent="0.3">
      <c r="AK39" s="13"/>
      <c r="AL39" s="47"/>
      <c r="AM39" s="13"/>
      <c r="AN39" s="13"/>
    </row>
    <row r="40" spans="37:40" x14ac:dyDescent="0.3">
      <c r="AK40" s="13"/>
      <c r="AL40" s="47"/>
      <c r="AM40" s="13"/>
      <c r="AN40" s="13"/>
    </row>
    <row r="41" spans="37:40" x14ac:dyDescent="0.3">
      <c r="AK41" s="13"/>
      <c r="AL41" s="47"/>
      <c r="AM41" s="13"/>
      <c r="AN41" s="13"/>
    </row>
    <row r="42" spans="37:40" x14ac:dyDescent="0.3">
      <c r="AK42" s="13"/>
      <c r="AL42" s="47"/>
      <c r="AM42" s="13"/>
      <c r="AN42" s="13"/>
    </row>
    <row r="43" spans="37:40" x14ac:dyDescent="0.3">
      <c r="AK43" s="13"/>
      <c r="AL43" s="47"/>
      <c r="AM43" s="13"/>
      <c r="AN43" s="13"/>
    </row>
    <row r="44" spans="37:40" x14ac:dyDescent="0.3">
      <c r="AK44" s="13"/>
      <c r="AL44" s="47"/>
      <c r="AM44" s="13"/>
      <c r="AN44" s="13"/>
    </row>
    <row r="45" spans="37:40" x14ac:dyDescent="0.3">
      <c r="AK45" s="13"/>
      <c r="AL45" s="47"/>
      <c r="AM45" s="13"/>
      <c r="AN45" s="13"/>
    </row>
    <row r="46" spans="37:40" x14ac:dyDescent="0.3">
      <c r="AK46" s="13"/>
      <c r="AL46" s="47"/>
      <c r="AM46" s="13"/>
      <c r="AN46" s="13"/>
    </row>
    <row r="47" spans="37:40" x14ac:dyDescent="0.3">
      <c r="AK47" s="13"/>
      <c r="AL47" s="47"/>
      <c r="AM47" s="13"/>
      <c r="AN47" s="13"/>
    </row>
    <row r="48" spans="37:40" x14ac:dyDescent="0.3">
      <c r="AK48" s="13"/>
      <c r="AL48" s="47"/>
      <c r="AM48" s="13"/>
      <c r="AN48" s="13"/>
    </row>
    <row r="49" spans="37:40" x14ac:dyDescent="0.3">
      <c r="AK49" s="13"/>
      <c r="AL49" s="47"/>
      <c r="AM49" s="13"/>
      <c r="AN49" s="13"/>
    </row>
    <row r="50" spans="37:40" x14ac:dyDescent="0.3">
      <c r="AK50" s="13"/>
      <c r="AL50" s="47"/>
      <c r="AM50" s="13"/>
      <c r="AN50" s="13"/>
    </row>
    <row r="51" spans="37:40" x14ac:dyDescent="0.3">
      <c r="AK51" s="13"/>
      <c r="AL51" s="47"/>
      <c r="AM51" s="13"/>
      <c r="AN51" s="13"/>
    </row>
    <row r="52" spans="37:40" x14ac:dyDescent="0.3">
      <c r="AK52" s="13"/>
      <c r="AL52" s="47"/>
      <c r="AM52" s="13"/>
      <c r="AN52" s="13"/>
    </row>
    <row r="53" spans="37:40" x14ac:dyDescent="0.3">
      <c r="AK53" s="13"/>
      <c r="AL53" s="47"/>
      <c r="AM53" s="13"/>
      <c r="AN53" s="13"/>
    </row>
    <row r="54" spans="37:40" x14ac:dyDescent="0.3">
      <c r="AK54" s="13"/>
      <c r="AL54" s="47"/>
      <c r="AM54" s="13"/>
      <c r="AN54" s="13"/>
    </row>
    <row r="55" spans="37:40" x14ac:dyDescent="0.3">
      <c r="AK55" s="13"/>
      <c r="AL55" s="47"/>
      <c r="AM55" s="13"/>
      <c r="AN55" s="13"/>
    </row>
    <row r="56" spans="37:40" x14ac:dyDescent="0.3">
      <c r="AK56" s="13"/>
      <c r="AL56" s="47"/>
      <c r="AM56" s="13"/>
      <c r="AN56" s="13"/>
    </row>
    <row r="57" spans="37:40" x14ac:dyDescent="0.3">
      <c r="AK57" s="13"/>
      <c r="AL57" s="47"/>
      <c r="AM57" s="13"/>
      <c r="AN57" s="13"/>
    </row>
    <row r="58" spans="37:40" x14ac:dyDescent="0.3">
      <c r="AK58" s="13"/>
      <c r="AL58" s="47"/>
      <c r="AM58" s="13"/>
      <c r="AN58" s="13"/>
    </row>
    <row r="59" spans="37:40" x14ac:dyDescent="0.3">
      <c r="AK59" s="13"/>
      <c r="AL59" s="47"/>
      <c r="AM59" s="13"/>
      <c r="AN59" s="13"/>
    </row>
    <row r="60" spans="37:40" x14ac:dyDescent="0.3">
      <c r="AK60" s="13"/>
      <c r="AL60" s="47"/>
      <c r="AM60" s="13"/>
      <c r="AN60" s="13"/>
    </row>
    <row r="61" spans="37:40" x14ac:dyDescent="0.3">
      <c r="AK61" s="13"/>
      <c r="AL61" s="47"/>
      <c r="AM61" s="13"/>
      <c r="AN61" s="13"/>
    </row>
    <row r="62" spans="37:40" x14ac:dyDescent="0.3">
      <c r="AK62" s="13"/>
      <c r="AL62" s="47"/>
      <c r="AM62" s="13"/>
      <c r="AN62" s="13"/>
    </row>
    <row r="63" spans="37:40" x14ac:dyDescent="0.3">
      <c r="AK63" s="13"/>
      <c r="AL63" s="47"/>
      <c r="AM63" s="13"/>
      <c r="AN63" s="13"/>
    </row>
    <row r="64" spans="37:40" x14ac:dyDescent="0.3">
      <c r="AK64" s="13"/>
      <c r="AL64" s="47"/>
      <c r="AM64" s="13"/>
      <c r="AN64" s="13"/>
    </row>
    <row r="65" spans="37:40" x14ac:dyDescent="0.3">
      <c r="AK65" s="13"/>
      <c r="AL65" s="47"/>
      <c r="AM65" s="13"/>
      <c r="AN65" s="13"/>
    </row>
    <row r="66" spans="37:40" x14ac:dyDescent="0.3">
      <c r="AK66" s="13"/>
      <c r="AL66" s="47"/>
      <c r="AM66" s="13"/>
      <c r="AN66" s="13"/>
    </row>
    <row r="67" spans="37:40" x14ac:dyDescent="0.3">
      <c r="AK67" s="13"/>
      <c r="AL67" s="47"/>
      <c r="AM67" s="13"/>
      <c r="AN67" s="13"/>
    </row>
    <row r="68" spans="37:40" x14ac:dyDescent="0.3">
      <c r="AK68" s="13"/>
      <c r="AL68" s="47"/>
      <c r="AM68" s="13"/>
      <c r="AN68" s="13"/>
    </row>
    <row r="69" spans="37:40" x14ac:dyDescent="0.3">
      <c r="AK69" s="13"/>
      <c r="AL69" s="47"/>
      <c r="AM69" s="13"/>
      <c r="AN69" s="13"/>
    </row>
    <row r="70" spans="37:40" x14ac:dyDescent="0.3">
      <c r="AK70" s="13"/>
      <c r="AL70" s="47"/>
      <c r="AM70" s="13"/>
      <c r="AN70" s="13"/>
    </row>
    <row r="71" spans="37:40" x14ac:dyDescent="0.3">
      <c r="AK71" s="13"/>
      <c r="AL71" s="47"/>
      <c r="AM71" s="13"/>
      <c r="AN71" s="13"/>
    </row>
    <row r="72" spans="37:40" x14ac:dyDescent="0.3">
      <c r="AK72" s="13"/>
      <c r="AL72" s="47"/>
      <c r="AM72" s="13"/>
      <c r="AN72" s="13"/>
    </row>
    <row r="73" spans="37:40" x14ac:dyDescent="0.3">
      <c r="AK73" s="13"/>
      <c r="AL73" s="47"/>
      <c r="AM73" s="13"/>
      <c r="AN73" s="13"/>
    </row>
    <row r="74" spans="37:40" x14ac:dyDescent="0.3">
      <c r="AK74" s="13"/>
      <c r="AL74" s="47"/>
      <c r="AM74" s="13"/>
      <c r="AN74" s="13"/>
    </row>
    <row r="75" spans="37:40" x14ac:dyDescent="0.3">
      <c r="AK75" s="13"/>
      <c r="AL75" s="47"/>
      <c r="AM75" s="13"/>
      <c r="AN75" s="13"/>
    </row>
    <row r="76" spans="37:40" x14ac:dyDescent="0.3">
      <c r="AK76" s="13"/>
      <c r="AL76" s="47"/>
      <c r="AM76" s="13"/>
      <c r="AN76" s="13"/>
    </row>
    <row r="77" spans="37:40" x14ac:dyDescent="0.3">
      <c r="AK77" s="13"/>
      <c r="AL77" s="47"/>
      <c r="AM77" s="13"/>
      <c r="AN77" s="13"/>
    </row>
    <row r="78" spans="37:40" x14ac:dyDescent="0.3">
      <c r="AK78" s="13"/>
      <c r="AL78" s="47"/>
      <c r="AM78" s="13"/>
      <c r="AN78" s="13"/>
    </row>
    <row r="79" spans="37:40" x14ac:dyDescent="0.3">
      <c r="AK79" s="13"/>
      <c r="AL79" s="47"/>
      <c r="AM79" s="13"/>
      <c r="AN79" s="13"/>
    </row>
    <row r="80" spans="37:40" x14ac:dyDescent="0.3">
      <c r="AK80" s="13"/>
      <c r="AL80" s="47"/>
      <c r="AM80" s="13"/>
      <c r="AN80" s="13"/>
    </row>
    <row r="81" spans="37:40" x14ac:dyDescent="0.3">
      <c r="AK81" s="13"/>
      <c r="AL81" s="47"/>
      <c r="AM81" s="13"/>
      <c r="AN81" s="13"/>
    </row>
    <row r="82" spans="37:40" x14ac:dyDescent="0.3">
      <c r="AK82" s="13"/>
      <c r="AL82" s="47"/>
      <c r="AM82" s="13"/>
      <c r="AN82" s="13"/>
    </row>
    <row r="83" spans="37:40" x14ac:dyDescent="0.3">
      <c r="AK83" s="13"/>
      <c r="AL83" s="47"/>
      <c r="AM83" s="13"/>
      <c r="AN83" s="13"/>
    </row>
    <row r="84" spans="37:40" x14ac:dyDescent="0.3">
      <c r="AK84" s="13"/>
      <c r="AL84" s="47"/>
      <c r="AM84" s="13"/>
      <c r="AN84" s="13"/>
    </row>
    <row r="85" spans="37:40" x14ac:dyDescent="0.3">
      <c r="AK85" s="13"/>
      <c r="AL85" s="47"/>
      <c r="AM85" s="13"/>
      <c r="AN85" s="13"/>
    </row>
    <row r="86" spans="37:40" x14ac:dyDescent="0.3">
      <c r="AK86" s="13"/>
      <c r="AL86" s="47"/>
      <c r="AM86" s="13"/>
      <c r="AN86" s="13"/>
    </row>
    <row r="87" spans="37:40" x14ac:dyDescent="0.3">
      <c r="AK87" s="13"/>
      <c r="AL87" s="47"/>
      <c r="AM87" s="13"/>
      <c r="AN87" s="13"/>
    </row>
    <row r="88" spans="37:40" x14ac:dyDescent="0.3">
      <c r="AK88" s="13"/>
      <c r="AL88" s="47"/>
      <c r="AM88" s="13"/>
      <c r="AN88" s="13"/>
    </row>
    <row r="89" spans="37:40" x14ac:dyDescent="0.3">
      <c r="AK89" s="13"/>
      <c r="AL89" s="47"/>
      <c r="AM89" s="13"/>
      <c r="AN89" s="13"/>
    </row>
    <row r="90" spans="37:40" x14ac:dyDescent="0.3">
      <c r="AK90" s="13"/>
      <c r="AL90" s="47"/>
      <c r="AM90" s="13"/>
      <c r="AN90" s="13"/>
    </row>
    <row r="91" spans="37:40" x14ac:dyDescent="0.3">
      <c r="AK91" s="13"/>
      <c r="AL91" s="47"/>
      <c r="AM91" s="13"/>
      <c r="AN91" s="13"/>
    </row>
    <row r="92" spans="37:40" x14ac:dyDescent="0.3">
      <c r="AK92" s="13"/>
      <c r="AL92" s="47"/>
      <c r="AM92" s="13"/>
      <c r="AN92" s="13"/>
    </row>
    <row r="93" spans="37:40" x14ac:dyDescent="0.3">
      <c r="AK93" s="13"/>
      <c r="AL93" s="47"/>
      <c r="AM93" s="13"/>
      <c r="AN93" s="13"/>
    </row>
    <row r="94" spans="37:40" x14ac:dyDescent="0.3">
      <c r="AK94" s="13"/>
      <c r="AL94" s="47"/>
      <c r="AM94" s="13"/>
      <c r="AN94" s="13"/>
    </row>
    <row r="95" spans="37:40" x14ac:dyDescent="0.3">
      <c r="AK95" s="13"/>
      <c r="AL95" s="47"/>
      <c r="AM95" s="13"/>
      <c r="AN95" s="13"/>
    </row>
    <row r="96" spans="37:40" x14ac:dyDescent="0.3">
      <c r="AK96" s="13"/>
      <c r="AL96" s="47"/>
      <c r="AM96" s="13"/>
      <c r="AN96" s="13"/>
    </row>
    <row r="97" spans="37:40" x14ac:dyDescent="0.3">
      <c r="AK97" s="13"/>
      <c r="AL97" s="47"/>
      <c r="AM97" s="13"/>
      <c r="AN97" s="13"/>
    </row>
    <row r="98" spans="37:40" x14ac:dyDescent="0.3">
      <c r="AK98" s="13"/>
      <c r="AL98" s="47"/>
      <c r="AM98" s="13"/>
      <c r="AN98" s="13"/>
    </row>
    <row r="99" spans="37:40" x14ac:dyDescent="0.3">
      <c r="AK99" s="13"/>
      <c r="AL99" s="47"/>
      <c r="AM99" s="13"/>
      <c r="AN99" s="13"/>
    </row>
    <row r="100" spans="37:40" x14ac:dyDescent="0.3">
      <c r="AK100" s="13"/>
      <c r="AL100" s="47"/>
      <c r="AM100" s="13"/>
      <c r="AN100" s="13"/>
    </row>
    <row r="101" spans="37:40" x14ac:dyDescent="0.3">
      <c r="AK101" s="13"/>
      <c r="AL101" s="47"/>
      <c r="AM101" s="13"/>
      <c r="AN101" s="13"/>
    </row>
    <row r="102" spans="37:40" x14ac:dyDescent="0.3">
      <c r="AK102" s="13"/>
      <c r="AL102" s="47"/>
      <c r="AM102" s="13"/>
      <c r="AN102" s="13"/>
    </row>
    <row r="103" spans="37:40" x14ac:dyDescent="0.3">
      <c r="AK103" s="13"/>
      <c r="AL103" s="47"/>
      <c r="AM103" s="13"/>
      <c r="AN103" s="13"/>
    </row>
    <row r="104" spans="37:40" x14ac:dyDescent="0.3">
      <c r="AK104" s="13"/>
      <c r="AL104" s="47"/>
      <c r="AM104" s="13"/>
      <c r="AN104" s="13"/>
    </row>
    <row r="105" spans="37:40" x14ac:dyDescent="0.3">
      <c r="AK105" s="13"/>
      <c r="AL105" s="47"/>
      <c r="AM105" s="13"/>
      <c r="AN105" s="13"/>
    </row>
    <row r="106" spans="37:40" x14ac:dyDescent="0.3">
      <c r="AK106" s="13"/>
      <c r="AL106" s="47"/>
      <c r="AM106" s="13"/>
      <c r="AN106" s="13"/>
    </row>
    <row r="107" spans="37:40" x14ac:dyDescent="0.3">
      <c r="AK107" s="13"/>
      <c r="AL107" s="47"/>
      <c r="AM107" s="13"/>
      <c r="AN107" s="13"/>
    </row>
    <row r="108" spans="37:40" x14ac:dyDescent="0.3">
      <c r="AK108" s="13"/>
      <c r="AL108" s="47"/>
      <c r="AM108" s="13"/>
      <c r="AN108" s="13"/>
    </row>
    <row r="109" spans="37:40" x14ac:dyDescent="0.3">
      <c r="AK109" s="13"/>
      <c r="AL109" s="47"/>
      <c r="AM109" s="13"/>
      <c r="AN109" s="13"/>
    </row>
    <row r="110" spans="37:40" x14ac:dyDescent="0.3">
      <c r="AK110" s="13"/>
      <c r="AL110" s="47"/>
      <c r="AM110" s="13"/>
      <c r="AN110" s="13"/>
    </row>
    <row r="111" spans="37:40" x14ac:dyDescent="0.3">
      <c r="AK111" s="13"/>
      <c r="AL111" s="47"/>
      <c r="AM111" s="13"/>
      <c r="AN111" s="13"/>
    </row>
    <row r="112" spans="37:40" x14ac:dyDescent="0.3">
      <c r="AK112" s="13"/>
      <c r="AL112" s="47"/>
      <c r="AM112" s="13"/>
      <c r="AN112" s="13"/>
    </row>
    <row r="113" spans="37:40" x14ac:dyDescent="0.3">
      <c r="AK113" s="13"/>
      <c r="AL113" s="47"/>
      <c r="AM113" s="13"/>
      <c r="AN113" s="13"/>
    </row>
    <row r="114" spans="37:40" x14ac:dyDescent="0.3">
      <c r="AK114" s="13"/>
      <c r="AL114" s="47"/>
      <c r="AM114" s="13"/>
      <c r="AN114" s="13"/>
    </row>
    <row r="115" spans="37:40" x14ac:dyDescent="0.3">
      <c r="AK115" s="13"/>
      <c r="AL115" s="47"/>
      <c r="AM115" s="13"/>
      <c r="AN115" s="13"/>
    </row>
    <row r="116" spans="37:40" x14ac:dyDescent="0.3">
      <c r="AK116" s="13"/>
      <c r="AL116" s="47"/>
      <c r="AM116" s="13"/>
      <c r="AN116" s="13"/>
    </row>
    <row r="117" spans="37:40" x14ac:dyDescent="0.3">
      <c r="AK117" s="13"/>
      <c r="AL117" s="47"/>
      <c r="AM117" s="13"/>
      <c r="AN117" s="13"/>
    </row>
    <row r="118" spans="37:40" x14ac:dyDescent="0.3">
      <c r="AK118" s="13"/>
      <c r="AL118" s="47"/>
      <c r="AM118" s="13"/>
      <c r="AN118" s="13"/>
    </row>
    <row r="119" spans="37:40" x14ac:dyDescent="0.3">
      <c r="AK119" s="13"/>
      <c r="AL119" s="47"/>
      <c r="AM119" s="13"/>
      <c r="AN119" s="13"/>
    </row>
    <row r="120" spans="37:40" x14ac:dyDescent="0.3">
      <c r="AK120" s="13"/>
      <c r="AL120" s="47"/>
      <c r="AM120" s="13"/>
      <c r="AN120" s="13"/>
    </row>
    <row r="121" spans="37:40" x14ac:dyDescent="0.3">
      <c r="AK121" s="13"/>
      <c r="AL121" s="47"/>
      <c r="AM121" s="13"/>
      <c r="AN121" s="13"/>
    </row>
    <row r="122" spans="37:40" x14ac:dyDescent="0.3">
      <c r="AK122" s="13"/>
      <c r="AL122" s="47"/>
      <c r="AM122" s="13"/>
      <c r="AN122" s="13"/>
    </row>
    <row r="123" spans="37:40" x14ac:dyDescent="0.3">
      <c r="AK123" s="13"/>
      <c r="AL123" s="47"/>
      <c r="AM123" s="13"/>
      <c r="AN123" s="13"/>
    </row>
    <row r="124" spans="37:40" x14ac:dyDescent="0.3">
      <c r="AK124" s="13"/>
      <c r="AL124" s="47"/>
      <c r="AM124" s="13"/>
      <c r="AN124" s="13"/>
    </row>
    <row r="125" spans="37:40" x14ac:dyDescent="0.3">
      <c r="AK125" s="13"/>
      <c r="AL125" s="47"/>
      <c r="AM125" s="13"/>
      <c r="AN125" s="13"/>
    </row>
    <row r="126" spans="37:40" x14ac:dyDescent="0.3">
      <c r="AK126" s="13"/>
      <c r="AL126" s="47"/>
      <c r="AM126" s="13"/>
      <c r="AN126" s="13"/>
    </row>
    <row r="127" spans="37:40" x14ac:dyDescent="0.3">
      <c r="AK127" s="13"/>
      <c r="AL127" s="47"/>
      <c r="AM127" s="13"/>
      <c r="AN127" s="13"/>
    </row>
    <row r="128" spans="37:40" x14ac:dyDescent="0.3">
      <c r="AK128" s="13"/>
      <c r="AL128" s="47"/>
      <c r="AM128" s="13"/>
      <c r="AN128" s="13"/>
    </row>
    <row r="129" spans="37:40" x14ac:dyDescent="0.3">
      <c r="AK129" s="13"/>
      <c r="AL129" s="47"/>
      <c r="AM129" s="13"/>
      <c r="AN129" s="13"/>
    </row>
    <row r="130" spans="37:40" x14ac:dyDescent="0.3">
      <c r="AK130" s="13"/>
      <c r="AL130" s="47"/>
      <c r="AM130" s="13"/>
      <c r="AN130" s="13"/>
    </row>
    <row r="131" spans="37:40" x14ac:dyDescent="0.3">
      <c r="AK131" s="13"/>
      <c r="AL131" s="47"/>
      <c r="AM131" s="13"/>
      <c r="AN131" s="13"/>
    </row>
    <row r="132" spans="37:40" x14ac:dyDescent="0.3">
      <c r="AK132" s="13"/>
      <c r="AL132" s="47"/>
      <c r="AM132" s="13"/>
      <c r="AN132" s="13"/>
    </row>
    <row r="133" spans="37:40" x14ac:dyDescent="0.3">
      <c r="AK133" s="13"/>
      <c r="AL133" s="47"/>
      <c r="AM133" s="13"/>
      <c r="AN133" s="13"/>
    </row>
    <row r="134" spans="37:40" x14ac:dyDescent="0.3">
      <c r="AK134" s="13"/>
      <c r="AL134" s="47"/>
      <c r="AM134" s="13"/>
      <c r="AN134" s="13"/>
    </row>
    <row r="135" spans="37:40" x14ac:dyDescent="0.3">
      <c r="AK135" s="13"/>
      <c r="AL135" s="47"/>
      <c r="AM135" s="13"/>
      <c r="AN135" s="13"/>
    </row>
    <row r="136" spans="37:40" x14ac:dyDescent="0.3">
      <c r="AK136" s="13"/>
      <c r="AL136" s="47"/>
      <c r="AM136" s="13"/>
      <c r="AN136" s="13"/>
    </row>
    <row r="137" spans="37:40" x14ac:dyDescent="0.3">
      <c r="AK137" s="13"/>
      <c r="AL137" s="47"/>
      <c r="AM137" s="13"/>
      <c r="AN137" s="13"/>
    </row>
    <row r="138" spans="37:40" x14ac:dyDescent="0.3">
      <c r="AK138" s="13"/>
      <c r="AL138" s="47"/>
      <c r="AM138" s="13"/>
      <c r="AN138" s="13"/>
    </row>
    <row r="139" spans="37:40" x14ac:dyDescent="0.3">
      <c r="AK139" s="13"/>
      <c r="AL139" s="47"/>
      <c r="AM139" s="13"/>
      <c r="AN139" s="13"/>
    </row>
    <row r="140" spans="37:40" x14ac:dyDescent="0.3">
      <c r="AK140" s="13"/>
      <c r="AL140" s="47"/>
      <c r="AM140" s="13"/>
      <c r="AN140" s="13"/>
    </row>
    <row r="141" spans="37:40" x14ac:dyDescent="0.3">
      <c r="AK141" s="13"/>
      <c r="AL141" s="47"/>
      <c r="AM141" s="13"/>
      <c r="AN141" s="13"/>
    </row>
    <row r="142" spans="37:40" x14ac:dyDescent="0.3">
      <c r="AK142" s="13"/>
      <c r="AL142" s="47"/>
      <c r="AM142" s="13"/>
      <c r="AN142" s="13"/>
    </row>
    <row r="143" spans="37:40" x14ac:dyDescent="0.3">
      <c r="AK143" s="13"/>
      <c r="AL143" s="47"/>
      <c r="AM143" s="13"/>
      <c r="AN143" s="13"/>
    </row>
    <row r="144" spans="37:40" x14ac:dyDescent="0.3">
      <c r="AK144" s="13"/>
      <c r="AL144" s="47"/>
      <c r="AM144" s="13"/>
      <c r="AN144" s="13"/>
    </row>
    <row r="145" spans="37:40" x14ac:dyDescent="0.3">
      <c r="AK145" s="13"/>
      <c r="AL145" s="47"/>
      <c r="AM145" s="13"/>
      <c r="AN145" s="13"/>
    </row>
    <row r="146" spans="37:40" x14ac:dyDescent="0.3">
      <c r="AK146" s="13"/>
      <c r="AL146" s="47"/>
      <c r="AM146" s="13"/>
      <c r="AN146" s="13"/>
    </row>
    <row r="147" spans="37:40" x14ac:dyDescent="0.3">
      <c r="AK147" s="13"/>
      <c r="AL147" s="47"/>
      <c r="AM147" s="13"/>
      <c r="AN147" s="13"/>
    </row>
    <row r="148" spans="37:40" x14ac:dyDescent="0.3">
      <c r="AK148" s="13"/>
      <c r="AL148" s="47"/>
      <c r="AM148" s="13"/>
      <c r="AN148" s="13"/>
    </row>
    <row r="149" spans="37:40" x14ac:dyDescent="0.3">
      <c r="AK149" s="13"/>
      <c r="AL149" s="47"/>
      <c r="AM149" s="13"/>
      <c r="AN149" s="13"/>
    </row>
    <row r="150" spans="37:40" x14ac:dyDescent="0.3">
      <c r="AK150" s="13"/>
      <c r="AL150" s="47"/>
      <c r="AM150" s="13"/>
      <c r="AN150" s="13"/>
    </row>
    <row r="151" spans="37:40" x14ac:dyDescent="0.3">
      <c r="AK151" s="13"/>
      <c r="AL151" s="47"/>
      <c r="AM151" s="13"/>
      <c r="AN151" s="13"/>
    </row>
    <row r="152" spans="37:40" x14ac:dyDescent="0.3">
      <c r="AK152" s="13"/>
      <c r="AL152" s="47"/>
      <c r="AM152" s="13"/>
      <c r="AN152" s="13"/>
    </row>
    <row r="153" spans="37:40" x14ac:dyDescent="0.3">
      <c r="AK153" s="13"/>
      <c r="AL153" s="47"/>
      <c r="AM153" s="13"/>
      <c r="AN153" s="13"/>
    </row>
    <row r="154" spans="37:40" x14ac:dyDescent="0.3">
      <c r="AK154" s="13"/>
      <c r="AL154" s="47"/>
      <c r="AM154" s="13"/>
      <c r="AN154" s="13"/>
    </row>
    <row r="155" spans="37:40" x14ac:dyDescent="0.3">
      <c r="AK155" s="13"/>
      <c r="AL155" s="47"/>
      <c r="AM155" s="13"/>
      <c r="AN155" s="13"/>
    </row>
    <row r="156" spans="37:40" x14ac:dyDescent="0.3">
      <c r="AK156" s="13"/>
      <c r="AL156" s="47"/>
      <c r="AM156" s="13"/>
      <c r="AN156" s="13"/>
    </row>
    <row r="157" spans="37:40" x14ac:dyDescent="0.3">
      <c r="AK157" s="13"/>
      <c r="AL157" s="47"/>
      <c r="AM157" s="13"/>
      <c r="AN157" s="13"/>
    </row>
    <row r="158" spans="37:40" x14ac:dyDescent="0.3">
      <c r="AK158" s="13"/>
      <c r="AL158" s="47"/>
      <c r="AM158" s="13"/>
      <c r="AN158" s="13"/>
    </row>
    <row r="159" spans="37:40" x14ac:dyDescent="0.3">
      <c r="AK159" s="13"/>
      <c r="AL159" s="47"/>
      <c r="AM159" s="13"/>
      <c r="AN159" s="13"/>
    </row>
    <row r="160" spans="37:40" x14ac:dyDescent="0.3">
      <c r="AK160" s="13"/>
      <c r="AL160" s="47"/>
      <c r="AM160" s="13"/>
      <c r="AN160" s="13"/>
    </row>
    <row r="161" spans="37:40" x14ac:dyDescent="0.3">
      <c r="AK161" s="13"/>
      <c r="AL161" s="47"/>
      <c r="AM161" s="13"/>
      <c r="AN161" s="13"/>
    </row>
    <row r="162" spans="37:40" x14ac:dyDescent="0.3">
      <c r="AK162" s="13"/>
      <c r="AL162" s="47"/>
      <c r="AM162" s="13"/>
      <c r="AN162" s="13"/>
    </row>
    <row r="163" spans="37:40" x14ac:dyDescent="0.3">
      <c r="AK163" s="13"/>
      <c r="AL163" s="47"/>
      <c r="AM163" s="13"/>
      <c r="AN163" s="13"/>
    </row>
    <row r="164" spans="37:40" x14ac:dyDescent="0.3">
      <c r="AK164" s="13"/>
      <c r="AL164" s="47"/>
      <c r="AM164" s="13"/>
      <c r="AN164" s="13"/>
    </row>
    <row r="165" spans="37:40" x14ac:dyDescent="0.3">
      <c r="AK165" s="13"/>
      <c r="AL165" s="47"/>
      <c r="AM165" s="13"/>
      <c r="AN165" s="13"/>
    </row>
    <row r="166" spans="37:40" x14ac:dyDescent="0.3">
      <c r="AK166" s="13"/>
      <c r="AL166" s="47"/>
      <c r="AM166" s="13"/>
      <c r="AN166" s="13"/>
    </row>
    <row r="167" spans="37:40" x14ac:dyDescent="0.3">
      <c r="AK167" s="13"/>
      <c r="AL167" s="47"/>
      <c r="AM167" s="13"/>
      <c r="AN167" s="13"/>
    </row>
    <row r="168" spans="37:40" x14ac:dyDescent="0.3">
      <c r="AK168" s="13"/>
      <c r="AL168" s="47"/>
      <c r="AM168" s="13"/>
      <c r="AN168" s="13"/>
    </row>
    <row r="169" spans="37:40" x14ac:dyDescent="0.3">
      <c r="AK169" s="13"/>
      <c r="AL169" s="47"/>
      <c r="AM169" s="13"/>
      <c r="AN169" s="13"/>
    </row>
    <row r="170" spans="37:40" x14ac:dyDescent="0.3">
      <c r="AK170" s="13"/>
      <c r="AL170" s="47"/>
      <c r="AM170" s="13"/>
      <c r="AN170" s="13"/>
    </row>
    <row r="171" spans="37:40" x14ac:dyDescent="0.3">
      <c r="AK171" s="13"/>
      <c r="AL171" s="47"/>
      <c r="AM171" s="13"/>
      <c r="AN171" s="13"/>
    </row>
    <row r="172" spans="37:40" x14ac:dyDescent="0.3">
      <c r="AK172" s="13"/>
      <c r="AL172" s="47"/>
      <c r="AM172" s="13"/>
      <c r="AN172" s="13"/>
    </row>
    <row r="173" spans="37:40" x14ac:dyDescent="0.3">
      <c r="AK173" s="13"/>
      <c r="AL173" s="47"/>
      <c r="AM173" s="13"/>
      <c r="AN173" s="13"/>
    </row>
    <row r="174" spans="37:40" x14ac:dyDescent="0.3">
      <c r="AK174" s="13"/>
      <c r="AL174" s="47"/>
      <c r="AM174" s="13"/>
      <c r="AN174" s="13"/>
    </row>
    <row r="175" spans="37:40" x14ac:dyDescent="0.3">
      <c r="AK175" s="13"/>
      <c r="AL175" s="47"/>
      <c r="AM175" s="13"/>
      <c r="AN175" s="13"/>
    </row>
    <row r="176" spans="37:40" x14ac:dyDescent="0.3">
      <c r="AK176" s="13"/>
      <c r="AL176" s="47"/>
      <c r="AM176" s="13"/>
      <c r="AN176" s="13"/>
    </row>
  </sheetData>
  <mergeCells count="27">
    <mergeCell ref="F16:K16"/>
    <mergeCell ref="N16:Q16"/>
    <mergeCell ref="S16:U16"/>
    <mergeCell ref="G17:J17"/>
    <mergeCell ref="N17:Q17"/>
    <mergeCell ref="S17:U17"/>
    <mergeCell ref="A12:E12"/>
    <mergeCell ref="A9:A11"/>
    <mergeCell ref="B9:B10"/>
    <mergeCell ref="E6:E8"/>
    <mergeCell ref="F6:F8"/>
    <mergeCell ref="G6:AK6"/>
    <mergeCell ref="AL6:AL8"/>
    <mergeCell ref="G8:AK8"/>
    <mergeCell ref="A3:AL3"/>
    <mergeCell ref="A4:AL4"/>
    <mergeCell ref="A5:AL5"/>
    <mergeCell ref="A6:A8"/>
    <mergeCell ref="B6:B8"/>
    <mergeCell ref="C6:C8"/>
    <mergeCell ref="D6:D8"/>
    <mergeCell ref="F21:K21"/>
    <mergeCell ref="N21:Q21"/>
    <mergeCell ref="S21:U21"/>
    <mergeCell ref="G22:J22"/>
    <mergeCell ref="N22:Q22"/>
    <mergeCell ref="S22:U22"/>
  </mergeCells>
  <pageMargins left="0.7" right="0.7" top="0.75" bottom="0.75" header="0.3" footer="0.3"/>
  <pageSetup paperSize="9" scale="39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showZeros="0" zoomScale="70" zoomScaleNormal="70" zoomScaleSheetLayoutView="85" workbookViewId="0">
      <selection activeCell="AK22" sqref="AK22"/>
    </sheetView>
  </sheetViews>
  <sheetFormatPr defaultColWidth="9.109375" defaultRowHeight="15.6" x14ac:dyDescent="0.3"/>
  <cols>
    <col min="1" max="1" width="7.88671875" style="37" customWidth="1"/>
    <col min="2" max="2" width="18.6640625" style="37" customWidth="1"/>
    <col min="3" max="3" width="24.109375" style="37" customWidth="1"/>
    <col min="4" max="4" width="10.6640625" style="37" customWidth="1"/>
    <col min="5" max="5" width="9.44140625" style="37" customWidth="1"/>
    <col min="6" max="6" width="29.33203125" style="38" customWidth="1"/>
    <col min="7" max="7" width="13.33203125" style="38" customWidth="1"/>
    <col min="8" max="9" width="6.88671875" style="37" customWidth="1"/>
    <col min="10" max="10" width="8.33203125" style="37" customWidth="1"/>
    <col min="11" max="14" width="6.88671875" style="37" customWidth="1"/>
    <col min="15" max="17" width="8.33203125" style="37" customWidth="1"/>
    <col min="18" max="23" width="6.88671875" style="37" customWidth="1"/>
    <col min="24" max="24" width="8.33203125" style="37" customWidth="1"/>
    <col min="25" max="30" width="6.88671875" style="37" customWidth="1"/>
    <col min="31" max="31" width="8.33203125" style="37" customWidth="1"/>
    <col min="32" max="37" width="6.88671875" style="37" customWidth="1"/>
    <col min="38" max="38" width="8.33203125" style="37" customWidth="1"/>
    <col min="39" max="39" width="8.109375" style="47" customWidth="1"/>
    <col min="40" max="40" width="16.44140625" style="37" customWidth="1"/>
    <col min="41" max="16384" width="9.109375" style="37"/>
  </cols>
  <sheetData>
    <row r="1" spans="1:40" x14ac:dyDescent="0.3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30</v>
      </c>
    </row>
    <row r="2" spans="1:40" x14ac:dyDescent="0.3">
      <c r="A2" s="36"/>
      <c r="B2" s="36"/>
      <c r="C2" s="36"/>
      <c r="D2" s="36"/>
      <c r="G2" s="38" t="s">
        <v>41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0" x14ac:dyDescent="0.3">
      <c r="A3" s="110" t="s">
        <v>33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x14ac:dyDescent="0.3">
      <c r="A4" s="110" t="s">
        <v>45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</row>
    <row r="6" spans="1:40" x14ac:dyDescent="0.3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114" t="s">
        <v>9</v>
      </c>
      <c r="H6" s="75" t="s">
        <v>67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/>
      <c r="AM6" s="108" t="s">
        <v>10</v>
      </c>
      <c r="AN6" s="109" t="s">
        <v>11</v>
      </c>
    </row>
    <row r="7" spans="1:40" x14ac:dyDescent="0.3">
      <c r="A7" s="94"/>
      <c r="B7" s="94"/>
      <c r="C7" s="94"/>
      <c r="D7" s="94"/>
      <c r="E7" s="94"/>
      <c r="F7" s="94"/>
      <c r="G7" s="114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08"/>
      <c r="AN7" s="109"/>
    </row>
    <row r="8" spans="1:40" x14ac:dyDescent="0.3">
      <c r="A8" s="94"/>
      <c r="B8" s="94"/>
      <c r="C8" s="94"/>
      <c r="D8" s="94"/>
      <c r="E8" s="94"/>
      <c r="F8" s="94"/>
      <c r="G8" s="114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108"/>
      <c r="AN8" s="33" t="s">
        <v>65</v>
      </c>
    </row>
    <row r="9" spans="1:40" s="13" customFormat="1" ht="31.2" x14ac:dyDescent="0.3">
      <c r="A9" s="112"/>
      <c r="B9" s="113" t="s">
        <v>60</v>
      </c>
      <c r="C9" s="35" t="s">
        <v>22</v>
      </c>
      <c r="D9" s="7">
        <f>'[2]Норма ТК'!D6</f>
        <v>1.306</v>
      </c>
      <c r="E9" s="8" t="s">
        <v>23</v>
      </c>
      <c r="F9" s="2" t="s">
        <v>31</v>
      </c>
      <c r="G9" s="3">
        <v>1</v>
      </c>
      <c r="H9" s="9">
        <f t="shared" ref="H9:N9" si="0">$D$9</f>
        <v>1.306</v>
      </c>
      <c r="I9" s="67"/>
      <c r="J9" s="61"/>
      <c r="K9" s="9">
        <f t="shared" si="0"/>
        <v>1.306</v>
      </c>
      <c r="L9" s="9"/>
      <c r="M9" s="9">
        <f t="shared" si="0"/>
        <v>1.306</v>
      </c>
      <c r="N9" s="9">
        <f t="shared" si="0"/>
        <v>1.306</v>
      </c>
      <c r="O9" s="69"/>
      <c r="P9" s="69"/>
      <c r="Q9" s="67"/>
      <c r="R9" s="9">
        <f t="shared" ref="R9" si="1">$D$9</f>
        <v>1.306</v>
      </c>
      <c r="S9" s="9"/>
      <c r="T9" s="9">
        <f t="shared" ref="T9" si="2">$D$9</f>
        <v>1.306</v>
      </c>
      <c r="U9" s="9"/>
      <c r="V9" s="9">
        <f t="shared" ref="V9" si="3">$D$9</f>
        <v>1.306</v>
      </c>
      <c r="W9" s="67"/>
      <c r="X9" s="67"/>
      <c r="Y9" s="9">
        <f t="shared" ref="Y9" si="4">$D$9</f>
        <v>1.306</v>
      </c>
      <c r="Z9" s="9"/>
      <c r="AA9" s="9">
        <f t="shared" ref="AA9" si="5">$D$9</f>
        <v>1.306</v>
      </c>
      <c r="AB9" s="9"/>
      <c r="AC9" s="9">
        <f t="shared" ref="AC9" si="6">$D$9</f>
        <v>1.306</v>
      </c>
      <c r="AD9" s="67"/>
      <c r="AE9" s="67"/>
      <c r="AF9" s="9">
        <f t="shared" ref="AF9" si="7">$D$9</f>
        <v>1.306</v>
      </c>
      <c r="AG9" s="9"/>
      <c r="AH9" s="9">
        <f t="shared" ref="AH9" si="8">$D$9</f>
        <v>1.306</v>
      </c>
      <c r="AI9" s="9"/>
      <c r="AJ9" s="9">
        <f t="shared" ref="AJ9" si="9">$D$9</f>
        <v>1.306</v>
      </c>
      <c r="AK9" s="67"/>
      <c r="AL9" s="67"/>
      <c r="AM9" s="10">
        <f>SUM(H9:AL9)</f>
        <v>16.978000000000005</v>
      </c>
      <c r="AN9" s="10">
        <f t="shared" ref="AN9:AN10" si="10">AM9</f>
        <v>16.978000000000005</v>
      </c>
    </row>
    <row r="10" spans="1:40" s="13" customFormat="1" ht="31.2" x14ac:dyDescent="0.3">
      <c r="A10" s="112"/>
      <c r="B10" s="113"/>
      <c r="C10" s="35" t="s">
        <v>24</v>
      </c>
      <c r="D10" s="14">
        <f>'[2]Норма ТК'!D11</f>
        <v>1.976</v>
      </c>
      <c r="E10" s="15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69"/>
      <c r="P10" s="69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>
        <v>1.976</v>
      </c>
      <c r="AC10" s="1"/>
      <c r="AD10" s="64"/>
      <c r="AE10" s="64"/>
      <c r="AF10" s="1"/>
      <c r="AG10" s="1"/>
      <c r="AH10" s="1"/>
      <c r="AI10" s="1"/>
      <c r="AJ10" s="1"/>
      <c r="AK10" s="64"/>
      <c r="AL10" s="64"/>
      <c r="AM10" s="10">
        <f t="shared" ref="AM10:AM11" si="11">SUM(H10:AL10)</f>
        <v>1.976</v>
      </c>
      <c r="AN10" s="10">
        <f t="shared" si="10"/>
        <v>1.976</v>
      </c>
    </row>
    <row r="11" spans="1:40" s="13" customFormat="1" ht="30.75" hidden="1" customHeight="1" x14ac:dyDescent="0.3">
      <c r="A11" s="112"/>
      <c r="B11" s="21"/>
      <c r="C11" s="35" t="s">
        <v>25</v>
      </c>
      <c r="D11" s="7">
        <f>'[2]Норма ТК'!D16</f>
        <v>8.3819999999999997</v>
      </c>
      <c r="E11" s="18" t="s">
        <v>15</v>
      </c>
      <c r="F11" s="2" t="s">
        <v>16</v>
      </c>
      <c r="G11" s="3">
        <v>1</v>
      </c>
      <c r="H11" s="10"/>
      <c r="I11" s="61"/>
      <c r="J11" s="61"/>
      <c r="K11" s="10"/>
      <c r="L11" s="10"/>
      <c r="M11" s="10"/>
      <c r="N11" s="10"/>
      <c r="O11" s="69"/>
      <c r="P11" s="69"/>
      <c r="Q11" s="61"/>
      <c r="R11" s="10"/>
      <c r="S11" s="10"/>
      <c r="T11" s="10"/>
      <c r="U11" s="10"/>
      <c r="V11" s="10"/>
      <c r="W11" s="61"/>
      <c r="X11" s="61"/>
      <c r="Y11" s="10"/>
      <c r="Z11" s="10"/>
      <c r="AA11" s="10"/>
      <c r="AB11" s="10"/>
      <c r="AC11" s="10"/>
      <c r="AD11" s="61"/>
      <c r="AE11" s="61"/>
      <c r="AF11" s="10"/>
      <c r="AG11" s="10"/>
      <c r="AH11" s="10"/>
      <c r="AI11" s="10"/>
      <c r="AJ11" s="10"/>
      <c r="AK11" s="61"/>
      <c r="AL11" s="61"/>
      <c r="AM11" s="10">
        <f t="shared" si="11"/>
        <v>0</v>
      </c>
      <c r="AN11" s="10">
        <f>AM11</f>
        <v>0</v>
      </c>
    </row>
    <row r="12" spans="1:40" s="13" customFormat="1" x14ac:dyDescent="0.3">
      <c r="A12" s="115" t="s">
        <v>17</v>
      </c>
      <c r="B12" s="115"/>
      <c r="C12" s="115"/>
      <c r="D12" s="115"/>
      <c r="E12" s="115"/>
      <c r="F12" s="115"/>
      <c r="G12" s="34"/>
      <c r="H12" s="41">
        <f>H9+H10+H11</f>
        <v>1.306</v>
      </c>
      <c r="I12" s="68">
        <f t="shared" ref="I12:AL12" si="12">I9+I10+I11</f>
        <v>0</v>
      </c>
      <c r="J12" s="68">
        <f t="shared" si="12"/>
        <v>0</v>
      </c>
      <c r="K12" s="41">
        <f t="shared" si="12"/>
        <v>1.306</v>
      </c>
      <c r="L12" s="41">
        <f t="shared" si="12"/>
        <v>0</v>
      </c>
      <c r="M12" s="41">
        <f t="shared" si="12"/>
        <v>1.306</v>
      </c>
      <c r="N12" s="41">
        <f t="shared" si="12"/>
        <v>1.306</v>
      </c>
      <c r="O12" s="68">
        <f t="shared" si="12"/>
        <v>0</v>
      </c>
      <c r="P12" s="68">
        <f t="shared" si="12"/>
        <v>0</v>
      </c>
      <c r="Q12" s="68">
        <f t="shared" si="12"/>
        <v>0</v>
      </c>
      <c r="R12" s="41">
        <f t="shared" si="12"/>
        <v>1.306</v>
      </c>
      <c r="S12" s="41">
        <f t="shared" si="12"/>
        <v>0</v>
      </c>
      <c r="T12" s="41">
        <f t="shared" si="12"/>
        <v>1.306</v>
      </c>
      <c r="U12" s="41">
        <f t="shared" si="12"/>
        <v>0</v>
      </c>
      <c r="V12" s="41">
        <f t="shared" si="12"/>
        <v>1.306</v>
      </c>
      <c r="W12" s="68">
        <f t="shared" si="12"/>
        <v>0</v>
      </c>
      <c r="X12" s="68">
        <f t="shared" si="12"/>
        <v>0</v>
      </c>
      <c r="Y12" s="41">
        <f t="shared" si="12"/>
        <v>1.306</v>
      </c>
      <c r="Z12" s="41">
        <f t="shared" si="12"/>
        <v>0</v>
      </c>
      <c r="AA12" s="41">
        <f t="shared" si="12"/>
        <v>1.306</v>
      </c>
      <c r="AB12" s="41">
        <f t="shared" si="12"/>
        <v>1.976</v>
      </c>
      <c r="AC12" s="41">
        <f t="shared" si="12"/>
        <v>1.306</v>
      </c>
      <c r="AD12" s="68">
        <f t="shared" si="12"/>
        <v>0</v>
      </c>
      <c r="AE12" s="68">
        <f t="shared" si="12"/>
        <v>0</v>
      </c>
      <c r="AF12" s="41">
        <f t="shared" si="12"/>
        <v>1.306</v>
      </c>
      <c r="AG12" s="41">
        <f t="shared" si="12"/>
        <v>0</v>
      </c>
      <c r="AH12" s="41">
        <f t="shared" si="12"/>
        <v>1.306</v>
      </c>
      <c r="AI12" s="41">
        <f t="shared" si="12"/>
        <v>0</v>
      </c>
      <c r="AJ12" s="41">
        <f t="shared" si="12"/>
        <v>1.306</v>
      </c>
      <c r="AK12" s="68">
        <f t="shared" si="12"/>
        <v>0</v>
      </c>
      <c r="AL12" s="68">
        <f t="shared" si="12"/>
        <v>0</v>
      </c>
      <c r="AM12" s="41">
        <f t="shared" ref="AM12" si="13">SUM(H12:AL12)</f>
        <v>18.954000000000004</v>
      </c>
      <c r="AN12" s="41">
        <f>AM12</f>
        <v>18.954000000000004</v>
      </c>
    </row>
    <row r="13" spans="1:40" s="13" customFormat="1" x14ac:dyDescent="0.3">
      <c r="A13" s="22"/>
      <c r="B13" s="22"/>
      <c r="C13" s="22"/>
      <c r="D13" s="22"/>
      <c r="E13" s="22"/>
      <c r="F13" s="22"/>
      <c r="G13" s="54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</row>
    <row r="14" spans="1:40" s="13" customFormat="1" x14ac:dyDescent="0.3">
      <c r="A14" s="22"/>
      <c r="B14" s="22"/>
      <c r="C14" s="22"/>
      <c r="D14" s="22"/>
      <c r="E14" s="22"/>
      <c r="F14" s="22"/>
      <c r="G14" s="54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</row>
    <row r="15" spans="1:40" x14ac:dyDescent="0.3">
      <c r="A15" s="42"/>
      <c r="B15" s="43"/>
      <c r="C15" s="43"/>
      <c r="D15" s="43"/>
      <c r="E15" s="43"/>
      <c r="F15" s="43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46"/>
    </row>
    <row r="16" spans="1:40" s="23" customFormat="1" ht="39" customHeight="1" x14ac:dyDescent="0.3">
      <c r="D16" s="107" t="s">
        <v>26</v>
      </c>
      <c r="E16" s="107"/>
      <c r="F16" s="24"/>
      <c r="G16" s="71" t="s">
        <v>61</v>
      </c>
      <c r="H16" s="71"/>
      <c r="I16" s="71"/>
      <c r="J16" s="71"/>
      <c r="K16" s="71"/>
      <c r="L16" s="71"/>
      <c r="O16" s="72"/>
      <c r="P16" s="72"/>
      <c r="Q16" s="72"/>
      <c r="R16" s="72"/>
      <c r="T16" s="73" t="s">
        <v>44</v>
      </c>
      <c r="U16" s="73"/>
      <c r="V16" s="73"/>
    </row>
    <row r="17" spans="2:40" s="25" customFormat="1" ht="13.2" x14ac:dyDescent="0.3">
      <c r="H17" s="106" t="s">
        <v>1</v>
      </c>
      <c r="I17" s="106"/>
      <c r="J17" s="106"/>
      <c r="K17" s="106"/>
      <c r="O17" s="106" t="s">
        <v>2</v>
      </c>
      <c r="P17" s="106"/>
      <c r="Q17" s="106"/>
      <c r="R17" s="106"/>
      <c r="T17" s="106" t="s">
        <v>27</v>
      </c>
      <c r="U17" s="106"/>
      <c r="V17" s="106"/>
    </row>
    <row r="18" spans="2:40" s="26" customFormat="1" x14ac:dyDescent="0.3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</row>
    <row r="19" spans="2:40" s="26" customFormat="1" x14ac:dyDescent="0.3">
      <c r="B19" s="27"/>
      <c r="D19" s="28"/>
      <c r="E19" s="28"/>
      <c r="P19" s="2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</row>
    <row r="20" spans="2:40" s="26" customFormat="1" x14ac:dyDescent="0.3">
      <c r="B20" s="27"/>
      <c r="D20" s="28"/>
      <c r="E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M20" s="30"/>
      <c r="AN20" s="30"/>
    </row>
    <row r="21" spans="2:40" s="23" customFormat="1" ht="58.5" customHeight="1" x14ac:dyDescent="0.3">
      <c r="D21" s="107" t="s">
        <v>43</v>
      </c>
      <c r="E21" s="107"/>
      <c r="F21" s="24"/>
      <c r="G21" s="71" t="s">
        <v>62</v>
      </c>
      <c r="H21" s="71"/>
      <c r="I21" s="71"/>
      <c r="J21" s="71"/>
      <c r="K21" s="71"/>
      <c r="L21" s="71"/>
      <c r="O21" s="72"/>
      <c r="P21" s="72"/>
      <c r="Q21" s="72"/>
      <c r="R21" s="72"/>
      <c r="T21" s="73" t="s">
        <v>42</v>
      </c>
      <c r="U21" s="73"/>
      <c r="V21" s="73"/>
    </row>
    <row r="22" spans="2:40" s="25" customFormat="1" ht="13.2" x14ac:dyDescent="0.3">
      <c r="H22" s="106" t="s">
        <v>1</v>
      </c>
      <c r="I22" s="106"/>
      <c r="J22" s="106"/>
      <c r="K22" s="106"/>
      <c r="O22" s="106" t="s">
        <v>2</v>
      </c>
      <c r="P22" s="106"/>
      <c r="Q22" s="106"/>
      <c r="R22" s="106"/>
      <c r="T22" s="106" t="s">
        <v>27</v>
      </c>
      <c r="U22" s="106"/>
      <c r="V22" s="106"/>
    </row>
  </sheetData>
  <mergeCells count="31">
    <mergeCell ref="A12:F12"/>
    <mergeCell ref="T17:V17"/>
    <mergeCell ref="D16:E16"/>
    <mergeCell ref="G16:L16"/>
    <mergeCell ref="O16:R16"/>
    <mergeCell ref="T16:V16"/>
    <mergeCell ref="H17:K17"/>
    <mergeCell ref="O17:R17"/>
    <mergeCell ref="A9:A11"/>
    <mergeCell ref="B9:B10"/>
    <mergeCell ref="F6:F8"/>
    <mergeCell ref="G6:G8"/>
    <mergeCell ref="H6:AL6"/>
    <mergeCell ref="AM6:AM8"/>
    <mergeCell ref="AN6:AN7"/>
    <mergeCell ref="H8:AL8"/>
    <mergeCell ref="A3:AN3"/>
    <mergeCell ref="A4:AN4"/>
    <mergeCell ref="A5:AN5"/>
    <mergeCell ref="A6:A8"/>
    <mergeCell ref="B6:B8"/>
    <mergeCell ref="C6:C8"/>
    <mergeCell ref="D6:D8"/>
    <mergeCell ref="E6:E8"/>
    <mergeCell ref="D21:E21"/>
    <mergeCell ref="G21:L21"/>
    <mergeCell ref="O21:R21"/>
    <mergeCell ref="T21:V21"/>
    <mergeCell ref="H22:K22"/>
    <mergeCell ref="O22:R22"/>
    <mergeCell ref="T22:V22"/>
  </mergeCells>
  <pageMargins left="0.7" right="0.7" top="0.75" bottom="0.75" header="0.3" footer="0.3"/>
  <pageSetup paperSize="9" scale="3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BL31"/>
  <sheetViews>
    <sheetView showZeros="0" topLeftCell="E1" zoomScale="75" zoomScaleNormal="75" zoomScaleSheetLayoutView="70" workbookViewId="0">
      <selection activeCell="J44" sqref="J44"/>
    </sheetView>
  </sheetViews>
  <sheetFormatPr defaultColWidth="9.109375" defaultRowHeight="15.6" outlineLevelRow="1" x14ac:dyDescent="0.3"/>
  <cols>
    <col min="1" max="1" width="6" style="37" customWidth="1"/>
    <col min="2" max="2" width="27.5546875" style="37" customWidth="1"/>
    <col min="3" max="3" width="26.44140625" style="37" customWidth="1"/>
    <col min="4" max="4" width="11.88671875" style="37" customWidth="1"/>
    <col min="5" max="5" width="28.5546875" style="38" customWidth="1"/>
    <col min="6" max="6" width="13.33203125" style="38" customWidth="1"/>
    <col min="7" max="17" width="7.33203125" style="37" customWidth="1"/>
    <col min="18" max="37" width="7.109375" style="37" customWidth="1"/>
    <col min="38" max="38" width="9.6640625" style="47" customWidth="1"/>
    <col min="39" max="16384" width="9.109375" style="37"/>
  </cols>
  <sheetData>
    <row r="1" spans="1:60" x14ac:dyDescent="0.3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29</v>
      </c>
      <c r="AM1" s="36"/>
    </row>
    <row r="2" spans="1:60" x14ac:dyDescent="0.3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53"/>
      <c r="AM2" s="36"/>
    </row>
    <row r="3" spans="1:60" x14ac:dyDescent="0.3">
      <c r="A3" s="83" t="s">
        <v>35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60" x14ac:dyDescent="0.3">
      <c r="A4" s="111" t="s">
        <v>45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60" x14ac:dyDescent="0.3">
      <c r="A5" s="88" t="s">
        <v>49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</row>
    <row r="6" spans="1:60" x14ac:dyDescent="0.3">
      <c r="A6" s="91" t="s">
        <v>3</v>
      </c>
      <c r="B6" s="91" t="s">
        <v>4</v>
      </c>
      <c r="C6" s="91" t="s">
        <v>5</v>
      </c>
      <c r="D6" s="94" t="s">
        <v>7</v>
      </c>
      <c r="E6" s="91" t="s">
        <v>8</v>
      </c>
      <c r="F6" s="103" t="s">
        <v>9</v>
      </c>
      <c r="G6" s="75" t="s">
        <v>67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108" t="s">
        <v>68</v>
      </c>
      <c r="BE6" s="13"/>
      <c r="BF6" s="13"/>
      <c r="BG6" s="13"/>
      <c r="BH6" s="13"/>
    </row>
    <row r="7" spans="1:60" x14ac:dyDescent="0.3">
      <c r="A7" s="92"/>
      <c r="B7" s="92"/>
      <c r="C7" s="92"/>
      <c r="D7" s="94"/>
      <c r="E7" s="92"/>
      <c r="F7" s="104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08"/>
      <c r="BE7" s="13"/>
      <c r="BF7" s="13"/>
      <c r="BG7" s="13"/>
      <c r="BH7" s="13"/>
    </row>
    <row r="8" spans="1:60" ht="16.2" thickBot="1" x14ac:dyDescent="0.35">
      <c r="A8" s="93"/>
      <c r="B8" s="93"/>
      <c r="C8" s="93"/>
      <c r="D8" s="94"/>
      <c r="E8" s="93"/>
      <c r="F8" s="105"/>
      <c r="G8" s="80" t="s">
        <v>39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108"/>
      <c r="BE8" s="13"/>
      <c r="BF8" s="13"/>
      <c r="BG8" s="13"/>
      <c r="BH8" s="13"/>
    </row>
    <row r="9" spans="1:60" s="50" customFormat="1" ht="31.2" x14ac:dyDescent="0.3">
      <c r="A9" s="98"/>
      <c r="B9" s="101" t="s">
        <v>34</v>
      </c>
      <c r="C9" s="39" t="s">
        <v>64</v>
      </c>
      <c r="D9" s="3" t="s">
        <v>63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19">
        <v>1</v>
      </c>
      <c r="S9" s="19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19">
        <v>1</v>
      </c>
      <c r="Z9" s="19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19">
        <v>1</v>
      </c>
      <c r="AG9" s="19">
        <v>1</v>
      </c>
      <c r="AH9" s="48">
        <v>1</v>
      </c>
      <c r="AI9" s="48">
        <v>1</v>
      </c>
      <c r="AJ9" s="60">
        <v>1</v>
      </c>
      <c r="AK9" s="65">
        <v>1</v>
      </c>
      <c r="AL9" s="48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0" s="51" customFormat="1" ht="31.2" x14ac:dyDescent="0.3">
      <c r="A10" s="99"/>
      <c r="B10" s="102"/>
      <c r="C10" s="39" t="s">
        <v>21</v>
      </c>
      <c r="D10" s="3" t="s">
        <v>14</v>
      </c>
      <c r="E10" s="2" t="s">
        <v>32</v>
      </c>
      <c r="F10" s="3">
        <v>1</v>
      </c>
      <c r="G10" s="48"/>
      <c r="H10" s="60"/>
      <c r="I10" s="61"/>
      <c r="J10" s="10"/>
      <c r="K10" s="48"/>
      <c r="L10" s="48"/>
      <c r="M10" s="48"/>
      <c r="N10" s="61"/>
      <c r="O10" s="61"/>
      <c r="P10" s="61"/>
      <c r="Q10" s="10"/>
      <c r="R10" s="19"/>
      <c r="S10" s="19"/>
      <c r="T10" s="19"/>
      <c r="U10" s="19"/>
      <c r="V10" s="59"/>
      <c r="W10" s="61"/>
      <c r="X10" s="10"/>
      <c r="Y10" s="19"/>
      <c r="Z10" s="48"/>
      <c r="AA10" s="19">
        <v>1</v>
      </c>
      <c r="AB10" s="19"/>
      <c r="AC10" s="59"/>
      <c r="AD10" s="61"/>
      <c r="AE10" s="10"/>
      <c r="AF10" s="19"/>
      <c r="AG10" s="19"/>
      <c r="AH10" s="19"/>
      <c r="AI10" s="19"/>
      <c r="AJ10" s="59"/>
      <c r="AK10" s="65"/>
      <c r="AL10" s="48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</row>
    <row r="11" spans="1:60" s="11" customFormat="1" x14ac:dyDescent="0.3">
      <c r="A11" s="95" t="s">
        <v>17</v>
      </c>
      <c r="B11" s="96"/>
      <c r="C11" s="96"/>
      <c r="D11" s="96"/>
      <c r="E11" s="97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si="1"/>
        <v>1</v>
      </c>
      <c r="O11" s="60">
        <f t="shared" si="1"/>
        <v>1</v>
      </c>
      <c r="P11" s="60">
        <f t="shared" si="1"/>
        <v>1</v>
      </c>
      <c r="Q11" s="48">
        <f t="shared" si="1"/>
        <v>1</v>
      </c>
      <c r="R11" s="48">
        <f t="shared" si="1"/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si="1"/>
        <v>1</v>
      </c>
      <c r="X11" s="48">
        <f t="shared" si="1"/>
        <v>1</v>
      </c>
      <c r="Y11" s="48">
        <f t="shared" si="1"/>
        <v>1</v>
      </c>
      <c r="Z11" s="48">
        <f t="shared" si="1"/>
        <v>1</v>
      </c>
      <c r="AA11" s="48">
        <f t="shared" si="1"/>
        <v>2</v>
      </c>
      <c r="AB11" s="48">
        <f t="shared" si="1"/>
        <v>1</v>
      </c>
      <c r="AC11" s="60">
        <f t="shared" si="1"/>
        <v>1</v>
      </c>
      <c r="AD11" s="60">
        <f t="shared" si="1"/>
        <v>1</v>
      </c>
      <c r="AE11" s="48">
        <f t="shared" si="1"/>
        <v>1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8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x14ac:dyDescent="0.3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  <c r="BE12" s="13"/>
      <c r="BF12" s="13"/>
      <c r="BG12" s="13"/>
      <c r="BH12" s="13"/>
    </row>
    <row r="13" spans="1:60" x14ac:dyDescent="0.3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  <c r="BE13" s="13"/>
      <c r="BF13" s="13"/>
      <c r="BG13" s="13"/>
      <c r="BH13" s="13"/>
    </row>
    <row r="14" spans="1:60" x14ac:dyDescent="0.3">
      <c r="A14" s="42"/>
      <c r="B14" s="43"/>
      <c r="C14" s="43"/>
      <c r="D14" s="43"/>
      <c r="E14" s="43"/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46"/>
      <c r="BE14" s="13"/>
      <c r="BF14" s="13"/>
      <c r="BG14" s="13"/>
      <c r="BH14" s="13"/>
    </row>
    <row r="15" spans="1:60" s="23" customFormat="1" ht="46.5" hidden="1" customHeight="1" outlineLevel="1" x14ac:dyDescent="0.3">
      <c r="D15" s="24"/>
      <c r="E15" s="24" t="s">
        <v>26</v>
      </c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60" s="25" customFormat="1" ht="13.2" hidden="1" outlineLevel="1" x14ac:dyDescent="0.3">
      <c r="H16" s="106" t="s">
        <v>1</v>
      </c>
      <c r="I16" s="106"/>
      <c r="J16" s="106"/>
      <c r="K16" s="106"/>
      <c r="O16" s="106" t="s">
        <v>2</v>
      </c>
      <c r="P16" s="106"/>
      <c r="Q16" s="106"/>
      <c r="R16" s="106"/>
      <c r="T16" s="106" t="s">
        <v>27</v>
      </c>
      <c r="U16" s="106"/>
      <c r="V16" s="106"/>
    </row>
    <row r="17" spans="2:64" s="26" customFormat="1" hidden="1" outlineLevel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 x14ac:dyDescent="0.3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hidden="1" outlineLevel="1" x14ac:dyDescent="0.3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3.25" hidden="1" customHeight="1" outlineLevel="1" x14ac:dyDescent="0.3">
      <c r="D20" s="24"/>
      <c r="E20" s="24" t="s">
        <v>43</v>
      </c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32" customFormat="1" ht="13.2" hidden="1" outlineLevel="1" x14ac:dyDescent="0.2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27</v>
      </c>
      <c r="U21" s="74"/>
      <c r="V21" s="74"/>
    </row>
    <row r="22" spans="2:64" hidden="1" outlineLevel="1" x14ac:dyDescent="0.3"/>
    <row r="23" spans="2:64" collapsed="1" x14ac:dyDescent="0.3"/>
    <row r="30" spans="2:64" ht="31.2" x14ac:dyDescent="0.3">
      <c r="E30" s="116" t="s">
        <v>56</v>
      </c>
      <c r="F30" s="117"/>
      <c r="G30" s="3" t="s">
        <v>57</v>
      </c>
      <c r="H30" s="3" t="s">
        <v>57</v>
      </c>
      <c r="I30" s="3" t="s">
        <v>57</v>
      </c>
      <c r="J30" s="3" t="s">
        <v>57</v>
      </c>
      <c r="K30" s="3" t="s">
        <v>57</v>
      </c>
      <c r="L30" s="3" t="s">
        <v>57</v>
      </c>
      <c r="M30" s="3" t="s">
        <v>57</v>
      </c>
      <c r="N30" s="3" t="s">
        <v>57</v>
      </c>
      <c r="O30" s="3" t="s">
        <v>57</v>
      </c>
      <c r="P30" s="3" t="s">
        <v>57</v>
      </c>
      <c r="Q30" s="3" t="s">
        <v>57</v>
      </c>
      <c r="R30" s="3" t="s">
        <v>57</v>
      </c>
      <c r="S30" s="3" t="s">
        <v>57</v>
      </c>
      <c r="T30" s="3" t="s">
        <v>57</v>
      </c>
      <c r="U30" s="3" t="s">
        <v>57</v>
      </c>
      <c r="V30" s="3" t="s">
        <v>57</v>
      </c>
      <c r="W30" s="3" t="s">
        <v>57</v>
      </c>
      <c r="X30" s="3" t="s">
        <v>57</v>
      </c>
      <c r="Y30" s="3" t="s">
        <v>57</v>
      </c>
      <c r="Z30" s="3" t="s">
        <v>57</v>
      </c>
      <c r="AA30" s="3" t="s">
        <v>57</v>
      </c>
      <c r="AB30" s="3" t="s">
        <v>57</v>
      </c>
      <c r="AC30" s="3" t="s">
        <v>57</v>
      </c>
      <c r="AD30" s="3" t="s">
        <v>57</v>
      </c>
      <c r="AE30" s="3" t="s">
        <v>57</v>
      </c>
      <c r="AF30" s="3" t="s">
        <v>57</v>
      </c>
      <c r="AG30" s="3" t="s">
        <v>57</v>
      </c>
      <c r="AH30" s="3" t="s">
        <v>57</v>
      </c>
      <c r="AI30" s="3" t="s">
        <v>57</v>
      </c>
      <c r="AJ30" s="3" t="s">
        <v>57</v>
      </c>
      <c r="AK30" s="3" t="s">
        <v>57</v>
      </c>
      <c r="AL30" s="34" t="s">
        <v>52</v>
      </c>
    </row>
    <row r="31" spans="2:64" x14ac:dyDescent="0.3">
      <c r="G31" s="4">
        <f>0.3+0.34</f>
        <v>0.64</v>
      </c>
      <c r="H31" s="4">
        <f t="shared" ref="H31:AK31" si="2">0.3+0.34</f>
        <v>0.64</v>
      </c>
      <c r="I31" s="4">
        <f t="shared" si="2"/>
        <v>0.64</v>
      </c>
      <c r="J31" s="4">
        <f t="shared" si="2"/>
        <v>0.64</v>
      </c>
      <c r="K31" s="4">
        <f t="shared" si="2"/>
        <v>0.64</v>
      </c>
      <c r="L31" s="4">
        <f t="shared" si="2"/>
        <v>0.64</v>
      </c>
      <c r="M31" s="4">
        <f t="shared" si="2"/>
        <v>0.64</v>
      </c>
      <c r="N31" s="4">
        <f t="shared" si="2"/>
        <v>0.64</v>
      </c>
      <c r="O31" s="4">
        <f t="shared" si="2"/>
        <v>0.64</v>
      </c>
      <c r="P31" s="4">
        <f t="shared" si="2"/>
        <v>0.64</v>
      </c>
      <c r="Q31" s="4">
        <f t="shared" si="2"/>
        <v>0.64</v>
      </c>
      <c r="R31" s="4">
        <f t="shared" si="2"/>
        <v>0.64</v>
      </c>
      <c r="S31" s="4">
        <f t="shared" si="2"/>
        <v>0.64</v>
      </c>
      <c r="T31" s="4">
        <f t="shared" si="2"/>
        <v>0.64</v>
      </c>
      <c r="U31" s="4">
        <f t="shared" si="2"/>
        <v>0.64</v>
      </c>
      <c r="V31" s="4">
        <f t="shared" si="2"/>
        <v>0.64</v>
      </c>
      <c r="W31" s="4">
        <f t="shared" si="2"/>
        <v>0.64</v>
      </c>
      <c r="X31" s="4">
        <f t="shared" si="2"/>
        <v>0.64</v>
      </c>
      <c r="Y31" s="4">
        <f t="shared" si="2"/>
        <v>0.64</v>
      </c>
      <c r="Z31" s="4">
        <f t="shared" si="2"/>
        <v>0.64</v>
      </c>
      <c r="AA31" s="4">
        <f t="shared" si="2"/>
        <v>0.64</v>
      </c>
      <c r="AB31" s="4">
        <f t="shared" si="2"/>
        <v>0.64</v>
      </c>
      <c r="AC31" s="4">
        <f t="shared" si="2"/>
        <v>0.64</v>
      </c>
      <c r="AD31" s="4">
        <f t="shared" si="2"/>
        <v>0.64</v>
      </c>
      <c r="AE31" s="4">
        <f t="shared" si="2"/>
        <v>0.64</v>
      </c>
      <c r="AF31" s="4">
        <f t="shared" si="2"/>
        <v>0.64</v>
      </c>
      <c r="AG31" s="4">
        <f t="shared" si="2"/>
        <v>0.64</v>
      </c>
      <c r="AH31" s="4">
        <f t="shared" si="2"/>
        <v>0.64</v>
      </c>
      <c r="AI31" s="4">
        <f t="shared" si="2"/>
        <v>0.64</v>
      </c>
      <c r="AJ31" s="4">
        <f t="shared" si="2"/>
        <v>0.64</v>
      </c>
      <c r="AK31" s="4">
        <f t="shared" si="2"/>
        <v>0.64</v>
      </c>
      <c r="AL31" s="4">
        <f>SUM(G31:AK31)</f>
        <v>19.840000000000007</v>
      </c>
    </row>
  </sheetData>
  <mergeCells count="28">
    <mergeCell ref="E30:F30"/>
    <mergeCell ref="A11:E11"/>
    <mergeCell ref="A9:A10"/>
    <mergeCell ref="B9:B1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H21:K21"/>
    <mergeCell ref="O21:R21"/>
    <mergeCell ref="T21:V21"/>
    <mergeCell ref="T15:V15"/>
    <mergeCell ref="H16:K16"/>
    <mergeCell ref="O16:R16"/>
    <mergeCell ref="T16:V16"/>
    <mergeCell ref="G20:L20"/>
    <mergeCell ref="O20:R20"/>
    <mergeCell ref="T20:V20"/>
    <mergeCell ref="G15:L15"/>
    <mergeCell ref="O15:R15"/>
  </mergeCells>
  <pageMargins left="0.7" right="0.7" top="0.75" bottom="0.75" header="0.3" footer="0.3"/>
  <pageSetup paperSize="9" scale="3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1"/>
  <sheetViews>
    <sheetView showZeros="0" zoomScale="75" zoomScaleNormal="75" zoomScaleSheetLayoutView="80" workbookViewId="0">
      <selection activeCell="Z30" sqref="Z30"/>
    </sheetView>
  </sheetViews>
  <sheetFormatPr defaultColWidth="9.109375" defaultRowHeight="15.6" x14ac:dyDescent="0.3"/>
  <cols>
    <col min="1" max="1" width="9.109375" style="37" customWidth="1"/>
    <col min="2" max="2" width="27.5546875" style="37" customWidth="1"/>
    <col min="3" max="3" width="27" style="37" customWidth="1"/>
    <col min="4" max="4" width="10.6640625" style="37" customWidth="1"/>
    <col min="5" max="5" width="11" style="37" customWidth="1"/>
    <col min="6" max="6" width="27" style="38" customWidth="1"/>
    <col min="7" max="7" width="13.33203125" style="38" customWidth="1"/>
    <col min="8" max="27" width="7" style="37" customWidth="1"/>
    <col min="28" max="28" width="8.109375" style="37" customWidth="1"/>
    <col min="29" max="38" width="7" style="37" customWidth="1"/>
    <col min="39" max="39" width="12" style="47" customWidth="1"/>
    <col min="40" max="40" width="20.5546875" style="37" customWidth="1"/>
    <col min="41" max="16384" width="9.109375" style="37"/>
  </cols>
  <sheetData>
    <row r="1" spans="1:58" x14ac:dyDescent="0.3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29</v>
      </c>
      <c r="AO1" s="36"/>
    </row>
    <row r="2" spans="1:58" x14ac:dyDescent="0.3">
      <c r="A2" s="36"/>
      <c r="B2" s="36"/>
      <c r="C2" s="36"/>
      <c r="D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58" x14ac:dyDescent="0.3">
      <c r="A3" s="83" t="s">
        <v>48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</row>
    <row r="4" spans="1:58" x14ac:dyDescent="0.3">
      <c r="A4" s="88" t="s">
        <v>45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</row>
    <row r="5" spans="1:58" x14ac:dyDescent="0.3">
      <c r="A5" s="88" t="s">
        <v>49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</row>
    <row r="6" spans="1:58" x14ac:dyDescent="0.3">
      <c r="A6" s="91" t="s">
        <v>3</v>
      </c>
      <c r="B6" s="91" t="s">
        <v>4</v>
      </c>
      <c r="C6" s="91" t="s">
        <v>5</v>
      </c>
      <c r="D6" s="91" t="s">
        <v>6</v>
      </c>
      <c r="E6" s="94" t="s">
        <v>7</v>
      </c>
      <c r="F6" s="91" t="s">
        <v>8</v>
      </c>
      <c r="G6" s="103" t="s">
        <v>9</v>
      </c>
      <c r="H6" s="75" t="s">
        <v>67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/>
      <c r="AM6" s="108" t="s">
        <v>10</v>
      </c>
      <c r="AN6" s="118" t="s">
        <v>11</v>
      </c>
    </row>
    <row r="7" spans="1:58" x14ac:dyDescent="0.3">
      <c r="A7" s="92"/>
      <c r="B7" s="92"/>
      <c r="C7" s="92"/>
      <c r="D7" s="92"/>
      <c r="E7" s="94"/>
      <c r="F7" s="92"/>
      <c r="G7" s="104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08"/>
      <c r="AN7" s="118"/>
    </row>
    <row r="8" spans="1:58" ht="16.2" thickBot="1" x14ac:dyDescent="0.35">
      <c r="A8" s="93"/>
      <c r="B8" s="93"/>
      <c r="C8" s="93"/>
      <c r="D8" s="93"/>
      <c r="E8" s="94"/>
      <c r="F8" s="93"/>
      <c r="G8" s="105"/>
      <c r="H8" s="80" t="s">
        <v>11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108"/>
      <c r="AN8" s="33" t="s">
        <v>65</v>
      </c>
    </row>
    <row r="9" spans="1:58" s="50" customFormat="1" ht="32.25" customHeight="1" x14ac:dyDescent="0.3">
      <c r="A9" s="98"/>
      <c r="B9" s="101" t="s">
        <v>34</v>
      </c>
      <c r="C9" s="39" t="s">
        <v>20</v>
      </c>
      <c r="D9" s="40">
        <f>'[2]Норма ТК'!D5</f>
        <v>4.28</v>
      </c>
      <c r="E9" s="3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52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51" customFormat="1" ht="32.25" customHeight="1" x14ac:dyDescent="0.3">
      <c r="A10" s="99"/>
      <c r="B10" s="102"/>
      <c r="C10" s="39" t="s">
        <v>21</v>
      </c>
      <c r="D10" s="7">
        <f>'[2]Норма ТК'!D10</f>
        <v>8.6180000000000003</v>
      </c>
      <c r="E10" s="3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>
        <v>8.6180000000000003</v>
      </c>
      <c r="AC10" s="1"/>
      <c r="AD10" s="64"/>
      <c r="AE10" s="64"/>
      <c r="AF10" s="1"/>
      <c r="AG10" s="1"/>
      <c r="AH10" s="1"/>
      <c r="AI10" s="1"/>
      <c r="AJ10" s="1"/>
      <c r="AK10" s="64"/>
      <c r="AL10" s="66"/>
      <c r="AM10" s="41">
        <f>SUM(H10:AL10)</f>
        <v>8.6180000000000003</v>
      </c>
      <c r="AN10" s="52">
        <f t="shared" si="0"/>
        <v>8.6180000000000003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11" customFormat="1" x14ac:dyDescent="0.3">
      <c r="A11" s="95" t="s">
        <v>17</v>
      </c>
      <c r="B11" s="96"/>
      <c r="C11" s="96"/>
      <c r="D11" s="96"/>
      <c r="E11" s="96"/>
      <c r="F11" s="97"/>
      <c r="G11" s="34"/>
      <c r="H11" s="41">
        <f>H9+H10</f>
        <v>4.28</v>
      </c>
      <c r="I11" s="68">
        <f t="shared" ref="I11:AL11" si="1">I9+I10</f>
        <v>4.28</v>
      </c>
      <c r="J11" s="68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68">
        <f t="shared" si="1"/>
        <v>4.28</v>
      </c>
      <c r="P11" s="68">
        <f t="shared" si="1"/>
        <v>4.28</v>
      </c>
      <c r="Q11" s="68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8">
        <f t="shared" si="1"/>
        <v>4.28</v>
      </c>
      <c r="X11" s="68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12.898</v>
      </c>
      <c r="AC11" s="41">
        <f t="shared" si="1"/>
        <v>4.28</v>
      </c>
      <c r="AD11" s="68">
        <f t="shared" si="1"/>
        <v>4.28</v>
      </c>
      <c r="AE11" s="68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68">
        <f t="shared" si="1"/>
        <v>4.28</v>
      </c>
      <c r="AL11" s="68">
        <f t="shared" si="1"/>
        <v>4.28</v>
      </c>
      <c r="AM11" s="41">
        <f t="shared" ref="AM11" si="2">SUM(H11:AL11)</f>
        <v>141.298</v>
      </c>
      <c r="AN11" s="52">
        <f>AM11</f>
        <v>141.298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 x14ac:dyDescent="0.3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 x14ac:dyDescent="0.3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 x14ac:dyDescent="0.3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 x14ac:dyDescent="0.3">
      <c r="D15" s="107" t="s">
        <v>26</v>
      </c>
      <c r="E15" s="107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3.2" x14ac:dyDescent="0.3">
      <c r="H16" s="106" t="s">
        <v>1</v>
      </c>
      <c r="I16" s="106"/>
      <c r="J16" s="106"/>
      <c r="K16" s="106"/>
      <c r="O16" s="106" t="s">
        <v>2</v>
      </c>
      <c r="P16" s="106"/>
      <c r="Q16" s="106"/>
      <c r="R16" s="106"/>
      <c r="T16" s="106" t="s">
        <v>27</v>
      </c>
      <c r="U16" s="106"/>
      <c r="V16" s="106"/>
    </row>
    <row r="17" spans="2:64" s="26" customFormat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x14ac:dyDescent="0.3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x14ac:dyDescent="0.3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 x14ac:dyDescent="0.3">
      <c r="D20" s="107" t="s">
        <v>43</v>
      </c>
      <c r="E20" s="107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3.2" x14ac:dyDescent="0.3">
      <c r="H21" s="106" t="s">
        <v>1</v>
      </c>
      <c r="I21" s="106"/>
      <c r="J21" s="106"/>
      <c r="K21" s="106"/>
      <c r="O21" s="106" t="s">
        <v>2</v>
      </c>
      <c r="P21" s="106"/>
      <c r="Q21" s="106"/>
      <c r="R21" s="106"/>
      <c r="T21" s="106" t="s">
        <v>27</v>
      </c>
      <c r="U21" s="106"/>
      <c r="V21" s="106"/>
    </row>
  </sheetData>
  <mergeCells count="31">
    <mergeCell ref="AM6:AM8"/>
    <mergeCell ref="AN6:AN7"/>
    <mergeCell ref="H8:AL8"/>
    <mergeCell ref="D6:D8"/>
    <mergeCell ref="E6:E8"/>
    <mergeCell ref="F6:F8"/>
    <mergeCell ref="G6:G8"/>
    <mergeCell ref="H6:AL6"/>
    <mergeCell ref="D20:E20"/>
    <mergeCell ref="G20:L20"/>
    <mergeCell ref="O20:R20"/>
    <mergeCell ref="T20:V20"/>
    <mergeCell ref="A3:AN3"/>
    <mergeCell ref="A4:AN4"/>
    <mergeCell ref="A9:A10"/>
    <mergeCell ref="B9:B10"/>
    <mergeCell ref="D15:E15"/>
    <mergeCell ref="G15:L15"/>
    <mergeCell ref="A11:F11"/>
    <mergeCell ref="O15:R15"/>
    <mergeCell ref="A5:AN5"/>
    <mergeCell ref="A6:A8"/>
    <mergeCell ref="B6:B8"/>
    <mergeCell ref="C6:C8"/>
    <mergeCell ref="H21:K21"/>
    <mergeCell ref="O21:R21"/>
    <mergeCell ref="T21:V21"/>
    <mergeCell ref="T15:V15"/>
    <mergeCell ref="H16:K16"/>
    <mergeCell ref="O16:R16"/>
    <mergeCell ref="T16:V16"/>
  </mergeCells>
  <pageMargins left="0.7" right="0.7" top="0.75" bottom="0.75" header="0.3" footer="0.3"/>
  <pageSetup paperSize="9" scale="34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BL25"/>
  <sheetViews>
    <sheetView showZeros="0" topLeftCell="B1" zoomScale="70" zoomScaleNormal="70" zoomScaleSheetLayoutView="80" workbookViewId="0">
      <selection activeCell="W42" sqref="W42"/>
    </sheetView>
  </sheetViews>
  <sheetFormatPr defaultColWidth="9.109375" defaultRowHeight="15.6" outlineLevelRow="1" x14ac:dyDescent="0.3"/>
  <cols>
    <col min="1" max="1" width="6" style="37" customWidth="1"/>
    <col min="2" max="2" width="27" style="37" customWidth="1"/>
    <col min="3" max="3" width="25.5546875" style="37" customWidth="1"/>
    <col min="4" max="4" width="11" style="37" customWidth="1"/>
    <col min="5" max="5" width="29.44140625" style="38" customWidth="1"/>
    <col min="6" max="6" width="13.33203125" style="38" customWidth="1"/>
    <col min="7" max="37" width="7.5546875" style="37" customWidth="1"/>
    <col min="38" max="38" width="10" style="47" customWidth="1"/>
    <col min="39" max="16384" width="9.109375" style="37"/>
  </cols>
  <sheetData>
    <row r="1" spans="1:64" x14ac:dyDescent="0.3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28</v>
      </c>
      <c r="AM1" s="36"/>
    </row>
    <row r="2" spans="1:64" x14ac:dyDescent="0.3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64" x14ac:dyDescent="0.3">
      <c r="A3" s="83" t="s">
        <v>35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64" x14ac:dyDescent="0.3">
      <c r="A4" s="111" t="s">
        <v>45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64" x14ac:dyDescent="0.3">
      <c r="A5" s="88" t="s">
        <v>50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</row>
    <row r="6" spans="1:64" x14ac:dyDescent="0.3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114" t="s">
        <v>9</v>
      </c>
      <c r="G6" s="75" t="s">
        <v>67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108" t="s">
        <v>68</v>
      </c>
    </row>
    <row r="7" spans="1:64" x14ac:dyDescent="0.3">
      <c r="A7" s="94"/>
      <c r="B7" s="94"/>
      <c r="C7" s="94"/>
      <c r="D7" s="94"/>
      <c r="E7" s="94"/>
      <c r="F7" s="114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08"/>
    </row>
    <row r="8" spans="1:64" ht="16.2" thickBot="1" x14ac:dyDescent="0.35">
      <c r="A8" s="94"/>
      <c r="B8" s="94"/>
      <c r="C8" s="94"/>
      <c r="D8" s="94"/>
      <c r="E8" s="94"/>
      <c r="F8" s="114"/>
      <c r="G8" s="75" t="s">
        <v>38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108"/>
    </row>
    <row r="9" spans="1:64" s="50" customFormat="1" ht="33.75" customHeight="1" x14ac:dyDescent="0.3">
      <c r="A9" s="112"/>
      <c r="B9" s="113" t="s">
        <v>34</v>
      </c>
      <c r="C9" s="39" t="s">
        <v>18</v>
      </c>
      <c r="D9" s="18" t="s">
        <v>63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19">
        <v>1</v>
      </c>
      <c r="S9" s="19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19">
        <v>1</v>
      </c>
      <c r="Z9" s="19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19">
        <v>1</v>
      </c>
      <c r="AG9" s="19">
        <v>1</v>
      </c>
      <c r="AH9" s="48">
        <v>1</v>
      </c>
      <c r="AI9" s="48">
        <v>1</v>
      </c>
      <c r="AJ9" s="60">
        <v>1</v>
      </c>
      <c r="AK9" s="60">
        <v>1</v>
      </c>
      <c r="AL9" s="48">
        <f>SUM(G9:AK9)</f>
        <v>31</v>
      </c>
      <c r="AM9" s="12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1:64" s="51" customFormat="1" ht="33.75" customHeight="1" x14ac:dyDescent="0.3">
      <c r="A10" s="112"/>
      <c r="B10" s="113"/>
      <c r="C10" s="39" t="s">
        <v>19</v>
      </c>
      <c r="D10" s="18" t="s">
        <v>14</v>
      </c>
      <c r="E10" s="2" t="s">
        <v>32</v>
      </c>
      <c r="F10" s="3">
        <v>1</v>
      </c>
      <c r="G10" s="48"/>
      <c r="H10" s="60"/>
      <c r="I10" s="60"/>
      <c r="J10" s="48"/>
      <c r="K10" s="48"/>
      <c r="L10" s="48"/>
      <c r="M10" s="48"/>
      <c r="N10" s="60"/>
      <c r="O10" s="60"/>
      <c r="P10" s="60"/>
      <c r="Q10" s="48"/>
      <c r="R10" s="19"/>
      <c r="S10" s="19"/>
      <c r="T10" s="19"/>
      <c r="U10" s="19"/>
      <c r="V10" s="59"/>
      <c r="W10" s="60"/>
      <c r="X10" s="48"/>
      <c r="Y10" s="19"/>
      <c r="Z10" s="48"/>
      <c r="AA10" s="19"/>
      <c r="AB10" s="19">
        <v>1</v>
      </c>
      <c r="AC10" s="59"/>
      <c r="AD10" s="60"/>
      <c r="AE10" s="48"/>
      <c r="AF10" s="19"/>
      <c r="AG10" s="19"/>
      <c r="AH10" s="19"/>
      <c r="AI10" s="19"/>
      <c r="AJ10" s="59"/>
      <c r="AK10" s="60"/>
      <c r="AL10" s="48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 s="51" customFormat="1" x14ac:dyDescent="0.3">
      <c r="A11" s="115" t="s">
        <v>17</v>
      </c>
      <c r="B11" s="115"/>
      <c r="C11" s="115"/>
      <c r="D11" s="115"/>
      <c r="E11" s="115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ref="N11:Q11" si="2">N9+N10</f>
        <v>1</v>
      </c>
      <c r="O11" s="60">
        <f t="shared" si="2"/>
        <v>1</v>
      </c>
      <c r="P11" s="60">
        <f t="shared" si="2"/>
        <v>1</v>
      </c>
      <c r="Q11" s="48">
        <f t="shared" si="2"/>
        <v>1</v>
      </c>
      <c r="R11" s="48">
        <f>R9+R10</f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ref="W11:X11" si="3">W9+W10</f>
        <v>1</v>
      </c>
      <c r="X11" s="48">
        <f t="shared" si="3"/>
        <v>1</v>
      </c>
      <c r="Y11" s="48">
        <f t="shared" si="1"/>
        <v>1</v>
      </c>
      <c r="Z11" s="48">
        <f t="shared" si="1"/>
        <v>1</v>
      </c>
      <c r="AA11" s="48">
        <f t="shared" si="1"/>
        <v>1</v>
      </c>
      <c r="AB11" s="48">
        <f t="shared" si="1"/>
        <v>2</v>
      </c>
      <c r="AC11" s="60">
        <f t="shared" si="1"/>
        <v>1</v>
      </c>
      <c r="AD11" s="60">
        <f t="shared" ref="AD11:AE11" si="4">AD9+AD10</f>
        <v>1</v>
      </c>
      <c r="AE11" s="48">
        <f t="shared" si="4"/>
        <v>1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8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 x14ac:dyDescent="0.3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</row>
    <row r="13" spans="1:64" x14ac:dyDescent="0.3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</row>
    <row r="14" spans="1:64" s="23" customFormat="1" ht="46.5" hidden="1" customHeight="1" outlineLevel="1" x14ac:dyDescent="0.3">
      <c r="D14" s="24"/>
      <c r="E14" s="24" t="s">
        <v>26</v>
      </c>
      <c r="F14" s="24"/>
      <c r="G14" s="71" t="s">
        <v>61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44</v>
      </c>
      <c r="U14" s="73"/>
      <c r="V14" s="73"/>
    </row>
    <row r="15" spans="1:64" s="25" customFormat="1" ht="13.2" hidden="1" outlineLevel="1" x14ac:dyDescent="0.3">
      <c r="H15" s="106" t="s">
        <v>1</v>
      </c>
      <c r="I15" s="106"/>
      <c r="J15" s="106"/>
      <c r="K15" s="106"/>
      <c r="O15" s="106" t="s">
        <v>2</v>
      </c>
      <c r="P15" s="106"/>
      <c r="Q15" s="106"/>
      <c r="R15" s="106"/>
      <c r="T15" s="106" t="s">
        <v>27</v>
      </c>
      <c r="U15" s="106"/>
      <c r="V15" s="106"/>
    </row>
    <row r="16" spans="1:64" s="26" customFormat="1" hidden="1" outlineLevel="1" x14ac:dyDescent="0.3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 x14ac:dyDescent="0.3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 x14ac:dyDescent="0.3">
      <c r="D19" s="24"/>
      <c r="E19" s="24" t="s">
        <v>43</v>
      </c>
      <c r="F19" s="24"/>
      <c r="G19" s="71" t="s">
        <v>62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42</v>
      </c>
      <c r="U19" s="73"/>
      <c r="V19" s="73"/>
    </row>
    <row r="20" spans="2:64" s="32" customFormat="1" ht="13.2" hidden="1" outlineLevel="1" x14ac:dyDescent="0.2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27</v>
      </c>
      <c r="U20" s="74"/>
      <c r="V20" s="74"/>
    </row>
    <row r="21" spans="2:64" collapsed="1" x14ac:dyDescent="0.3"/>
    <row r="24" spans="2:64" ht="31.2" x14ac:dyDescent="0.3">
      <c r="E24" s="113" t="s">
        <v>54</v>
      </c>
      <c r="F24" s="113"/>
      <c r="G24" s="3" t="s">
        <v>58</v>
      </c>
      <c r="H24" s="3" t="s">
        <v>58</v>
      </c>
      <c r="I24" s="3" t="s">
        <v>58</v>
      </c>
      <c r="J24" s="3" t="s">
        <v>58</v>
      </c>
      <c r="K24" s="3" t="s">
        <v>58</v>
      </c>
      <c r="L24" s="3" t="s">
        <v>58</v>
      </c>
      <c r="M24" s="3" t="s">
        <v>58</v>
      </c>
      <c r="N24" s="3" t="s">
        <v>58</v>
      </c>
      <c r="O24" s="3" t="s">
        <v>58</v>
      </c>
      <c r="P24" s="3" t="s">
        <v>58</v>
      </c>
      <c r="Q24" s="3" t="s">
        <v>58</v>
      </c>
      <c r="R24" s="3" t="s">
        <v>58</v>
      </c>
      <c r="S24" s="3" t="s">
        <v>58</v>
      </c>
      <c r="T24" s="3" t="s">
        <v>58</v>
      </c>
      <c r="U24" s="3" t="s">
        <v>58</v>
      </c>
      <c r="V24" s="3" t="s">
        <v>58</v>
      </c>
      <c r="W24" s="3" t="s">
        <v>58</v>
      </c>
      <c r="X24" s="3" t="s">
        <v>58</v>
      </c>
      <c r="Y24" s="3" t="s">
        <v>58</v>
      </c>
      <c r="Z24" s="3" t="s">
        <v>58</v>
      </c>
      <c r="AA24" s="3" t="s">
        <v>58</v>
      </c>
      <c r="AB24" s="3" t="s">
        <v>58</v>
      </c>
      <c r="AC24" s="3" t="s">
        <v>58</v>
      </c>
      <c r="AD24" s="3" t="s">
        <v>58</v>
      </c>
      <c r="AE24" s="3" t="s">
        <v>58</v>
      </c>
      <c r="AF24" s="3" t="s">
        <v>58</v>
      </c>
      <c r="AG24" s="3" t="s">
        <v>58</v>
      </c>
      <c r="AH24" s="3" t="s">
        <v>58</v>
      </c>
      <c r="AI24" s="3" t="s">
        <v>58</v>
      </c>
      <c r="AJ24" s="3" t="s">
        <v>58</v>
      </c>
      <c r="AK24" s="3" t="s">
        <v>58</v>
      </c>
      <c r="AL24" s="34" t="s">
        <v>52</v>
      </c>
    </row>
    <row r="25" spans="2:64" x14ac:dyDescent="0.3">
      <c r="G25" s="4">
        <f>0.16+0.17</f>
        <v>0.33</v>
      </c>
      <c r="H25" s="4">
        <f t="shared" ref="H25:AK25" si="5">0.16+0.17</f>
        <v>0.33</v>
      </c>
      <c r="I25" s="4">
        <f t="shared" si="5"/>
        <v>0.33</v>
      </c>
      <c r="J25" s="4">
        <f t="shared" si="5"/>
        <v>0.33</v>
      </c>
      <c r="K25" s="4">
        <f t="shared" si="5"/>
        <v>0.33</v>
      </c>
      <c r="L25" s="4">
        <f t="shared" si="5"/>
        <v>0.33</v>
      </c>
      <c r="M25" s="4">
        <f t="shared" si="5"/>
        <v>0.33</v>
      </c>
      <c r="N25" s="4">
        <f t="shared" si="5"/>
        <v>0.33</v>
      </c>
      <c r="O25" s="4">
        <f t="shared" si="5"/>
        <v>0.33</v>
      </c>
      <c r="P25" s="4">
        <f t="shared" si="5"/>
        <v>0.33</v>
      </c>
      <c r="Q25" s="4">
        <f t="shared" si="5"/>
        <v>0.33</v>
      </c>
      <c r="R25" s="4">
        <f t="shared" si="5"/>
        <v>0.33</v>
      </c>
      <c r="S25" s="4">
        <f t="shared" si="5"/>
        <v>0.33</v>
      </c>
      <c r="T25" s="4">
        <f t="shared" si="5"/>
        <v>0.33</v>
      </c>
      <c r="U25" s="4">
        <f t="shared" si="5"/>
        <v>0.33</v>
      </c>
      <c r="V25" s="4">
        <f t="shared" si="5"/>
        <v>0.33</v>
      </c>
      <c r="W25" s="4">
        <f t="shared" si="5"/>
        <v>0.33</v>
      </c>
      <c r="X25" s="4">
        <f t="shared" si="5"/>
        <v>0.33</v>
      </c>
      <c r="Y25" s="4">
        <f t="shared" si="5"/>
        <v>0.33</v>
      </c>
      <c r="Z25" s="4">
        <f t="shared" si="5"/>
        <v>0.33</v>
      </c>
      <c r="AA25" s="4">
        <f t="shared" si="5"/>
        <v>0.33</v>
      </c>
      <c r="AB25" s="4">
        <f t="shared" si="5"/>
        <v>0.33</v>
      </c>
      <c r="AC25" s="4">
        <f t="shared" si="5"/>
        <v>0.33</v>
      </c>
      <c r="AD25" s="4">
        <f t="shared" si="5"/>
        <v>0.33</v>
      </c>
      <c r="AE25" s="4">
        <f t="shared" si="5"/>
        <v>0.33</v>
      </c>
      <c r="AF25" s="4">
        <f t="shared" si="5"/>
        <v>0.33</v>
      </c>
      <c r="AG25" s="4">
        <f t="shared" si="5"/>
        <v>0.33</v>
      </c>
      <c r="AH25" s="4">
        <f t="shared" si="5"/>
        <v>0.33</v>
      </c>
      <c r="AI25" s="4">
        <f t="shared" si="5"/>
        <v>0.33</v>
      </c>
      <c r="AJ25" s="4">
        <f t="shared" si="5"/>
        <v>0.33</v>
      </c>
      <c r="AK25" s="4">
        <f t="shared" si="5"/>
        <v>0.33</v>
      </c>
      <c r="AL25" s="4">
        <f>SUM(G25:AK25)</f>
        <v>10.23</v>
      </c>
    </row>
  </sheetData>
  <mergeCells count="28">
    <mergeCell ref="AL6:AL8"/>
    <mergeCell ref="G8:AK8"/>
    <mergeCell ref="E24:F24"/>
    <mergeCell ref="A11:E11"/>
    <mergeCell ref="O15:R15"/>
    <mergeCell ref="T15:V15"/>
    <mergeCell ref="G19:L19"/>
    <mergeCell ref="O19:R19"/>
    <mergeCell ref="T19:V19"/>
    <mergeCell ref="H20:K20"/>
    <mergeCell ref="O20:R20"/>
    <mergeCell ref="T20:V20"/>
    <mergeCell ref="A3:AL3"/>
    <mergeCell ref="G14:L14"/>
    <mergeCell ref="O14:R14"/>
    <mergeCell ref="T14:V14"/>
    <mergeCell ref="H15:K15"/>
    <mergeCell ref="A9:A10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</mergeCells>
  <pageMargins left="0.7" right="0.7" top="0.75" bottom="0.75" header="0.3" footer="0.3"/>
  <pageSetup paperSize="9" scale="3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1"/>
  <sheetViews>
    <sheetView showZeros="0" topLeftCell="D1" zoomScale="75" zoomScaleNormal="75" zoomScaleSheetLayoutView="70" workbookViewId="0">
      <selection activeCell="AF18" sqref="AF18"/>
    </sheetView>
  </sheetViews>
  <sheetFormatPr defaultColWidth="9.109375" defaultRowHeight="15.6" x14ac:dyDescent="0.3"/>
  <cols>
    <col min="1" max="1" width="7.33203125" style="37" customWidth="1"/>
    <col min="2" max="2" width="26.88671875" style="37" customWidth="1"/>
    <col min="3" max="3" width="28.5546875" style="37" customWidth="1"/>
    <col min="4" max="4" width="10.6640625" style="37" customWidth="1"/>
    <col min="5" max="5" width="10.33203125" style="37" customWidth="1"/>
    <col min="6" max="6" width="28.5546875" style="38" customWidth="1"/>
    <col min="7" max="7" width="13.33203125" style="38" customWidth="1"/>
    <col min="8" max="28" width="6.6640625" style="37" customWidth="1"/>
    <col min="29" max="29" width="7.5546875" style="37" customWidth="1"/>
    <col min="30" max="38" width="6.6640625" style="37" customWidth="1"/>
    <col min="39" max="39" width="11" style="47" customWidth="1"/>
    <col min="40" max="40" width="17.88671875" style="37" customWidth="1"/>
    <col min="41" max="16384" width="9.109375" style="37"/>
  </cols>
  <sheetData>
    <row r="1" spans="1:58" x14ac:dyDescent="0.3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28</v>
      </c>
      <c r="AO1" s="36"/>
    </row>
    <row r="2" spans="1:58" x14ac:dyDescent="0.3">
      <c r="A2" s="36"/>
      <c r="B2" s="36"/>
      <c r="C2" s="36"/>
      <c r="D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58" x14ac:dyDescent="0.3">
      <c r="A3" s="83" t="s">
        <v>48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</row>
    <row r="4" spans="1:58" x14ac:dyDescent="0.3">
      <c r="A4" s="88" t="s">
        <v>45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</row>
    <row r="5" spans="1:58" x14ac:dyDescent="0.3">
      <c r="A5" s="88" t="s">
        <v>50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</row>
    <row r="6" spans="1:58" x14ac:dyDescent="0.3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114" t="s">
        <v>9</v>
      </c>
      <c r="H6" s="75" t="s">
        <v>67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/>
      <c r="AM6" s="108" t="s">
        <v>10</v>
      </c>
      <c r="AN6" s="119" t="s">
        <v>11</v>
      </c>
    </row>
    <row r="7" spans="1:58" x14ac:dyDescent="0.3">
      <c r="A7" s="94"/>
      <c r="B7" s="94"/>
      <c r="C7" s="94"/>
      <c r="D7" s="94"/>
      <c r="E7" s="94"/>
      <c r="F7" s="94"/>
      <c r="G7" s="114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08"/>
      <c r="AN7" s="120"/>
    </row>
    <row r="8" spans="1:58" ht="16.2" thickBot="1" x14ac:dyDescent="0.35">
      <c r="A8" s="94"/>
      <c r="B8" s="94"/>
      <c r="C8" s="94"/>
      <c r="D8" s="94"/>
      <c r="E8" s="94"/>
      <c r="F8" s="94"/>
      <c r="G8" s="114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108"/>
      <c r="AN8" s="33" t="s">
        <v>65</v>
      </c>
    </row>
    <row r="9" spans="1:58" s="50" customFormat="1" ht="32.25" customHeight="1" x14ac:dyDescent="0.3">
      <c r="A9" s="112"/>
      <c r="B9" s="113" t="s">
        <v>34</v>
      </c>
      <c r="C9" s="39" t="s">
        <v>18</v>
      </c>
      <c r="D9" s="40">
        <f>'[2]Норма ТК'!D4</f>
        <v>4.28</v>
      </c>
      <c r="E9" s="3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41">
        <f t="shared" ref="AN9:AN10" si="0">AM9</f>
        <v>132.68</v>
      </c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58" s="51" customFormat="1" ht="32.25" customHeight="1" x14ac:dyDescent="0.3">
      <c r="A10" s="112"/>
      <c r="B10" s="113"/>
      <c r="C10" s="39" t="s">
        <v>19</v>
      </c>
      <c r="D10" s="7">
        <f>'[2]Норма ТК'!D9</f>
        <v>8.6319999999999997</v>
      </c>
      <c r="E10" s="3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/>
      <c r="AC10" s="1">
        <v>8.6319999999999997</v>
      </c>
      <c r="AD10" s="64"/>
      <c r="AE10" s="64"/>
      <c r="AF10" s="1"/>
      <c r="AG10" s="1"/>
      <c r="AH10" s="1"/>
      <c r="AI10" s="1"/>
      <c r="AJ10" s="1"/>
      <c r="AK10" s="64"/>
      <c r="AL10" s="66"/>
      <c r="AM10" s="41">
        <f t="shared" ref="AM10:AM11" si="1">SUM(H10:AL10)</f>
        <v>8.6319999999999997</v>
      </c>
      <c r="AN10" s="41">
        <f t="shared" si="0"/>
        <v>8.6319999999999997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s="51" customFormat="1" x14ac:dyDescent="0.3">
      <c r="A11" s="115" t="s">
        <v>17</v>
      </c>
      <c r="B11" s="115"/>
      <c r="C11" s="115"/>
      <c r="D11" s="115"/>
      <c r="E11" s="115"/>
      <c r="F11" s="115"/>
      <c r="G11" s="34"/>
      <c r="H11" s="41">
        <f>H9+H10</f>
        <v>4.28</v>
      </c>
      <c r="I11" s="68">
        <f t="shared" ref="I11:AL11" si="2">I9+I10</f>
        <v>4.28</v>
      </c>
      <c r="J11" s="68">
        <f t="shared" si="2"/>
        <v>4.28</v>
      </c>
      <c r="K11" s="41">
        <f t="shared" si="2"/>
        <v>4.28</v>
      </c>
      <c r="L11" s="41">
        <f t="shared" si="2"/>
        <v>4.28</v>
      </c>
      <c r="M11" s="41">
        <f t="shared" si="2"/>
        <v>4.28</v>
      </c>
      <c r="N11" s="41">
        <f t="shared" si="2"/>
        <v>4.28</v>
      </c>
      <c r="O11" s="68">
        <f t="shared" si="2"/>
        <v>4.28</v>
      </c>
      <c r="P11" s="68">
        <f t="shared" si="2"/>
        <v>4.28</v>
      </c>
      <c r="Q11" s="68">
        <f t="shared" si="2"/>
        <v>4.28</v>
      </c>
      <c r="R11" s="41">
        <f t="shared" si="2"/>
        <v>4.28</v>
      </c>
      <c r="S11" s="41">
        <f t="shared" si="2"/>
        <v>4.28</v>
      </c>
      <c r="T11" s="41">
        <f t="shared" si="2"/>
        <v>4.28</v>
      </c>
      <c r="U11" s="41">
        <f t="shared" si="2"/>
        <v>4.28</v>
      </c>
      <c r="V11" s="41">
        <f t="shared" si="2"/>
        <v>4.28</v>
      </c>
      <c r="W11" s="68">
        <f t="shared" si="2"/>
        <v>4.28</v>
      </c>
      <c r="X11" s="68">
        <f t="shared" si="2"/>
        <v>4.28</v>
      </c>
      <c r="Y11" s="41">
        <f t="shared" si="2"/>
        <v>4.28</v>
      </c>
      <c r="Z11" s="41">
        <f t="shared" si="2"/>
        <v>4.28</v>
      </c>
      <c r="AA11" s="41">
        <f t="shared" si="2"/>
        <v>4.28</v>
      </c>
      <c r="AB11" s="41">
        <f t="shared" si="2"/>
        <v>4.28</v>
      </c>
      <c r="AC11" s="41">
        <f t="shared" si="2"/>
        <v>12.911999999999999</v>
      </c>
      <c r="AD11" s="68">
        <f t="shared" si="2"/>
        <v>4.28</v>
      </c>
      <c r="AE11" s="68">
        <f t="shared" si="2"/>
        <v>4.28</v>
      </c>
      <c r="AF11" s="41">
        <f t="shared" si="2"/>
        <v>4.28</v>
      </c>
      <c r="AG11" s="41">
        <f t="shared" si="2"/>
        <v>4.28</v>
      </c>
      <c r="AH11" s="41">
        <f t="shared" si="2"/>
        <v>4.28</v>
      </c>
      <c r="AI11" s="41">
        <f t="shared" si="2"/>
        <v>4.28</v>
      </c>
      <c r="AJ11" s="41">
        <f t="shared" si="2"/>
        <v>4.28</v>
      </c>
      <c r="AK11" s="68">
        <f t="shared" si="2"/>
        <v>4.28</v>
      </c>
      <c r="AL11" s="68">
        <f t="shared" si="2"/>
        <v>4.28</v>
      </c>
      <c r="AM11" s="41">
        <f t="shared" si="1"/>
        <v>141.31200000000001</v>
      </c>
      <c r="AN11" s="41">
        <f>AM11</f>
        <v>141.31200000000001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 x14ac:dyDescent="0.3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 x14ac:dyDescent="0.3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 x14ac:dyDescent="0.3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 x14ac:dyDescent="0.3">
      <c r="D15" s="107" t="s">
        <v>26</v>
      </c>
      <c r="E15" s="107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3.2" x14ac:dyDescent="0.3">
      <c r="H16" s="106" t="s">
        <v>1</v>
      </c>
      <c r="I16" s="106"/>
      <c r="J16" s="106"/>
      <c r="K16" s="106"/>
      <c r="O16" s="106" t="s">
        <v>2</v>
      </c>
      <c r="P16" s="106"/>
      <c r="Q16" s="106"/>
      <c r="R16" s="106"/>
      <c r="T16" s="106" t="s">
        <v>27</v>
      </c>
      <c r="U16" s="106"/>
      <c r="V16" s="106"/>
    </row>
    <row r="17" spans="2:64" s="26" customFormat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x14ac:dyDescent="0.3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x14ac:dyDescent="0.3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 x14ac:dyDescent="0.3">
      <c r="D20" s="107" t="s">
        <v>43</v>
      </c>
      <c r="E20" s="107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3.2" x14ac:dyDescent="0.3">
      <c r="H21" s="106" t="s">
        <v>1</v>
      </c>
      <c r="I21" s="106"/>
      <c r="J21" s="106"/>
      <c r="K21" s="106"/>
      <c r="O21" s="106" t="s">
        <v>2</v>
      </c>
      <c r="P21" s="106"/>
      <c r="Q21" s="106"/>
      <c r="R21" s="106"/>
      <c r="T21" s="106" t="s">
        <v>27</v>
      </c>
      <c r="U21" s="106"/>
      <c r="V21" s="106"/>
    </row>
  </sheetData>
  <mergeCells count="31">
    <mergeCell ref="H8:AL8"/>
    <mergeCell ref="T15:V15"/>
    <mergeCell ref="H16:K16"/>
    <mergeCell ref="O16:R16"/>
    <mergeCell ref="T16:V16"/>
    <mergeCell ref="A3:AN3"/>
    <mergeCell ref="A4:AN4"/>
    <mergeCell ref="A11:F11"/>
    <mergeCell ref="A5:AN5"/>
    <mergeCell ref="A6:A8"/>
    <mergeCell ref="B6:B8"/>
    <mergeCell ref="C6:C8"/>
    <mergeCell ref="D6:D8"/>
    <mergeCell ref="E6:E8"/>
    <mergeCell ref="F6:F8"/>
    <mergeCell ref="G6:G8"/>
    <mergeCell ref="H6:AL6"/>
    <mergeCell ref="A9:A10"/>
    <mergeCell ref="B9:B10"/>
    <mergeCell ref="AM6:AM8"/>
    <mergeCell ref="AN6:AN7"/>
    <mergeCell ref="T20:V20"/>
    <mergeCell ref="H21:K21"/>
    <mergeCell ref="O21:R21"/>
    <mergeCell ref="T21:V21"/>
    <mergeCell ref="D15:E15"/>
    <mergeCell ref="G15:L15"/>
    <mergeCell ref="O15:R15"/>
    <mergeCell ref="D20:E20"/>
    <mergeCell ref="G20:L20"/>
    <mergeCell ref="O20:R20"/>
  </mergeCells>
  <pageMargins left="0.7" right="0.7" top="0.75" bottom="0.75" header="0.3" footer="0.3"/>
  <pageSetup paperSize="9" scale="3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BL24"/>
  <sheetViews>
    <sheetView showZeros="0" tabSelected="1" zoomScale="70" zoomScaleNormal="70" zoomScaleSheetLayoutView="80" workbookViewId="0">
      <selection activeCell="G23" sqref="G23"/>
    </sheetView>
  </sheetViews>
  <sheetFormatPr defaultColWidth="9.109375" defaultRowHeight="15.6" outlineLevelRow="1" x14ac:dyDescent="0.3"/>
  <cols>
    <col min="1" max="1" width="6" style="37" customWidth="1"/>
    <col min="2" max="2" width="27.44140625" style="37" customWidth="1"/>
    <col min="3" max="3" width="25" style="37" customWidth="1"/>
    <col min="4" max="4" width="9.6640625" style="37" customWidth="1"/>
    <col min="5" max="5" width="29.6640625" style="38" customWidth="1"/>
    <col min="6" max="6" width="13.33203125" style="38" customWidth="1"/>
    <col min="7" max="37" width="7.88671875" style="37" customWidth="1"/>
    <col min="38" max="38" width="10.33203125" style="47" customWidth="1"/>
    <col min="39" max="16384" width="9.109375" style="37"/>
  </cols>
  <sheetData>
    <row r="1" spans="1:64" x14ac:dyDescent="0.3">
      <c r="A1" s="36"/>
      <c r="B1" s="36"/>
      <c r="C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53" t="s">
        <v>0</v>
      </c>
      <c r="AM1" s="36"/>
    </row>
    <row r="2" spans="1:64" x14ac:dyDescent="0.3">
      <c r="A2" s="36"/>
      <c r="B2" s="36"/>
      <c r="C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64" x14ac:dyDescent="0.3">
      <c r="A3" s="83" t="s">
        <v>35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64" x14ac:dyDescent="0.3">
      <c r="A4" s="111" t="s">
        <v>45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64" x14ac:dyDescent="0.3">
      <c r="A5" s="88" t="s">
        <v>51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</row>
    <row r="6" spans="1:64" x14ac:dyDescent="0.3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114" t="s">
        <v>9</v>
      </c>
      <c r="G6" s="75" t="s">
        <v>67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108" t="s">
        <v>68</v>
      </c>
    </row>
    <row r="7" spans="1:64" x14ac:dyDescent="0.3">
      <c r="A7" s="94"/>
      <c r="B7" s="94"/>
      <c r="C7" s="94"/>
      <c r="D7" s="94"/>
      <c r="E7" s="94"/>
      <c r="F7" s="114"/>
      <c r="G7" s="5">
        <v>1</v>
      </c>
      <c r="H7" s="57">
        <v>2</v>
      </c>
      <c r="I7" s="58">
        <v>3</v>
      </c>
      <c r="J7" s="6">
        <v>4</v>
      </c>
      <c r="K7" s="5">
        <v>5</v>
      </c>
      <c r="L7" s="6">
        <v>6</v>
      </c>
      <c r="M7" s="5" t="s">
        <v>66</v>
      </c>
      <c r="N7" s="57">
        <v>8</v>
      </c>
      <c r="O7" s="58">
        <v>9</v>
      </c>
      <c r="P7" s="57">
        <v>10</v>
      </c>
      <c r="Q7" s="5">
        <v>11</v>
      </c>
      <c r="R7" s="6">
        <v>12</v>
      </c>
      <c r="S7" s="5">
        <v>13</v>
      </c>
      <c r="T7" s="6">
        <v>14</v>
      </c>
      <c r="U7" s="5">
        <v>15</v>
      </c>
      <c r="V7" s="57">
        <v>16</v>
      </c>
      <c r="W7" s="58">
        <v>17</v>
      </c>
      <c r="X7" s="6">
        <v>18</v>
      </c>
      <c r="Y7" s="5">
        <v>19</v>
      </c>
      <c r="Z7" s="6">
        <v>20</v>
      </c>
      <c r="AA7" s="5">
        <v>21</v>
      </c>
      <c r="AB7" s="6">
        <v>22</v>
      </c>
      <c r="AC7" s="58">
        <v>23</v>
      </c>
      <c r="AD7" s="57">
        <v>24</v>
      </c>
      <c r="AE7" s="5">
        <v>25</v>
      </c>
      <c r="AF7" s="6">
        <v>26</v>
      </c>
      <c r="AG7" s="5">
        <v>27</v>
      </c>
      <c r="AH7" s="6">
        <v>28</v>
      </c>
      <c r="AI7" s="5">
        <v>29</v>
      </c>
      <c r="AJ7" s="57">
        <v>30</v>
      </c>
      <c r="AK7" s="58">
        <v>31</v>
      </c>
      <c r="AL7" s="108"/>
    </row>
    <row r="8" spans="1:64" x14ac:dyDescent="0.3">
      <c r="A8" s="94"/>
      <c r="B8" s="94"/>
      <c r="C8" s="94"/>
      <c r="D8" s="94"/>
      <c r="E8" s="94"/>
      <c r="F8" s="114"/>
      <c r="G8" s="75" t="s">
        <v>36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108"/>
    </row>
    <row r="9" spans="1:64" ht="34.5" customHeight="1" x14ac:dyDescent="0.3">
      <c r="A9" s="121"/>
      <c r="B9" s="113" t="s">
        <v>34</v>
      </c>
      <c r="C9" s="39" t="s">
        <v>12</v>
      </c>
      <c r="D9" s="18" t="s">
        <v>13</v>
      </c>
      <c r="E9" s="2" t="s">
        <v>31</v>
      </c>
      <c r="F9" s="3">
        <v>1</v>
      </c>
      <c r="G9" s="48">
        <v>1</v>
      </c>
      <c r="H9" s="60">
        <v>1</v>
      </c>
      <c r="I9" s="60">
        <v>1</v>
      </c>
      <c r="J9" s="48">
        <v>1</v>
      </c>
      <c r="K9" s="48">
        <v>1</v>
      </c>
      <c r="L9" s="48">
        <v>1</v>
      </c>
      <c r="M9" s="48">
        <v>1</v>
      </c>
      <c r="N9" s="60">
        <v>1</v>
      </c>
      <c r="O9" s="60">
        <v>1</v>
      </c>
      <c r="P9" s="60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60">
        <v>1</v>
      </c>
      <c r="W9" s="60">
        <v>1</v>
      </c>
      <c r="X9" s="48">
        <v>1</v>
      </c>
      <c r="Y9" s="48">
        <v>1</v>
      </c>
      <c r="Z9" s="48">
        <v>1</v>
      </c>
      <c r="AA9" s="48">
        <v>1</v>
      </c>
      <c r="AB9" s="48">
        <v>1</v>
      </c>
      <c r="AC9" s="60">
        <v>1</v>
      </c>
      <c r="AD9" s="60">
        <v>1</v>
      </c>
      <c r="AE9" s="48">
        <v>1</v>
      </c>
      <c r="AF9" s="48">
        <v>1</v>
      </c>
      <c r="AG9" s="48">
        <v>1</v>
      </c>
      <c r="AH9" s="48">
        <v>1</v>
      </c>
      <c r="AI9" s="48">
        <v>1</v>
      </c>
      <c r="AJ9" s="60">
        <v>1</v>
      </c>
      <c r="AK9" s="60">
        <v>1</v>
      </c>
      <c r="AL9" s="49">
        <f>SUM(G9:AK9)</f>
        <v>31</v>
      </c>
    </row>
    <row r="10" spans="1:64" ht="34.5" customHeight="1" x14ac:dyDescent="0.3">
      <c r="A10" s="121"/>
      <c r="B10" s="113"/>
      <c r="C10" s="35" t="s">
        <v>53</v>
      </c>
      <c r="D10" s="18" t="s">
        <v>14</v>
      </c>
      <c r="E10" s="2" t="s">
        <v>32</v>
      </c>
      <c r="F10" s="3">
        <v>1</v>
      </c>
      <c r="G10" s="48"/>
      <c r="H10" s="60"/>
      <c r="I10" s="60"/>
      <c r="J10" s="48"/>
      <c r="K10" s="48"/>
      <c r="L10" s="48"/>
      <c r="M10" s="48"/>
      <c r="N10" s="60"/>
      <c r="O10" s="60"/>
      <c r="P10" s="60"/>
      <c r="Q10" s="48"/>
      <c r="R10" s="19"/>
      <c r="S10" s="19"/>
      <c r="T10" s="19"/>
      <c r="U10" s="19"/>
      <c r="V10" s="59"/>
      <c r="W10" s="60"/>
      <c r="X10" s="48"/>
      <c r="Y10" s="19"/>
      <c r="Z10" s="48"/>
      <c r="AA10" s="19"/>
      <c r="AB10" s="19"/>
      <c r="AC10" s="59"/>
      <c r="AD10" s="60"/>
      <c r="AE10" s="48">
        <v>1</v>
      </c>
      <c r="AF10" s="19"/>
      <c r="AG10" s="19"/>
      <c r="AH10" s="19"/>
      <c r="AI10" s="19"/>
      <c r="AJ10" s="59"/>
      <c r="AK10" s="60"/>
      <c r="AL10" s="49">
        <f t="shared" ref="AL10:AL11" si="0">SUM(G10:AK10)</f>
        <v>1</v>
      </c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64" x14ac:dyDescent="0.3">
      <c r="A11" s="115" t="s">
        <v>17</v>
      </c>
      <c r="B11" s="115"/>
      <c r="C11" s="115"/>
      <c r="D11" s="115"/>
      <c r="E11" s="115"/>
      <c r="F11" s="34"/>
      <c r="G11" s="48">
        <f>G9+G10</f>
        <v>1</v>
      </c>
      <c r="H11" s="60">
        <f t="shared" ref="H11:AK11" si="1">H9+H10</f>
        <v>1</v>
      </c>
      <c r="I11" s="60">
        <f t="shared" si="1"/>
        <v>1</v>
      </c>
      <c r="J11" s="48">
        <f t="shared" si="1"/>
        <v>1</v>
      </c>
      <c r="K11" s="48">
        <f t="shared" si="1"/>
        <v>1</v>
      </c>
      <c r="L11" s="48">
        <f t="shared" si="1"/>
        <v>1</v>
      </c>
      <c r="M11" s="48">
        <f t="shared" si="1"/>
        <v>1</v>
      </c>
      <c r="N11" s="60">
        <f t="shared" ref="N11:Q11" si="2">N9+N10</f>
        <v>1</v>
      </c>
      <c r="O11" s="60">
        <f t="shared" si="2"/>
        <v>1</v>
      </c>
      <c r="P11" s="60">
        <f t="shared" si="2"/>
        <v>1</v>
      </c>
      <c r="Q11" s="48">
        <f t="shared" si="2"/>
        <v>1</v>
      </c>
      <c r="R11" s="48">
        <f>R9+R10</f>
        <v>1</v>
      </c>
      <c r="S11" s="48">
        <f t="shared" si="1"/>
        <v>1</v>
      </c>
      <c r="T11" s="48">
        <f t="shared" si="1"/>
        <v>1</v>
      </c>
      <c r="U11" s="48">
        <f t="shared" si="1"/>
        <v>1</v>
      </c>
      <c r="V11" s="60">
        <f t="shared" si="1"/>
        <v>1</v>
      </c>
      <c r="W11" s="60">
        <f t="shared" ref="W11:X11" si="3">W9+W10</f>
        <v>1</v>
      </c>
      <c r="X11" s="48">
        <f t="shared" si="3"/>
        <v>1</v>
      </c>
      <c r="Y11" s="48">
        <f t="shared" si="1"/>
        <v>1</v>
      </c>
      <c r="Z11" s="48">
        <f t="shared" si="1"/>
        <v>1</v>
      </c>
      <c r="AA11" s="48">
        <f t="shared" si="1"/>
        <v>1</v>
      </c>
      <c r="AB11" s="48">
        <f t="shared" si="1"/>
        <v>1</v>
      </c>
      <c r="AC11" s="60">
        <f t="shared" si="1"/>
        <v>1</v>
      </c>
      <c r="AD11" s="60">
        <f t="shared" ref="AD11:AE11" si="4">AD9+AD10</f>
        <v>1</v>
      </c>
      <c r="AE11" s="48">
        <f t="shared" si="4"/>
        <v>2</v>
      </c>
      <c r="AF11" s="48">
        <f t="shared" si="1"/>
        <v>1</v>
      </c>
      <c r="AG11" s="48">
        <f t="shared" si="1"/>
        <v>1</v>
      </c>
      <c r="AH11" s="48">
        <f t="shared" si="1"/>
        <v>1</v>
      </c>
      <c r="AI11" s="48">
        <f t="shared" si="1"/>
        <v>1</v>
      </c>
      <c r="AJ11" s="60">
        <f t="shared" si="1"/>
        <v>1</v>
      </c>
      <c r="AK11" s="60">
        <f t="shared" si="1"/>
        <v>1</v>
      </c>
      <c r="AL11" s="49">
        <f t="shared" si="0"/>
        <v>32</v>
      </c>
      <c r="AM11" s="12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</row>
    <row r="12" spans="1:64" x14ac:dyDescent="0.3">
      <c r="A12" s="42"/>
      <c r="B12" s="43"/>
      <c r="C12" s="43"/>
      <c r="D12" s="43"/>
      <c r="E12" s="43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6"/>
    </row>
    <row r="13" spans="1:64" x14ac:dyDescent="0.3">
      <c r="A13" s="42"/>
      <c r="B13" s="43"/>
      <c r="C13" s="43"/>
      <c r="D13" s="43"/>
      <c r="E13" s="43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6"/>
    </row>
    <row r="14" spans="1:64" s="23" customFormat="1" ht="46.5" hidden="1" customHeight="1" outlineLevel="1" x14ac:dyDescent="0.3">
      <c r="D14" s="24"/>
      <c r="E14" s="24" t="s">
        <v>26</v>
      </c>
      <c r="F14" s="24"/>
      <c r="G14" s="71" t="s">
        <v>61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44</v>
      </c>
      <c r="U14" s="73"/>
      <c r="V14" s="73"/>
    </row>
    <row r="15" spans="1:64" s="25" customFormat="1" ht="13.2" hidden="1" outlineLevel="1" x14ac:dyDescent="0.3">
      <c r="H15" s="106" t="s">
        <v>1</v>
      </c>
      <c r="I15" s="106"/>
      <c r="J15" s="106"/>
      <c r="K15" s="106"/>
      <c r="O15" s="106" t="s">
        <v>2</v>
      </c>
      <c r="P15" s="106"/>
      <c r="Q15" s="106"/>
      <c r="R15" s="106"/>
      <c r="T15" s="106" t="s">
        <v>27</v>
      </c>
      <c r="U15" s="106"/>
      <c r="V15" s="106"/>
    </row>
    <row r="16" spans="1:64" s="26" customFormat="1" hidden="1" outlineLevel="1" x14ac:dyDescent="0.3">
      <c r="B16" s="27"/>
      <c r="D16" s="28"/>
      <c r="E16" s="28"/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2:64" s="26" customFormat="1" hidden="1" outlineLevel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hidden="1" outlineLevel="1" x14ac:dyDescent="0.3">
      <c r="B18" s="27"/>
      <c r="D18" s="28"/>
      <c r="E18" s="2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3" customFormat="1" ht="53.25" hidden="1" customHeight="1" outlineLevel="1" x14ac:dyDescent="0.3">
      <c r="D19" s="24"/>
      <c r="E19" s="24" t="s">
        <v>43</v>
      </c>
      <c r="F19" s="24"/>
      <c r="G19" s="71" t="s">
        <v>62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42</v>
      </c>
      <c r="U19" s="73"/>
      <c r="V19" s="73"/>
    </row>
    <row r="20" spans="2:64" s="32" customFormat="1" ht="13.2" hidden="1" outlineLevel="1" x14ac:dyDescent="0.25">
      <c r="H20" s="74" t="s">
        <v>1</v>
      </c>
      <c r="I20" s="74"/>
      <c r="J20" s="74"/>
      <c r="K20" s="74"/>
      <c r="O20" s="74" t="s">
        <v>2</v>
      </c>
      <c r="P20" s="74"/>
      <c r="Q20" s="74"/>
      <c r="R20" s="74"/>
      <c r="T20" s="74" t="s">
        <v>27</v>
      </c>
      <c r="U20" s="74"/>
      <c r="V20" s="74"/>
    </row>
    <row r="21" spans="2:64" collapsed="1" x14ac:dyDescent="0.3"/>
    <row r="23" spans="2:64" ht="31.2" x14ac:dyDescent="0.3">
      <c r="E23" s="113" t="s">
        <v>55</v>
      </c>
      <c r="F23" s="113"/>
      <c r="G23" s="3" t="s">
        <v>59</v>
      </c>
      <c r="H23" s="3" t="s">
        <v>59</v>
      </c>
      <c r="I23" s="3" t="s">
        <v>59</v>
      </c>
      <c r="J23" s="3" t="s">
        <v>59</v>
      </c>
      <c r="K23" s="3" t="s">
        <v>59</v>
      </c>
      <c r="L23" s="3" t="s">
        <v>59</v>
      </c>
      <c r="M23" s="3" t="s">
        <v>59</v>
      </c>
      <c r="N23" s="3" t="s">
        <v>59</v>
      </c>
      <c r="O23" s="3" t="s">
        <v>59</v>
      </c>
      <c r="P23" s="3" t="s">
        <v>59</v>
      </c>
      <c r="Q23" s="3" t="s">
        <v>59</v>
      </c>
      <c r="R23" s="3" t="s">
        <v>59</v>
      </c>
      <c r="S23" s="3" t="s">
        <v>59</v>
      </c>
      <c r="T23" s="3" t="s">
        <v>59</v>
      </c>
      <c r="U23" s="3" t="s">
        <v>59</v>
      </c>
      <c r="V23" s="3" t="s">
        <v>59</v>
      </c>
      <c r="W23" s="3" t="s">
        <v>59</v>
      </c>
      <c r="X23" s="3" t="s">
        <v>59</v>
      </c>
      <c r="Y23" s="3" t="s">
        <v>59</v>
      </c>
      <c r="Z23" s="3" t="s">
        <v>59</v>
      </c>
      <c r="AA23" s="3" t="s">
        <v>59</v>
      </c>
      <c r="AB23" s="3" t="s">
        <v>59</v>
      </c>
      <c r="AC23" s="3" t="s">
        <v>59</v>
      </c>
      <c r="AD23" s="3" t="s">
        <v>59</v>
      </c>
      <c r="AE23" s="3" t="s">
        <v>59</v>
      </c>
      <c r="AF23" s="3" t="s">
        <v>59</v>
      </c>
      <c r="AG23" s="3" t="s">
        <v>59</v>
      </c>
      <c r="AH23" s="3" t="s">
        <v>59</v>
      </c>
      <c r="AI23" s="3" t="s">
        <v>59</v>
      </c>
      <c r="AJ23" s="3" t="s">
        <v>59</v>
      </c>
      <c r="AK23" s="3" t="s">
        <v>59</v>
      </c>
      <c r="AL23" s="34" t="s">
        <v>52</v>
      </c>
    </row>
    <row r="24" spans="2:64" x14ac:dyDescent="0.3">
      <c r="G24" s="4">
        <f>0.07+0.07</f>
        <v>0.14000000000000001</v>
      </c>
      <c r="H24" s="4">
        <f t="shared" ref="H24:AK24" si="5">0.07+0.07</f>
        <v>0.14000000000000001</v>
      </c>
      <c r="I24" s="4">
        <f t="shared" si="5"/>
        <v>0.14000000000000001</v>
      </c>
      <c r="J24" s="4">
        <f t="shared" si="5"/>
        <v>0.14000000000000001</v>
      </c>
      <c r="K24" s="4">
        <f t="shared" si="5"/>
        <v>0.14000000000000001</v>
      </c>
      <c r="L24" s="4">
        <f t="shared" si="5"/>
        <v>0.14000000000000001</v>
      </c>
      <c r="M24" s="4">
        <f t="shared" si="5"/>
        <v>0.14000000000000001</v>
      </c>
      <c r="N24" s="4">
        <f t="shared" si="5"/>
        <v>0.14000000000000001</v>
      </c>
      <c r="O24" s="4">
        <f t="shared" si="5"/>
        <v>0.14000000000000001</v>
      </c>
      <c r="P24" s="4">
        <f t="shared" si="5"/>
        <v>0.14000000000000001</v>
      </c>
      <c r="Q24" s="4">
        <f t="shared" si="5"/>
        <v>0.14000000000000001</v>
      </c>
      <c r="R24" s="4">
        <f t="shared" si="5"/>
        <v>0.14000000000000001</v>
      </c>
      <c r="S24" s="4">
        <f t="shared" si="5"/>
        <v>0.14000000000000001</v>
      </c>
      <c r="T24" s="4">
        <f t="shared" si="5"/>
        <v>0.14000000000000001</v>
      </c>
      <c r="U24" s="4">
        <f t="shared" si="5"/>
        <v>0.14000000000000001</v>
      </c>
      <c r="V24" s="4">
        <f t="shared" si="5"/>
        <v>0.14000000000000001</v>
      </c>
      <c r="W24" s="4">
        <f t="shared" si="5"/>
        <v>0.14000000000000001</v>
      </c>
      <c r="X24" s="4">
        <f t="shared" si="5"/>
        <v>0.14000000000000001</v>
      </c>
      <c r="Y24" s="4">
        <f t="shared" si="5"/>
        <v>0.14000000000000001</v>
      </c>
      <c r="Z24" s="4">
        <f t="shared" si="5"/>
        <v>0.14000000000000001</v>
      </c>
      <c r="AA24" s="4">
        <f t="shared" si="5"/>
        <v>0.14000000000000001</v>
      </c>
      <c r="AB24" s="4">
        <f t="shared" si="5"/>
        <v>0.14000000000000001</v>
      </c>
      <c r="AC24" s="4">
        <f t="shared" si="5"/>
        <v>0.14000000000000001</v>
      </c>
      <c r="AD24" s="4">
        <f t="shared" si="5"/>
        <v>0.14000000000000001</v>
      </c>
      <c r="AE24" s="4">
        <f t="shared" si="5"/>
        <v>0.14000000000000001</v>
      </c>
      <c r="AF24" s="4">
        <f t="shared" si="5"/>
        <v>0.14000000000000001</v>
      </c>
      <c r="AG24" s="4">
        <f t="shared" si="5"/>
        <v>0.14000000000000001</v>
      </c>
      <c r="AH24" s="4">
        <f t="shared" si="5"/>
        <v>0.14000000000000001</v>
      </c>
      <c r="AI24" s="4">
        <f t="shared" si="5"/>
        <v>0.14000000000000001</v>
      </c>
      <c r="AJ24" s="4">
        <f t="shared" si="5"/>
        <v>0.14000000000000001</v>
      </c>
      <c r="AK24" s="4">
        <f t="shared" si="5"/>
        <v>0.14000000000000001</v>
      </c>
      <c r="AL24" s="4">
        <f>SUM(G24:AK24)</f>
        <v>4.3400000000000016</v>
      </c>
    </row>
  </sheetData>
  <mergeCells count="28"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A9:A10"/>
    <mergeCell ref="G14:L14"/>
    <mergeCell ref="O14:R14"/>
    <mergeCell ref="E23:F23"/>
    <mergeCell ref="B9:B10"/>
    <mergeCell ref="A11:E11"/>
    <mergeCell ref="H20:K20"/>
    <mergeCell ref="O20:R20"/>
    <mergeCell ref="T20:V20"/>
    <mergeCell ref="T14:V14"/>
    <mergeCell ref="H15:K15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9" scale="3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1"/>
  <sheetViews>
    <sheetView showZeros="0" topLeftCell="B1" zoomScale="75" zoomScaleNormal="75" zoomScaleSheetLayoutView="70" workbookViewId="0">
      <selection activeCell="AK20" sqref="AK20"/>
    </sheetView>
  </sheetViews>
  <sheetFormatPr defaultColWidth="9.109375" defaultRowHeight="15.6" x14ac:dyDescent="0.3"/>
  <cols>
    <col min="1" max="1" width="6.6640625" style="37" customWidth="1"/>
    <col min="2" max="2" width="26.88671875" style="37" customWidth="1"/>
    <col min="3" max="3" width="26.5546875" style="37" customWidth="1"/>
    <col min="4" max="5" width="10.6640625" style="37" customWidth="1"/>
    <col min="6" max="6" width="27.88671875" style="38" customWidth="1"/>
    <col min="7" max="7" width="13.33203125" style="38" customWidth="1"/>
    <col min="8" max="29" width="6.6640625" style="37" customWidth="1"/>
    <col min="30" max="30" width="7.5546875" style="37" customWidth="1"/>
    <col min="31" max="31" width="6.6640625" style="37" customWidth="1"/>
    <col min="32" max="32" width="7.5546875" style="37" customWidth="1"/>
    <col min="33" max="38" width="6.6640625" style="37" customWidth="1"/>
    <col min="39" max="39" width="11.44140625" style="47" customWidth="1"/>
    <col min="40" max="40" width="19.109375" style="37" customWidth="1"/>
    <col min="41" max="16384" width="9.109375" style="37"/>
  </cols>
  <sheetData>
    <row r="1" spans="1:58" x14ac:dyDescent="0.3">
      <c r="A1" s="36"/>
      <c r="B1" s="36"/>
      <c r="C1" s="36"/>
      <c r="D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53" t="s">
        <v>0</v>
      </c>
      <c r="AO1" s="36"/>
    </row>
    <row r="2" spans="1:58" x14ac:dyDescent="0.3">
      <c r="A2" s="36"/>
      <c r="B2" s="36"/>
      <c r="C2" s="36"/>
      <c r="E2" s="38"/>
      <c r="G2" s="37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58" x14ac:dyDescent="0.3">
      <c r="A3" s="83" t="s">
        <v>48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</row>
    <row r="4" spans="1:58" x14ac:dyDescent="0.3">
      <c r="A4" s="88" t="s">
        <v>45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</row>
    <row r="5" spans="1:58" x14ac:dyDescent="0.3">
      <c r="A5" s="88" t="s">
        <v>51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</row>
    <row r="6" spans="1:58" x14ac:dyDescent="0.3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114" t="s">
        <v>9</v>
      </c>
      <c r="H6" s="75" t="s">
        <v>67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/>
      <c r="AM6" s="108" t="s">
        <v>10</v>
      </c>
      <c r="AN6" s="109" t="s">
        <v>11</v>
      </c>
    </row>
    <row r="7" spans="1:58" x14ac:dyDescent="0.3">
      <c r="A7" s="94"/>
      <c r="B7" s="94"/>
      <c r="C7" s="94"/>
      <c r="D7" s="94"/>
      <c r="E7" s="94"/>
      <c r="F7" s="94"/>
      <c r="G7" s="114"/>
      <c r="H7" s="5">
        <v>1</v>
      </c>
      <c r="I7" s="57">
        <v>2</v>
      </c>
      <c r="J7" s="58">
        <v>3</v>
      </c>
      <c r="K7" s="6">
        <v>4</v>
      </c>
      <c r="L7" s="5">
        <v>5</v>
      </c>
      <c r="M7" s="6">
        <v>6</v>
      </c>
      <c r="N7" s="5" t="s">
        <v>66</v>
      </c>
      <c r="O7" s="57">
        <v>8</v>
      </c>
      <c r="P7" s="58">
        <v>9</v>
      </c>
      <c r="Q7" s="57">
        <v>10</v>
      </c>
      <c r="R7" s="5">
        <v>11</v>
      </c>
      <c r="S7" s="6">
        <v>12</v>
      </c>
      <c r="T7" s="5">
        <v>13</v>
      </c>
      <c r="U7" s="6">
        <v>14</v>
      </c>
      <c r="V7" s="5">
        <v>15</v>
      </c>
      <c r="W7" s="57">
        <v>16</v>
      </c>
      <c r="X7" s="58">
        <v>17</v>
      </c>
      <c r="Y7" s="6">
        <v>18</v>
      </c>
      <c r="Z7" s="5">
        <v>19</v>
      </c>
      <c r="AA7" s="6">
        <v>20</v>
      </c>
      <c r="AB7" s="5">
        <v>21</v>
      </c>
      <c r="AC7" s="6">
        <v>22</v>
      </c>
      <c r="AD7" s="58">
        <v>23</v>
      </c>
      <c r="AE7" s="57">
        <v>24</v>
      </c>
      <c r="AF7" s="5">
        <v>25</v>
      </c>
      <c r="AG7" s="6">
        <v>26</v>
      </c>
      <c r="AH7" s="5">
        <v>27</v>
      </c>
      <c r="AI7" s="6">
        <v>28</v>
      </c>
      <c r="AJ7" s="5">
        <v>29</v>
      </c>
      <c r="AK7" s="57">
        <v>30</v>
      </c>
      <c r="AL7" s="58">
        <v>31</v>
      </c>
      <c r="AM7" s="108"/>
      <c r="AN7" s="109"/>
    </row>
    <row r="8" spans="1:58" x14ac:dyDescent="0.3">
      <c r="A8" s="94"/>
      <c r="B8" s="94"/>
      <c r="C8" s="94"/>
      <c r="D8" s="94"/>
      <c r="E8" s="94"/>
      <c r="F8" s="94"/>
      <c r="G8" s="114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108"/>
      <c r="AN8" s="33" t="s">
        <v>65</v>
      </c>
    </row>
    <row r="9" spans="1:58" ht="32.25" customHeight="1" x14ac:dyDescent="0.3">
      <c r="A9" s="121"/>
      <c r="B9" s="113" t="s">
        <v>34</v>
      </c>
      <c r="C9" s="39" t="s">
        <v>12</v>
      </c>
      <c r="D9" s="40">
        <f>'[2]Норма ТК'!D3</f>
        <v>4.28</v>
      </c>
      <c r="E9" s="18" t="s">
        <v>63</v>
      </c>
      <c r="F9" s="2" t="s">
        <v>31</v>
      </c>
      <c r="G9" s="3">
        <v>1</v>
      </c>
      <c r="H9" s="9">
        <v>4.28</v>
      </c>
      <c r="I9" s="67">
        <v>4.28</v>
      </c>
      <c r="J9" s="67">
        <v>4.28</v>
      </c>
      <c r="K9" s="9">
        <v>4.28</v>
      </c>
      <c r="L9" s="9">
        <v>4.28</v>
      </c>
      <c r="M9" s="9">
        <v>4.28</v>
      </c>
      <c r="N9" s="9">
        <v>4.28</v>
      </c>
      <c r="O9" s="67">
        <v>4.28</v>
      </c>
      <c r="P9" s="67">
        <v>4.28</v>
      </c>
      <c r="Q9" s="67">
        <v>4.28</v>
      </c>
      <c r="R9" s="9">
        <v>4.28</v>
      </c>
      <c r="S9" s="9">
        <v>4.28</v>
      </c>
      <c r="T9" s="9">
        <v>4.28</v>
      </c>
      <c r="U9" s="9">
        <v>4.28</v>
      </c>
      <c r="V9" s="9">
        <v>4.28</v>
      </c>
      <c r="W9" s="67">
        <v>4.28</v>
      </c>
      <c r="X9" s="67">
        <v>4.28</v>
      </c>
      <c r="Y9" s="9">
        <v>4.28</v>
      </c>
      <c r="Z9" s="9">
        <v>4.28</v>
      </c>
      <c r="AA9" s="9">
        <v>4.28</v>
      </c>
      <c r="AB9" s="9">
        <v>4.28</v>
      </c>
      <c r="AC9" s="9">
        <v>4.28</v>
      </c>
      <c r="AD9" s="67">
        <v>4.28</v>
      </c>
      <c r="AE9" s="67">
        <v>4.28</v>
      </c>
      <c r="AF9" s="9">
        <v>4.28</v>
      </c>
      <c r="AG9" s="9">
        <v>4.28</v>
      </c>
      <c r="AH9" s="9">
        <v>4.28</v>
      </c>
      <c r="AI9" s="9">
        <v>4.28</v>
      </c>
      <c r="AJ9" s="9">
        <v>4.28</v>
      </c>
      <c r="AK9" s="67">
        <v>4.28</v>
      </c>
      <c r="AL9" s="67">
        <v>4.28</v>
      </c>
      <c r="AM9" s="41">
        <f>SUM(H9:AL9)</f>
        <v>132.68</v>
      </c>
      <c r="AN9" s="41">
        <f>AM9</f>
        <v>132.68</v>
      </c>
    </row>
    <row r="10" spans="1:58" ht="32.25" customHeight="1" x14ac:dyDescent="0.3">
      <c r="A10" s="121"/>
      <c r="B10" s="113"/>
      <c r="C10" s="35" t="s">
        <v>53</v>
      </c>
      <c r="D10" s="7">
        <f>'[2]Норма ТК'!D8</f>
        <v>8.6359999999999992</v>
      </c>
      <c r="E10" s="18" t="s">
        <v>14</v>
      </c>
      <c r="F10" s="2" t="s">
        <v>32</v>
      </c>
      <c r="G10" s="3">
        <v>1</v>
      </c>
      <c r="H10" s="10"/>
      <c r="I10" s="61"/>
      <c r="J10" s="61"/>
      <c r="K10" s="10"/>
      <c r="L10" s="10"/>
      <c r="M10" s="10"/>
      <c r="N10" s="10"/>
      <c r="O10" s="70"/>
      <c r="P10" s="70"/>
      <c r="Q10" s="64"/>
      <c r="R10" s="1"/>
      <c r="S10" s="1"/>
      <c r="T10" s="1"/>
      <c r="U10" s="1"/>
      <c r="V10" s="1"/>
      <c r="W10" s="64"/>
      <c r="X10" s="64"/>
      <c r="Y10" s="1"/>
      <c r="Z10" s="1"/>
      <c r="AA10" s="1"/>
      <c r="AB10" s="1"/>
      <c r="AC10" s="1"/>
      <c r="AD10" s="64"/>
      <c r="AE10" s="64"/>
      <c r="AF10" s="1">
        <f>D10</f>
        <v>8.6359999999999992</v>
      </c>
      <c r="AG10" s="1"/>
      <c r="AH10" s="1"/>
      <c r="AI10" s="1"/>
      <c r="AJ10" s="1"/>
      <c r="AK10" s="64"/>
      <c r="AL10" s="66"/>
      <c r="AM10" s="41">
        <f t="shared" ref="AM10:AM11" si="0">SUM(H10:AL10)</f>
        <v>8.6359999999999992</v>
      </c>
      <c r="AN10" s="41">
        <f>AM10</f>
        <v>8.6359999999999992</v>
      </c>
      <c r="AO10" s="12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pans="1:58" x14ac:dyDescent="0.3">
      <c r="A11" s="115" t="s">
        <v>17</v>
      </c>
      <c r="B11" s="115"/>
      <c r="C11" s="115"/>
      <c r="D11" s="115"/>
      <c r="E11" s="115"/>
      <c r="F11" s="115"/>
      <c r="G11" s="34"/>
      <c r="H11" s="41">
        <f>H9+H10</f>
        <v>4.28</v>
      </c>
      <c r="I11" s="68">
        <f t="shared" ref="I11:AL11" si="1">I9+I10</f>
        <v>4.28</v>
      </c>
      <c r="J11" s="68">
        <f t="shared" si="1"/>
        <v>4.28</v>
      </c>
      <c r="K11" s="4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68">
        <f t="shared" si="1"/>
        <v>4.28</v>
      </c>
      <c r="P11" s="68">
        <f t="shared" si="1"/>
        <v>4.28</v>
      </c>
      <c r="Q11" s="68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8">
        <f t="shared" si="1"/>
        <v>4.28</v>
      </c>
      <c r="X11" s="68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41">
        <f t="shared" si="1"/>
        <v>4.28</v>
      </c>
      <c r="AD11" s="68">
        <f t="shared" si="1"/>
        <v>4.28</v>
      </c>
      <c r="AE11" s="68">
        <f t="shared" si="1"/>
        <v>4.28</v>
      </c>
      <c r="AF11" s="41">
        <f t="shared" si="1"/>
        <v>12.916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68">
        <f t="shared" si="1"/>
        <v>4.28</v>
      </c>
      <c r="AL11" s="68">
        <f t="shared" si="1"/>
        <v>4.28</v>
      </c>
      <c r="AM11" s="41">
        <f t="shared" si="0"/>
        <v>141.316</v>
      </c>
      <c r="AN11" s="41">
        <f>AM11</f>
        <v>141.316</v>
      </c>
      <c r="AO11" s="12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58" x14ac:dyDescent="0.3">
      <c r="A12" s="42"/>
      <c r="B12" s="43"/>
      <c r="C12" s="43"/>
      <c r="D12" s="43"/>
      <c r="E12" s="43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46"/>
    </row>
    <row r="13" spans="1:58" x14ac:dyDescent="0.3">
      <c r="A13" s="42"/>
      <c r="B13" s="43"/>
      <c r="C13" s="43"/>
      <c r="D13" s="43"/>
      <c r="E13" s="43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46"/>
    </row>
    <row r="14" spans="1:58" x14ac:dyDescent="0.3">
      <c r="A14" s="42"/>
      <c r="B14" s="43"/>
      <c r="C14" s="43"/>
      <c r="D14" s="43"/>
      <c r="E14" s="43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46"/>
    </row>
    <row r="15" spans="1:58" s="23" customFormat="1" ht="39" customHeight="1" x14ac:dyDescent="0.3">
      <c r="D15" s="107" t="s">
        <v>26</v>
      </c>
      <c r="E15" s="107"/>
      <c r="F15" s="24"/>
      <c r="G15" s="71" t="s">
        <v>61</v>
      </c>
      <c r="H15" s="71"/>
      <c r="I15" s="71"/>
      <c r="J15" s="71"/>
      <c r="K15" s="71"/>
      <c r="L15" s="71"/>
      <c r="O15" s="72"/>
      <c r="P15" s="72"/>
      <c r="Q15" s="72"/>
      <c r="R15" s="72"/>
      <c r="T15" s="73" t="s">
        <v>44</v>
      </c>
      <c r="U15" s="73"/>
      <c r="V15" s="73"/>
    </row>
    <row r="16" spans="1:58" s="25" customFormat="1" ht="13.2" x14ac:dyDescent="0.3">
      <c r="H16" s="106" t="s">
        <v>1</v>
      </c>
      <c r="I16" s="106"/>
      <c r="J16" s="106"/>
      <c r="K16" s="106"/>
      <c r="O16" s="106" t="s">
        <v>2</v>
      </c>
      <c r="P16" s="106"/>
      <c r="Q16" s="106"/>
      <c r="R16" s="106"/>
      <c r="T16" s="106" t="s">
        <v>27</v>
      </c>
      <c r="U16" s="106"/>
      <c r="V16" s="106"/>
    </row>
    <row r="17" spans="2:64" s="26" customFormat="1" x14ac:dyDescent="0.3">
      <c r="B17" s="27"/>
      <c r="D17" s="28"/>
      <c r="E17" s="28"/>
      <c r="P17" s="2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2:64" s="26" customFormat="1" x14ac:dyDescent="0.3">
      <c r="B18" s="27"/>
      <c r="D18" s="28"/>
      <c r="E18" s="28"/>
      <c r="P18" s="2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2:64" s="26" customFormat="1" x14ac:dyDescent="0.3">
      <c r="B19" s="27"/>
      <c r="D19" s="28"/>
      <c r="E19" s="28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2:64" s="23" customFormat="1" ht="58.5" customHeight="1" x14ac:dyDescent="0.3">
      <c r="D20" s="107" t="s">
        <v>43</v>
      </c>
      <c r="E20" s="107"/>
      <c r="F20" s="24"/>
      <c r="G20" s="71" t="s">
        <v>62</v>
      </c>
      <c r="H20" s="71"/>
      <c r="I20" s="71"/>
      <c r="J20" s="71"/>
      <c r="K20" s="71"/>
      <c r="L20" s="71"/>
      <c r="O20" s="72"/>
      <c r="P20" s="72"/>
      <c r="Q20" s="72"/>
      <c r="R20" s="72"/>
      <c r="T20" s="73" t="s">
        <v>42</v>
      </c>
      <c r="U20" s="73"/>
      <c r="V20" s="73"/>
    </row>
    <row r="21" spans="2:64" s="25" customFormat="1" ht="13.2" x14ac:dyDescent="0.3">
      <c r="H21" s="106" t="s">
        <v>1</v>
      </c>
      <c r="I21" s="106"/>
      <c r="J21" s="106"/>
      <c r="K21" s="106"/>
      <c r="O21" s="106" t="s">
        <v>2</v>
      </c>
      <c r="P21" s="106"/>
      <c r="Q21" s="106"/>
      <c r="R21" s="106"/>
      <c r="T21" s="106" t="s">
        <v>27</v>
      </c>
      <c r="U21" s="106"/>
      <c r="V21" s="106"/>
    </row>
  </sheetData>
  <mergeCells count="31">
    <mergeCell ref="A3:AN3"/>
    <mergeCell ref="A4:AN4"/>
    <mergeCell ref="A9:A10"/>
    <mergeCell ref="B9:B10"/>
    <mergeCell ref="A11:F11"/>
    <mergeCell ref="H8:AL8"/>
    <mergeCell ref="A5:AN5"/>
    <mergeCell ref="A6:A8"/>
    <mergeCell ref="B6:B8"/>
    <mergeCell ref="C6:C8"/>
    <mergeCell ref="D6:D8"/>
    <mergeCell ref="E6:E8"/>
    <mergeCell ref="F6:F8"/>
    <mergeCell ref="G6:G8"/>
    <mergeCell ref="AM6:AM8"/>
    <mergeCell ref="G15:L15"/>
    <mergeCell ref="O15:R15"/>
    <mergeCell ref="T15:V15"/>
    <mergeCell ref="AN6:AN7"/>
    <mergeCell ref="D20:E20"/>
    <mergeCell ref="G20:L20"/>
    <mergeCell ref="O20:R20"/>
    <mergeCell ref="T20:V20"/>
    <mergeCell ref="H6:AL6"/>
    <mergeCell ref="D15:E15"/>
    <mergeCell ref="H21:K21"/>
    <mergeCell ref="O21:R21"/>
    <mergeCell ref="T21:V21"/>
    <mergeCell ref="H16:K16"/>
    <mergeCell ref="O16:R16"/>
    <mergeCell ref="T16:V16"/>
  </mergeCells>
  <pageMargins left="0.7" right="0.7" top="0.75" bottom="0.75" header="0.3" footer="0.3"/>
  <pageSetup paperSize="9" scale="36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2019-02-28T11:01:55Z</dcterms:modified>
</cp:coreProperties>
</file>