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10" yWindow="-110" windowWidth="19420" windowHeight="10420" activeTab="1"/>
  </bookViews>
  <sheets>
    <sheet sheetId="1" name="Avisos" state="visible" r:id="rId4"/>
    <sheet sheetId="2" name="Indicadores" state="visible" r:id="rId5"/>
  </sheets>
  <calcPr calcId="171027"/>
</workbook>
</file>

<file path=xl/sharedStrings.xml><?xml version="1.0" encoding="utf-8"?>
<sst xmlns="http://schemas.openxmlformats.org/spreadsheetml/2006/main" count="40" uniqueCount="30">
  <si>
    <t>Titulo</t>
  </si>
  <si>
    <t>Modelo</t>
  </si>
  <si>
    <t>Precio</t>
  </si>
  <si>
    <t>Link</t>
  </si>
  <si>
    <t>Ubicacion</t>
  </si>
  <si>
    <t>Vendedor</t>
  </si>
  <si>
    <t>Atributos</t>
  </si>
  <si>
    <t>Motomel Blitz 110 Base Patentada</t>
  </si>
  <si>
    <t>BLITZ 110 V8 START</t>
  </si>
  <si>
    <t>https://moto.mercadolibre.com.ar/MLA-1455396971-motomel-blitz-110-base-patentada-1567000-o-12de182000-_JM#polycard_client=search-nordic&amp;position=1&amp;search_layout=grid&amp;type=item&amp;tracking_id=841c573d-b0e9-477b-84ed-df6c3d27f099</t>
  </si>
  <si>
    <t>Capital Federal - Capital Federal</t>
  </si>
  <si>
    <t xml:space="preserve">Por Moto Roma </t>
  </si>
  <si>
    <t>2024, 0 Km</t>
  </si>
  <si>
    <t>Motomel Blitz 110 Base Patentada $1.567.000 O 12de$182.000</t>
  </si>
  <si>
    <t>Motomel Blitz 110 Base</t>
  </si>
  <si>
    <t>https://moto.mercadolibre.com.ar/MLA-1455396971-motomel-blitz-110-base-patentada-1567000-o-12de$182000-_JM#polycard_client=search-nordic&amp;position=1&amp;search_layout=grid&amp;type=item&amp;tracking_id=841c573d-b0e9-477b-84ed-df6c3d27f099</t>
  </si>
  <si>
    <t>Análisis de precios publicados en Mercado Libre</t>
  </si>
  <si>
    <t>Precio Megamoto</t>
  </si>
  <si>
    <t>Q. Avisos</t>
  </si>
  <si>
    <t>Precio Mínimo</t>
  </si>
  <si>
    <t>Precio Máximo</t>
  </si>
  <si>
    <t>Media</t>
  </si>
  <si>
    <t>Moda</t>
  </si>
  <si>
    <t>Desvío Estándar</t>
  </si>
  <si>
    <t>Asimetría</t>
  </si>
  <si>
    <t>Q1</t>
  </si>
  <si>
    <t>Q2</t>
  </si>
  <si>
    <t>Q3</t>
  </si>
  <si>
    <t>Q4</t>
  </si>
  <si>
    <t>Motomel Blitz 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</si>
</sst>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4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2"/>
      <name val="Calibri"/>
    </font>
    <font>
      <b/>
      <u/>
      <color theme="1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4">
    <dxf>
      <font/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 zoomScale="100" zoomScaleNormal="100">
      <selection activeCell="C4" sqref="C4"/>
    </sheetView>
  </sheetViews>
  <sheetFormatPr defaultRowHeight="14.5" outlineLevelRow="0" outlineLevelCol="0" x14ac:dyDescent="0.35" defaultColWidth="8.7265625" customHeight="1"/>
  <cols>
    <col min="1" max="1" width="30" customWidth="1"/>
    <col min="2" max="2" width="20" customWidth="1"/>
    <col min="3" max="3" width="15" customWidth="1"/>
    <col min="4" max="4" width="50" customWidth="1"/>
    <col min="5" max="5" width="30" customWidth="1"/>
    <col min="6" max="6" width="25" customWidth="1"/>
    <col min="7" max="7" width="20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>
        <v>10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8</v>
      </c>
      <c r="C3">
        <v>20</v>
      </c>
      <c r="D3" t="s">
        <v>9</v>
      </c>
      <c r="E3" t="s">
        <v>10</v>
      </c>
      <c r="F3" t="s">
        <v>11</v>
      </c>
      <c r="G3" t="s">
        <v>12</v>
      </c>
    </row>
    <row r="4" spans="1:7" x14ac:dyDescent="0.25">
      <c r="A4" t="s">
        <v>14</v>
      </c>
      <c r="B4" t="s">
        <v>8</v>
      </c>
      <c r="C4">
        <v>30</v>
      </c>
      <c r="D4" t="s">
        <v>15</v>
      </c>
      <c r="E4" t="s">
        <v>10</v>
      </c>
      <c r="F4" t="s">
        <v>11</v>
      </c>
      <c r="G4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6"/>
  <sheetViews>
    <sheetView workbookViewId="0" zoomScale="90" zoomScaleNormal="90">
      <selection activeCell="F13" sqref="F13"/>
    </sheetView>
  </sheetViews>
  <sheetFormatPr defaultRowHeight="14.5" outlineLevelRow="0" outlineLevelCol="0" x14ac:dyDescent="0.35" defaultColWidth="8.7265625" customHeight="1"/>
  <cols>
    <col min="1" max="1" width="30" style="2" customWidth="1"/>
    <col min="2" max="2" width="15.6328125" style="2" customWidth="1"/>
    <col min="3" max="3" width="8.453125" style="2" customWidth="1"/>
    <col min="4" max="4" width="12.81640625" style="2" customWidth="1"/>
    <col min="5" max="5" width="13.1796875" style="2" customWidth="1"/>
    <col min="6" max="6" width="11.81640625" style="2" customWidth="1"/>
    <col min="7" max="7" width="12.7265625" style="2" customWidth="1"/>
    <col min="8" max="8" width="14.1796875" style="2" customWidth="1"/>
    <col min="9" max="9" width="11.81640625" style="2" customWidth="1"/>
    <col min="10" max="12" width="10.6328125" style="2" customWidth="1"/>
    <col min="13" max="16384" width="8.7265625" style="2" customWidth="1"/>
  </cols>
  <sheetData>
    <row r="2" ht="15.5" customHeight="1" spans="1:1" s="3" customFormat="1" x14ac:dyDescent="0.25">
      <c r="A2" s="4" t="s">
        <v>16</v>
      </c>
    </row>
    <row r="3" ht="15.5" customHeight="1" s="3" customFormat="1" x14ac:dyDescent="0.25"/>
    <row r="4" spans="1:13" s="5" customFormat="1" x14ac:dyDescent="0.25">
      <c r="A4" s="5" t="s">
        <v>1</v>
      </c>
      <c r="B4" s="5" t="s">
        <v>17</v>
      </c>
      <c r="C4" s="5" t="s">
        <v>18</v>
      </c>
      <c r="D4" s="5" t="s">
        <v>19</v>
      </c>
      <c r="E4" s="5" t="s">
        <v>20</v>
      </c>
      <c r="F4" s="5" t="s">
        <v>21</v>
      </c>
      <c r="G4" s="5" t="s">
        <v>22</v>
      </c>
      <c r="H4" s="5" t="s">
        <v>23</v>
      </c>
      <c r="I4" s="5" t="s">
        <v>24</v>
      </c>
      <c r="J4" s="5" t="s">
        <v>25</v>
      </c>
      <c r="K4" s="5" t="s">
        <v>26</v>
      </c>
      <c r="L4" s="5" t="s">
        <v>27</v>
      </c>
      <c r="M4" s="5" t="s">
        <v>28</v>
      </c>
    </row>
    <row r="5" spans="1:13" x14ac:dyDescent="0.25">
      <c r="A5" t="s">
        <v>29</v>
      </c>
      <c r="B5" s="6">
        <v>30</v>
      </c>
      <c r="C5" s="2">
        <f>COUNTIF(Avisos!$B$2:$B$4, "=" &amp; A5)</f>
        <v>3</v>
      </c>
      <c r="D5" s="2">
        <f t="array" ref="D5">MIN(IF(Avisos!$B$2:$B$4=A5, Avisos!$C$2:$C$4))</f>
        <v>10</v>
      </c>
      <c r="E5" s="2">
        <f t="array" ref="E5">MAX(IF(Avisos!$B$2:$B$4=A5, Avisos!$C$2:$C$4))</f>
        <v>30</v>
      </c>
      <c r="F5" s="2">
        <f>ROUND(AVERAGEIFS(Avisos!$C$2:$C$4, Avisos!$B$2:$B$4, A5), 0)</f>
        <v>20</v>
      </c>
      <c r="G5" s="2" t="e">
        <f t="array" ref="G5">ROUND(MODE(IF(Avisos!$B$2:$B$4=A5, Avisos!$C$2:$C$4)), 0)</f>
        <v>#N/A</v>
      </c>
      <c r="H5" s="2">
        <f t="array" ref="H5">ROUND(STDEV(IF(Avisos!$B$2:$B$4=A5, Avisos!$C$2:$C$4)), 0)</f>
        <v>10</v>
      </c>
      <c r="I5" s="7">
        <f t="array" ref="I5">SKEW(IF(Avisos!$B$2:$B$4=A5, Avisos!$C$2:$C$4))</f>
        <v>0</v>
      </c>
      <c r="J5" s="2">
        <f t="array" ref="J5">_xlfn.PERCENTILE.INC(IF(Avisos!$B$2:$B$4=A5, Avisos!$C$2:$C$4), 0.25)</f>
        <v>15</v>
      </c>
      <c r="K5" s="2">
        <f t="array" ref="K5">_xlfn.PERCENTILE.INC(IF(Avisos!$B$2:$B$4=A5, Avisos!$C$2:$C$4), 0.5)</f>
        <v>20</v>
      </c>
      <c r="L5" s="2">
        <f t="array" ref="L5">_xlfn.PERCENTILE.INC(IF(Avisos!$B$2:$B$4=A5, Avisos!$C$2:$C$4), 0.75)</f>
        <v>25</v>
      </c>
      <c r="M5" s="2">
        <f t="array" ref="M5">_xlfn.PERCENTILE.INC(IF(Avisos!$B$2:$B$4=A5, Avisos!$C$2:$C$4), 1)</f>
        <v>30</v>
      </c>
    </row>
    <row r="6" spans="9:9" x14ac:dyDescent="0.25">
      <c r="I6" s="8"/>
    </row>
  </sheetData>
  <conditionalFormatting sqref="I5:I6">
    <cfRule type="colorScale" priority="6">
      <colorScale>
        <cfvo type="num" val="-1"/>
        <cfvo type="num" val="0"/>
        <cfvo type="num" val="1.5"/>
        <color rgb="FFF8696B"/>
        <color rgb="FF92D050"/>
        <color rgb="FFC00000"/>
      </colorScale>
    </cfRule>
  </conditionalFormatting>
  <conditionalFormatting sqref="J5">
    <cfRule type="expression" dxfId="0" priority="5">
      <formula>$B$5&lt;=$J$5</formula>
    </cfRule>
  </conditionalFormatting>
  <conditionalFormatting sqref="K5">
    <cfRule type="expression" dxfId="1" priority="3">
      <formula>AND(B5&gt;J5, B5&lt;=K5)</formula>
    </cfRule>
  </conditionalFormatting>
  <conditionalFormatting sqref="M5">
    <cfRule type="expression" dxfId="2" priority="2">
      <formula>B5&gt;L5</formula>
    </cfRule>
  </conditionalFormatting>
  <conditionalFormatting sqref="L5">
    <cfRule type="expression" dxfId="3" priority="1">
      <formula>AND(B5&gt;K5,B5&lt;=L5)</formula>
    </cfRule>
  </conditionalFormatting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Avisos</vt:lpstr>
      <vt:lpstr>Indicadores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2024-11-28T13:04:05Z</dcterms:created>
  <dcterms:modified xsi:type="dcterms:W3CDTF">2024-11-28T18:19:24Z</dcterms:modified>
</cp:coreProperties>
</file>