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374EC968-3FEA-4CB1-A68B-4234C6793F6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visos" sheetId="1" r:id="rId1"/>
    <sheet name="Indicadores" sheetId="2" r:id="rId2"/>
  </sheets>
  <definedNames>
    <definedName name="_xlnm._FilterDatabase" localSheetId="0" hidden="1">Avisos!$A$1:$G$1354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2" l="1" a="1"/>
  <c r="E45" i="2" s="1"/>
  <c r="F45" i="2" a="1"/>
  <c r="F45" i="2" s="1"/>
  <c r="G45" i="2"/>
  <c r="H45" i="2" a="1"/>
  <c r="H45" i="2" s="1"/>
  <c r="I45" i="2" a="1"/>
  <c r="I45" i="2" s="1"/>
  <c r="J45" i="2" a="1"/>
  <c r="J45" i="2"/>
  <c r="K45" i="2" a="1"/>
  <c r="K45" i="2" s="1"/>
  <c r="D45" i="2" s="1"/>
  <c r="L45" i="2" a="1"/>
  <c r="L45" i="2" s="1"/>
  <c r="M45" i="2" a="1"/>
  <c r="M45" i="2" s="1"/>
  <c r="N45" i="2" a="1"/>
  <c r="N45" i="2" s="1"/>
  <c r="E46" i="2" a="1"/>
  <c r="E46" i="2"/>
  <c r="F46" i="2" a="1"/>
  <c r="F46" i="2"/>
  <c r="G46" i="2"/>
  <c r="H46" i="2" a="1"/>
  <c r="H46" i="2" s="1"/>
  <c r="I46" i="2" a="1"/>
  <c r="I46" i="2" s="1"/>
  <c r="J46" i="2" a="1"/>
  <c r="J46" i="2" s="1"/>
  <c r="K46" i="2" a="1"/>
  <c r="K46" i="2" s="1"/>
  <c r="D46" i="2" s="1"/>
  <c r="L46" i="2" a="1"/>
  <c r="L46" i="2" s="1"/>
  <c r="M46" i="2" a="1"/>
  <c r="M46" i="2" s="1"/>
  <c r="N46" i="2" a="1"/>
  <c r="N46" i="2" s="1"/>
  <c r="E47" i="2" a="1"/>
  <c r="E47" i="2"/>
  <c r="F47" i="2" a="1"/>
  <c r="F47" i="2"/>
  <c r="G47" i="2"/>
  <c r="H47" i="2" a="1"/>
  <c r="H47" i="2" s="1"/>
  <c r="I47" i="2" a="1"/>
  <c r="I47" i="2" s="1"/>
  <c r="J47" i="2" a="1"/>
  <c r="J47" i="2" s="1"/>
  <c r="K47" i="2" a="1"/>
  <c r="K47" i="2" s="1"/>
  <c r="D47" i="2" s="1"/>
  <c r="L47" i="2" a="1"/>
  <c r="L47" i="2" s="1"/>
  <c r="M47" i="2" a="1"/>
  <c r="M47" i="2" s="1"/>
  <c r="N47" i="2" a="1"/>
  <c r="N47" i="2" s="1"/>
  <c r="E48" i="2" a="1"/>
  <c r="E48" i="2"/>
  <c r="F48" i="2" a="1"/>
  <c r="F48" i="2"/>
  <c r="G48" i="2"/>
  <c r="H48" i="2" a="1"/>
  <c r="H48" i="2" s="1"/>
  <c r="I48" i="2" a="1"/>
  <c r="I48" i="2" s="1"/>
  <c r="J48" i="2" a="1"/>
  <c r="J48" i="2" s="1"/>
  <c r="K48" i="2" a="1"/>
  <c r="K48" i="2" s="1"/>
  <c r="D48" i="2" s="1"/>
  <c r="L48" i="2" a="1"/>
  <c r="L48" i="2" s="1"/>
  <c r="M48" i="2" a="1"/>
  <c r="M48" i="2" s="1"/>
  <c r="N48" i="2" a="1"/>
  <c r="N48" i="2" s="1"/>
  <c r="E49" i="2" a="1"/>
  <c r="E49" i="2"/>
  <c r="F49" i="2" a="1"/>
  <c r="F49" i="2"/>
  <c r="G49" i="2"/>
  <c r="H49" i="2" a="1"/>
  <c r="H49" i="2" s="1"/>
  <c r="I49" i="2" a="1"/>
  <c r="I49" i="2" s="1"/>
  <c r="J49" i="2" a="1"/>
  <c r="J49" i="2" s="1"/>
  <c r="K49" i="2" a="1"/>
  <c r="K49" i="2" s="1"/>
  <c r="D49" i="2" s="1"/>
  <c r="L49" i="2" a="1"/>
  <c r="L49" i="2" s="1"/>
  <c r="M49" i="2" a="1"/>
  <c r="M49" i="2" s="1"/>
  <c r="N49" i="2" a="1"/>
  <c r="N49" i="2" s="1"/>
  <c r="E50" i="2" a="1"/>
  <c r="E50" i="2"/>
  <c r="F50" i="2" a="1"/>
  <c r="F50" i="2"/>
  <c r="G50" i="2"/>
  <c r="H50" i="2" a="1"/>
  <c r="H50" i="2" s="1"/>
  <c r="I50" i="2" a="1"/>
  <c r="I50" i="2" s="1"/>
  <c r="J50" i="2" a="1"/>
  <c r="J50" i="2" s="1"/>
  <c r="K50" i="2" a="1"/>
  <c r="K50" i="2" s="1"/>
  <c r="D50" i="2" s="1"/>
  <c r="L50" i="2" a="1"/>
  <c r="L50" i="2" s="1"/>
  <c r="M50" i="2" a="1"/>
  <c r="M50" i="2" s="1"/>
  <c r="N50" i="2" a="1"/>
  <c r="N50" i="2" s="1"/>
  <c r="E51" i="2" a="1"/>
  <c r="E51" i="2"/>
  <c r="F51" i="2" a="1"/>
  <c r="F51" i="2"/>
  <c r="G51" i="2"/>
  <c r="H51" i="2" a="1"/>
  <c r="H51" i="2" s="1"/>
  <c r="I51" i="2" a="1"/>
  <c r="I51" i="2" s="1"/>
  <c r="J51" i="2" a="1"/>
  <c r="J51" i="2" s="1"/>
  <c r="K51" i="2" a="1"/>
  <c r="K51" i="2" s="1"/>
  <c r="D51" i="2" s="1"/>
  <c r="L51" i="2" a="1"/>
  <c r="L51" i="2" s="1"/>
  <c r="M51" i="2" a="1"/>
  <c r="M51" i="2" s="1"/>
  <c r="N51" i="2" a="1"/>
  <c r="N51" i="2" s="1"/>
  <c r="E52" i="2" a="1"/>
  <c r="E52" i="2"/>
  <c r="F52" i="2" a="1"/>
  <c r="F52" i="2"/>
  <c r="G52" i="2"/>
  <c r="H52" i="2" a="1"/>
  <c r="H52" i="2" s="1"/>
  <c r="I52" i="2" a="1"/>
  <c r="I52" i="2" s="1"/>
  <c r="J52" i="2" a="1"/>
  <c r="J52" i="2" s="1"/>
  <c r="K52" i="2" a="1"/>
  <c r="K52" i="2" s="1"/>
  <c r="D52" i="2" s="1"/>
  <c r="L52" i="2" a="1"/>
  <c r="L52" i="2" s="1"/>
  <c r="M52" i="2" a="1"/>
  <c r="M52" i="2" s="1"/>
  <c r="N52" i="2" a="1"/>
  <c r="N52" i="2" s="1"/>
  <c r="E53" i="2" a="1"/>
  <c r="E53" i="2"/>
  <c r="F53" i="2" a="1"/>
  <c r="F53" i="2"/>
  <c r="G53" i="2"/>
  <c r="H53" i="2" a="1"/>
  <c r="H53" i="2" s="1"/>
  <c r="I53" i="2" a="1"/>
  <c r="I53" i="2" s="1"/>
  <c r="J53" i="2" a="1"/>
  <c r="J53" i="2" s="1"/>
  <c r="K53" i="2" a="1"/>
  <c r="K53" i="2" s="1"/>
  <c r="D53" i="2" s="1"/>
  <c r="L53" i="2" a="1"/>
  <c r="L53" i="2" s="1"/>
  <c r="M53" i="2" a="1"/>
  <c r="M53" i="2" s="1"/>
  <c r="N53" i="2" a="1"/>
  <c r="N53" i="2" s="1"/>
  <c r="E54" i="2" a="1"/>
  <c r="E54" i="2"/>
  <c r="F54" i="2" a="1"/>
  <c r="F54" i="2"/>
  <c r="G54" i="2"/>
  <c r="H54" i="2" a="1"/>
  <c r="H54" i="2" s="1"/>
  <c r="I54" i="2" a="1"/>
  <c r="I54" i="2" s="1"/>
  <c r="J54" i="2" a="1"/>
  <c r="J54" i="2" s="1"/>
  <c r="K54" i="2" a="1"/>
  <c r="K54" i="2" s="1"/>
  <c r="D54" i="2" s="1"/>
  <c r="L54" i="2" a="1"/>
  <c r="L54" i="2" s="1"/>
  <c r="M54" i="2" a="1"/>
  <c r="M54" i="2" s="1"/>
  <c r="N54" i="2" a="1"/>
  <c r="N54" i="2" s="1"/>
  <c r="E55" i="2" a="1"/>
  <c r="E55" i="2"/>
  <c r="F55" i="2" a="1"/>
  <c r="F55" i="2"/>
  <c r="G55" i="2"/>
  <c r="H55" i="2" a="1"/>
  <c r="H55" i="2" s="1"/>
  <c r="I55" i="2" a="1"/>
  <c r="I55" i="2" s="1"/>
  <c r="J55" i="2" a="1"/>
  <c r="J55" i="2" s="1"/>
  <c r="K55" i="2" a="1"/>
  <c r="K55" i="2" s="1"/>
  <c r="D55" i="2" s="1"/>
  <c r="L55" i="2" a="1"/>
  <c r="L55" i="2" s="1"/>
  <c r="M55" i="2" a="1"/>
  <c r="M55" i="2" s="1"/>
  <c r="N55" i="2" a="1"/>
  <c r="N55" i="2" s="1"/>
  <c r="E56" i="2" a="1"/>
  <c r="E56" i="2"/>
  <c r="F56" i="2" a="1"/>
  <c r="F56" i="2"/>
  <c r="G56" i="2"/>
  <c r="H56" i="2" a="1"/>
  <c r="H56" i="2" s="1"/>
  <c r="I56" i="2" a="1"/>
  <c r="I56" i="2" s="1"/>
  <c r="J56" i="2" a="1"/>
  <c r="J56" i="2" s="1"/>
  <c r="K56" i="2" a="1"/>
  <c r="K56" i="2" s="1"/>
  <c r="D56" i="2" s="1"/>
  <c r="L56" i="2" a="1"/>
  <c r="L56" i="2" s="1"/>
  <c r="M56" i="2" a="1"/>
  <c r="M56" i="2" s="1"/>
  <c r="N56" i="2" a="1"/>
  <c r="N56" i="2" s="1"/>
  <c r="E57" i="2" a="1"/>
  <c r="E57" i="2"/>
  <c r="F57" i="2" a="1"/>
  <c r="F57" i="2"/>
  <c r="G57" i="2"/>
  <c r="H57" i="2" a="1"/>
  <c r="H57" i="2" s="1"/>
  <c r="I57" i="2" a="1"/>
  <c r="I57" i="2" s="1"/>
  <c r="J57" i="2" a="1"/>
  <c r="J57" i="2" s="1"/>
  <c r="K57" i="2" a="1"/>
  <c r="K57" i="2" s="1"/>
  <c r="D57" i="2" s="1"/>
  <c r="L57" i="2" a="1"/>
  <c r="L57" i="2" s="1"/>
  <c r="M57" i="2" a="1"/>
  <c r="M57" i="2" s="1"/>
  <c r="N57" i="2" a="1"/>
  <c r="N57" i="2" s="1"/>
  <c r="E58" i="2" a="1"/>
  <c r="E58" i="2"/>
  <c r="F58" i="2" a="1"/>
  <c r="F58" i="2"/>
  <c r="G58" i="2"/>
  <c r="H58" i="2" a="1"/>
  <c r="H58" i="2" s="1"/>
  <c r="I58" i="2" a="1"/>
  <c r="I58" i="2" s="1"/>
  <c r="J58" i="2" a="1"/>
  <c r="J58" i="2" s="1"/>
  <c r="K58" i="2" a="1"/>
  <c r="K58" i="2" s="1"/>
  <c r="D58" i="2" s="1"/>
  <c r="L58" i="2" a="1"/>
  <c r="L58" i="2" s="1"/>
  <c r="M58" i="2" a="1"/>
  <c r="M58" i="2" s="1"/>
  <c r="N58" i="2" a="1"/>
  <c r="N58" i="2" s="1"/>
  <c r="E59" i="2" a="1"/>
  <c r="E59" i="2"/>
  <c r="F59" i="2" a="1"/>
  <c r="F59" i="2"/>
  <c r="G59" i="2"/>
  <c r="H59" i="2" a="1"/>
  <c r="H59" i="2" s="1"/>
  <c r="I59" i="2" a="1"/>
  <c r="I59" i="2" s="1"/>
  <c r="J59" i="2" a="1"/>
  <c r="J59" i="2" s="1"/>
  <c r="K59" i="2" a="1"/>
  <c r="K59" i="2" s="1"/>
  <c r="D59" i="2" s="1"/>
  <c r="L59" i="2" a="1"/>
  <c r="L59" i="2" s="1"/>
  <c r="M59" i="2" a="1"/>
  <c r="M59" i="2" s="1"/>
  <c r="N59" i="2" a="1"/>
  <c r="N59" i="2" s="1"/>
  <c r="E60" i="2" a="1"/>
  <c r="E60" i="2"/>
  <c r="F60" i="2" a="1"/>
  <c r="F60" i="2"/>
  <c r="G60" i="2"/>
  <c r="H60" i="2" a="1"/>
  <c r="H60" i="2" s="1"/>
  <c r="I60" i="2" a="1"/>
  <c r="I60" i="2" s="1"/>
  <c r="J60" i="2" a="1"/>
  <c r="J60" i="2" s="1"/>
  <c r="K60" i="2" a="1"/>
  <c r="K60" i="2" s="1"/>
  <c r="D60" i="2" s="1"/>
  <c r="L60" i="2" a="1"/>
  <c r="L60" i="2" s="1"/>
  <c r="M60" i="2" a="1"/>
  <c r="M60" i="2" s="1"/>
  <c r="N60" i="2" a="1"/>
  <c r="N60" i="2" s="1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N44" i="2" a="1"/>
  <c r="N44" i="2" s="1"/>
  <c r="M44" i="2" a="1"/>
  <c r="M44" i="2" s="1"/>
  <c r="L44" i="2" a="1"/>
  <c r="L44" i="2" s="1"/>
  <c r="K44" i="2" a="1"/>
  <c r="K44" i="2" s="1"/>
  <c r="D44" i="2" s="1"/>
  <c r="J44" i="2" a="1"/>
  <c r="J44" i="2" s="1"/>
  <c r="I44" i="2" a="1"/>
  <c r="I44" i="2" s="1"/>
  <c r="H44" i="2" a="1"/>
  <c r="H44" i="2" s="1"/>
  <c r="G44" i="2"/>
  <c r="F44" i="2" a="1"/>
  <c r="F44" i="2" s="1"/>
  <c r="E44" i="2" a="1"/>
  <c r="E44" i="2" s="1"/>
  <c r="B44" i="2"/>
  <c r="N43" i="2" a="1"/>
  <c r="N43" i="2" s="1"/>
  <c r="M43" i="2" a="1"/>
  <c r="M43" i="2" s="1"/>
  <c r="L43" i="2" a="1"/>
  <c r="L43" i="2" s="1"/>
  <c r="K43" i="2" a="1"/>
  <c r="K43" i="2" s="1"/>
  <c r="D43" i="2" s="1"/>
  <c r="J43" i="2" a="1"/>
  <c r="J43" i="2" s="1"/>
  <c r="I43" i="2" a="1"/>
  <c r="I43" i="2" s="1"/>
  <c r="H43" i="2" a="1"/>
  <c r="H43" i="2" s="1"/>
  <c r="G43" i="2"/>
  <c r="F43" i="2" a="1"/>
  <c r="F43" i="2" s="1"/>
  <c r="E43" i="2" a="1"/>
  <c r="E43" i="2" s="1"/>
  <c r="B43" i="2"/>
  <c r="N42" i="2" a="1"/>
  <c r="N42" i="2" s="1"/>
  <c r="M42" i="2" a="1"/>
  <c r="M42" i="2" s="1"/>
  <c r="L42" i="2" a="1"/>
  <c r="L42" i="2" s="1"/>
  <c r="K42" i="2" a="1"/>
  <c r="K42" i="2" s="1"/>
  <c r="D42" i="2" s="1"/>
  <c r="J42" i="2" a="1"/>
  <c r="J42" i="2" s="1"/>
  <c r="I42" i="2" a="1"/>
  <c r="I42" i="2" s="1"/>
  <c r="H42" i="2" a="1"/>
  <c r="H42" i="2" s="1"/>
  <c r="G42" i="2"/>
  <c r="F42" i="2" a="1"/>
  <c r="F42" i="2" s="1"/>
  <c r="E42" i="2" a="1"/>
  <c r="E42" i="2" s="1"/>
  <c r="B42" i="2"/>
  <c r="N41" i="2"/>
  <c r="N41" i="2" a="1"/>
  <c r="M41" i="2" a="1"/>
  <c r="M41" i="2" s="1"/>
  <c r="L41" i="2" a="1"/>
  <c r="L41" i="2" s="1"/>
  <c r="K41" i="2" a="1"/>
  <c r="K41" i="2" s="1"/>
  <c r="D41" i="2" s="1"/>
  <c r="J41" i="2" a="1"/>
  <c r="J41" i="2" s="1"/>
  <c r="I41" i="2" a="1"/>
  <c r="I41" i="2" s="1"/>
  <c r="H41" i="2" a="1"/>
  <c r="H41" i="2" s="1"/>
  <c r="G41" i="2"/>
  <c r="F41" i="2" a="1"/>
  <c r="F41" i="2" s="1"/>
  <c r="E41" i="2" a="1"/>
  <c r="E41" i="2" s="1"/>
  <c r="B41" i="2"/>
  <c r="N40" i="2" a="1"/>
  <c r="N40" i="2" s="1"/>
  <c r="M40" i="2" a="1"/>
  <c r="M40" i="2" s="1"/>
  <c r="L40" i="2" a="1"/>
  <c r="L40" i="2" s="1"/>
  <c r="K40" i="2" a="1"/>
  <c r="K40" i="2" s="1"/>
  <c r="D40" i="2" s="1"/>
  <c r="J40" i="2" a="1"/>
  <c r="J40" i="2" s="1"/>
  <c r="I40" i="2" a="1"/>
  <c r="I40" i="2" s="1"/>
  <c r="H40" i="2" a="1"/>
  <c r="H40" i="2" s="1"/>
  <c r="G40" i="2"/>
  <c r="F40" i="2" a="1"/>
  <c r="F40" i="2" s="1"/>
  <c r="E40" i="2" a="1"/>
  <c r="E40" i="2" s="1"/>
  <c r="B40" i="2"/>
  <c r="N39" i="2" a="1"/>
  <c r="N39" i="2" s="1"/>
  <c r="M39" i="2" a="1"/>
  <c r="M39" i="2" s="1"/>
  <c r="L39" i="2" a="1"/>
  <c r="L39" i="2" s="1"/>
  <c r="K39" i="2" a="1"/>
  <c r="K39" i="2" s="1"/>
  <c r="D39" i="2" s="1"/>
  <c r="J39" i="2" a="1"/>
  <c r="J39" i="2" s="1"/>
  <c r="I39" i="2" a="1"/>
  <c r="I39" i="2" s="1"/>
  <c r="H39" i="2" a="1"/>
  <c r="H39" i="2" s="1"/>
  <c r="G39" i="2"/>
  <c r="F39" i="2" a="1"/>
  <c r="F39" i="2" s="1"/>
  <c r="E39" i="2" a="1"/>
  <c r="E39" i="2" s="1"/>
  <c r="B39" i="2"/>
  <c r="N38" i="2" a="1"/>
  <c r="N38" i="2" s="1"/>
  <c r="M38" i="2" a="1"/>
  <c r="M38" i="2" s="1"/>
  <c r="L38" i="2" a="1"/>
  <c r="L38" i="2" s="1"/>
  <c r="K38" i="2" a="1"/>
  <c r="K38" i="2" s="1"/>
  <c r="D38" i="2" s="1"/>
  <c r="J38" i="2" a="1"/>
  <c r="J38" i="2" s="1"/>
  <c r="I38" i="2" a="1"/>
  <c r="I38" i="2" s="1"/>
  <c r="H38" i="2" a="1"/>
  <c r="H38" i="2" s="1"/>
  <c r="G38" i="2"/>
  <c r="F38" i="2" a="1"/>
  <c r="F38" i="2" s="1"/>
  <c r="E38" i="2" a="1"/>
  <c r="E38" i="2" s="1"/>
  <c r="B38" i="2"/>
  <c r="N37" i="2" a="1"/>
  <c r="N37" i="2" s="1"/>
  <c r="M37" i="2" a="1"/>
  <c r="M37" i="2" s="1"/>
  <c r="L37" i="2" a="1"/>
  <c r="L37" i="2" s="1"/>
  <c r="K37" i="2" a="1"/>
  <c r="K37" i="2" s="1"/>
  <c r="D37" i="2" s="1"/>
  <c r="J37" i="2" a="1"/>
  <c r="J37" i="2" s="1"/>
  <c r="I37" i="2" a="1"/>
  <c r="I37" i="2" s="1"/>
  <c r="H37" i="2" a="1"/>
  <c r="H37" i="2" s="1"/>
  <c r="G37" i="2"/>
  <c r="F37" i="2" a="1"/>
  <c r="F37" i="2" s="1"/>
  <c r="E37" i="2" a="1"/>
  <c r="E37" i="2" s="1"/>
  <c r="B37" i="2"/>
  <c r="N36" i="2" a="1"/>
  <c r="N36" i="2" s="1"/>
  <c r="M36" i="2" a="1"/>
  <c r="M36" i="2" s="1"/>
  <c r="L36" i="2" a="1"/>
  <c r="L36" i="2" s="1"/>
  <c r="K36" i="2" a="1"/>
  <c r="K36" i="2" s="1"/>
  <c r="D36" i="2" s="1"/>
  <c r="J36" i="2" a="1"/>
  <c r="J36" i="2" s="1"/>
  <c r="I36" i="2" a="1"/>
  <c r="I36" i="2" s="1"/>
  <c r="H36" i="2" a="1"/>
  <c r="H36" i="2" s="1"/>
  <c r="G36" i="2"/>
  <c r="F36" i="2" a="1"/>
  <c r="F36" i="2" s="1"/>
  <c r="E36" i="2" a="1"/>
  <c r="E36" i="2" s="1"/>
  <c r="B36" i="2"/>
  <c r="N35" i="2" a="1"/>
  <c r="N35" i="2" s="1"/>
  <c r="M35" i="2" a="1"/>
  <c r="M35" i="2" s="1"/>
  <c r="L35" i="2" a="1"/>
  <c r="L35" i="2" s="1"/>
  <c r="K35" i="2" a="1"/>
  <c r="K35" i="2" s="1"/>
  <c r="D35" i="2" s="1"/>
  <c r="J35" i="2" a="1"/>
  <c r="J35" i="2" s="1"/>
  <c r="I35" i="2" a="1"/>
  <c r="I35" i="2" s="1"/>
  <c r="H35" i="2" a="1"/>
  <c r="H35" i="2" s="1"/>
  <c r="G35" i="2"/>
  <c r="F35" i="2" a="1"/>
  <c r="F35" i="2" s="1"/>
  <c r="E35" i="2" a="1"/>
  <c r="E35" i="2" s="1"/>
  <c r="B35" i="2"/>
  <c r="N34" i="2" a="1"/>
  <c r="N34" i="2" s="1"/>
  <c r="M34" i="2" a="1"/>
  <c r="M34" i="2" s="1"/>
  <c r="L34" i="2" a="1"/>
  <c r="L34" i="2" s="1"/>
  <c r="K34" i="2" a="1"/>
  <c r="K34" i="2" s="1"/>
  <c r="D34" i="2" s="1"/>
  <c r="J34" i="2" a="1"/>
  <c r="J34" i="2" s="1"/>
  <c r="I34" i="2" a="1"/>
  <c r="I34" i="2" s="1"/>
  <c r="H34" i="2" a="1"/>
  <c r="H34" i="2" s="1"/>
  <c r="G34" i="2"/>
  <c r="F34" i="2" a="1"/>
  <c r="F34" i="2" s="1"/>
  <c r="E34" i="2" a="1"/>
  <c r="E34" i="2" s="1"/>
  <c r="B34" i="2"/>
  <c r="N33" i="2" a="1"/>
  <c r="N33" i="2" s="1"/>
  <c r="M33" i="2" a="1"/>
  <c r="M33" i="2" s="1"/>
  <c r="L33" i="2" a="1"/>
  <c r="L33" i="2" s="1"/>
  <c r="K33" i="2" a="1"/>
  <c r="K33" i="2" s="1"/>
  <c r="D33" i="2" s="1"/>
  <c r="J33" i="2" a="1"/>
  <c r="J33" i="2" s="1"/>
  <c r="I33" i="2" a="1"/>
  <c r="I33" i="2" s="1"/>
  <c r="H33" i="2" a="1"/>
  <c r="H33" i="2" s="1"/>
  <c r="G33" i="2"/>
  <c r="F33" i="2" a="1"/>
  <c r="F33" i="2" s="1"/>
  <c r="E33" i="2" a="1"/>
  <c r="E33" i="2" s="1"/>
  <c r="B33" i="2"/>
  <c r="N32" i="2" a="1"/>
  <c r="N32" i="2" s="1"/>
  <c r="M32" i="2" a="1"/>
  <c r="M32" i="2" s="1"/>
  <c r="L32" i="2" a="1"/>
  <c r="L32" i="2" s="1"/>
  <c r="K32" i="2" a="1"/>
  <c r="K32" i="2" s="1"/>
  <c r="D32" i="2" s="1"/>
  <c r="J32" i="2" a="1"/>
  <c r="J32" i="2" s="1"/>
  <c r="I32" i="2" a="1"/>
  <c r="I32" i="2" s="1"/>
  <c r="H32" i="2" a="1"/>
  <c r="H32" i="2" s="1"/>
  <c r="G32" i="2"/>
  <c r="F32" i="2" a="1"/>
  <c r="F32" i="2" s="1"/>
  <c r="E32" i="2" a="1"/>
  <c r="E32" i="2" s="1"/>
  <c r="B32" i="2"/>
  <c r="N31" i="2" a="1"/>
  <c r="N31" i="2" s="1"/>
  <c r="M31" i="2" a="1"/>
  <c r="M31" i="2" s="1"/>
  <c r="L31" i="2" a="1"/>
  <c r="L31" i="2" s="1"/>
  <c r="K31" i="2" a="1"/>
  <c r="K31" i="2" s="1"/>
  <c r="D31" i="2" s="1"/>
  <c r="J31" i="2" a="1"/>
  <c r="J31" i="2" s="1"/>
  <c r="I31" i="2" a="1"/>
  <c r="I31" i="2" s="1"/>
  <c r="H31" i="2" a="1"/>
  <c r="H31" i="2" s="1"/>
  <c r="G31" i="2"/>
  <c r="F31" i="2" a="1"/>
  <c r="F31" i="2" s="1"/>
  <c r="E31" i="2" a="1"/>
  <c r="E31" i="2" s="1"/>
  <c r="B31" i="2"/>
  <c r="N30" i="2" a="1"/>
  <c r="N30" i="2" s="1"/>
  <c r="M30" i="2" a="1"/>
  <c r="M30" i="2" s="1"/>
  <c r="L30" i="2" a="1"/>
  <c r="L30" i="2" s="1"/>
  <c r="K30" i="2" a="1"/>
  <c r="K30" i="2" s="1"/>
  <c r="D30" i="2" s="1"/>
  <c r="J30" i="2" a="1"/>
  <c r="J30" i="2" s="1"/>
  <c r="I30" i="2" a="1"/>
  <c r="I30" i="2" s="1"/>
  <c r="H30" i="2" a="1"/>
  <c r="H30" i="2" s="1"/>
  <c r="G30" i="2"/>
  <c r="F30" i="2" a="1"/>
  <c r="F30" i="2" s="1"/>
  <c r="E30" i="2" a="1"/>
  <c r="E30" i="2" s="1"/>
  <c r="B30" i="2"/>
  <c r="N29" i="2" a="1"/>
  <c r="N29" i="2" s="1"/>
  <c r="M29" i="2" a="1"/>
  <c r="M29" i="2" s="1"/>
  <c r="L29" i="2" a="1"/>
  <c r="L29" i="2" s="1"/>
  <c r="K29" i="2" a="1"/>
  <c r="K29" i="2" s="1"/>
  <c r="D29" i="2" s="1"/>
  <c r="J29" i="2" a="1"/>
  <c r="J29" i="2" s="1"/>
  <c r="I29" i="2" a="1"/>
  <c r="I29" i="2" s="1"/>
  <c r="H29" i="2" a="1"/>
  <c r="H29" i="2" s="1"/>
  <c r="G29" i="2"/>
  <c r="F29" i="2" a="1"/>
  <c r="F29" i="2" s="1"/>
  <c r="E29" i="2" a="1"/>
  <c r="E29" i="2" s="1"/>
  <c r="B29" i="2"/>
  <c r="N28" i="2" a="1"/>
  <c r="N28" i="2" s="1"/>
  <c r="M28" i="2" a="1"/>
  <c r="M28" i="2" s="1"/>
  <c r="L28" i="2"/>
  <c r="L28" i="2" a="1"/>
  <c r="K28" i="2" a="1"/>
  <c r="K28" i="2" s="1"/>
  <c r="D28" i="2" s="1"/>
  <c r="J28" i="2" a="1"/>
  <c r="J28" i="2" s="1"/>
  <c r="I28" i="2" a="1"/>
  <c r="I28" i="2" s="1"/>
  <c r="H28" i="2" a="1"/>
  <c r="H28" i="2" s="1"/>
  <c r="G28" i="2"/>
  <c r="F28" i="2" a="1"/>
  <c r="F28" i="2" s="1"/>
  <c r="E28" i="2" a="1"/>
  <c r="E28" i="2" s="1"/>
  <c r="B28" i="2"/>
  <c r="N27" i="2" a="1"/>
  <c r="N27" i="2" s="1"/>
  <c r="M27" i="2" a="1"/>
  <c r="M27" i="2" s="1"/>
  <c r="L27" i="2" a="1"/>
  <c r="L27" i="2" s="1"/>
  <c r="K27" i="2" a="1"/>
  <c r="K27" i="2" s="1"/>
  <c r="D27" i="2" s="1"/>
  <c r="J27" i="2" a="1"/>
  <c r="J27" i="2" s="1"/>
  <c r="I27" i="2" a="1"/>
  <c r="I27" i="2" s="1"/>
  <c r="H27" i="2" a="1"/>
  <c r="H27" i="2" s="1"/>
  <c r="G27" i="2"/>
  <c r="F27" i="2" a="1"/>
  <c r="F27" i="2" s="1"/>
  <c r="E27" i="2" a="1"/>
  <c r="E27" i="2" s="1"/>
  <c r="B27" i="2"/>
  <c r="N26" i="2" a="1"/>
  <c r="N26" i="2" s="1"/>
  <c r="M26" i="2" a="1"/>
  <c r="M26" i="2" s="1"/>
  <c r="L26" i="2" a="1"/>
  <c r="L26" i="2" s="1"/>
  <c r="K26" i="2" a="1"/>
  <c r="K26" i="2" s="1"/>
  <c r="D26" i="2" s="1"/>
  <c r="J26" i="2" a="1"/>
  <c r="J26" i="2" s="1"/>
  <c r="I26" i="2" a="1"/>
  <c r="I26" i="2" s="1"/>
  <c r="H26" i="2" a="1"/>
  <c r="H26" i="2" s="1"/>
  <c r="G26" i="2"/>
  <c r="F26" i="2" a="1"/>
  <c r="F26" i="2" s="1"/>
  <c r="E26" i="2" a="1"/>
  <c r="E26" i="2" s="1"/>
  <c r="B26" i="2"/>
  <c r="N25" i="2" a="1"/>
  <c r="N25" i="2" s="1"/>
  <c r="M25" i="2" a="1"/>
  <c r="M25" i="2" s="1"/>
  <c r="L25" i="2" a="1"/>
  <c r="L25" i="2" s="1"/>
  <c r="K25" i="2" a="1"/>
  <c r="K25" i="2" s="1"/>
  <c r="D25" i="2" s="1"/>
  <c r="J25" i="2" a="1"/>
  <c r="J25" i="2" s="1"/>
  <c r="I25" i="2" a="1"/>
  <c r="I25" i="2" s="1"/>
  <c r="H25" i="2" a="1"/>
  <c r="H25" i="2" s="1"/>
  <c r="G25" i="2"/>
  <c r="F25" i="2" a="1"/>
  <c r="F25" i="2" s="1"/>
  <c r="E25" i="2" a="1"/>
  <c r="E25" i="2" s="1"/>
  <c r="B25" i="2"/>
  <c r="N24" i="2" a="1"/>
  <c r="N24" i="2" s="1"/>
  <c r="M24" i="2" a="1"/>
  <c r="M24" i="2" s="1"/>
  <c r="L24" i="2" a="1"/>
  <c r="L24" i="2" s="1"/>
  <c r="K24" i="2" a="1"/>
  <c r="K24" i="2" s="1"/>
  <c r="D24" i="2" s="1"/>
  <c r="J24" i="2" a="1"/>
  <c r="J24" i="2" s="1"/>
  <c r="I24" i="2" a="1"/>
  <c r="I24" i="2" s="1"/>
  <c r="H24" i="2" a="1"/>
  <c r="H24" i="2" s="1"/>
  <c r="G24" i="2"/>
  <c r="F24" i="2" a="1"/>
  <c r="F24" i="2" s="1"/>
  <c r="E24" i="2" a="1"/>
  <c r="E24" i="2" s="1"/>
  <c r="B24" i="2"/>
  <c r="N23" i="2" a="1"/>
  <c r="N23" i="2" s="1"/>
  <c r="M23" i="2" a="1"/>
  <c r="M23" i="2" s="1"/>
  <c r="L23" i="2" a="1"/>
  <c r="L23" i="2" s="1"/>
  <c r="K23" i="2" a="1"/>
  <c r="K23" i="2" s="1"/>
  <c r="D23" i="2" s="1"/>
  <c r="J23" i="2" a="1"/>
  <c r="J23" i="2" s="1"/>
  <c r="I23" i="2" a="1"/>
  <c r="I23" i="2" s="1"/>
  <c r="H23" i="2" a="1"/>
  <c r="H23" i="2" s="1"/>
  <c r="G23" i="2"/>
  <c r="F23" i="2" a="1"/>
  <c r="F23" i="2" s="1"/>
  <c r="E23" i="2" a="1"/>
  <c r="E23" i="2" s="1"/>
  <c r="B23" i="2"/>
  <c r="N22" i="2" a="1"/>
  <c r="N22" i="2" s="1"/>
  <c r="M22" i="2" a="1"/>
  <c r="M22" i="2" s="1"/>
  <c r="L22" i="2" a="1"/>
  <c r="L22" i="2" s="1"/>
  <c r="K22" i="2" a="1"/>
  <c r="K22" i="2" s="1"/>
  <c r="D22" i="2" s="1"/>
  <c r="J22" i="2" a="1"/>
  <c r="J22" i="2" s="1"/>
  <c r="I22" i="2" a="1"/>
  <c r="I22" i="2" s="1"/>
  <c r="H22" i="2" a="1"/>
  <c r="H22" i="2" s="1"/>
  <c r="G22" i="2"/>
  <c r="F22" i="2" a="1"/>
  <c r="F22" i="2" s="1"/>
  <c r="E22" i="2" a="1"/>
  <c r="E22" i="2" s="1"/>
  <c r="B22" i="2"/>
  <c r="N21" i="2" a="1"/>
  <c r="N21" i="2" s="1"/>
  <c r="M21" i="2" a="1"/>
  <c r="M21" i="2" s="1"/>
  <c r="L21" i="2" a="1"/>
  <c r="L21" i="2" s="1"/>
  <c r="K21" i="2" a="1"/>
  <c r="K21" i="2" s="1"/>
  <c r="D21" i="2" s="1"/>
  <c r="J21" i="2" a="1"/>
  <c r="J21" i="2" s="1"/>
  <c r="I21" i="2" a="1"/>
  <c r="I21" i="2" s="1"/>
  <c r="H21" i="2" a="1"/>
  <c r="H21" i="2" s="1"/>
  <c r="G21" i="2"/>
  <c r="F21" i="2" a="1"/>
  <c r="F21" i="2" s="1"/>
  <c r="E21" i="2" a="1"/>
  <c r="E21" i="2" s="1"/>
  <c r="B21" i="2"/>
  <c r="N20" i="2" a="1"/>
  <c r="N20" i="2" s="1"/>
  <c r="M20" i="2" a="1"/>
  <c r="M20" i="2" s="1"/>
  <c r="L20" i="2" a="1"/>
  <c r="L20" i="2" s="1"/>
  <c r="K20" i="2" a="1"/>
  <c r="K20" i="2" s="1"/>
  <c r="D20" i="2" s="1"/>
  <c r="J20" i="2" a="1"/>
  <c r="J20" i="2" s="1"/>
  <c r="I20" i="2" a="1"/>
  <c r="I20" i="2" s="1"/>
  <c r="H20" i="2" a="1"/>
  <c r="H20" i="2" s="1"/>
  <c r="G20" i="2"/>
  <c r="F20" i="2" a="1"/>
  <c r="F20" i="2" s="1"/>
  <c r="E20" i="2" a="1"/>
  <c r="E20" i="2" s="1"/>
  <c r="B20" i="2"/>
  <c r="N19" i="2" a="1"/>
  <c r="N19" i="2" s="1"/>
  <c r="M19" i="2" a="1"/>
  <c r="M19" i="2" s="1"/>
  <c r="L19" i="2" a="1"/>
  <c r="L19" i="2" s="1"/>
  <c r="K19" i="2" a="1"/>
  <c r="K19" i="2" s="1"/>
  <c r="D19" i="2" s="1"/>
  <c r="J19" i="2" a="1"/>
  <c r="J19" i="2" s="1"/>
  <c r="I19" i="2" a="1"/>
  <c r="I19" i="2" s="1"/>
  <c r="H19" i="2" a="1"/>
  <c r="H19" i="2" s="1"/>
  <c r="G19" i="2"/>
  <c r="F19" i="2" a="1"/>
  <c r="F19" i="2" s="1"/>
  <c r="E19" i="2" a="1"/>
  <c r="E19" i="2" s="1"/>
  <c r="B19" i="2"/>
  <c r="N18" i="2" a="1"/>
  <c r="N18" i="2" s="1"/>
  <c r="M18" i="2" a="1"/>
  <c r="M18" i="2" s="1"/>
  <c r="L18" i="2" a="1"/>
  <c r="L18" i="2" s="1"/>
  <c r="K18" i="2" a="1"/>
  <c r="K18" i="2" s="1"/>
  <c r="D18" i="2" s="1"/>
  <c r="J18" i="2" a="1"/>
  <c r="J18" i="2" s="1"/>
  <c r="I18" i="2" a="1"/>
  <c r="I18" i="2" s="1"/>
  <c r="H18" i="2" a="1"/>
  <c r="H18" i="2" s="1"/>
  <c r="G18" i="2"/>
  <c r="F18" i="2" a="1"/>
  <c r="F18" i="2" s="1"/>
  <c r="E18" i="2" a="1"/>
  <c r="E18" i="2" s="1"/>
  <c r="B18" i="2"/>
  <c r="N17" i="2" a="1"/>
  <c r="N17" i="2" s="1"/>
  <c r="M17" i="2" a="1"/>
  <c r="M17" i="2" s="1"/>
  <c r="L17" i="2" a="1"/>
  <c r="L17" i="2" s="1"/>
  <c r="K17" i="2" a="1"/>
  <c r="K17" i="2" s="1"/>
  <c r="D17" i="2" s="1"/>
  <c r="J17" i="2" a="1"/>
  <c r="J17" i="2" s="1"/>
  <c r="I17" i="2" a="1"/>
  <c r="I17" i="2" s="1"/>
  <c r="H17" i="2" a="1"/>
  <c r="H17" i="2" s="1"/>
  <c r="G17" i="2"/>
  <c r="F17" i="2" a="1"/>
  <c r="F17" i="2" s="1"/>
  <c r="E17" i="2" a="1"/>
  <c r="E17" i="2" s="1"/>
  <c r="B17" i="2"/>
  <c r="N16" i="2" a="1"/>
  <c r="N16" i="2" s="1"/>
  <c r="M16" i="2" a="1"/>
  <c r="M16" i="2" s="1"/>
  <c r="L16" i="2" a="1"/>
  <c r="L16" i="2" s="1"/>
  <c r="K16" i="2" a="1"/>
  <c r="K16" i="2" s="1"/>
  <c r="D16" i="2" s="1"/>
  <c r="J16" i="2" a="1"/>
  <c r="J16" i="2" s="1"/>
  <c r="I16" i="2" a="1"/>
  <c r="I16" i="2" s="1"/>
  <c r="H16" i="2" a="1"/>
  <c r="H16" i="2" s="1"/>
  <c r="G16" i="2"/>
  <c r="F16" i="2" a="1"/>
  <c r="F16" i="2" s="1"/>
  <c r="E16" i="2" a="1"/>
  <c r="E16" i="2" s="1"/>
  <c r="B16" i="2"/>
  <c r="N15" i="2" a="1"/>
  <c r="N15" i="2" s="1"/>
  <c r="M15" i="2" a="1"/>
  <c r="M15" i="2" s="1"/>
  <c r="L15" i="2" a="1"/>
  <c r="L15" i="2" s="1"/>
  <c r="K15" i="2" a="1"/>
  <c r="K15" i="2" s="1"/>
  <c r="D15" i="2" s="1"/>
  <c r="J15" i="2" a="1"/>
  <c r="J15" i="2" s="1"/>
  <c r="I15" i="2" a="1"/>
  <c r="I15" i="2" s="1"/>
  <c r="H15" i="2" a="1"/>
  <c r="H15" i="2" s="1"/>
  <c r="G15" i="2"/>
  <c r="F15" i="2" a="1"/>
  <c r="F15" i="2" s="1"/>
  <c r="E15" i="2" a="1"/>
  <c r="E15" i="2" s="1"/>
  <c r="B15" i="2"/>
  <c r="N14" i="2" a="1"/>
  <c r="N14" i="2" s="1"/>
  <c r="M14" i="2" a="1"/>
  <c r="M14" i="2" s="1"/>
  <c r="L14" i="2" a="1"/>
  <c r="L14" i="2" s="1"/>
  <c r="K14" i="2" a="1"/>
  <c r="K14" i="2" s="1"/>
  <c r="D14" i="2" s="1"/>
  <c r="J14" i="2" a="1"/>
  <c r="J14" i="2" s="1"/>
  <c r="I14" i="2" a="1"/>
  <c r="I14" i="2" s="1"/>
  <c r="H14" i="2" a="1"/>
  <c r="H14" i="2" s="1"/>
  <c r="G14" i="2"/>
  <c r="F14" i="2" a="1"/>
  <c r="F14" i="2" s="1"/>
  <c r="E14" i="2" a="1"/>
  <c r="E14" i="2" s="1"/>
  <c r="B14" i="2"/>
  <c r="N13" i="2" a="1"/>
  <c r="N13" i="2" s="1"/>
  <c r="M13" i="2" a="1"/>
  <c r="M13" i="2" s="1"/>
  <c r="L13" i="2" a="1"/>
  <c r="L13" i="2" s="1"/>
  <c r="K13" i="2" a="1"/>
  <c r="K13" i="2" s="1"/>
  <c r="D13" i="2" s="1"/>
  <c r="J13" i="2" a="1"/>
  <c r="J13" i="2" s="1"/>
  <c r="I13" i="2" a="1"/>
  <c r="I13" i="2" s="1"/>
  <c r="H13" i="2" a="1"/>
  <c r="H13" i="2" s="1"/>
  <c r="G13" i="2"/>
  <c r="F13" i="2" a="1"/>
  <c r="F13" i="2" s="1"/>
  <c r="E13" i="2" a="1"/>
  <c r="E13" i="2" s="1"/>
  <c r="B13" i="2"/>
  <c r="N12" i="2" a="1"/>
  <c r="N12" i="2" s="1"/>
  <c r="M12" i="2" a="1"/>
  <c r="M12" i="2" s="1"/>
  <c r="L12" i="2" a="1"/>
  <c r="L12" i="2" s="1"/>
  <c r="K12" i="2" a="1"/>
  <c r="K12" i="2" s="1"/>
  <c r="D12" i="2" s="1"/>
  <c r="J12" i="2" a="1"/>
  <c r="J12" i="2" s="1"/>
  <c r="I12" i="2" a="1"/>
  <c r="I12" i="2" s="1"/>
  <c r="H12" i="2" a="1"/>
  <c r="H12" i="2" s="1"/>
  <c r="G12" i="2"/>
  <c r="F12" i="2" a="1"/>
  <c r="F12" i="2" s="1"/>
  <c r="E12" i="2" a="1"/>
  <c r="E12" i="2" s="1"/>
  <c r="B12" i="2"/>
  <c r="N11" i="2" a="1"/>
  <c r="N11" i="2" s="1"/>
  <c r="M11" i="2" a="1"/>
  <c r="M11" i="2" s="1"/>
  <c r="L11" i="2" a="1"/>
  <c r="L11" i="2" s="1"/>
  <c r="K11" i="2" a="1"/>
  <c r="K11" i="2" s="1"/>
  <c r="D11" i="2" s="1"/>
  <c r="J11" i="2" a="1"/>
  <c r="J11" i="2" s="1"/>
  <c r="I11" i="2" a="1"/>
  <c r="I11" i="2" s="1"/>
  <c r="H11" i="2" a="1"/>
  <c r="H11" i="2" s="1"/>
  <c r="G11" i="2"/>
  <c r="F11" i="2" a="1"/>
  <c r="F11" i="2" s="1"/>
  <c r="E11" i="2" a="1"/>
  <c r="E11" i="2" s="1"/>
  <c r="B11" i="2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/>
  <c r="F10" i="2" a="1"/>
  <c r="F10" i="2" s="1"/>
  <c r="E10" i="2" a="1"/>
  <c r="E10" i="2" s="1"/>
  <c r="B10" i="2"/>
  <c r="N9" i="2" a="1"/>
  <c r="N9" i="2" s="1"/>
  <c r="M9" i="2" a="1"/>
  <c r="M9" i="2" s="1"/>
  <c r="L9" i="2" a="1"/>
  <c r="L9" i="2" s="1"/>
  <c r="K9" i="2" a="1"/>
  <c r="K9" i="2" s="1"/>
  <c r="D9" i="2" s="1"/>
  <c r="J9" i="2" a="1"/>
  <c r="J9" i="2" s="1"/>
  <c r="I9" i="2" a="1"/>
  <c r="I9" i="2" s="1"/>
  <c r="H9" i="2" a="1"/>
  <c r="H9" i="2" s="1"/>
  <c r="G9" i="2"/>
  <c r="F9" i="2" a="1"/>
  <c r="F9" i="2" s="1"/>
  <c r="E9" i="2" a="1"/>
  <c r="E9" i="2" s="1"/>
  <c r="B9" i="2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/>
  <c r="F8" i="2" a="1"/>
  <c r="F8" i="2" s="1"/>
  <c r="E8" i="2" a="1"/>
  <c r="E8" i="2" s="1"/>
  <c r="B8" i="2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/>
  <c r="F7" i="2" a="1"/>
  <c r="F7" i="2" s="1"/>
  <c r="E7" i="2" a="1"/>
  <c r="E7" i="2" s="1"/>
  <c r="B7" i="2"/>
  <c r="N6" i="2" a="1"/>
  <c r="N6" i="2" s="1"/>
  <c r="M6" i="2" a="1"/>
  <c r="M6" i="2" s="1"/>
  <c r="L6" i="2" a="1"/>
  <c r="L6" i="2" s="1"/>
  <c r="K6" i="2" a="1"/>
  <c r="K6" i="2" s="1"/>
  <c r="D6" i="2" s="1"/>
  <c r="J6" i="2" a="1"/>
  <c r="J6" i="2" s="1"/>
  <c r="I6" i="2" a="1"/>
  <c r="I6" i="2" s="1"/>
  <c r="H6" i="2" a="1"/>
  <c r="H6" i="2" s="1"/>
  <c r="G6" i="2"/>
  <c r="F6" i="2" a="1"/>
  <c r="F6" i="2" s="1"/>
  <c r="E6" i="2" a="1"/>
  <c r="E6" i="2" s="1"/>
  <c r="B6" i="2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/>
  <c r="F5" i="2" a="1"/>
  <c r="F5" i="2" s="1"/>
  <c r="E5" i="2" a="1"/>
  <c r="E5" i="2" s="1"/>
  <c r="B5" i="2"/>
  <c r="D5" i="2" l="1"/>
  <c r="D7" i="2"/>
  <c r="D8" i="2"/>
  <c r="D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<sst xmlns="http://schemas.openxmlformats.org/spreadsheetml/2006/main" count="78" uniqueCount="77">
  <si>
    <t>Titulo</t>
  </si>
  <si>
    <t>Modelo</t>
  </si>
  <si>
    <t>Precio</t>
  </si>
  <si>
    <t>Link</t>
  </si>
  <si>
    <t>Ubicacion</t>
  </si>
  <si>
    <t>Vendedor</t>
  </si>
  <si>
    <t>Atributos</t>
  </si>
  <si>
    <t>Precio Mínimo</t>
  </si>
  <si>
    <t>Precio Máximo</t>
  </si>
  <si>
    <t>Media</t>
  </si>
  <si>
    <t>Moda</t>
  </si>
  <si>
    <t>Desvío Estándar</t>
  </si>
  <si>
    <t>Asimetría</t>
  </si>
  <si>
    <t>Q1</t>
  </si>
  <si>
    <t>Q2</t>
  </si>
  <si>
    <t>Q3</t>
  </si>
  <si>
    <t>Precio Megamoto</t>
  </si>
  <si>
    <t>Q. Avisos</t>
  </si>
  <si>
    <t>Análisis de precios publicados en Mercado Libre</t>
  </si>
  <si>
    <t>Q4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</si>
  <si>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</si>
  <si>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</si>
  <si>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</si>
  <si>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</si>
  <si>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</si>
  <si>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</si>
  <si>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</si>
  <si>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</si>
  <si>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</si>
  <si>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</si>
  <si>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</si>
  <si>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</si>
  <si>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</si>
  <si>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</si>
  <si>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</si>
  <si>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</si>
  <si>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</si>
  <si>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</si>
  <si>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CITYCOM 300 i</t>
  </si>
  <si>
    <t>TNT 15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</si>
  <si>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</si>
  <si>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</si>
  <si>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</si>
  <si>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</si>
  <si>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</si>
  <si>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</si>
  <si>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</si>
  <si>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</si>
  <si>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</si>
  <si>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302S</t>
  </si>
  <si>
    <t>752S</t>
  </si>
  <si>
    <t>KEEWAY K-LIGHT 202</t>
  </si>
  <si>
    <t>180 S</t>
  </si>
  <si>
    <t>IMPERIALE 400</t>
  </si>
  <si>
    <t>RK 150</t>
  </si>
  <si>
    <t>AX100</t>
  </si>
  <si>
    <t>GN125</t>
  </si>
  <si>
    <t>GSX125</t>
  </si>
  <si>
    <t>STRATO e</t>
  </si>
  <si>
    <t>VICTORY 150</t>
  </si>
  <si>
    <t>Cuartil</t>
  </si>
  <si>
    <t>BLITZ 110 BLACK EDITION</t>
  </si>
  <si>
    <t>ORBIT II 125</t>
  </si>
  <si>
    <t>V302C</t>
  </si>
  <si>
    <t>TRK 702</t>
  </si>
  <si>
    <t>TRK 702 X</t>
  </si>
  <si>
    <t>LEONCINO 800 TRAIL</t>
  </si>
  <si>
    <t>GIXXER GSX 150</t>
  </si>
  <si>
    <t>NEO XR 110</t>
  </si>
  <si>
    <t>NTORQ 125</t>
  </si>
  <si>
    <t>RAIDER 125</t>
  </si>
  <si>
    <t>RTR 160</t>
  </si>
  <si>
    <t>RTR 200</t>
  </si>
  <si>
    <t>RTR 200 EFI 4V</t>
  </si>
  <si>
    <t>TARPAN 200 RUN ER</t>
  </si>
  <si>
    <t>TK-REVOLT</t>
  </si>
  <si>
    <t>TK-RERACE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</si>
</sst>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0" fillId="2" borderId="1" xfId="0" applyNumberForma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6C566D-CB34-47DE-8C58-84F1BAAB5638}">
  <we:reference id="wa200005271" version="2.5.4.0" store="es-ES" storeType="OMEX"/>
  <we:alternateReferences>
    <we:reference id="wa200005271" version="2.5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5"/>
  <sheetViews>
    <sheetView workbookViewId="0">
      <selection activeCell="A13" sqref="A13"/>
    </sheetView>
  </sheetViews>
  <sheetFormatPr baseColWidth="10" defaultColWidth="8.7265625" defaultRowHeight="14.5" x14ac:dyDescent="0.35"/>
  <cols>
    <col min="1" max="1" width="30" customWidth="1"/>
    <col min="2" max="2" width="20" customWidth="1"/>
    <col min="3" max="3" width="15" customWidth="1"/>
    <col min="4" max="4" width="50" customWidth="1"/>
    <col min="5" max="5" width="30" customWidth="1"/>
    <col min="6" max="6" width="25" customWidth="1"/>
    <col min="7" max="7" width="20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2" spans="1:7" ht="14.5" customHeight="1" x14ac:dyDescent="0.35"/>
    <row r="605" spans="2:2" x14ac:dyDescent="0.35">
      <c r="B605" s="12"/>
    </row>
  </sheetData>
  <autoFilter ref="A1:G1354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72"/>
  <sheetViews>
    <sheetView tabSelected="1" zoomScale="90" zoomScaleNormal="90" workbookViewId="0"/>
  </sheetViews>
  <sheetFormatPr baseColWidth="10" defaultColWidth="8.7265625" defaultRowHeight="14.5" x14ac:dyDescent="0.35"/>
  <cols>
    <col min="1" max="1" width="30" style="9" customWidth="1"/>
    <col min="2" max="2" width="8.453125" style="9" bestFit="1" customWidth="1"/>
    <col min="3" max="3" width="16.08984375" style="9" bestFit="1" customWidth="1"/>
    <col min="4" max="4" width="8.7265625" style="9"/>
    <col min="5" max="5" width="12.81640625" style="9" bestFit="1" customWidth="1"/>
    <col min="6" max="6" width="13.1796875" style="9" bestFit="1" customWidth="1"/>
    <col min="7" max="7" width="11.81640625" style="9" customWidth="1"/>
    <col min="8" max="8" width="12.7265625" style="9" customWidth="1"/>
    <col min="9" max="9" width="14.1796875" style="9" bestFit="1" customWidth="1"/>
    <col min="10" max="10" width="11.81640625" style="9" bestFit="1" customWidth="1"/>
    <col min="11" max="13" width="10.6328125" style="9" customWidth="1"/>
    <col min="14" max="14" width="10.08984375" style="9" customWidth="1"/>
    <col min="15" max="16384" width="8.7265625" style="9"/>
  </cols>
  <sheetData>
    <row r="2" spans="1:14" s="3" customFormat="1" ht="15.5" x14ac:dyDescent="0.35">
      <c r="A2" s="11" t="s">
        <v>18</v>
      </c>
    </row>
    <row r="3" spans="1:14" s="3" customFormat="1" ht="15.5" x14ac:dyDescent="0.35">
      <c r="A3" s="12"/>
    </row>
    <row r="4" spans="1:14" s="5" customFormat="1" x14ac:dyDescent="0.35">
      <c r="A4" s="4" t="s">
        <v>1</v>
      </c>
      <c r="B4" s="4" t="s">
        <v>17</v>
      </c>
      <c r="C4" s="4" t="s">
        <v>16</v>
      </c>
      <c r="D4" s="4" t="s">
        <v>60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19</v>
      </c>
    </row>
    <row r="5" spans="1:14" x14ac:dyDescent="0.35">
      <c r="A5" s="13" t="s">
        <v>58</v>
      </c>
      <c r="B5" s="6">
        <f>IFERROR(COUNTIF(Avisos!B:B, "=" &amp; A5),"Sin Info")</f>
        <v>0</v>
      </c>
      <c r="C5" s="2">
        <v>2655289</v>
      </c>
      <c r="D5" s="6" t="str">
        <f>IF(C5&lt;=K5,"Q1",IF(AND(C5&gt;K5,C5&lt;=L5),"Q2",IF(AND(C5&gt;L5,C5&lt;=M5),"Q3","Q4")))</f>
        <v>Q1</v>
      </c>
      <c r="E5" s="7" cm="1">
        <f t="array" ref="E5">IFERROR(MIN(IF(Avisos!B:B=A5, Avisos!C:C)),"Sin Info")</f>
        <v>0</v>
      </c>
      <c r="F5" s="7" cm="1">
        <f t="array" ref="F5">IFERROR(MAX(IF(Avisos!B:B=A5, Avisos!C:C)),"Sin Info")</f>
        <v>0</v>
      </c>
      <c r="G5" s="7" t="str">
        <f>IFERROR(ROUND(AVERAGEIFS(Avisos!C:C, Avisos!B:B, A5), 0), "Sin Info")</f>
        <v>Sin Info</v>
      </c>
      <c r="H5" s="7" t="str" cm="1">
        <f t="array" ref="H5">IFERROR(ROUND(MODE(IF(Avisos!B:B=A5, Avisos!C:C)), 0),"Sin Info")</f>
        <v>Sin Info</v>
      </c>
      <c r="I5" s="7" t="str" cm="1">
        <f t="array" ref="I5">IFERROR(ROUND(STDEV(IF(Avisos!B:B=A5, Avisos!C:C)), 0),"Sin Info")</f>
        <v>Sin Info</v>
      </c>
      <c r="J5" s="8" t="str" cm="1">
        <f t="array" ref="J5">IFERROR(SKEW(IF(Avisos!B:B=A5, Avisos!C:C)),"Sin Info")</f>
        <v>Sin Info</v>
      </c>
      <c r="K5" s="7" t="str" cm="1">
        <f t="array" ref="K5">IFERROR(_xlfn.PERCENTILE.INC(IF(Avisos!B:B=A5, Avisos!C:C), 0.25),"Sin Info")</f>
        <v>Sin Info</v>
      </c>
      <c r="L5" s="7" t="str" cm="1">
        <f t="array" ref="L5">IFERROR(_xlfn.PERCENTILE.INC(IF(Avisos!B:B=A5, Avisos!C:C), 0.5),"Sin Info")</f>
        <v>Sin Info</v>
      </c>
      <c r="M5" s="7" t="str" cm="1">
        <f t="array" ref="M5">IFERROR(_xlfn.PERCENTILE.INC(IF(Avisos!B:B=A5, Avisos!C:C), 0.75),"Sin Info")</f>
        <v>Sin Info</v>
      </c>
      <c r="N5" s="7" t="str" cm="1">
        <f t="array" ref="N5">IFERROR(_xlfn.PERCENTILE.INC(IF(Avisos!B:B=A5, Avisos!C:C), 1),"Sin Info")</f>
        <v>Sin Info</v>
      </c>
    </row>
    <row r="6" spans="1:14" x14ac:dyDescent="0.35">
      <c r="A6" s="13" t="s">
        <v>20</v>
      </c>
      <c r="B6" s="6">
        <f>IFERROR(COUNTIF(Avisos!B:B, "=" &amp; A6),"Sin Info")</f>
        <v>0</v>
      </c>
      <c r="C6" s="2">
        <v>3149068</v>
      </c>
      <c r="D6" s="6" t="str">
        <f t="shared" ref="D6:D44" si="0">IF(C6&lt;=K6,"Q1",IF(AND(C6&gt;K6,C6&lt;=L6),"Q2",IF(AND(C6&gt;L6,C6&lt;=M6),"Q3","Q4")))</f>
        <v>Q1</v>
      </c>
      <c r="E6" s="7" cm="1">
        <f t="array" ref="E6">IFERROR(MIN(IF(Avisos!B:B=A6, Avisos!C:C)),"Sin Info")</f>
        <v>0</v>
      </c>
      <c r="F6" s="7" cm="1">
        <f t="array" ref="F6">IFERROR(MAX(IF(Avisos!B:B=A6, Avisos!C:C)),"Sin Info")</f>
        <v>0</v>
      </c>
      <c r="G6" s="7" t="str">
        <f>IFERROR(ROUND(AVERAGEIFS(Avisos!C:C, Avisos!B:B, A6), 0), "Sin Info")</f>
        <v>Sin Info</v>
      </c>
      <c r="H6" s="7" t="str" cm="1">
        <f t="array" ref="H6">IFERROR(ROUND(MODE(IF(Avisos!B:B=A6, Avisos!C:C)), 0),"Sin Info")</f>
        <v>Sin Info</v>
      </c>
      <c r="I6" s="7" t="str" cm="1">
        <f t="array" ref="I6">IFERROR(ROUND(STDEV(IF(Avisos!B:B=A6, Avisos!C:C)), 0),"Sin Info")</f>
        <v>Sin Info</v>
      </c>
      <c r="J6" s="8" t="str" cm="1">
        <f t="array" ref="J6">IFERROR(SKEW(IF(Avisos!B:B=A6, Avisos!C:C)),"Sin Info")</f>
        <v>Sin Info</v>
      </c>
      <c r="K6" s="7" t="str" cm="1">
        <f t="array" ref="K6">IFERROR(_xlfn.PERCENTILE.INC(IF(Avisos!B:B=A6, Avisos!C:C), 0.25),"Sin Info")</f>
        <v>Sin Info</v>
      </c>
      <c r="L6" s="7" t="str" cm="1">
        <f t="array" ref="L6">IFERROR(_xlfn.PERCENTILE.INC(IF(Avisos!B:B=A6, Avisos!C:C), 0.5),"Sin Info")</f>
        <v>Sin Info</v>
      </c>
      <c r="M6" s="7" t="str" cm="1">
        <f t="array" ref="M6">IFERROR(_xlfn.PERCENTILE.INC(IF(Avisos!B:B=A6, Avisos!C:C), 0.75),"Sin Info")</f>
        <v>Sin Info</v>
      </c>
      <c r="N6" s="7" t="str" cm="1">
        <f t="array" ref="N6">IFERROR(_xlfn.PERCENTILE.INC(IF(Avisos!B:B=A6, Avisos!C:C), 1),"Sin Info")</f>
        <v>Sin Info</v>
      </c>
    </row>
    <row r="7" spans="1:14" x14ac:dyDescent="0.35">
      <c r="A7" s="13" t="s">
        <v>21</v>
      </c>
      <c r="B7" s="6">
        <f>IFERROR(COUNTIF(Avisos!B:B, "=" &amp; A7),"Sin Info")</f>
        <v>0</v>
      </c>
      <c r="C7" s="2">
        <v>2923965</v>
      </c>
      <c r="D7" s="6" t="str">
        <f t="shared" si="0"/>
        <v>Q1</v>
      </c>
      <c r="E7" s="7" cm="1">
        <f t="array" ref="E7">IFERROR(MIN(IF(Avisos!B:B=A7, Avisos!C:C)),"Sin Info")</f>
        <v>0</v>
      </c>
      <c r="F7" s="7" cm="1">
        <f t="array" ref="F7">IFERROR(MAX(IF(Avisos!B:B=A7, Avisos!C:C)),"Sin Info")</f>
        <v>0</v>
      </c>
      <c r="G7" s="7" t="str">
        <f>IFERROR(ROUND(AVERAGEIFS(Avisos!C:C, Avisos!B:B, A7), 0), "Sin Info")</f>
        <v>Sin Info</v>
      </c>
      <c r="H7" s="7" t="str" cm="1">
        <f t="array" ref="H7">IFERROR(ROUND(MODE(IF(Avisos!B:B=A7, Avisos!C:C)), 0),"Sin Info")</f>
        <v>Sin Info</v>
      </c>
      <c r="I7" s="7" t="str" cm="1">
        <f t="array" ref="I7">IFERROR(ROUND(STDEV(IF(Avisos!B:B=A7, Avisos!C:C)), 0),"Sin Info")</f>
        <v>Sin Info</v>
      </c>
      <c r="J7" s="8" t="str" cm="1">
        <f t="array" ref="J7">IFERROR(SKEW(IF(Avisos!B:B=A7, Avisos!C:C)),"Sin Info")</f>
        <v>Sin Info</v>
      </c>
      <c r="K7" s="7" t="str" cm="1">
        <f t="array" ref="K7">IFERROR(_xlfn.PERCENTILE.INC(IF(Avisos!B:B=A7, Avisos!C:C), 0.25),"Sin Info")</f>
        <v>Sin Info</v>
      </c>
      <c r="L7" s="7" t="str" cm="1">
        <f t="array" ref="L7">IFERROR(_xlfn.PERCENTILE.INC(IF(Avisos!B:B=A7, Avisos!C:C), 0.5),"Sin Info")</f>
        <v>Sin Info</v>
      </c>
      <c r="M7" s="7" t="str" cm="1">
        <f t="array" ref="M7">IFERROR(_xlfn.PERCENTILE.INC(IF(Avisos!B:B=A7, Avisos!C:C), 0.75),"Sin Info")</f>
        <v>Sin Info</v>
      </c>
      <c r="N7" s="7" t="str" cm="1">
        <f t="array" ref="N7">IFERROR(_xlfn.PERCENTILE.INC(IF(Avisos!B:B=A7, Avisos!C:C), 1),"Sin Info")</f>
        <v>Sin Info</v>
      </c>
    </row>
    <row r="8" spans="1:14" x14ac:dyDescent="0.35">
      <c r="A8" s="13" t="s">
        <v>22</v>
      </c>
      <c r="B8" s="6">
        <f>IFERROR(COUNTIF(Avisos!B:B, "=" &amp; A8),"Sin Info")</f>
        <v>0</v>
      </c>
      <c r="C8" s="2">
        <v>2233813</v>
      </c>
      <c r="D8" s="6" t="str">
        <f t="shared" si="0"/>
        <v>Q1</v>
      </c>
      <c r="E8" s="7" cm="1">
        <f t="array" ref="E8">IFERROR(MIN(IF(Avisos!B:B=A8, Avisos!C:C)),"Sin Info")</f>
        <v>0</v>
      </c>
      <c r="F8" s="7" cm="1">
        <f t="array" ref="F8">IFERROR(MAX(IF(Avisos!B:B=A8, Avisos!C:C)),"Sin Info")</f>
        <v>0</v>
      </c>
      <c r="G8" s="7" t="str">
        <f>IFERROR(ROUND(AVERAGEIFS(Avisos!C:C, Avisos!B:B, A8), 0), "Sin Info")</f>
        <v>Sin Info</v>
      </c>
      <c r="H8" s="7" t="str" cm="1">
        <f t="array" ref="H8">IFERROR(ROUND(MODE(IF(Avisos!B:B=A8, Avisos!C:C)), 0),"Sin Info")</f>
        <v>Sin Info</v>
      </c>
      <c r="I8" s="7" t="str" cm="1">
        <f t="array" ref="I8">IFERROR(ROUND(STDEV(IF(Avisos!B:B=A8, Avisos!C:C)), 0),"Sin Info")</f>
        <v>Sin Info</v>
      </c>
      <c r="J8" s="8" t="str" cm="1">
        <f t="array" ref="J8">IFERROR(SKEW(IF(Avisos!B:B=A8, Avisos!C:C)),"Sin Info")</f>
        <v>Sin Info</v>
      </c>
      <c r="K8" s="7" t="str" cm="1">
        <f t="array" ref="K8">IFERROR(_xlfn.PERCENTILE.INC(IF(Avisos!B:B=A8, Avisos!C:C), 0.25),"Sin Info")</f>
        <v>Sin Info</v>
      </c>
      <c r="L8" s="7" t="str" cm="1">
        <f t="array" ref="L8">IFERROR(_xlfn.PERCENTILE.INC(IF(Avisos!B:B=A8, Avisos!C:C), 0.5),"Sin Info")</f>
        <v>Sin Info</v>
      </c>
      <c r="M8" s="7" t="str" cm="1">
        <f t="array" ref="M8">IFERROR(_xlfn.PERCENTILE.INC(IF(Avisos!B:B=A8, Avisos!C:C), 0.75),"Sin Info")</f>
        <v>Sin Info</v>
      </c>
      <c r="N8" s="7" t="str" cm="1">
        <f t="array" ref="N8">IFERROR(_xlfn.PERCENTILE.INC(IF(Avisos!B:B=A8, Avisos!C:C), 1),"Sin Info")</f>
        <v>Sin Info</v>
      </c>
    </row>
    <row r="9" spans="1:14" x14ac:dyDescent="0.35">
      <c r="A9" s="13" t="s">
        <v>23</v>
      </c>
      <c r="B9" s="6">
        <f>IFERROR(COUNTIF(Avisos!B:B, "=" &amp; A9),"Sin Info")</f>
        <v>0</v>
      </c>
      <c r="C9" s="2">
        <v>2083104</v>
      </c>
      <c r="D9" s="6" t="str">
        <f t="shared" si="0"/>
        <v>Q1</v>
      </c>
      <c r="E9" s="7" cm="1">
        <f t="array" ref="E9">IFERROR(MIN(IF(Avisos!B:B=A9, Avisos!C:C)),"Sin Info")</f>
        <v>0</v>
      </c>
      <c r="F9" s="7" cm="1">
        <f t="array" ref="F9">IFERROR(MAX(IF(Avisos!B:B=A9, Avisos!C:C)),"Sin Info")</f>
        <v>0</v>
      </c>
      <c r="G9" s="7" t="str">
        <f>IFERROR(ROUND(AVERAGEIFS(Avisos!C:C, Avisos!B:B, A9), 0), "Sin Info")</f>
        <v>Sin Info</v>
      </c>
      <c r="H9" s="7" t="str" cm="1">
        <f t="array" ref="H9">IFERROR(ROUND(MODE(IF(Avisos!B:B=A9, Avisos!C:C)), 0),"Sin Info")</f>
        <v>Sin Info</v>
      </c>
      <c r="I9" s="7" t="str" cm="1">
        <f t="array" ref="I9">IFERROR(ROUND(STDEV(IF(Avisos!B:B=A9, Avisos!C:C)), 0),"Sin Info")</f>
        <v>Sin Info</v>
      </c>
      <c r="J9" s="8" t="str" cm="1">
        <f t="array" ref="J9">IFERROR(SKEW(IF(Avisos!B:B=A9, Avisos!C:C)),"Sin Info")</f>
        <v>Sin Info</v>
      </c>
      <c r="K9" s="7" t="str" cm="1">
        <f t="array" ref="K9">IFERROR(_xlfn.PERCENTILE.INC(IF(Avisos!B:B=A9, Avisos!C:C), 0.25),"Sin Info")</f>
        <v>Sin Info</v>
      </c>
      <c r="L9" s="7" t="str" cm="1">
        <f t="array" ref="L9">IFERROR(_xlfn.PERCENTILE.INC(IF(Avisos!B:B=A9, Avisos!C:C), 0.5),"Sin Info")</f>
        <v>Sin Info</v>
      </c>
      <c r="M9" s="7" t="str" cm="1">
        <f t="array" ref="M9">IFERROR(_xlfn.PERCENTILE.INC(IF(Avisos!B:B=A9, Avisos!C:C), 0.75),"Sin Info")</f>
        <v>Sin Info</v>
      </c>
      <c r="N9" s="7" t="str" cm="1">
        <f t="array" ref="N9">IFERROR(_xlfn.PERCENTILE.INC(IF(Avisos!B:B=A9, Avisos!C:C), 1),"Sin Info")</f>
        <v>Sin Info</v>
      </c>
    </row>
    <row r="10" spans="1:14" x14ac:dyDescent="0.35">
      <c r="A10" s="13" t="s">
        <v>24</v>
      </c>
      <c r="B10" s="6">
        <f>IFERROR(COUNTIF(Avisos!B:B, "=" &amp; A10),"Sin Info")</f>
        <v>0</v>
      </c>
      <c r="C10" s="2">
        <v>2457175</v>
      </c>
      <c r="D10" s="6" t="str">
        <f t="shared" si="0"/>
        <v>Q1</v>
      </c>
      <c r="E10" s="7" cm="1">
        <f t="array" ref="E10">IFERROR(MIN(IF(Avisos!B:B=A10, Avisos!C:C)),"Sin Info")</f>
        <v>0</v>
      </c>
      <c r="F10" s="7" cm="1">
        <f t="array" ref="F10">IFERROR(MAX(IF(Avisos!B:B=A10, Avisos!C:C)),"Sin Info")</f>
        <v>0</v>
      </c>
      <c r="G10" s="7" t="str">
        <f>IFERROR(ROUND(AVERAGEIFS(Avisos!C:C, Avisos!B:B, A10), 0), "Sin Info")</f>
        <v>Sin Info</v>
      </c>
      <c r="H10" s="7" t="str" cm="1">
        <f t="array" ref="H10">IFERROR(ROUND(MODE(IF(Avisos!B:B=A10, Avisos!C:C)), 0),"Sin Info")</f>
        <v>Sin Info</v>
      </c>
      <c r="I10" s="7" t="str" cm="1">
        <f t="array" ref="I10">IFERROR(ROUND(STDEV(IF(Avisos!B:B=A10, Avisos!C:C)), 0),"Sin Info")</f>
        <v>Sin Info</v>
      </c>
      <c r="J10" s="8" t="str" cm="1">
        <f t="array" ref="J10">IFERROR(SKEW(IF(Avisos!B:B=A10, Avisos!C:C)),"Sin Info")</f>
        <v>Sin Info</v>
      </c>
      <c r="K10" s="7" t="str" cm="1">
        <f t="array" ref="K10">IFERROR(_xlfn.PERCENTILE.INC(IF(Avisos!B:B=A10, Avisos!C:C), 0.25),"Sin Info")</f>
        <v>Sin Info</v>
      </c>
      <c r="L10" s="7" t="str" cm="1">
        <f t="array" ref="L10">IFERROR(_xlfn.PERCENTILE.INC(IF(Avisos!B:B=A10, Avisos!C:C), 0.5),"Sin Info")</f>
        <v>Sin Info</v>
      </c>
      <c r="M10" s="7" t="str" cm="1">
        <f t="array" ref="M10">IFERROR(_xlfn.PERCENTILE.INC(IF(Avisos!B:B=A10, Avisos!C:C), 0.75),"Sin Info")</f>
        <v>Sin Info</v>
      </c>
      <c r="N10" s="7" t="str" cm="1">
        <f t="array" ref="N10">IFERROR(_xlfn.PERCENTILE.INC(IF(Avisos!B:B=A10, Avisos!C:C), 1),"Sin Info")</f>
        <v>Sin Info</v>
      </c>
    </row>
    <row r="11" spans="1:14" x14ac:dyDescent="0.35">
      <c r="A11" s="13" t="s">
        <v>25</v>
      </c>
      <c r="B11" s="6">
        <f>IFERROR(COUNTIF(Avisos!B:B, "=" &amp; A11),"Sin Info")</f>
        <v>0</v>
      </c>
      <c r="C11" s="2">
        <v>3483500</v>
      </c>
      <c r="D11" s="6" t="str">
        <f t="shared" si="0"/>
        <v>Q1</v>
      </c>
      <c r="E11" s="7" cm="1">
        <f t="array" ref="E11">IFERROR(MIN(IF(Avisos!B:B=A11, Avisos!C:C)),"Sin Info")</f>
        <v>0</v>
      </c>
      <c r="F11" s="7" cm="1">
        <f t="array" ref="F11">IFERROR(MAX(IF(Avisos!B:B=A11, Avisos!C:C)),"Sin Info")</f>
        <v>0</v>
      </c>
      <c r="G11" s="7" t="str">
        <f>IFERROR(ROUND(AVERAGEIFS(Avisos!C:C, Avisos!B:B, A11), 0), "Sin Info")</f>
        <v>Sin Info</v>
      </c>
      <c r="H11" s="7" t="str" cm="1">
        <f t="array" ref="H11">IFERROR(ROUND(MODE(IF(Avisos!B:B=A11, Avisos!C:C)), 0),"Sin Info")</f>
        <v>Sin Info</v>
      </c>
      <c r="I11" s="7" t="str" cm="1">
        <f t="array" ref="I11">IFERROR(ROUND(STDEV(IF(Avisos!B:B=A11, Avisos!C:C)), 0),"Sin Info")</f>
        <v>Sin Info</v>
      </c>
      <c r="J11" s="8" t="str" cm="1">
        <f t="array" ref="J11">IFERROR(SKEW(IF(Avisos!B:B=A11, Avisos!C:C)),"Sin Info")</f>
        <v>Sin Info</v>
      </c>
      <c r="K11" s="7" t="str" cm="1">
        <f t="array" ref="K11">IFERROR(_xlfn.PERCENTILE.INC(IF(Avisos!B:B=A11, Avisos!C:C), 0.25),"Sin Info")</f>
        <v>Sin Info</v>
      </c>
      <c r="L11" s="7" t="str" cm="1">
        <f t="array" ref="L11">IFERROR(_xlfn.PERCENTILE.INC(IF(Avisos!B:B=A11, Avisos!C:C), 0.5),"Sin Info")</f>
        <v>Sin Info</v>
      </c>
      <c r="M11" s="7" t="str" cm="1">
        <f t="array" ref="M11">IFERROR(_xlfn.PERCENTILE.INC(IF(Avisos!B:B=A11, Avisos!C:C), 0.75),"Sin Info")</f>
        <v>Sin Info</v>
      </c>
      <c r="N11" s="7" t="str" cm="1">
        <f t="array" ref="N11">IFERROR(_xlfn.PERCENTILE.INC(IF(Avisos!B:B=A11, Avisos!C:C), 1),"Sin Info")</f>
        <v>Sin Info</v>
      </c>
    </row>
    <row r="12" spans="1:14" x14ac:dyDescent="0.35">
      <c r="A12" s="13" t="s">
        <v>59</v>
      </c>
      <c r="B12" s="6">
        <f>IFERROR(COUNTIF(Avisos!B:B, "=" &amp; A12),"Sin Info")</f>
        <v>0</v>
      </c>
      <c r="C12" s="2">
        <v>1946550</v>
      </c>
      <c r="D12" s="6" t="str">
        <f t="shared" si="0"/>
        <v>Q1</v>
      </c>
      <c r="E12" s="7" cm="1">
        <f t="array" ref="E12">IFERROR(MIN(IF(Avisos!B:B=A12, Avisos!C:C)),"Sin Info")</f>
        <v>0</v>
      </c>
      <c r="F12" s="7" cm="1">
        <f t="array" ref="F12">IFERROR(MAX(IF(Avisos!B:B=A12, Avisos!C:C)),"Sin Info")</f>
        <v>0</v>
      </c>
      <c r="G12" s="7" t="str">
        <f>IFERROR(ROUND(AVERAGEIFS(Avisos!C:C, Avisos!B:B, A12), 0), "Sin Info")</f>
        <v>Sin Info</v>
      </c>
      <c r="H12" s="7" t="str" cm="1">
        <f t="array" ref="H12">IFERROR(ROUND(MODE(IF(Avisos!B:B=A12, Avisos!C:C)), 0),"Sin Info")</f>
        <v>Sin Info</v>
      </c>
      <c r="I12" s="7" t="str" cm="1">
        <f t="array" ref="I12">IFERROR(ROUND(STDEV(IF(Avisos!B:B=A12, Avisos!C:C)), 0),"Sin Info")</f>
        <v>Sin Info</v>
      </c>
      <c r="J12" s="8" t="str" cm="1">
        <f t="array" ref="J12">IFERROR(SKEW(IF(Avisos!B:B=A12, Avisos!C:C)),"Sin Info")</f>
        <v>Sin Info</v>
      </c>
      <c r="K12" s="7" t="str" cm="1">
        <f t="array" ref="K12">IFERROR(_xlfn.PERCENTILE.INC(IF(Avisos!B:B=A12, Avisos!C:C), 0.25),"Sin Info")</f>
        <v>Sin Info</v>
      </c>
      <c r="L12" s="7" t="str" cm="1">
        <f t="array" ref="L12">IFERROR(_xlfn.PERCENTILE.INC(IF(Avisos!B:B=A12, Avisos!C:C), 0.5),"Sin Info")</f>
        <v>Sin Info</v>
      </c>
      <c r="M12" s="7" t="str" cm="1">
        <f t="array" ref="M12">IFERROR(_xlfn.PERCENTILE.INC(IF(Avisos!B:B=A12, Avisos!C:C), 0.75),"Sin Info")</f>
        <v>Sin Info</v>
      </c>
      <c r="N12" s="7" t="str" cm="1">
        <f t="array" ref="N12">IFERROR(_xlfn.PERCENTILE.INC(IF(Avisos!B:B=A12, Avisos!C:C), 1),"Sin Info")</f>
        <v>Sin Info</v>
      </c>
    </row>
    <row r="13" spans="1:14" x14ac:dyDescent="0.35">
      <c r="A13" s="13" t="s">
        <v>26</v>
      </c>
      <c r="B13" s="6">
        <f>IFERROR(COUNTIF(Avisos!B:B, "=" &amp; A13),"Sin Info")</f>
        <v>0</v>
      </c>
      <c r="C13" s="2">
        <v>2460500</v>
      </c>
      <c r="D13" s="6" t="str">
        <f t="shared" si="0"/>
        <v>Q1</v>
      </c>
      <c r="E13" s="7" cm="1">
        <f t="array" ref="E13">IFERROR(MIN(IF(Avisos!B:B=A13, Avisos!C:C)),"Sin Info")</f>
        <v>0</v>
      </c>
      <c r="F13" s="7" cm="1">
        <f t="array" ref="F13">IFERROR(MAX(IF(Avisos!B:B=A13, Avisos!C:C)),"Sin Info")</f>
        <v>0</v>
      </c>
      <c r="G13" s="7" t="str">
        <f>IFERROR(ROUND(AVERAGEIFS(Avisos!C:C, Avisos!B:B, A13), 0), "Sin Info")</f>
        <v>Sin Info</v>
      </c>
      <c r="H13" s="7" t="str" cm="1">
        <f t="array" ref="H13">IFERROR(ROUND(MODE(IF(Avisos!B:B=A13, Avisos!C:C)), 0),"Sin Info")</f>
        <v>Sin Info</v>
      </c>
      <c r="I13" s="7" t="str" cm="1">
        <f t="array" ref="I13">IFERROR(ROUND(STDEV(IF(Avisos!B:B=A13, Avisos!C:C)), 0),"Sin Info")</f>
        <v>Sin Info</v>
      </c>
      <c r="J13" s="8" t="str" cm="1">
        <f t="array" ref="J13">IFERROR(SKEW(IF(Avisos!B:B=A13, Avisos!C:C)),"Sin Info")</f>
        <v>Sin Info</v>
      </c>
      <c r="K13" s="7" t="str" cm="1">
        <f t="array" ref="K13">IFERROR(_xlfn.PERCENTILE.INC(IF(Avisos!B:B=A13, Avisos!C:C), 0.25),"Sin Info")</f>
        <v>Sin Info</v>
      </c>
      <c r="L13" s="7" t="str" cm="1">
        <f t="array" ref="L13">IFERROR(_xlfn.PERCENTILE.INC(IF(Avisos!B:B=A13, Avisos!C:C), 0.5),"Sin Info")</f>
        <v>Sin Info</v>
      </c>
      <c r="M13" s="7" t="str" cm="1">
        <f t="array" ref="M13">IFERROR(_xlfn.PERCENTILE.INC(IF(Avisos!B:B=A13, Avisos!C:C), 0.75),"Sin Info")</f>
        <v>Sin Info</v>
      </c>
      <c r="N13" s="7" t="str" cm="1">
        <f t="array" ref="N13">IFERROR(_xlfn.PERCENTILE.INC(IF(Avisos!B:B=A13, Avisos!C:C), 1),"Sin Info")</f>
        <v>Sin Info</v>
      </c>
    </row>
    <row r="14" spans="1:14" x14ac:dyDescent="0.35">
      <c r="A14" s="13" t="s">
        <v>27</v>
      </c>
      <c r="B14" s="6">
        <f>IFERROR(COUNTIF(Avisos!B:B, "=" &amp; A14),"Sin Info")</f>
        <v>0</v>
      </c>
      <c r="C14" s="2">
        <v>3220900</v>
      </c>
      <c r="D14" s="6" t="str">
        <f t="shared" si="0"/>
        <v>Q1</v>
      </c>
      <c r="E14" s="7" cm="1">
        <f t="array" ref="E14">IFERROR(MIN(IF(Avisos!B:B=A14, Avisos!C:C)),"Sin Info")</f>
        <v>0</v>
      </c>
      <c r="F14" s="7" cm="1">
        <f t="array" ref="F14">IFERROR(MAX(IF(Avisos!B:B=A14, Avisos!C:C)),"Sin Info")</f>
        <v>0</v>
      </c>
      <c r="G14" s="7" t="str">
        <f>IFERROR(ROUND(AVERAGEIFS(Avisos!C:C, Avisos!B:B, A14), 0), "Sin Info")</f>
        <v>Sin Info</v>
      </c>
      <c r="H14" s="7" t="str" cm="1">
        <f t="array" ref="H14">IFERROR(ROUND(MODE(IF(Avisos!B:B=A14, Avisos!C:C)), 0),"Sin Info")</f>
        <v>Sin Info</v>
      </c>
      <c r="I14" s="7" t="str" cm="1">
        <f t="array" ref="I14">IFERROR(ROUND(STDEV(IF(Avisos!B:B=A14, Avisos!C:C)), 0),"Sin Info")</f>
        <v>Sin Info</v>
      </c>
      <c r="J14" s="8" t="str" cm="1">
        <f t="array" ref="J14">IFERROR(SKEW(IF(Avisos!B:B=A14, Avisos!C:C)),"Sin Info")</f>
        <v>Sin Info</v>
      </c>
      <c r="K14" s="7" t="str" cm="1">
        <f t="array" ref="K14">IFERROR(_xlfn.PERCENTILE.INC(IF(Avisos!B:B=A14, Avisos!C:C), 0.25),"Sin Info")</f>
        <v>Sin Info</v>
      </c>
      <c r="L14" s="7" t="str" cm="1">
        <f t="array" ref="L14">IFERROR(_xlfn.PERCENTILE.INC(IF(Avisos!B:B=A14, Avisos!C:C), 0.5),"Sin Info")</f>
        <v>Sin Info</v>
      </c>
      <c r="M14" s="7" t="str" cm="1">
        <f t="array" ref="M14">IFERROR(_xlfn.PERCENTILE.INC(IF(Avisos!B:B=A14, Avisos!C:C), 0.75),"Sin Info")</f>
        <v>Sin Info</v>
      </c>
      <c r="N14" s="7" t="str" cm="1">
        <f t="array" ref="N14">IFERROR(_xlfn.PERCENTILE.INC(IF(Avisos!B:B=A14, Avisos!C:C), 1),"Sin Info")</f>
        <v>Sin Info</v>
      </c>
    </row>
    <row r="15" spans="1:14" x14ac:dyDescent="0.35">
      <c r="A15" s="13" t="s">
        <v>28</v>
      </c>
      <c r="B15" s="6">
        <f>IFERROR(COUNTIF(Avisos!B:B, "=" &amp; A15),"Sin Info")</f>
        <v>0</v>
      </c>
      <c r="C15" s="2">
        <v>3412783</v>
      </c>
      <c r="D15" s="6" t="str">
        <f t="shared" si="0"/>
        <v>Q1</v>
      </c>
      <c r="E15" s="7" cm="1">
        <f t="array" ref="E15">IFERROR(MIN(IF(Avisos!B:B=A15, Avisos!C:C)),"Sin Info")</f>
        <v>0</v>
      </c>
      <c r="F15" s="7" cm="1">
        <f t="array" ref="F15">IFERROR(MAX(IF(Avisos!B:B=A15, Avisos!C:C)),"Sin Info")</f>
        <v>0</v>
      </c>
      <c r="G15" s="7" t="str">
        <f>IFERROR(ROUND(AVERAGEIFS(Avisos!C:C, Avisos!B:B, A15), 0), "Sin Info")</f>
        <v>Sin Info</v>
      </c>
      <c r="H15" s="7" t="str" cm="1">
        <f t="array" ref="H15">IFERROR(ROUND(MODE(IF(Avisos!B:B=A15, Avisos!C:C)), 0),"Sin Info")</f>
        <v>Sin Info</v>
      </c>
      <c r="I15" s="7" t="str" cm="1">
        <f t="array" ref="I15">IFERROR(ROUND(STDEV(IF(Avisos!B:B=A15, Avisos!C:C)), 0),"Sin Info")</f>
        <v>Sin Info</v>
      </c>
      <c r="J15" s="8" t="str" cm="1">
        <f t="array" ref="J15">IFERROR(SKEW(IF(Avisos!B:B=A15, Avisos!C:C)),"Sin Info")</f>
        <v>Sin Info</v>
      </c>
      <c r="K15" s="7" t="str" cm="1">
        <f t="array" ref="K15">IFERROR(_xlfn.PERCENTILE.INC(IF(Avisos!B:B=A15, Avisos!C:C), 0.25),"Sin Info")</f>
        <v>Sin Info</v>
      </c>
      <c r="L15" s="7" t="str" cm="1">
        <f t="array" ref="L15">IFERROR(_xlfn.PERCENTILE.INC(IF(Avisos!B:B=A15, Avisos!C:C), 0.5),"Sin Info")</f>
        <v>Sin Info</v>
      </c>
      <c r="M15" s="7" t="str" cm="1">
        <f t="array" ref="M15">IFERROR(_xlfn.PERCENTILE.INC(IF(Avisos!B:B=A15, Avisos!C:C), 0.75),"Sin Info")</f>
        <v>Sin Info</v>
      </c>
      <c r="N15" s="7" t="str" cm="1">
        <f t="array" ref="N15">IFERROR(_xlfn.PERCENTILE.INC(IF(Avisos!B:B=A15, Avisos!C:C), 1),"Sin Info")</f>
        <v>Sin Info</v>
      </c>
    </row>
    <row r="16" spans="1:14" x14ac:dyDescent="0.35">
      <c r="A16" s="13" t="s">
        <v>29</v>
      </c>
      <c r="B16" s="6">
        <f>IFERROR(COUNTIF(Avisos!B:B, "=" &amp; A16),"Sin Info")</f>
        <v>0</v>
      </c>
      <c r="C16" s="2">
        <v>4442346</v>
      </c>
      <c r="D16" s="6" t="str">
        <f t="shared" si="0"/>
        <v>Q1</v>
      </c>
      <c r="E16" s="7" cm="1">
        <f t="array" ref="E16">IFERROR(MIN(IF(Avisos!B:B=A16, Avisos!C:C)),"Sin Info")</f>
        <v>0</v>
      </c>
      <c r="F16" s="7" cm="1">
        <f t="array" ref="F16">IFERROR(MAX(IF(Avisos!B:B=A16, Avisos!C:C)),"Sin Info")</f>
        <v>0</v>
      </c>
      <c r="G16" s="7" t="str">
        <f>IFERROR(ROUND(AVERAGEIFS(Avisos!C:C, Avisos!B:B, A16), 0), "Sin Info")</f>
        <v>Sin Info</v>
      </c>
      <c r="H16" s="7" t="str" cm="1">
        <f t="array" ref="H16">IFERROR(ROUND(MODE(IF(Avisos!B:B=A16, Avisos!C:C)), 0),"Sin Info")</f>
        <v>Sin Info</v>
      </c>
      <c r="I16" s="7" t="str" cm="1">
        <f t="array" ref="I16">IFERROR(ROUND(STDEV(IF(Avisos!B:B=A16, Avisos!C:C)), 0),"Sin Info")</f>
        <v>Sin Info</v>
      </c>
      <c r="J16" s="8" t="str" cm="1">
        <f t="array" ref="J16">IFERROR(SKEW(IF(Avisos!B:B=A16, Avisos!C:C)),"Sin Info")</f>
        <v>Sin Info</v>
      </c>
      <c r="K16" s="7" t="str" cm="1">
        <f t="array" ref="K16">IFERROR(_xlfn.PERCENTILE.INC(IF(Avisos!B:B=A16, Avisos!C:C), 0.25),"Sin Info")</f>
        <v>Sin Info</v>
      </c>
      <c r="L16" s="7" t="str" cm="1">
        <f t="array" ref="L16">IFERROR(_xlfn.PERCENTILE.INC(IF(Avisos!B:B=A16, Avisos!C:C), 0.5),"Sin Info")</f>
        <v>Sin Info</v>
      </c>
      <c r="M16" s="7" t="str" cm="1">
        <f t="array" ref="M16">IFERROR(_xlfn.PERCENTILE.INC(IF(Avisos!B:B=A16, Avisos!C:C), 0.75),"Sin Info")</f>
        <v>Sin Info</v>
      </c>
      <c r="N16" s="7" t="str" cm="1">
        <f t="array" ref="N16">IFERROR(_xlfn.PERCENTILE.INC(IF(Avisos!B:B=A16, Avisos!C:C), 1),"Sin Info")</f>
        <v>Sin Info</v>
      </c>
    </row>
    <row r="17" spans="1:14" x14ac:dyDescent="0.35">
      <c r="A17" s="13" t="s">
        <v>30</v>
      </c>
      <c r="B17" s="6">
        <f>IFERROR(COUNTIF(Avisos!B:B, "=" &amp; A17),"Sin Info")</f>
        <v>0</v>
      </c>
      <c r="C17" s="2">
        <v>2365622</v>
      </c>
      <c r="D17" s="6" t="str">
        <f t="shared" si="0"/>
        <v>Q1</v>
      </c>
      <c r="E17" s="7" cm="1">
        <f t="array" ref="E17">IFERROR(MIN(IF(Avisos!B:B=A17, Avisos!C:C)),"Sin Info")</f>
        <v>0</v>
      </c>
      <c r="F17" s="7" cm="1">
        <f t="array" ref="F17">IFERROR(MAX(IF(Avisos!B:B=A17, Avisos!C:C)),"Sin Info")</f>
        <v>0</v>
      </c>
      <c r="G17" s="7" t="str">
        <f>IFERROR(ROUND(AVERAGEIFS(Avisos!C:C, Avisos!B:B, A17), 0), "Sin Info")</f>
        <v>Sin Info</v>
      </c>
      <c r="H17" s="7" t="str" cm="1">
        <f t="array" ref="H17">IFERROR(ROUND(MODE(IF(Avisos!B:B=A17, Avisos!C:C)), 0),"Sin Info")</f>
        <v>Sin Info</v>
      </c>
      <c r="I17" s="7" t="str" cm="1">
        <f t="array" ref="I17">IFERROR(ROUND(STDEV(IF(Avisos!B:B=A17, Avisos!C:C)), 0),"Sin Info")</f>
        <v>Sin Info</v>
      </c>
      <c r="J17" s="8" t="str" cm="1">
        <f t="array" ref="J17">IFERROR(SKEW(IF(Avisos!B:B=A17, Avisos!C:C)),"Sin Info")</f>
        <v>Sin Info</v>
      </c>
      <c r="K17" s="7" t="str" cm="1">
        <f t="array" ref="K17">IFERROR(_xlfn.PERCENTILE.INC(IF(Avisos!B:B=A17, Avisos!C:C), 0.25),"Sin Info")</f>
        <v>Sin Info</v>
      </c>
      <c r="L17" s="7" t="str" cm="1">
        <f t="array" ref="L17">IFERROR(_xlfn.PERCENTILE.INC(IF(Avisos!B:B=A17, Avisos!C:C), 0.5),"Sin Info")</f>
        <v>Sin Info</v>
      </c>
      <c r="M17" s="7" t="str" cm="1">
        <f t="array" ref="M17">IFERROR(_xlfn.PERCENTILE.INC(IF(Avisos!B:B=A17, Avisos!C:C), 0.75),"Sin Info")</f>
        <v>Sin Info</v>
      </c>
      <c r="N17" s="7" t="str" cm="1">
        <f t="array" ref="N17">IFERROR(_xlfn.PERCENTILE.INC(IF(Avisos!B:B=A17, Avisos!C:C), 1),"Sin Info")</f>
        <v>Sin Info</v>
      </c>
    </row>
    <row r="18" spans="1:14" ht="29" x14ac:dyDescent="0.35">
      <c r="A18" s="13" t="s">
        <v>31</v>
      </c>
      <c r="B18" s="6">
        <f>IFERROR(COUNTIF(Avisos!B:B, "=" &amp; A18),"Sin Info")</f>
        <v>0</v>
      </c>
      <c r="C18" s="2">
        <v>5074590</v>
      </c>
      <c r="D18" s="6" t="str">
        <f t="shared" si="0"/>
        <v>Q1</v>
      </c>
      <c r="E18" s="7" cm="1">
        <f t="array" ref="E18">IFERROR(MIN(IF(Avisos!B:B=A18, Avisos!C:C)),"Sin Info")</f>
        <v>0</v>
      </c>
      <c r="F18" s="7" cm="1">
        <f t="array" ref="F18">IFERROR(MAX(IF(Avisos!B:B=A18, Avisos!C:C)),"Sin Info")</f>
        <v>0</v>
      </c>
      <c r="G18" s="7" t="str">
        <f>IFERROR(ROUND(AVERAGEIFS(Avisos!C:C, Avisos!B:B, A18), 0), "Sin Info")</f>
        <v>Sin Info</v>
      </c>
      <c r="H18" s="7" t="str" cm="1">
        <f t="array" ref="H18">IFERROR(ROUND(MODE(IF(Avisos!B:B=A18, Avisos!C:C)), 0),"Sin Info")</f>
        <v>Sin Info</v>
      </c>
      <c r="I18" s="7" t="str" cm="1">
        <f t="array" ref="I18">IFERROR(ROUND(STDEV(IF(Avisos!B:B=A18, Avisos!C:C)), 0),"Sin Info")</f>
        <v>Sin Info</v>
      </c>
      <c r="J18" s="8" t="str" cm="1">
        <f t="array" ref="J18">IFERROR(SKEW(IF(Avisos!B:B=A18, Avisos!C:C)),"Sin Info")</f>
        <v>Sin Info</v>
      </c>
      <c r="K18" s="7" t="str" cm="1">
        <f t="array" ref="K18">IFERROR(_xlfn.PERCENTILE.INC(IF(Avisos!B:B=A18, Avisos!C:C), 0.25),"Sin Info")</f>
        <v>Sin Info</v>
      </c>
      <c r="L18" s="7" t="str" cm="1">
        <f t="array" ref="L18">IFERROR(_xlfn.PERCENTILE.INC(IF(Avisos!B:B=A18, Avisos!C:C), 0.5),"Sin Info")</f>
        <v>Sin Info</v>
      </c>
      <c r="M18" s="7" t="str" cm="1">
        <f t="array" ref="M18">IFERROR(_xlfn.PERCENTILE.INC(IF(Avisos!B:B=A18, Avisos!C:C), 0.75),"Sin Info")</f>
        <v>Sin Info</v>
      </c>
      <c r="N18" s="7" t="str" cm="1">
        <f t="array" ref="N18">IFERROR(_xlfn.PERCENTILE.INC(IF(Avisos!B:B=A18, Avisos!C:C), 1),"Sin Info")</f>
        <v>Sin Info</v>
      </c>
    </row>
    <row r="19" spans="1:14" x14ac:dyDescent="0.35">
      <c r="A19" s="13" t="s">
        <v>61</v>
      </c>
      <c r="B19" s="6">
        <f>IFERROR(COUNTIF(Avisos!B:B, "=" &amp; A19),"Sin Info")</f>
        <v>0</v>
      </c>
      <c r="C19" s="2">
        <v>1649105</v>
      </c>
      <c r="D19" s="6" t="str">
        <f t="shared" si="0"/>
        <v>Q1</v>
      </c>
      <c r="E19" s="7" cm="1">
        <f t="array" ref="E19">IFERROR(MIN(IF(Avisos!B:B=A19, Avisos!C:C)),"Sin Info")</f>
        <v>0</v>
      </c>
      <c r="F19" s="7" cm="1">
        <f t="array" ref="F19">IFERROR(MAX(IF(Avisos!B:B=A19, Avisos!C:C)),"Sin Info")</f>
        <v>0</v>
      </c>
      <c r="G19" s="7" t="str">
        <f>IFERROR(ROUND(AVERAGEIFS(Avisos!C:C, Avisos!B:B, A19), 0), "Sin Info")</f>
        <v>Sin Info</v>
      </c>
      <c r="H19" s="7" t="str" cm="1">
        <f t="array" ref="H19">IFERROR(ROUND(MODE(IF(Avisos!B:B=A19, Avisos!C:C)), 0),"Sin Info")</f>
        <v>Sin Info</v>
      </c>
      <c r="I19" s="7" t="str" cm="1">
        <f t="array" ref="I19">IFERROR(ROUND(STDEV(IF(Avisos!B:B=A19, Avisos!C:C)), 0),"Sin Info")</f>
        <v>Sin Info</v>
      </c>
      <c r="J19" s="8" t="str" cm="1">
        <f t="array" ref="J19">IFERROR(SKEW(IF(Avisos!B:B=A19, Avisos!C:C)),"Sin Info")</f>
        <v>Sin Info</v>
      </c>
      <c r="K19" s="7" t="str" cm="1">
        <f t="array" ref="K19">IFERROR(_xlfn.PERCENTILE.INC(IF(Avisos!B:B=A19, Avisos!C:C), 0.25),"Sin Info")</f>
        <v>Sin Info</v>
      </c>
      <c r="L19" s="7" t="str" cm="1">
        <f t="array" ref="L19">IFERROR(_xlfn.PERCENTILE.INC(IF(Avisos!B:B=A19, Avisos!C:C), 0.5),"Sin Info")</f>
        <v>Sin Info</v>
      </c>
      <c r="M19" s="7" t="str" cm="1">
        <f t="array" ref="M19">IFERROR(_xlfn.PERCENTILE.INC(IF(Avisos!B:B=A19, Avisos!C:C), 0.75),"Sin Info")</f>
        <v>Sin Info</v>
      </c>
      <c r="N19" s="7" t="str" cm="1">
        <f t="array" ref="N19">IFERROR(_xlfn.PERCENTILE.INC(IF(Avisos!B:B=A19, Avisos!C:C), 1),"Sin Info")</f>
        <v>Sin Info</v>
      </c>
    </row>
    <row r="20" spans="1:14" x14ac:dyDescent="0.35">
      <c r="A20" s="13" t="s">
        <v>32</v>
      </c>
      <c r="B20" s="6">
        <f>IFERROR(COUNTIF(Avisos!B:B, "=" &amp; A20),"Sin Info")</f>
        <v>0</v>
      </c>
      <c r="C20" s="2">
        <v>1494255</v>
      </c>
      <c r="D20" s="6" t="str">
        <f t="shared" si="0"/>
        <v>Q1</v>
      </c>
      <c r="E20" s="7" cm="1">
        <f t="array" ref="E20">IFERROR(MIN(IF(Avisos!B:B=A20, Avisos!C:C)),"Sin Info")</f>
        <v>0</v>
      </c>
      <c r="F20" s="7" cm="1">
        <f t="array" ref="F20">IFERROR(MAX(IF(Avisos!B:B=A20, Avisos!C:C)),"Sin Info")</f>
        <v>0</v>
      </c>
      <c r="G20" s="7" t="str">
        <f>IFERROR(ROUND(AVERAGEIFS(Avisos!C:C, Avisos!B:B, A20), 0), "Sin Info")</f>
        <v>Sin Info</v>
      </c>
      <c r="H20" s="7" t="str" cm="1">
        <f t="array" ref="H20">IFERROR(ROUND(MODE(IF(Avisos!B:B=A20, Avisos!C:C)), 0),"Sin Info")</f>
        <v>Sin Info</v>
      </c>
      <c r="I20" s="7" t="str" cm="1">
        <f t="array" ref="I20">IFERROR(ROUND(STDEV(IF(Avisos!B:B=A20, Avisos!C:C)), 0),"Sin Info")</f>
        <v>Sin Info</v>
      </c>
      <c r="J20" s="8" t="str" cm="1">
        <f t="array" ref="J20">IFERROR(SKEW(IF(Avisos!B:B=A20, Avisos!C:C)),"Sin Info")</f>
        <v>Sin Info</v>
      </c>
      <c r="K20" s="7" t="str" cm="1">
        <f t="array" ref="K20">IFERROR(_xlfn.PERCENTILE.INC(IF(Avisos!B:B=A20, Avisos!C:C), 0.25),"Sin Info")</f>
        <v>Sin Info</v>
      </c>
      <c r="L20" s="7" t="str" cm="1">
        <f t="array" ref="L20">IFERROR(_xlfn.PERCENTILE.INC(IF(Avisos!B:B=A20, Avisos!C:C), 0.5),"Sin Info")</f>
        <v>Sin Info</v>
      </c>
      <c r="M20" s="7" t="str" cm="1">
        <f t="array" ref="M20">IFERROR(_xlfn.PERCENTILE.INC(IF(Avisos!B:B=A20, Avisos!C:C), 0.75),"Sin Info")</f>
        <v>Sin Info</v>
      </c>
      <c r="N20" s="7" t="str" cm="1">
        <f t="array" ref="N20">IFERROR(_xlfn.PERCENTILE.INC(IF(Avisos!B:B=A20, Avisos!C:C), 1),"Sin Info")</f>
        <v>Sin Info</v>
      </c>
    </row>
    <row r="21" spans="1:14" x14ac:dyDescent="0.35">
      <c r="A21" s="13" t="s">
        <v>33</v>
      </c>
      <c r="B21" s="6">
        <f>IFERROR(COUNTIF(Avisos!B:B, "=" &amp; A21),"Sin Info")</f>
        <v>0</v>
      </c>
      <c r="C21" s="2">
        <v>1490697</v>
      </c>
      <c r="D21" s="6" t="str">
        <f t="shared" si="0"/>
        <v>Q1</v>
      </c>
      <c r="E21" s="7" cm="1">
        <f t="array" ref="E21">IFERROR(MIN(IF(Avisos!B:B=A21, Avisos!C:C)),"Sin Info")</f>
        <v>0</v>
      </c>
      <c r="F21" s="7" cm="1">
        <f t="array" ref="F21">IFERROR(MAX(IF(Avisos!B:B=A21, Avisos!C:C)),"Sin Info")</f>
        <v>0</v>
      </c>
      <c r="G21" s="7" t="str">
        <f>IFERROR(ROUND(AVERAGEIFS(Avisos!C:C, Avisos!B:B, A21), 0), "Sin Info")</f>
        <v>Sin Info</v>
      </c>
      <c r="H21" s="7" t="str" cm="1">
        <f t="array" ref="H21">IFERROR(ROUND(MODE(IF(Avisos!B:B=A21, Avisos!C:C)), 0),"Sin Info")</f>
        <v>Sin Info</v>
      </c>
      <c r="I21" s="7" t="str" cm="1">
        <f t="array" ref="I21">IFERROR(ROUND(STDEV(IF(Avisos!B:B=A21, Avisos!C:C)), 0),"Sin Info")</f>
        <v>Sin Info</v>
      </c>
      <c r="J21" s="8" t="str" cm="1">
        <f t="array" ref="J21">IFERROR(SKEW(IF(Avisos!B:B=A21, Avisos!C:C)),"Sin Info")</f>
        <v>Sin Info</v>
      </c>
      <c r="K21" s="7" t="str" cm="1">
        <f t="array" ref="K21">IFERROR(_xlfn.PERCENTILE.INC(IF(Avisos!B:B=A21, Avisos!C:C), 0.25),"Sin Info")</f>
        <v>Sin Info</v>
      </c>
      <c r="L21" s="7" t="str" cm="1">
        <f t="array" ref="L21">IFERROR(_xlfn.PERCENTILE.INC(IF(Avisos!B:B=A21, Avisos!C:C), 0.5),"Sin Info")</f>
        <v>Sin Info</v>
      </c>
      <c r="M21" s="7" t="str" cm="1">
        <f t="array" ref="M21">IFERROR(_xlfn.PERCENTILE.INC(IF(Avisos!B:B=A21, Avisos!C:C), 0.75),"Sin Info")</f>
        <v>Sin Info</v>
      </c>
      <c r="N21" s="7" t="str" cm="1">
        <f t="array" ref="N21">IFERROR(_xlfn.PERCENTILE.INC(IF(Avisos!B:B=A21, Avisos!C:C), 1),"Sin Info")</f>
        <v>Sin Info</v>
      </c>
    </row>
    <row r="22" spans="1:14" ht="29" x14ac:dyDescent="0.35">
      <c r="A22" s="13" t="s">
        <v>34</v>
      </c>
      <c r="B22" s="6">
        <f>IFERROR(COUNTIF(Avisos!B:B, "=" &amp; A22),"Sin Info")</f>
        <v>0</v>
      </c>
      <c r="C22" s="2">
        <v>1632995</v>
      </c>
      <c r="D22" s="6" t="str">
        <f t="shared" si="0"/>
        <v>Q1</v>
      </c>
      <c r="E22" s="7" cm="1">
        <f t="array" ref="E22">IFERROR(MIN(IF(Avisos!B:B=A22, Avisos!C:C)),"Sin Info")</f>
        <v>0</v>
      </c>
      <c r="F22" s="7" cm="1">
        <f t="array" ref="F22">IFERROR(MAX(IF(Avisos!B:B=A22, Avisos!C:C)),"Sin Info")</f>
        <v>0</v>
      </c>
      <c r="G22" s="7" t="str">
        <f>IFERROR(ROUND(AVERAGEIFS(Avisos!C:C, Avisos!B:B, A22), 0), "Sin Info")</f>
        <v>Sin Info</v>
      </c>
      <c r="H22" s="7" t="str" cm="1">
        <f t="array" ref="H22">IFERROR(ROUND(MODE(IF(Avisos!B:B=A22, Avisos!C:C)), 0),"Sin Info")</f>
        <v>Sin Info</v>
      </c>
      <c r="I22" s="7" t="str" cm="1">
        <f t="array" ref="I22">IFERROR(ROUND(STDEV(IF(Avisos!B:B=A22, Avisos!C:C)), 0),"Sin Info")</f>
        <v>Sin Info</v>
      </c>
      <c r="J22" s="8" t="str" cm="1">
        <f t="array" ref="J22">IFERROR(SKEW(IF(Avisos!B:B=A22, Avisos!C:C)),"Sin Info")</f>
        <v>Sin Info</v>
      </c>
      <c r="K22" s="7" t="str" cm="1">
        <f t="array" ref="K22">IFERROR(_xlfn.PERCENTILE.INC(IF(Avisos!B:B=A22, Avisos!C:C), 0.25),"Sin Info")</f>
        <v>Sin Info</v>
      </c>
      <c r="L22" s="7" t="str" cm="1">
        <f t="array" ref="L22">IFERROR(_xlfn.PERCENTILE.INC(IF(Avisos!B:B=A22, Avisos!C:C), 0.5),"Sin Info")</f>
        <v>Sin Info</v>
      </c>
      <c r="M22" s="7" t="str" cm="1">
        <f t="array" ref="M22">IFERROR(_xlfn.PERCENTILE.INC(IF(Avisos!B:B=A22, Avisos!C:C), 0.75),"Sin Info")</f>
        <v>Sin Info</v>
      </c>
      <c r="N22" s="7" t="str" cm="1">
        <f t="array" ref="N22">IFERROR(_xlfn.PERCENTILE.INC(IF(Avisos!B:B=A22, Avisos!C:C), 1),"Sin Info")</f>
        <v>Sin Info</v>
      </c>
    </row>
    <row r="23" spans="1:14" x14ac:dyDescent="0.35">
      <c r="A23" s="13" t="s">
        <v>35</v>
      </c>
      <c r="B23" s="6">
        <f>IFERROR(COUNTIF(Avisos!B:B, "=" &amp; A23),"Sin Info")</f>
        <v>0</v>
      </c>
      <c r="C23" s="2">
        <v>1779582</v>
      </c>
      <c r="D23" s="6" t="str">
        <f t="shared" si="0"/>
        <v>Q1</v>
      </c>
      <c r="E23" s="7" cm="1">
        <f t="array" ref="E23">IFERROR(MIN(IF(Avisos!B:B=A23, Avisos!C:C)),"Sin Info")</f>
        <v>0</v>
      </c>
      <c r="F23" s="7" cm="1">
        <f t="array" ref="F23">IFERROR(MAX(IF(Avisos!B:B=A23, Avisos!C:C)),"Sin Info")</f>
        <v>0</v>
      </c>
      <c r="G23" s="7" t="str">
        <f>IFERROR(ROUND(AVERAGEIFS(Avisos!C:C, Avisos!B:B, A23), 0), "Sin Info")</f>
        <v>Sin Info</v>
      </c>
      <c r="H23" s="7" t="str" cm="1">
        <f t="array" ref="H23">IFERROR(ROUND(MODE(IF(Avisos!B:B=A23, Avisos!C:C)), 0),"Sin Info")</f>
        <v>Sin Info</v>
      </c>
      <c r="I23" s="7" t="str" cm="1">
        <f t="array" ref="I23">IFERROR(ROUND(STDEV(IF(Avisos!B:B=A23, Avisos!C:C)), 0),"Sin Info")</f>
        <v>Sin Info</v>
      </c>
      <c r="J23" s="8" t="str" cm="1">
        <f t="array" ref="J23">IFERROR(SKEW(IF(Avisos!B:B=A23, Avisos!C:C)),"Sin Info")</f>
        <v>Sin Info</v>
      </c>
      <c r="K23" s="7" t="str" cm="1">
        <f t="array" ref="K23">IFERROR(_xlfn.PERCENTILE.INC(IF(Avisos!B:B=A23, Avisos!C:C), 0.25),"Sin Info")</f>
        <v>Sin Info</v>
      </c>
      <c r="L23" s="7" t="str" cm="1">
        <f t="array" ref="L23">IFERROR(_xlfn.PERCENTILE.INC(IF(Avisos!B:B=A23, Avisos!C:C), 0.5),"Sin Info")</f>
        <v>Sin Info</v>
      </c>
      <c r="M23" s="7" t="str" cm="1">
        <f t="array" ref="M23">IFERROR(_xlfn.PERCENTILE.INC(IF(Avisos!B:B=A23, Avisos!C:C), 0.75),"Sin Info")</f>
        <v>Sin Info</v>
      </c>
      <c r="N23" s="7" t="str" cm="1">
        <f t="array" ref="N23">IFERROR(_xlfn.PERCENTILE.INC(IF(Avisos!B:B=A23, Avisos!C:C), 1),"Sin Info")</f>
        <v>Sin Info</v>
      </c>
    </row>
    <row r="24" spans="1:14" ht="29" x14ac:dyDescent="0.35">
      <c r="A24" s="13" t="s">
        <v>36</v>
      </c>
      <c r="B24" s="6">
        <f>IFERROR(COUNTIF(Avisos!B:B, "=" &amp; A24),"Sin Info")</f>
        <v>0</v>
      </c>
      <c r="C24" s="2">
        <v>1646096</v>
      </c>
      <c r="D24" s="6" t="str">
        <f t="shared" si="0"/>
        <v>Q1</v>
      </c>
      <c r="E24" s="7" cm="1">
        <f t="array" ref="E24">IFERROR(MIN(IF(Avisos!B:B=A24, Avisos!C:C)),"Sin Info")</f>
        <v>0</v>
      </c>
      <c r="F24" s="7" cm="1">
        <f t="array" ref="F24">IFERROR(MAX(IF(Avisos!B:B=A24, Avisos!C:C)),"Sin Info")</f>
        <v>0</v>
      </c>
      <c r="G24" s="7" t="str">
        <f>IFERROR(ROUND(AVERAGEIFS(Avisos!C:C, Avisos!B:B, A24), 0), "Sin Info")</f>
        <v>Sin Info</v>
      </c>
      <c r="H24" s="7" t="str" cm="1">
        <f t="array" ref="H24">IFERROR(ROUND(MODE(IF(Avisos!B:B=A24, Avisos!C:C)), 0),"Sin Info")</f>
        <v>Sin Info</v>
      </c>
      <c r="I24" s="7" t="str" cm="1">
        <f t="array" ref="I24">IFERROR(ROUND(STDEV(IF(Avisos!B:B=A24, Avisos!C:C)), 0),"Sin Info")</f>
        <v>Sin Info</v>
      </c>
      <c r="J24" s="8" t="str" cm="1">
        <f t="array" ref="J24">IFERROR(SKEW(IF(Avisos!B:B=A24, Avisos!C:C)),"Sin Info")</f>
        <v>Sin Info</v>
      </c>
      <c r="K24" s="7" t="str" cm="1">
        <f t="array" ref="K24">IFERROR(_xlfn.PERCENTILE.INC(IF(Avisos!B:B=A24, Avisos!C:C), 0.25),"Sin Info")</f>
        <v>Sin Info</v>
      </c>
      <c r="L24" s="7" t="str" cm="1">
        <f t="array" ref="L24">IFERROR(_xlfn.PERCENTILE.INC(IF(Avisos!B:B=A24, Avisos!C:C), 0.5),"Sin Info")</f>
        <v>Sin Info</v>
      </c>
      <c r="M24" s="7" t="str" cm="1">
        <f t="array" ref="M24">IFERROR(_xlfn.PERCENTILE.INC(IF(Avisos!B:B=A24, Avisos!C:C), 0.75),"Sin Info")</f>
        <v>Sin Info</v>
      </c>
      <c r="N24" s="7" t="str" cm="1">
        <f t="array" ref="N24">IFERROR(_xlfn.PERCENTILE.INC(IF(Avisos!B:B=A24, Avisos!C:C), 1),"Sin Info")</f>
        <v>Sin Info</v>
      </c>
    </row>
    <row r="25" spans="1:14" x14ac:dyDescent="0.35">
      <c r="A25" s="13" t="s">
        <v>37</v>
      </c>
      <c r="B25" s="6">
        <f>IFERROR(COUNTIF(Avisos!B:B, "=" &amp; A25),"Sin Info")</f>
        <v>0</v>
      </c>
      <c r="C25" s="2">
        <v>1918944</v>
      </c>
      <c r="D25" s="6" t="str">
        <f t="shared" si="0"/>
        <v>Q1</v>
      </c>
      <c r="E25" s="7" cm="1">
        <f t="array" ref="E25">IFERROR(MIN(IF(Avisos!B:B=A25, Avisos!C:C)),"Sin Info")</f>
        <v>0</v>
      </c>
      <c r="F25" s="7" cm="1">
        <f t="array" ref="F25">IFERROR(MAX(IF(Avisos!B:B=A25, Avisos!C:C)),"Sin Info")</f>
        <v>0</v>
      </c>
      <c r="G25" s="7" t="str">
        <f>IFERROR(ROUND(AVERAGEIFS(Avisos!C:C, Avisos!B:B, A25), 0), "Sin Info")</f>
        <v>Sin Info</v>
      </c>
      <c r="H25" s="7" t="str" cm="1">
        <f t="array" ref="H25">IFERROR(ROUND(MODE(IF(Avisos!B:B=A25, Avisos!C:C)), 0),"Sin Info")</f>
        <v>Sin Info</v>
      </c>
      <c r="I25" s="7" t="str" cm="1">
        <f t="array" ref="I25">IFERROR(ROUND(STDEV(IF(Avisos!B:B=A25, Avisos!C:C)), 0),"Sin Info")</f>
        <v>Sin Info</v>
      </c>
      <c r="J25" s="8" t="str" cm="1">
        <f t="array" ref="J25">IFERROR(SKEW(IF(Avisos!B:B=A25, Avisos!C:C)),"Sin Info")</f>
        <v>Sin Info</v>
      </c>
      <c r="K25" s="7" t="str" cm="1">
        <f t="array" ref="K25">IFERROR(_xlfn.PERCENTILE.INC(IF(Avisos!B:B=A25, Avisos!C:C), 0.25),"Sin Info")</f>
        <v>Sin Info</v>
      </c>
      <c r="L25" s="7" t="str" cm="1">
        <f t="array" ref="L25">IFERROR(_xlfn.PERCENTILE.INC(IF(Avisos!B:B=A25, Avisos!C:C), 0.5),"Sin Info")</f>
        <v>Sin Info</v>
      </c>
      <c r="M25" s="7" t="str" cm="1">
        <f t="array" ref="M25">IFERROR(_xlfn.PERCENTILE.INC(IF(Avisos!B:B=A25, Avisos!C:C), 0.75),"Sin Info")</f>
        <v>Sin Info</v>
      </c>
      <c r="N25" s="7" t="str" cm="1">
        <f t="array" ref="N25">IFERROR(_xlfn.PERCENTILE.INC(IF(Avisos!B:B=A25, Avisos!C:C), 1),"Sin Info")</f>
        <v>Sin Info</v>
      </c>
    </row>
    <row r="26" spans="1:14" x14ac:dyDescent="0.35">
      <c r="A26" s="13" t="s">
        <v>62</v>
      </c>
      <c r="B26" s="6">
        <f>IFERROR(COUNTIF(Avisos!B:B, "=" &amp; A26),"Sin Info")</f>
        <v>0</v>
      </c>
      <c r="C26" s="2">
        <v>2663360</v>
      </c>
      <c r="D26" s="6" t="str">
        <f t="shared" si="0"/>
        <v>Q1</v>
      </c>
      <c r="E26" s="7" cm="1">
        <f t="array" ref="E26">IFERROR(MIN(IF(Avisos!B:B=A26, Avisos!C:C)),"Sin Info")</f>
        <v>0</v>
      </c>
      <c r="F26" s="7" cm="1">
        <f t="array" ref="F26">IFERROR(MAX(IF(Avisos!B:B=A26, Avisos!C:C)),"Sin Info")</f>
        <v>0</v>
      </c>
      <c r="G26" s="7" t="str">
        <f>IFERROR(ROUND(AVERAGEIFS(Avisos!C:C, Avisos!B:B, A26), 0), "Sin Info")</f>
        <v>Sin Info</v>
      </c>
      <c r="H26" s="7" t="str" cm="1">
        <f t="array" ref="H26">IFERROR(ROUND(MODE(IF(Avisos!B:B=A26, Avisos!C:C)), 0),"Sin Info")</f>
        <v>Sin Info</v>
      </c>
      <c r="I26" s="7" t="str" cm="1">
        <f t="array" ref="I26">IFERROR(ROUND(STDEV(IF(Avisos!B:B=A26, Avisos!C:C)), 0),"Sin Info")</f>
        <v>Sin Info</v>
      </c>
      <c r="J26" s="8" t="str" cm="1">
        <f t="array" ref="J26">IFERROR(SKEW(IF(Avisos!B:B=A26, Avisos!C:C)),"Sin Info")</f>
        <v>Sin Info</v>
      </c>
      <c r="K26" s="7" t="str" cm="1">
        <f t="array" ref="K26">IFERROR(_xlfn.PERCENTILE.INC(IF(Avisos!B:B=A26, Avisos!C:C), 0.25),"Sin Info")</f>
        <v>Sin Info</v>
      </c>
      <c r="L26" s="7" t="str" cm="1">
        <f t="array" ref="L26">IFERROR(_xlfn.PERCENTILE.INC(IF(Avisos!B:B=A26, Avisos!C:C), 0.5),"Sin Info")</f>
        <v>Sin Info</v>
      </c>
      <c r="M26" s="7" t="str" cm="1">
        <f t="array" ref="M26">IFERROR(_xlfn.PERCENTILE.INC(IF(Avisos!B:B=A26, Avisos!C:C), 0.75),"Sin Info")</f>
        <v>Sin Info</v>
      </c>
      <c r="N26" s="7" t="str" cm="1">
        <f t="array" ref="N26">IFERROR(_xlfn.PERCENTILE.INC(IF(Avisos!B:B=A26, Avisos!C:C), 1),"Sin Info")</f>
        <v>Sin Info</v>
      </c>
    </row>
    <row r="27" spans="1:14" x14ac:dyDescent="0.35">
      <c r="A27" s="13" t="s">
        <v>38</v>
      </c>
      <c r="B27" s="6">
        <f>IFERROR(COUNTIF(Avisos!B:B, "=" &amp; A27),"Sin Info")</f>
        <v>0</v>
      </c>
      <c r="C27" s="2">
        <v>7689500</v>
      </c>
      <c r="D27" s="6" t="str">
        <f t="shared" si="0"/>
        <v>Q1</v>
      </c>
      <c r="E27" s="7" cm="1">
        <f t="array" ref="E27">IFERROR(MIN(IF(Avisos!B:B=A27, Avisos!C:C)),"Sin Info")</f>
        <v>0</v>
      </c>
      <c r="F27" s="7" cm="1">
        <f t="array" ref="F27">IFERROR(MAX(IF(Avisos!B:B=A27, Avisos!C:C)),"Sin Info")</f>
        <v>0</v>
      </c>
      <c r="G27" s="7" t="str">
        <f>IFERROR(ROUND(AVERAGEIFS(Avisos!C:C, Avisos!B:B, A27), 0), "Sin Info")</f>
        <v>Sin Info</v>
      </c>
      <c r="H27" s="7" t="str" cm="1">
        <f t="array" ref="H27">IFERROR(ROUND(MODE(IF(Avisos!B:B=A27, Avisos!C:C)), 0),"Sin Info")</f>
        <v>Sin Info</v>
      </c>
      <c r="I27" s="7" t="str" cm="1">
        <f t="array" ref="I27">IFERROR(ROUND(STDEV(IF(Avisos!B:B=A27, Avisos!C:C)), 0),"Sin Info")</f>
        <v>Sin Info</v>
      </c>
      <c r="J27" s="8" t="str" cm="1">
        <f t="array" ref="J27">IFERROR(SKEW(IF(Avisos!B:B=A27, Avisos!C:C)),"Sin Info")</f>
        <v>Sin Info</v>
      </c>
      <c r="K27" s="7" t="str" cm="1">
        <f t="array" ref="K27">IFERROR(_xlfn.PERCENTILE.INC(IF(Avisos!B:B=A27, Avisos!C:C), 0.25),"Sin Info")</f>
        <v>Sin Info</v>
      </c>
      <c r="L27" s="7" t="str" cm="1">
        <f t="array" ref="L27">IFERROR(_xlfn.PERCENTILE.INC(IF(Avisos!B:B=A27, Avisos!C:C), 0.5),"Sin Info")</f>
        <v>Sin Info</v>
      </c>
      <c r="M27" s="7" t="str" cm="1">
        <f t="array" ref="M27">IFERROR(_xlfn.PERCENTILE.INC(IF(Avisos!B:B=A27, Avisos!C:C), 0.75),"Sin Info")</f>
        <v>Sin Info</v>
      </c>
      <c r="N27" s="7" t="str" cm="1">
        <f t="array" ref="N27">IFERROR(_xlfn.PERCENTILE.INC(IF(Avisos!B:B=A27, Avisos!C:C), 1),"Sin Info")</f>
        <v>Sin Info</v>
      </c>
    </row>
    <row r="28" spans="1:14" x14ac:dyDescent="0.35">
      <c r="A28" s="13" t="s">
        <v>63</v>
      </c>
      <c r="B28" s="6">
        <f>IFERROR(COUNTIF(Avisos!B:B, "=" &amp; A28),"Sin Info")</f>
        <v>0</v>
      </c>
      <c r="C28" s="2">
        <v>10155500</v>
      </c>
      <c r="D28" s="6" t="str">
        <f t="shared" si="0"/>
        <v>Q1</v>
      </c>
      <c r="E28" s="7" cm="1">
        <f t="array" ref="E28">IFERROR(MIN(IF(Avisos!B:B=A28, Avisos!C:C)),"Sin Info")</f>
        <v>0</v>
      </c>
      <c r="F28" s="7" cm="1">
        <f t="array" ref="F28">IFERROR(MAX(IF(Avisos!B:B=A28, Avisos!C:C)),"Sin Info")</f>
        <v>0</v>
      </c>
      <c r="G28" s="7" t="str">
        <f>IFERROR(ROUND(AVERAGEIFS(Avisos!C:C, Avisos!B:B, A28), 0), "Sin Info")</f>
        <v>Sin Info</v>
      </c>
      <c r="H28" s="7" t="str" cm="1">
        <f t="array" ref="H28">IFERROR(ROUND(MODE(IF(Avisos!B:B=A28, Avisos!C:C)), 0),"Sin Info")</f>
        <v>Sin Info</v>
      </c>
      <c r="I28" s="7" t="str" cm="1">
        <f t="array" ref="I28">IFERROR(ROUND(STDEV(IF(Avisos!B:B=A28, Avisos!C:C)), 0),"Sin Info")</f>
        <v>Sin Info</v>
      </c>
      <c r="J28" s="8" t="str" cm="1">
        <f t="array" ref="J28">IFERROR(SKEW(IF(Avisos!B:B=A28, Avisos!C:C)),"Sin Info")</f>
        <v>Sin Info</v>
      </c>
      <c r="K28" s="7" t="str" cm="1">
        <f t="array" ref="K28">IFERROR(_xlfn.PERCENTILE.INC(IF(Avisos!B:B=A28, Avisos!C:C), 0.25),"Sin Info")</f>
        <v>Sin Info</v>
      </c>
      <c r="L28" s="7" t="str" cm="1">
        <f t="array" ref="L28">IFERROR(_xlfn.PERCENTILE.INC(IF(Avisos!B:B=A28, Avisos!C:C), 0.5),"Sin Info")</f>
        <v>Sin Info</v>
      </c>
      <c r="M28" s="7" t="str" cm="1">
        <f t="array" ref="M28">IFERROR(_xlfn.PERCENTILE.INC(IF(Avisos!B:B=A28, Avisos!C:C), 0.75),"Sin Info")</f>
        <v>Sin Info</v>
      </c>
      <c r="N28" s="7" t="str" cm="1">
        <f t="array" ref="N28">IFERROR(_xlfn.PERCENTILE.INC(IF(Avisos!B:B=A28, Avisos!C:C), 1),"Sin Info")</f>
        <v>Sin Info</v>
      </c>
    </row>
    <row r="29" spans="1:14" x14ac:dyDescent="0.35">
      <c r="A29" s="13" t="s">
        <v>39</v>
      </c>
      <c r="B29" s="6">
        <f>IFERROR(COUNTIF(Avisos!B:B, "=" &amp; A29),"Sin Info")</f>
        <v>0</v>
      </c>
      <c r="C29" s="2">
        <v>3157460</v>
      </c>
      <c r="D29" s="6" t="str">
        <f t="shared" si="0"/>
        <v>Q1</v>
      </c>
      <c r="E29" s="7" cm="1">
        <f t="array" ref="E29">IFERROR(MIN(IF(Avisos!B:B=A29, Avisos!C:C)),"Sin Info")</f>
        <v>0</v>
      </c>
      <c r="F29" s="7" cm="1">
        <f t="array" ref="F29">IFERROR(MAX(IF(Avisos!B:B=A29, Avisos!C:C)),"Sin Info")</f>
        <v>0</v>
      </c>
      <c r="G29" s="7" t="str">
        <f>IFERROR(ROUND(AVERAGEIFS(Avisos!C:C, Avisos!B:B, A29), 0), "Sin Info")</f>
        <v>Sin Info</v>
      </c>
      <c r="H29" s="7" t="str" cm="1">
        <f t="array" ref="H29">IFERROR(ROUND(MODE(IF(Avisos!B:B=A29, Avisos!C:C)), 0),"Sin Info")</f>
        <v>Sin Info</v>
      </c>
      <c r="I29" s="7" t="str" cm="1">
        <f t="array" ref="I29">IFERROR(ROUND(STDEV(IF(Avisos!B:B=A29, Avisos!C:C)), 0),"Sin Info")</f>
        <v>Sin Info</v>
      </c>
      <c r="J29" s="8" t="str" cm="1">
        <f t="array" ref="J29">IFERROR(SKEW(IF(Avisos!B:B=A29, Avisos!C:C)),"Sin Info")</f>
        <v>Sin Info</v>
      </c>
      <c r="K29" s="7" t="str" cm="1">
        <f t="array" ref="K29">IFERROR(_xlfn.PERCENTILE.INC(IF(Avisos!B:B=A29, Avisos!C:C), 0.25),"Sin Info")</f>
        <v>Sin Info</v>
      </c>
      <c r="L29" s="7" t="str" cm="1">
        <f t="array" ref="L29">IFERROR(_xlfn.PERCENTILE.INC(IF(Avisos!B:B=A29, Avisos!C:C), 0.5),"Sin Info")</f>
        <v>Sin Info</v>
      </c>
      <c r="M29" s="7" t="str" cm="1">
        <f t="array" ref="M29">IFERROR(_xlfn.PERCENTILE.INC(IF(Avisos!B:B=A29, Avisos!C:C), 0.75),"Sin Info")</f>
        <v>Sin Info</v>
      </c>
      <c r="N29" s="7" t="str" cm="1">
        <f t="array" ref="N29">IFERROR(_xlfn.PERCENTILE.INC(IF(Avisos!B:B=A29, Avisos!C:C), 1),"Sin Info")</f>
        <v>Sin Info</v>
      </c>
    </row>
    <row r="30" spans="1:14" x14ac:dyDescent="0.35">
      <c r="A30" s="13" t="s">
        <v>64</v>
      </c>
      <c r="B30" s="6">
        <f>IFERROR(COUNTIF(Avisos!B:B, "=" &amp; A30),"Sin Info")</f>
        <v>0</v>
      </c>
      <c r="C30" s="2">
        <v>16594390</v>
      </c>
      <c r="D30" s="6" t="str">
        <f t="shared" si="0"/>
        <v>Q1</v>
      </c>
      <c r="E30" s="7" cm="1">
        <f t="array" ref="E30">IFERROR(MIN(IF(Avisos!B:B=A30, Avisos!C:C)),"Sin Info")</f>
        <v>0</v>
      </c>
      <c r="F30" s="7" cm="1">
        <f t="array" ref="F30">IFERROR(MAX(IF(Avisos!B:B=A30, Avisos!C:C)),"Sin Info")</f>
        <v>0</v>
      </c>
      <c r="G30" s="7" t="str">
        <f>IFERROR(ROUND(AVERAGEIFS(Avisos!C:C, Avisos!B:B, A30), 0), "Sin Info")</f>
        <v>Sin Info</v>
      </c>
      <c r="H30" s="7" t="str" cm="1">
        <f t="array" ref="H30">IFERROR(ROUND(MODE(IF(Avisos!B:B=A30, Avisos!C:C)), 0),"Sin Info")</f>
        <v>Sin Info</v>
      </c>
      <c r="I30" s="7" t="str" cm="1">
        <f t="array" ref="I30">IFERROR(ROUND(STDEV(IF(Avisos!B:B=A30, Avisos!C:C)), 0),"Sin Info")</f>
        <v>Sin Info</v>
      </c>
      <c r="J30" s="8" t="str" cm="1">
        <f t="array" ref="J30">IFERROR(SKEW(IF(Avisos!B:B=A30, Avisos!C:C)),"Sin Info")</f>
        <v>Sin Info</v>
      </c>
      <c r="K30" s="7" t="str" cm="1">
        <f t="array" ref="K30">IFERROR(_xlfn.PERCENTILE.INC(IF(Avisos!B:B=A30, Avisos!C:C), 0.25),"Sin Info")</f>
        <v>Sin Info</v>
      </c>
      <c r="L30" s="7" t="str" cm="1">
        <f t="array" ref="L30">IFERROR(_xlfn.PERCENTILE.INC(IF(Avisos!B:B=A30, Avisos!C:C), 0.5),"Sin Info")</f>
        <v>Sin Info</v>
      </c>
      <c r="M30" s="7" t="str" cm="1">
        <f t="array" ref="M30">IFERROR(_xlfn.PERCENTILE.INC(IF(Avisos!B:B=A30, Avisos!C:C), 0.75),"Sin Info")</f>
        <v>Sin Info</v>
      </c>
      <c r="N30" s="7" t="str" cm="1">
        <f t="array" ref="N30">IFERROR(_xlfn.PERCENTILE.INC(IF(Avisos!B:B=A30, Avisos!C:C), 1),"Sin Info")</f>
        <v>Sin Info</v>
      </c>
    </row>
    <row r="31" spans="1:14" x14ac:dyDescent="0.35">
      <c r="A31" s="13" t="s">
        <v>65</v>
      </c>
      <c r="B31" s="6">
        <f>IFERROR(COUNTIF(Avisos!B:B, "=" &amp; A31),"Sin Info")</f>
        <v>0</v>
      </c>
      <c r="C31" s="2">
        <v>17637750</v>
      </c>
      <c r="D31" s="6" t="str">
        <f t="shared" si="0"/>
        <v>Q1</v>
      </c>
      <c r="E31" s="7" cm="1">
        <f t="array" ref="E31">IFERROR(MIN(IF(Avisos!B:B=A31, Avisos!C:C)),"Sin Info")</f>
        <v>0</v>
      </c>
      <c r="F31" s="7" cm="1">
        <f t="array" ref="F31">IFERROR(MAX(IF(Avisos!B:B=A31, Avisos!C:C)),"Sin Info")</f>
        <v>0</v>
      </c>
      <c r="G31" s="7" t="str">
        <f>IFERROR(ROUND(AVERAGEIFS(Avisos!C:C, Avisos!B:B, A31), 0), "Sin Info")</f>
        <v>Sin Info</v>
      </c>
      <c r="H31" s="7" t="str" cm="1">
        <f t="array" ref="H31">IFERROR(ROUND(MODE(IF(Avisos!B:B=A31, Avisos!C:C)), 0),"Sin Info")</f>
        <v>Sin Info</v>
      </c>
      <c r="I31" s="7" t="str" cm="1">
        <f t="array" ref="I31">IFERROR(ROUND(STDEV(IF(Avisos!B:B=A31, Avisos!C:C)), 0),"Sin Info")</f>
        <v>Sin Info</v>
      </c>
      <c r="J31" s="8" t="str" cm="1">
        <f t="array" ref="J31">IFERROR(SKEW(IF(Avisos!B:B=A31, Avisos!C:C)),"Sin Info")</f>
        <v>Sin Info</v>
      </c>
      <c r="K31" s="7" t="str" cm="1">
        <f t="array" ref="K31">IFERROR(_xlfn.PERCENTILE.INC(IF(Avisos!B:B=A31, Avisos!C:C), 0.25),"Sin Info")</f>
        <v>Sin Info</v>
      </c>
      <c r="L31" s="7" t="str" cm="1">
        <f t="array" ref="L31">IFERROR(_xlfn.PERCENTILE.INC(IF(Avisos!B:B=A31, Avisos!C:C), 0.5),"Sin Info")</f>
        <v>Sin Info</v>
      </c>
      <c r="M31" s="7" t="str" cm="1">
        <f t="array" ref="M31">IFERROR(_xlfn.PERCENTILE.INC(IF(Avisos!B:B=A31, Avisos!C:C), 0.75),"Sin Info")</f>
        <v>Sin Info</v>
      </c>
      <c r="N31" s="7" t="str" cm="1">
        <f t="array" ref="N31">IFERROR(_xlfn.PERCENTILE.INC(IF(Avisos!B:B=A31, Avisos!C:C), 1),"Sin Info")</f>
        <v>Sin Info</v>
      </c>
    </row>
    <row r="32" spans="1:14" x14ac:dyDescent="0.35">
      <c r="A32" s="13" t="s">
        <v>40</v>
      </c>
      <c r="B32" s="6">
        <f>IFERROR(COUNTIF(Avisos!B:B, "=" &amp; A32),"Sin Info")</f>
        <v>0</v>
      </c>
      <c r="C32" s="2">
        <v>6339255</v>
      </c>
      <c r="D32" s="6" t="str">
        <f t="shared" si="0"/>
        <v>Q1</v>
      </c>
      <c r="E32" s="7" cm="1">
        <f t="array" ref="E32">IFERROR(MIN(IF(Avisos!B:B=A32, Avisos!C:C)),"Sin Info")</f>
        <v>0</v>
      </c>
      <c r="F32" s="7" cm="1">
        <f t="array" ref="F32">IFERROR(MAX(IF(Avisos!B:B=A32, Avisos!C:C)),"Sin Info")</f>
        <v>0</v>
      </c>
      <c r="G32" s="7" t="str">
        <f>IFERROR(ROUND(AVERAGEIFS(Avisos!C:C, Avisos!B:B, A32), 0), "Sin Info")</f>
        <v>Sin Info</v>
      </c>
      <c r="H32" s="7" t="str" cm="1">
        <f t="array" ref="H32">IFERROR(ROUND(MODE(IF(Avisos!B:B=A32, Avisos!C:C)), 0),"Sin Info")</f>
        <v>Sin Info</v>
      </c>
      <c r="I32" s="7" t="str" cm="1">
        <f t="array" ref="I32">IFERROR(ROUND(STDEV(IF(Avisos!B:B=A32, Avisos!C:C)), 0),"Sin Info")</f>
        <v>Sin Info</v>
      </c>
      <c r="J32" s="8" t="str" cm="1">
        <f t="array" ref="J32">IFERROR(SKEW(IF(Avisos!B:B=A32, Avisos!C:C)),"Sin Info")</f>
        <v>Sin Info</v>
      </c>
      <c r="K32" s="7" t="str" cm="1">
        <f t="array" ref="K32">IFERROR(_xlfn.PERCENTILE.INC(IF(Avisos!B:B=A32, Avisos!C:C), 0.25),"Sin Info")</f>
        <v>Sin Info</v>
      </c>
      <c r="L32" s="7" t="str" cm="1">
        <f t="array" ref="L32">IFERROR(_xlfn.PERCENTILE.INC(IF(Avisos!B:B=A32, Avisos!C:C), 0.5),"Sin Info")</f>
        <v>Sin Info</v>
      </c>
      <c r="M32" s="7" t="str" cm="1">
        <f t="array" ref="M32">IFERROR(_xlfn.PERCENTILE.INC(IF(Avisos!B:B=A32, Avisos!C:C), 0.75),"Sin Info")</f>
        <v>Sin Info</v>
      </c>
      <c r="N32" s="7" t="str" cm="1">
        <f t="array" ref="N32">IFERROR(_xlfn.PERCENTILE.INC(IF(Avisos!B:B=A32, Avisos!C:C), 1),"Sin Info")</f>
        <v>Sin Info</v>
      </c>
    </row>
    <row r="33" spans="1:14" x14ac:dyDescent="0.35">
      <c r="A33" s="13" t="s">
        <v>41</v>
      </c>
      <c r="B33" s="6">
        <f>IFERROR(COUNTIF(Avisos!B:B, "=" &amp; A33),"Sin Info")</f>
        <v>0</v>
      </c>
      <c r="C33" s="2">
        <v>13754000</v>
      </c>
      <c r="D33" s="6" t="str">
        <f t="shared" si="0"/>
        <v>Q1</v>
      </c>
      <c r="E33" s="7" cm="1">
        <f t="array" ref="E33">IFERROR(MIN(IF(Avisos!B:B=A33, Avisos!C:C)),"Sin Info")</f>
        <v>0</v>
      </c>
      <c r="F33" s="7" cm="1">
        <f t="array" ref="F33">IFERROR(MAX(IF(Avisos!B:B=A33, Avisos!C:C)),"Sin Info")</f>
        <v>0</v>
      </c>
      <c r="G33" s="7" t="str">
        <f>IFERROR(ROUND(AVERAGEIFS(Avisos!C:C, Avisos!B:B, A33), 0), "Sin Info")</f>
        <v>Sin Info</v>
      </c>
      <c r="H33" s="7" t="str" cm="1">
        <f t="array" ref="H33">IFERROR(ROUND(MODE(IF(Avisos!B:B=A33, Avisos!C:C)), 0),"Sin Info")</f>
        <v>Sin Info</v>
      </c>
      <c r="I33" s="7" t="str" cm="1">
        <f t="array" ref="I33">IFERROR(ROUND(STDEV(IF(Avisos!B:B=A33, Avisos!C:C)), 0),"Sin Info")</f>
        <v>Sin Info</v>
      </c>
      <c r="J33" s="8" t="str" cm="1">
        <f t="array" ref="J33">IFERROR(SKEW(IF(Avisos!B:B=A33, Avisos!C:C)),"Sin Info")</f>
        <v>Sin Info</v>
      </c>
      <c r="K33" s="7" t="str" cm="1">
        <f t="array" ref="K33">IFERROR(_xlfn.PERCENTILE.INC(IF(Avisos!B:B=A33, Avisos!C:C), 0.25),"Sin Info")</f>
        <v>Sin Info</v>
      </c>
      <c r="L33" s="7" t="str" cm="1">
        <f t="array" ref="L33">IFERROR(_xlfn.PERCENTILE.INC(IF(Avisos!B:B=A33, Avisos!C:C), 0.5),"Sin Info")</f>
        <v>Sin Info</v>
      </c>
      <c r="M33" s="7" t="str" cm="1">
        <f t="array" ref="M33">IFERROR(_xlfn.PERCENTILE.INC(IF(Avisos!B:B=A33, Avisos!C:C), 0.75),"Sin Info")</f>
        <v>Sin Info</v>
      </c>
      <c r="N33" s="7" t="str" cm="1">
        <f t="array" ref="N33">IFERROR(_xlfn.PERCENTILE.INC(IF(Avisos!B:B=A33, Avisos!C:C), 1),"Sin Info")</f>
        <v>Sin Info</v>
      </c>
    </row>
    <row r="34" spans="1:14" x14ac:dyDescent="0.35">
      <c r="A34" s="13" t="s">
        <v>42</v>
      </c>
      <c r="B34" s="6">
        <f>IFERROR(COUNTIF(Avisos!B:B, "=" &amp; A34),"Sin Info")</f>
        <v>0</v>
      </c>
      <c r="C34" s="2">
        <v>7355500</v>
      </c>
      <c r="D34" s="6" t="str">
        <f t="shared" si="0"/>
        <v>Q1</v>
      </c>
      <c r="E34" s="7" cm="1">
        <f t="array" ref="E34">IFERROR(MIN(IF(Avisos!B:B=A34, Avisos!C:C)),"Sin Info")</f>
        <v>0</v>
      </c>
      <c r="F34" s="7" cm="1">
        <f t="array" ref="F34">IFERROR(MAX(IF(Avisos!B:B=A34, Avisos!C:C)),"Sin Info")</f>
        <v>0</v>
      </c>
      <c r="G34" s="7" t="str">
        <f>IFERROR(ROUND(AVERAGEIFS(Avisos!C:C, Avisos!B:B, A34), 0), "Sin Info")</f>
        <v>Sin Info</v>
      </c>
      <c r="H34" s="7" t="str" cm="1">
        <f t="array" ref="H34">IFERROR(ROUND(MODE(IF(Avisos!B:B=A34, Avisos!C:C)), 0),"Sin Info")</f>
        <v>Sin Info</v>
      </c>
      <c r="I34" s="7" t="str" cm="1">
        <f t="array" ref="I34">IFERROR(ROUND(STDEV(IF(Avisos!B:B=A34, Avisos!C:C)), 0),"Sin Info")</f>
        <v>Sin Info</v>
      </c>
      <c r="J34" s="8" t="str" cm="1">
        <f t="array" ref="J34">IFERROR(SKEW(IF(Avisos!B:B=A34, Avisos!C:C)),"Sin Info")</f>
        <v>Sin Info</v>
      </c>
      <c r="K34" s="7" t="str" cm="1">
        <f t="array" ref="K34">IFERROR(_xlfn.PERCENTILE.INC(IF(Avisos!B:B=A34, Avisos!C:C), 0.25),"Sin Info")</f>
        <v>Sin Info</v>
      </c>
      <c r="L34" s="7" t="str" cm="1">
        <f t="array" ref="L34">IFERROR(_xlfn.PERCENTILE.INC(IF(Avisos!B:B=A34, Avisos!C:C), 0.5),"Sin Info")</f>
        <v>Sin Info</v>
      </c>
      <c r="M34" s="7" t="str" cm="1">
        <f t="array" ref="M34">IFERROR(_xlfn.PERCENTILE.INC(IF(Avisos!B:B=A34, Avisos!C:C), 0.75),"Sin Info")</f>
        <v>Sin Info</v>
      </c>
      <c r="N34" s="7" t="str" cm="1">
        <f t="array" ref="N34">IFERROR(_xlfn.PERCENTILE.INC(IF(Avisos!B:B=A34, Avisos!C:C), 1),"Sin Info")</f>
        <v>Sin Info</v>
      </c>
    </row>
    <row r="35" spans="1:14" x14ac:dyDescent="0.35">
      <c r="A35" s="13" t="s">
        <v>43</v>
      </c>
      <c r="B35" s="6">
        <f>IFERROR(COUNTIF(Avisos!B:B, "=" &amp; A35),"Sin Info")</f>
        <v>0</v>
      </c>
      <c r="C35" s="2">
        <v>11699025</v>
      </c>
      <c r="D35" s="6" t="str">
        <f t="shared" si="0"/>
        <v>Q1</v>
      </c>
      <c r="E35" s="7" cm="1">
        <f t="array" ref="E35">IFERROR(MIN(IF(Avisos!B:B=A35, Avisos!C:C)),"Sin Info")</f>
        <v>0</v>
      </c>
      <c r="F35" s="7" cm="1">
        <f t="array" ref="F35">IFERROR(MAX(IF(Avisos!B:B=A35, Avisos!C:C)),"Sin Info")</f>
        <v>0</v>
      </c>
      <c r="G35" s="7" t="str">
        <f>IFERROR(ROUND(AVERAGEIFS(Avisos!C:C, Avisos!B:B, A35), 0), "Sin Info")</f>
        <v>Sin Info</v>
      </c>
      <c r="H35" s="7" t="str" cm="1">
        <f t="array" ref="H35">IFERROR(ROUND(MODE(IF(Avisos!B:B=A35, Avisos!C:C)), 0),"Sin Info")</f>
        <v>Sin Info</v>
      </c>
      <c r="I35" s="7" t="str" cm="1">
        <f t="array" ref="I35">IFERROR(ROUND(STDEV(IF(Avisos!B:B=A35, Avisos!C:C)), 0),"Sin Info")</f>
        <v>Sin Info</v>
      </c>
      <c r="J35" s="8" t="str" cm="1">
        <f t="array" ref="J35">IFERROR(SKEW(IF(Avisos!B:B=A35, Avisos!C:C)),"Sin Info")</f>
        <v>Sin Info</v>
      </c>
      <c r="K35" s="7" t="str" cm="1">
        <f t="array" ref="K35">IFERROR(_xlfn.PERCENTILE.INC(IF(Avisos!B:B=A35, Avisos!C:C), 0.25),"Sin Info")</f>
        <v>Sin Info</v>
      </c>
      <c r="L35" s="7" t="str" cm="1">
        <f t="array" ref="L35">IFERROR(_xlfn.PERCENTILE.INC(IF(Avisos!B:B=A35, Avisos!C:C), 0.5),"Sin Info")</f>
        <v>Sin Info</v>
      </c>
      <c r="M35" s="7" t="str" cm="1">
        <f t="array" ref="M35">IFERROR(_xlfn.PERCENTILE.INC(IF(Avisos!B:B=A35, Avisos!C:C), 0.75),"Sin Info")</f>
        <v>Sin Info</v>
      </c>
      <c r="N35" s="7" t="str" cm="1">
        <f t="array" ref="N35">IFERROR(_xlfn.PERCENTILE.INC(IF(Avisos!B:B=A35, Avisos!C:C), 1),"Sin Info")</f>
        <v>Sin Info</v>
      </c>
    </row>
    <row r="36" spans="1:14" x14ac:dyDescent="0.35">
      <c r="A36" s="13" t="s">
        <v>44</v>
      </c>
      <c r="B36" s="6">
        <f>IFERROR(COUNTIF(Avisos!B:B, "=" &amp; A36),"Sin Info")</f>
        <v>0</v>
      </c>
      <c r="C36" s="2">
        <v>12820500</v>
      </c>
      <c r="D36" s="6" t="str">
        <f t="shared" si="0"/>
        <v>Q1</v>
      </c>
      <c r="E36" s="7" cm="1">
        <f t="array" ref="E36">IFERROR(MIN(IF(Avisos!B:B=A36, Avisos!C:C)),"Sin Info")</f>
        <v>0</v>
      </c>
      <c r="F36" s="7" cm="1">
        <f t="array" ref="F36">IFERROR(MAX(IF(Avisos!B:B=A36, Avisos!C:C)),"Sin Info")</f>
        <v>0</v>
      </c>
      <c r="G36" s="7" t="str">
        <f>IFERROR(ROUND(AVERAGEIFS(Avisos!C:C, Avisos!B:B, A36), 0), "Sin Info")</f>
        <v>Sin Info</v>
      </c>
      <c r="H36" s="7" t="str" cm="1">
        <f t="array" ref="H36">IFERROR(ROUND(MODE(IF(Avisos!B:B=A36, Avisos!C:C)), 0),"Sin Info")</f>
        <v>Sin Info</v>
      </c>
      <c r="I36" s="7" t="str" cm="1">
        <f t="array" ref="I36">IFERROR(ROUND(STDEV(IF(Avisos!B:B=A36, Avisos!C:C)), 0),"Sin Info")</f>
        <v>Sin Info</v>
      </c>
      <c r="J36" s="8" t="str" cm="1">
        <f t="array" ref="J36">IFERROR(SKEW(IF(Avisos!B:B=A36, Avisos!C:C)),"Sin Info")</f>
        <v>Sin Info</v>
      </c>
      <c r="K36" s="7" t="str" cm="1">
        <f t="array" ref="K36">IFERROR(_xlfn.PERCENTILE.INC(IF(Avisos!B:B=A36, Avisos!C:C), 0.25),"Sin Info")</f>
        <v>Sin Info</v>
      </c>
      <c r="L36" s="7" t="str" cm="1">
        <f t="array" ref="L36">IFERROR(_xlfn.PERCENTILE.INC(IF(Avisos!B:B=A36, Avisos!C:C), 0.5),"Sin Info")</f>
        <v>Sin Info</v>
      </c>
      <c r="M36" s="7" t="str" cm="1">
        <f t="array" ref="M36">IFERROR(_xlfn.PERCENTILE.INC(IF(Avisos!B:B=A36, Avisos!C:C), 0.75),"Sin Info")</f>
        <v>Sin Info</v>
      </c>
      <c r="N36" s="7" t="str" cm="1">
        <f t="array" ref="N36">IFERROR(_xlfn.PERCENTILE.INC(IF(Avisos!B:B=A36, Avisos!C:C), 1),"Sin Info")</f>
        <v>Sin Info</v>
      </c>
    </row>
    <row r="37" spans="1:14" x14ac:dyDescent="0.35">
      <c r="A37" s="13" t="s">
        <v>45</v>
      </c>
      <c r="B37" s="6">
        <f>IFERROR(COUNTIF(Avisos!B:B, "=" &amp; A37),"Sin Info")</f>
        <v>0</v>
      </c>
      <c r="C37" s="2">
        <v>17780100</v>
      </c>
      <c r="D37" s="6" t="str">
        <f t="shared" si="0"/>
        <v>Q1</v>
      </c>
      <c r="E37" s="7" cm="1">
        <f t="array" ref="E37">IFERROR(MIN(IF(Avisos!B:B=A37, Avisos!C:C)),"Sin Info")</f>
        <v>0</v>
      </c>
      <c r="F37" s="7" cm="1">
        <f t="array" ref="F37">IFERROR(MAX(IF(Avisos!B:B=A37, Avisos!C:C)),"Sin Info")</f>
        <v>0</v>
      </c>
      <c r="G37" s="7" t="str">
        <f>IFERROR(ROUND(AVERAGEIFS(Avisos!C:C, Avisos!B:B, A37), 0), "Sin Info")</f>
        <v>Sin Info</v>
      </c>
      <c r="H37" s="7" t="str" cm="1">
        <f t="array" ref="H37">IFERROR(ROUND(MODE(IF(Avisos!B:B=A37, Avisos!C:C)), 0),"Sin Info")</f>
        <v>Sin Info</v>
      </c>
      <c r="I37" s="7" t="str" cm="1">
        <f t="array" ref="I37">IFERROR(ROUND(STDEV(IF(Avisos!B:B=A37, Avisos!C:C)), 0),"Sin Info")</f>
        <v>Sin Info</v>
      </c>
      <c r="J37" s="8" t="str" cm="1">
        <f t="array" ref="J37">IFERROR(SKEW(IF(Avisos!B:B=A37, Avisos!C:C)),"Sin Info")</f>
        <v>Sin Info</v>
      </c>
      <c r="K37" s="7" t="str" cm="1">
        <f t="array" ref="K37">IFERROR(_xlfn.PERCENTILE.INC(IF(Avisos!B:B=A37, Avisos!C:C), 0.25),"Sin Info")</f>
        <v>Sin Info</v>
      </c>
      <c r="L37" s="7" t="str" cm="1">
        <f t="array" ref="L37">IFERROR(_xlfn.PERCENTILE.INC(IF(Avisos!B:B=A37, Avisos!C:C), 0.5),"Sin Info")</f>
        <v>Sin Info</v>
      </c>
      <c r="M37" s="7" t="str" cm="1">
        <f t="array" ref="M37">IFERROR(_xlfn.PERCENTILE.INC(IF(Avisos!B:B=A37, Avisos!C:C), 0.75),"Sin Info")</f>
        <v>Sin Info</v>
      </c>
      <c r="N37" s="7" t="str" cm="1">
        <f t="array" ref="N37">IFERROR(_xlfn.PERCENTILE.INC(IF(Avisos!B:B=A37, Avisos!C:C), 1),"Sin Info")</f>
        <v>Sin Info</v>
      </c>
    </row>
    <row r="38" spans="1:14" x14ac:dyDescent="0.35">
      <c r="A38" s="13" t="s">
        <v>46</v>
      </c>
      <c r="B38" s="6">
        <f>IFERROR(COUNTIF(Avisos!B:B, "=" &amp; A38),"Sin Info")</f>
        <v>0</v>
      </c>
      <c r="C38" s="2">
        <v>13939200</v>
      </c>
      <c r="D38" s="6" t="str">
        <f t="shared" si="0"/>
        <v>Q1</v>
      </c>
      <c r="E38" s="7" cm="1">
        <f t="array" ref="E38">IFERROR(MIN(IF(Avisos!B:B=A38, Avisos!C:C)),"Sin Info")</f>
        <v>0</v>
      </c>
      <c r="F38" s="7" cm="1">
        <f t="array" ref="F38">IFERROR(MAX(IF(Avisos!B:B=A38, Avisos!C:C)),"Sin Info")</f>
        <v>0</v>
      </c>
      <c r="G38" s="7" t="str">
        <f>IFERROR(ROUND(AVERAGEIFS(Avisos!C:C, Avisos!B:B, A38), 0), "Sin Info")</f>
        <v>Sin Info</v>
      </c>
      <c r="H38" s="7" t="str" cm="1">
        <f t="array" ref="H38">IFERROR(ROUND(MODE(IF(Avisos!B:B=A38, Avisos!C:C)), 0),"Sin Info")</f>
        <v>Sin Info</v>
      </c>
      <c r="I38" s="7" t="str" cm="1">
        <f t="array" ref="I38">IFERROR(ROUND(STDEV(IF(Avisos!B:B=A38, Avisos!C:C)), 0),"Sin Info")</f>
        <v>Sin Info</v>
      </c>
      <c r="J38" s="8" t="str" cm="1">
        <f t="array" ref="J38">IFERROR(SKEW(IF(Avisos!B:B=A38, Avisos!C:C)),"Sin Info")</f>
        <v>Sin Info</v>
      </c>
      <c r="K38" s="7" t="str" cm="1">
        <f t="array" ref="K38">IFERROR(_xlfn.PERCENTILE.INC(IF(Avisos!B:B=A38, Avisos!C:C), 0.25),"Sin Info")</f>
        <v>Sin Info</v>
      </c>
      <c r="L38" s="7" t="str" cm="1">
        <f t="array" ref="L38">IFERROR(_xlfn.PERCENTILE.INC(IF(Avisos!B:B=A38, Avisos!C:C), 0.5),"Sin Info")</f>
        <v>Sin Info</v>
      </c>
      <c r="M38" s="7" t="str" cm="1">
        <f t="array" ref="M38">IFERROR(_xlfn.PERCENTILE.INC(IF(Avisos!B:B=A38, Avisos!C:C), 0.75),"Sin Info")</f>
        <v>Sin Info</v>
      </c>
      <c r="N38" s="7" t="str" cm="1">
        <f t="array" ref="N38">IFERROR(_xlfn.PERCENTILE.INC(IF(Avisos!B:B=A38, Avisos!C:C), 1),"Sin Info")</f>
        <v>Sin Info</v>
      </c>
    </row>
    <row r="39" spans="1:14" x14ac:dyDescent="0.35">
      <c r="A39" s="13" t="s">
        <v>47</v>
      </c>
      <c r="B39" s="6">
        <f>IFERROR(COUNTIF(Avisos!B:B, "=" &amp; A39),"Sin Info")</f>
        <v>0</v>
      </c>
      <c r="C39" s="2">
        <v>6415500</v>
      </c>
      <c r="D39" s="6" t="str">
        <f t="shared" si="0"/>
        <v>Q1</v>
      </c>
      <c r="E39" s="7" cm="1">
        <f t="array" ref="E39">IFERROR(MIN(IF(Avisos!B:B=A39, Avisos!C:C)),"Sin Info")</f>
        <v>0</v>
      </c>
      <c r="F39" s="7" cm="1">
        <f t="array" ref="F39">IFERROR(MAX(IF(Avisos!B:B=A39, Avisos!C:C)),"Sin Info")</f>
        <v>0</v>
      </c>
      <c r="G39" s="7" t="str">
        <f>IFERROR(ROUND(AVERAGEIFS(Avisos!C:C, Avisos!B:B, A39), 0), "Sin Info")</f>
        <v>Sin Info</v>
      </c>
      <c r="H39" s="7" t="str" cm="1">
        <f t="array" ref="H39">IFERROR(ROUND(MODE(IF(Avisos!B:B=A39, Avisos!C:C)), 0),"Sin Info")</f>
        <v>Sin Info</v>
      </c>
      <c r="I39" s="7" t="str" cm="1">
        <f t="array" ref="I39">IFERROR(ROUND(STDEV(IF(Avisos!B:B=A39, Avisos!C:C)), 0),"Sin Info")</f>
        <v>Sin Info</v>
      </c>
      <c r="J39" s="8" t="str" cm="1">
        <f t="array" ref="J39">IFERROR(SKEW(IF(Avisos!B:B=A39, Avisos!C:C)),"Sin Info")</f>
        <v>Sin Info</v>
      </c>
      <c r="K39" s="7" t="str" cm="1">
        <f t="array" ref="K39">IFERROR(_xlfn.PERCENTILE.INC(IF(Avisos!B:B=A39, Avisos!C:C), 0.25),"Sin Info")</f>
        <v>Sin Info</v>
      </c>
      <c r="L39" s="7" t="str" cm="1">
        <f t="array" ref="L39">IFERROR(_xlfn.PERCENTILE.INC(IF(Avisos!B:B=A39, Avisos!C:C), 0.5),"Sin Info")</f>
        <v>Sin Info</v>
      </c>
      <c r="M39" s="7" t="str" cm="1">
        <f t="array" ref="M39">IFERROR(_xlfn.PERCENTILE.INC(IF(Avisos!B:B=A39, Avisos!C:C), 0.75),"Sin Info")</f>
        <v>Sin Info</v>
      </c>
      <c r="N39" s="7" t="str" cm="1">
        <f t="array" ref="N39">IFERROR(_xlfn.PERCENTILE.INC(IF(Avisos!B:B=A39, Avisos!C:C), 1),"Sin Info")</f>
        <v>Sin Info</v>
      </c>
    </row>
    <row r="40" spans="1:14" x14ac:dyDescent="0.35">
      <c r="A40" s="13" t="s">
        <v>48</v>
      </c>
      <c r="B40" s="6">
        <f>IFERROR(COUNTIF(Avisos!B:B, "=" &amp; A40),"Sin Info")</f>
        <v>0</v>
      </c>
      <c r="C40" s="2">
        <v>11848320</v>
      </c>
      <c r="D40" s="6" t="str">
        <f t="shared" si="0"/>
        <v>Q1</v>
      </c>
      <c r="E40" s="7" cm="1">
        <f t="array" ref="E40">IFERROR(MIN(IF(Avisos!B:B=A40, Avisos!C:C)),"Sin Info")</f>
        <v>0</v>
      </c>
      <c r="F40" s="7" cm="1">
        <f t="array" ref="F40">IFERROR(MAX(IF(Avisos!B:B=A40, Avisos!C:C)),"Sin Info")</f>
        <v>0</v>
      </c>
      <c r="G40" s="7" t="str">
        <f>IFERROR(ROUND(AVERAGEIFS(Avisos!C:C, Avisos!B:B, A40), 0), "Sin Info")</f>
        <v>Sin Info</v>
      </c>
      <c r="H40" s="7" t="str" cm="1">
        <f t="array" ref="H40">IFERROR(ROUND(MODE(IF(Avisos!B:B=A40, Avisos!C:C)), 0),"Sin Info")</f>
        <v>Sin Info</v>
      </c>
      <c r="I40" s="7" t="str" cm="1">
        <f t="array" ref="I40">IFERROR(ROUND(STDEV(IF(Avisos!B:B=A40, Avisos!C:C)), 0),"Sin Info")</f>
        <v>Sin Info</v>
      </c>
      <c r="J40" s="8" t="str" cm="1">
        <f t="array" ref="J40">IFERROR(SKEW(IF(Avisos!B:B=A40, Avisos!C:C)),"Sin Info")</f>
        <v>Sin Info</v>
      </c>
      <c r="K40" s="7" t="str" cm="1">
        <f t="array" ref="K40">IFERROR(_xlfn.PERCENTILE.INC(IF(Avisos!B:B=A40, Avisos!C:C), 0.25),"Sin Info")</f>
        <v>Sin Info</v>
      </c>
      <c r="L40" s="7" t="str" cm="1">
        <f t="array" ref="L40">IFERROR(_xlfn.PERCENTILE.INC(IF(Avisos!B:B=A40, Avisos!C:C), 0.5),"Sin Info")</f>
        <v>Sin Info</v>
      </c>
      <c r="M40" s="7" t="str" cm="1">
        <f t="array" ref="M40">IFERROR(_xlfn.PERCENTILE.INC(IF(Avisos!B:B=A40, Avisos!C:C), 0.75),"Sin Info")</f>
        <v>Sin Info</v>
      </c>
      <c r="N40" s="7" t="str" cm="1">
        <f t="array" ref="N40">IFERROR(_xlfn.PERCENTILE.INC(IF(Avisos!B:B=A40, Avisos!C:C), 1),"Sin Info")</f>
        <v>Sin Info</v>
      </c>
    </row>
    <row r="41" spans="1:14" x14ac:dyDescent="0.35">
      <c r="A41" s="13" t="s">
        <v>66</v>
      </c>
      <c r="B41" s="6">
        <f>IFERROR(COUNTIF(Avisos!B:B, "=" &amp; A41),"Sin Info")</f>
        <v>0</v>
      </c>
      <c r="C41" s="2">
        <v>17178930</v>
      </c>
      <c r="D41" s="6" t="str">
        <f t="shared" si="0"/>
        <v>Q1</v>
      </c>
      <c r="E41" s="7" cm="1">
        <f t="array" ref="E41">IFERROR(MIN(IF(Avisos!B:B=A41, Avisos!C:C)),"Sin Info")</f>
        <v>0</v>
      </c>
      <c r="F41" s="7" cm="1">
        <f t="array" ref="F41">IFERROR(MAX(IF(Avisos!B:B=A41, Avisos!C:C)),"Sin Info")</f>
        <v>0</v>
      </c>
      <c r="G41" s="7" t="str">
        <f>IFERROR(ROUND(AVERAGEIFS(Avisos!C:C, Avisos!B:B, A41), 0), "Sin Info")</f>
        <v>Sin Info</v>
      </c>
      <c r="H41" s="7" t="str" cm="1">
        <f t="array" ref="H41">IFERROR(ROUND(MODE(IF(Avisos!B:B=A41, Avisos!C:C)), 0),"Sin Info")</f>
        <v>Sin Info</v>
      </c>
      <c r="I41" s="7" t="str" cm="1">
        <f t="array" ref="I41">IFERROR(ROUND(STDEV(IF(Avisos!B:B=A41, Avisos!C:C)), 0),"Sin Info")</f>
        <v>Sin Info</v>
      </c>
      <c r="J41" s="8" t="str" cm="1">
        <f t="array" ref="J41">IFERROR(SKEW(IF(Avisos!B:B=A41, Avisos!C:C)),"Sin Info")</f>
        <v>Sin Info</v>
      </c>
      <c r="K41" s="7" t="str" cm="1">
        <f t="array" ref="K41">IFERROR(_xlfn.PERCENTILE.INC(IF(Avisos!B:B=A41, Avisos!C:C), 0.25),"Sin Info")</f>
        <v>Sin Info</v>
      </c>
      <c r="L41" s="7" t="str" cm="1">
        <f t="array" ref="L41">IFERROR(_xlfn.PERCENTILE.INC(IF(Avisos!B:B=A41, Avisos!C:C), 0.5),"Sin Info")</f>
        <v>Sin Info</v>
      </c>
      <c r="M41" s="7" t="str" cm="1">
        <f t="array" ref="M41">IFERROR(_xlfn.PERCENTILE.INC(IF(Avisos!B:B=A41, Avisos!C:C), 0.75),"Sin Info")</f>
        <v>Sin Info</v>
      </c>
      <c r="N41" s="7" t="str" cm="1">
        <f t="array" ref="N41">IFERROR(_xlfn.PERCENTILE.INC(IF(Avisos!B:B=A41, Avisos!C:C), 1),"Sin Info")</f>
        <v>Sin Info</v>
      </c>
    </row>
    <row r="42" spans="1:14" x14ac:dyDescent="0.35">
      <c r="A42" s="13" t="s">
        <v>49</v>
      </c>
      <c r="B42" s="6">
        <f>IFERROR(COUNTIF(Avisos!B:B, "=" &amp; A42),"Sin Info")</f>
        <v>0</v>
      </c>
      <c r="C42" s="2">
        <v>9599990</v>
      </c>
      <c r="D42" s="6" t="str">
        <f t="shared" si="0"/>
        <v>Q1</v>
      </c>
      <c r="E42" s="7" cm="1">
        <f t="array" ref="E42">IFERROR(MIN(IF(Avisos!B:B=A42, Avisos!C:C)),"Sin Info")</f>
        <v>0</v>
      </c>
      <c r="F42" s="7" cm="1">
        <f t="array" ref="F42">IFERROR(MAX(IF(Avisos!B:B=A42, Avisos!C:C)),"Sin Info")</f>
        <v>0</v>
      </c>
      <c r="G42" s="7" t="str">
        <f>IFERROR(ROUND(AVERAGEIFS(Avisos!C:C, Avisos!B:B, A42), 0), "Sin Info")</f>
        <v>Sin Info</v>
      </c>
      <c r="H42" s="7" t="str" cm="1">
        <f t="array" ref="H42">IFERROR(ROUND(MODE(IF(Avisos!B:B=A42, Avisos!C:C)), 0),"Sin Info")</f>
        <v>Sin Info</v>
      </c>
      <c r="I42" s="7" t="str" cm="1">
        <f t="array" ref="I42">IFERROR(ROUND(STDEV(IF(Avisos!B:B=A42, Avisos!C:C)), 0),"Sin Info")</f>
        <v>Sin Info</v>
      </c>
      <c r="J42" s="8" t="str" cm="1">
        <f t="array" ref="J42">IFERROR(SKEW(IF(Avisos!B:B=A42, Avisos!C:C)),"Sin Info")</f>
        <v>Sin Info</v>
      </c>
      <c r="K42" s="7" t="str" cm="1">
        <f t="array" ref="K42">IFERROR(_xlfn.PERCENTILE.INC(IF(Avisos!B:B=A42, Avisos!C:C), 0.25),"Sin Info")</f>
        <v>Sin Info</v>
      </c>
      <c r="L42" s="7" t="str" cm="1">
        <f t="array" ref="L42">IFERROR(_xlfn.PERCENTILE.INC(IF(Avisos!B:B=A42, Avisos!C:C), 0.5),"Sin Info")</f>
        <v>Sin Info</v>
      </c>
      <c r="M42" s="7" t="str" cm="1">
        <f t="array" ref="M42">IFERROR(_xlfn.PERCENTILE.INC(IF(Avisos!B:B=A42, Avisos!C:C), 0.75),"Sin Info")</f>
        <v>Sin Info</v>
      </c>
      <c r="N42" s="7" t="str" cm="1">
        <f t="array" ref="N42">IFERROR(_xlfn.PERCENTILE.INC(IF(Avisos!B:B=A42, Avisos!C:C), 1),"Sin Info")</f>
        <v>Sin Info</v>
      </c>
    </row>
    <row r="43" spans="1:14" x14ac:dyDescent="0.35">
      <c r="A43" s="13" t="s">
        <v>50</v>
      </c>
      <c r="B43" s="6">
        <f>IFERROR(COUNTIF(Avisos!B:B, "=" &amp; A43),"Sin Info")</f>
        <v>0</v>
      </c>
      <c r="C43" s="2">
        <v>16773750</v>
      </c>
      <c r="D43" s="6" t="str">
        <f t="shared" si="0"/>
        <v>Q1</v>
      </c>
      <c r="E43" s="7" cm="1">
        <f t="array" ref="E43">IFERROR(MIN(IF(Avisos!B:B=A43, Avisos!C:C)),"Sin Info")</f>
        <v>0</v>
      </c>
      <c r="F43" s="7" cm="1">
        <f t="array" ref="F43">IFERROR(MAX(IF(Avisos!B:B=A43, Avisos!C:C)),"Sin Info")</f>
        <v>0</v>
      </c>
      <c r="G43" s="7" t="str">
        <f>IFERROR(ROUND(AVERAGEIFS(Avisos!C:C, Avisos!B:B, A43), 0), "Sin Info")</f>
        <v>Sin Info</v>
      </c>
      <c r="H43" s="7" t="str" cm="1">
        <f t="array" ref="H43">IFERROR(ROUND(MODE(IF(Avisos!B:B=A43, Avisos!C:C)), 0),"Sin Info")</f>
        <v>Sin Info</v>
      </c>
      <c r="I43" s="7" t="str" cm="1">
        <f t="array" ref="I43">IFERROR(ROUND(STDEV(IF(Avisos!B:B=A43, Avisos!C:C)), 0),"Sin Info")</f>
        <v>Sin Info</v>
      </c>
      <c r="J43" s="8" t="str" cm="1">
        <f t="array" ref="J43">IFERROR(SKEW(IF(Avisos!B:B=A43, Avisos!C:C)),"Sin Info")</f>
        <v>Sin Info</v>
      </c>
      <c r="K43" s="7" t="str" cm="1">
        <f t="array" ref="K43">IFERROR(_xlfn.PERCENTILE.INC(IF(Avisos!B:B=A43, Avisos!C:C), 0.25),"Sin Info")</f>
        <v>Sin Info</v>
      </c>
      <c r="L43" s="7" t="str" cm="1">
        <f t="array" ref="L43">IFERROR(_xlfn.PERCENTILE.INC(IF(Avisos!B:B=A43, Avisos!C:C), 0.5),"Sin Info")</f>
        <v>Sin Info</v>
      </c>
      <c r="M43" s="7" t="str" cm="1">
        <f t="array" ref="M43">IFERROR(_xlfn.PERCENTILE.INC(IF(Avisos!B:B=A43, Avisos!C:C), 0.75),"Sin Info")</f>
        <v>Sin Info</v>
      </c>
      <c r="N43" s="7" t="str" cm="1">
        <f t="array" ref="N43">IFERROR(_xlfn.PERCENTILE.INC(IF(Avisos!B:B=A43, Avisos!C:C), 1),"Sin Info")</f>
        <v>Sin Info</v>
      </c>
    </row>
    <row r="44" spans="1:14" x14ac:dyDescent="0.35">
      <c r="A44" s="13" t="s">
        <v>51</v>
      </c>
      <c r="B44" s="6">
        <f>IFERROR(COUNTIF(Avisos!B:B, "=" &amp; A44),"Sin Info")</f>
        <v>0</v>
      </c>
      <c r="C44" s="2">
        <v>4085870</v>
      </c>
      <c r="D44" s="6" t="str">
        <f t="shared" si="0"/>
        <v>Q1</v>
      </c>
      <c r="E44" s="7" cm="1">
        <f t="array" ref="E44">IFERROR(MIN(IF(Avisos!B:B=A44, Avisos!C:C)),"Sin Info")</f>
        <v>0</v>
      </c>
      <c r="F44" s="7" cm="1">
        <f t="array" ref="F44">IFERROR(MAX(IF(Avisos!B:B=A44, Avisos!C:C)),"Sin Info")</f>
        <v>0</v>
      </c>
      <c r="G44" s="7" t="str">
        <f>IFERROR(ROUND(AVERAGEIFS(Avisos!C:C, Avisos!B:B, A44), 0), "Sin Info")</f>
        <v>Sin Info</v>
      </c>
      <c r="H44" s="7" t="str" cm="1">
        <f t="array" ref="H44">IFERROR(ROUND(MODE(IF(Avisos!B:B=A44, Avisos!C:C)), 0),"Sin Info")</f>
        <v>Sin Info</v>
      </c>
      <c r="I44" s="7" t="str" cm="1">
        <f t="array" ref="I44">IFERROR(ROUND(STDEV(IF(Avisos!B:B=A44, Avisos!C:C)), 0),"Sin Info")</f>
        <v>Sin Info</v>
      </c>
      <c r="J44" s="8" t="str" cm="1">
        <f t="array" ref="J44">IFERROR(SKEW(IF(Avisos!B:B=A44, Avisos!C:C)),"Sin Info")</f>
        <v>Sin Info</v>
      </c>
      <c r="K44" s="7" t="str" cm="1">
        <f t="array" ref="K44">IFERROR(_xlfn.PERCENTILE.INC(IF(Avisos!B:B=A44, Avisos!C:C), 0.25),"Sin Info")</f>
        <v>Sin Info</v>
      </c>
      <c r="L44" s="7" t="str" cm="1">
        <f t="array" ref="L44">IFERROR(_xlfn.PERCENTILE.INC(IF(Avisos!B:B=A44, Avisos!C:C), 0.5),"Sin Info")</f>
        <v>Sin Info</v>
      </c>
      <c r="M44" s="7" t="str" cm="1">
        <f t="array" ref="M44">IFERROR(_xlfn.PERCENTILE.INC(IF(Avisos!B:B=A44, Avisos!C:C), 0.75),"Sin Info")</f>
        <v>Sin Info</v>
      </c>
      <c r="N44" s="7" t="str" cm="1">
        <f t="array" ref="N44">IFERROR(_xlfn.PERCENTILE.INC(IF(Avisos!B:B=A44, Avisos!C:C), 1),"Sin Info")</f>
        <v>Sin Info</v>
      </c>
    </row>
    <row r="45" spans="1:14" x14ac:dyDescent="0.35">
      <c r="A45" s="14" t="s">
        <v>52</v>
      </c>
      <c r="B45" s="6">
        <f>IFERROR(COUNTIF(Avisos!B:B, "=" &amp; A45),"Sin Info")</f>
        <v>0</v>
      </c>
      <c r="C45" s="2">
        <v>4912346</v>
      </c>
      <c r="D45" s="6" t="str">
        <f t="shared" ref="D45:D60" si="1">IF(C45&lt;=K45,"Q1",IF(AND(C45&gt;K45,C45&lt;=L45),"Q2",IF(AND(C45&gt;L45,C45&lt;=M45),"Q3","Q4")))</f>
        <v>Q1</v>
      </c>
      <c r="E45" s="7" cm="1">
        <f t="array" ref="E45">IFERROR(MIN(IF(Avisos!B:B=A45, Avisos!C:C)),"Sin Info")</f>
        <v>0</v>
      </c>
      <c r="F45" s="7" cm="1">
        <f t="array" ref="F45">IFERROR(MAX(IF(Avisos!B:B=A45, Avisos!C:C)),"Sin Info")</f>
        <v>0</v>
      </c>
      <c r="G45" s="7" t="str">
        <f>IFERROR(ROUND(AVERAGEIFS(Avisos!C:C, Avisos!B:B, A45), 0), "Sin Info")</f>
        <v>Sin Info</v>
      </c>
      <c r="H45" s="7" t="str" cm="1">
        <f t="array" ref="H45">IFERROR(ROUND(MODE(IF(Avisos!B:B=A45, Avisos!C:C)), 0),"Sin Info")</f>
        <v>Sin Info</v>
      </c>
      <c r="I45" s="7" t="str" cm="1">
        <f t="array" ref="I45">IFERROR(ROUND(STDEV(IF(Avisos!B:B=A45, Avisos!C:C)), 0),"Sin Info")</f>
        <v>Sin Info</v>
      </c>
      <c r="J45" s="8" t="str" cm="1">
        <f t="array" ref="J45">IFERROR(SKEW(IF(Avisos!B:B=A45, Avisos!C:C)),"Sin Info")</f>
        <v>Sin Info</v>
      </c>
      <c r="K45" s="7" t="str" cm="1">
        <f t="array" ref="K45">IFERROR(_xlfn.PERCENTILE.INC(IF(Avisos!B:B=A45, Avisos!C:C), 0.25),"Sin Info")</f>
        <v>Sin Info</v>
      </c>
      <c r="L45" s="7" t="str" cm="1">
        <f t="array" ref="L45">IFERROR(_xlfn.PERCENTILE.INC(IF(Avisos!B:B=A45, Avisos!C:C), 0.5),"Sin Info")</f>
        <v>Sin Info</v>
      </c>
      <c r="M45" s="7" t="str" cm="1">
        <f t="array" ref="M45">IFERROR(_xlfn.PERCENTILE.INC(IF(Avisos!B:B=A45, Avisos!C:C), 0.75),"Sin Info")</f>
        <v>Sin Info</v>
      </c>
      <c r="N45" s="7" t="str" cm="1">
        <f t="array" ref="N45">IFERROR(_xlfn.PERCENTILE.INC(IF(Avisos!B:B=A45, Avisos!C:C), 1),"Sin Info")</f>
        <v>Sin Info</v>
      </c>
    </row>
    <row r="46" spans="1:14" x14ac:dyDescent="0.35">
      <c r="A46" s="14" t="s">
        <v>53</v>
      </c>
      <c r="B46" s="6">
        <f>IFERROR(COUNTIF(Avisos!B:B, "=" &amp; A46),"Sin Info")</f>
        <v>0</v>
      </c>
      <c r="C46" s="2">
        <v>7084350</v>
      </c>
      <c r="D46" s="6" t="str">
        <f t="shared" si="1"/>
        <v>Q1</v>
      </c>
      <c r="E46" s="7" cm="1">
        <f t="array" ref="E46">IFERROR(MIN(IF(Avisos!B:B=A46, Avisos!C:C)),"Sin Info")</f>
        <v>0</v>
      </c>
      <c r="F46" s="7" cm="1">
        <f t="array" ref="F46">IFERROR(MAX(IF(Avisos!B:B=A46, Avisos!C:C)),"Sin Info")</f>
        <v>0</v>
      </c>
      <c r="G46" s="7" t="str">
        <f>IFERROR(ROUND(AVERAGEIFS(Avisos!C:C, Avisos!B:B, A46), 0), "Sin Info")</f>
        <v>Sin Info</v>
      </c>
      <c r="H46" s="7" t="str" cm="1">
        <f t="array" ref="H46">IFERROR(ROUND(MODE(IF(Avisos!B:B=A46, Avisos!C:C)), 0),"Sin Info")</f>
        <v>Sin Info</v>
      </c>
      <c r="I46" s="7" t="str" cm="1">
        <f t="array" ref="I46">IFERROR(ROUND(STDEV(IF(Avisos!B:B=A46, Avisos!C:C)), 0),"Sin Info")</f>
        <v>Sin Info</v>
      </c>
      <c r="J46" s="8" t="str" cm="1">
        <f t="array" ref="J46">IFERROR(SKEW(IF(Avisos!B:B=A46, Avisos!C:C)),"Sin Info")</f>
        <v>Sin Info</v>
      </c>
      <c r="K46" s="7" t="str" cm="1">
        <f t="array" ref="K46">IFERROR(_xlfn.PERCENTILE.INC(IF(Avisos!B:B=A46, Avisos!C:C), 0.25),"Sin Info")</f>
        <v>Sin Info</v>
      </c>
      <c r="L46" s="7" t="str" cm="1">
        <f t="array" ref="L46">IFERROR(_xlfn.PERCENTILE.INC(IF(Avisos!B:B=A46, Avisos!C:C), 0.5),"Sin Info")</f>
        <v>Sin Info</v>
      </c>
      <c r="M46" s="7" t="str" cm="1">
        <f t="array" ref="M46">IFERROR(_xlfn.PERCENTILE.INC(IF(Avisos!B:B=A46, Avisos!C:C), 0.75),"Sin Info")</f>
        <v>Sin Info</v>
      </c>
      <c r="N46" s="7" t="str" cm="1">
        <f t="array" ref="N46">IFERROR(_xlfn.PERCENTILE.INC(IF(Avisos!B:B=A46, Avisos!C:C), 1),"Sin Info")</f>
        <v>Sin Info</v>
      </c>
    </row>
    <row r="47" spans="1:14" x14ac:dyDescent="0.35">
      <c r="A47" s="14" t="s">
        <v>54</v>
      </c>
      <c r="B47" s="6">
        <f>IFERROR(COUNTIF(Avisos!B:B, "=" &amp; A47),"Sin Info")</f>
        <v>0</v>
      </c>
      <c r="C47" s="2">
        <v>2717829</v>
      </c>
      <c r="D47" s="6" t="str">
        <f t="shared" si="1"/>
        <v>Q1</v>
      </c>
      <c r="E47" s="7" cm="1">
        <f t="array" ref="E47">IFERROR(MIN(IF(Avisos!B:B=A47, Avisos!C:C)),"Sin Info")</f>
        <v>0</v>
      </c>
      <c r="F47" s="7" cm="1">
        <f t="array" ref="F47">IFERROR(MAX(IF(Avisos!B:B=A47, Avisos!C:C)),"Sin Info")</f>
        <v>0</v>
      </c>
      <c r="G47" s="7" t="str">
        <f>IFERROR(ROUND(AVERAGEIFS(Avisos!C:C, Avisos!B:B, A47), 0), "Sin Info")</f>
        <v>Sin Info</v>
      </c>
      <c r="H47" s="7" t="str" cm="1">
        <f t="array" ref="H47">IFERROR(ROUND(MODE(IF(Avisos!B:B=A47, Avisos!C:C)), 0),"Sin Info")</f>
        <v>Sin Info</v>
      </c>
      <c r="I47" s="7" t="str" cm="1">
        <f t="array" ref="I47">IFERROR(ROUND(STDEV(IF(Avisos!B:B=A47, Avisos!C:C)), 0),"Sin Info")</f>
        <v>Sin Info</v>
      </c>
      <c r="J47" s="8" t="str" cm="1">
        <f t="array" ref="J47">IFERROR(SKEW(IF(Avisos!B:B=A47, Avisos!C:C)),"Sin Info")</f>
        <v>Sin Info</v>
      </c>
      <c r="K47" s="7" t="str" cm="1">
        <f t="array" ref="K47">IFERROR(_xlfn.PERCENTILE.INC(IF(Avisos!B:B=A47, Avisos!C:C), 0.25),"Sin Info")</f>
        <v>Sin Info</v>
      </c>
      <c r="L47" s="7" t="str" cm="1">
        <f t="array" ref="L47">IFERROR(_xlfn.PERCENTILE.INC(IF(Avisos!B:B=A47, Avisos!C:C), 0.5),"Sin Info")</f>
        <v>Sin Info</v>
      </c>
      <c r="M47" s="7" t="str" cm="1">
        <f t="array" ref="M47">IFERROR(_xlfn.PERCENTILE.INC(IF(Avisos!B:B=A47, Avisos!C:C), 0.75),"Sin Info")</f>
        <v>Sin Info</v>
      </c>
      <c r="N47" s="7" t="str" cm="1">
        <f t="array" ref="N47">IFERROR(_xlfn.PERCENTILE.INC(IF(Avisos!B:B=A47, Avisos!C:C), 1),"Sin Info")</f>
        <v>Sin Info</v>
      </c>
    </row>
    <row r="48" spans="1:14" x14ac:dyDescent="0.35">
      <c r="A48" s="14" t="s">
        <v>55</v>
      </c>
      <c r="B48" s="6">
        <f>IFERROR(COUNTIF(Avisos!B:B, "=" &amp; A48),"Sin Info")</f>
        <v>0</v>
      </c>
      <c r="C48" s="2">
        <v>2149350</v>
      </c>
      <c r="D48" s="6" t="str">
        <f t="shared" si="1"/>
        <v>Q1</v>
      </c>
      <c r="E48" s="7" cm="1">
        <f t="array" ref="E48">IFERROR(MIN(IF(Avisos!B:B=A48, Avisos!C:C)),"Sin Info")</f>
        <v>0</v>
      </c>
      <c r="F48" s="7" cm="1">
        <f t="array" ref="F48">IFERROR(MAX(IF(Avisos!B:B=A48, Avisos!C:C)),"Sin Info")</f>
        <v>0</v>
      </c>
      <c r="G48" s="7" t="str">
        <f>IFERROR(ROUND(AVERAGEIFS(Avisos!C:C, Avisos!B:B, A48), 0), "Sin Info")</f>
        <v>Sin Info</v>
      </c>
      <c r="H48" s="7" t="str" cm="1">
        <f t="array" ref="H48">IFERROR(ROUND(MODE(IF(Avisos!B:B=A48, Avisos!C:C)), 0),"Sin Info")</f>
        <v>Sin Info</v>
      </c>
      <c r="I48" s="7" t="str" cm="1">
        <f t="array" ref="I48">IFERROR(ROUND(STDEV(IF(Avisos!B:B=A48, Avisos!C:C)), 0),"Sin Info")</f>
        <v>Sin Info</v>
      </c>
      <c r="J48" s="8" t="str" cm="1">
        <f t="array" ref="J48">IFERROR(SKEW(IF(Avisos!B:B=A48, Avisos!C:C)),"Sin Info")</f>
        <v>Sin Info</v>
      </c>
      <c r="K48" s="7" t="str" cm="1">
        <f t="array" ref="K48">IFERROR(_xlfn.PERCENTILE.INC(IF(Avisos!B:B=A48, Avisos!C:C), 0.25),"Sin Info")</f>
        <v>Sin Info</v>
      </c>
      <c r="L48" s="7" t="str" cm="1">
        <f t="array" ref="L48">IFERROR(_xlfn.PERCENTILE.INC(IF(Avisos!B:B=A48, Avisos!C:C), 0.5),"Sin Info")</f>
        <v>Sin Info</v>
      </c>
      <c r="M48" s="7" t="str" cm="1">
        <f t="array" ref="M48">IFERROR(_xlfn.PERCENTILE.INC(IF(Avisos!B:B=A48, Avisos!C:C), 0.75),"Sin Info")</f>
        <v>Sin Info</v>
      </c>
      <c r="N48" s="7" t="str" cm="1">
        <f t="array" ref="N48">IFERROR(_xlfn.PERCENTILE.INC(IF(Avisos!B:B=A48, Avisos!C:C), 1),"Sin Info")</f>
        <v>Sin Info</v>
      </c>
    </row>
    <row r="49" spans="1:14" x14ac:dyDescent="0.35">
      <c r="A49" s="14" t="s">
        <v>56</v>
      </c>
      <c r="B49" s="6">
        <f>IFERROR(COUNTIF(Avisos!B:B, "=" &amp; A49),"Sin Info")</f>
        <v>0</v>
      </c>
      <c r="C49" s="2">
        <v>3306555</v>
      </c>
      <c r="D49" s="6" t="str">
        <f t="shared" si="1"/>
        <v>Q1</v>
      </c>
      <c r="E49" s="7" cm="1">
        <f t="array" ref="E49">IFERROR(MIN(IF(Avisos!B:B=A49, Avisos!C:C)),"Sin Info")</f>
        <v>0</v>
      </c>
      <c r="F49" s="7" cm="1">
        <f t="array" ref="F49">IFERROR(MAX(IF(Avisos!B:B=A49, Avisos!C:C)),"Sin Info")</f>
        <v>0</v>
      </c>
      <c r="G49" s="7" t="str">
        <f>IFERROR(ROUND(AVERAGEIFS(Avisos!C:C, Avisos!B:B, A49), 0), "Sin Info")</f>
        <v>Sin Info</v>
      </c>
      <c r="H49" s="7" t="str" cm="1">
        <f t="array" ref="H49">IFERROR(ROUND(MODE(IF(Avisos!B:B=A49, Avisos!C:C)), 0),"Sin Info")</f>
        <v>Sin Info</v>
      </c>
      <c r="I49" s="7" t="str" cm="1">
        <f t="array" ref="I49">IFERROR(ROUND(STDEV(IF(Avisos!B:B=A49, Avisos!C:C)), 0),"Sin Info")</f>
        <v>Sin Info</v>
      </c>
      <c r="J49" s="8" t="str" cm="1">
        <f t="array" ref="J49">IFERROR(SKEW(IF(Avisos!B:B=A49, Avisos!C:C)),"Sin Info")</f>
        <v>Sin Info</v>
      </c>
      <c r="K49" s="7" t="str" cm="1">
        <f t="array" ref="K49">IFERROR(_xlfn.PERCENTILE.INC(IF(Avisos!B:B=A49, Avisos!C:C), 0.25),"Sin Info")</f>
        <v>Sin Info</v>
      </c>
      <c r="L49" s="7" t="str" cm="1">
        <f t="array" ref="L49">IFERROR(_xlfn.PERCENTILE.INC(IF(Avisos!B:B=A49, Avisos!C:C), 0.5),"Sin Info")</f>
        <v>Sin Info</v>
      </c>
      <c r="M49" s="7" t="str" cm="1">
        <f t="array" ref="M49">IFERROR(_xlfn.PERCENTILE.INC(IF(Avisos!B:B=A49, Avisos!C:C), 0.75),"Sin Info")</f>
        <v>Sin Info</v>
      </c>
      <c r="N49" s="7" t="str" cm="1">
        <f t="array" ref="N49">IFERROR(_xlfn.PERCENTILE.INC(IF(Avisos!B:B=A49, Avisos!C:C), 1),"Sin Info")</f>
        <v>Sin Info</v>
      </c>
    </row>
    <row r="50" spans="1:14" x14ac:dyDescent="0.35">
      <c r="A50" s="14" t="s">
        <v>57</v>
      </c>
      <c r="B50" s="6">
        <f>IFERROR(COUNTIF(Avisos!B:B, "=" &amp; A50),"Sin Info")</f>
        <v>0</v>
      </c>
      <c r="C50" s="2">
        <v>3650000</v>
      </c>
      <c r="D50" s="6" t="str">
        <f t="shared" si="1"/>
        <v>Q1</v>
      </c>
      <c r="E50" s="7" cm="1">
        <f t="array" ref="E50">IFERROR(MIN(IF(Avisos!B:B=A50, Avisos!C:C)),"Sin Info")</f>
        <v>0</v>
      </c>
      <c r="F50" s="7" cm="1">
        <f t="array" ref="F50">IFERROR(MAX(IF(Avisos!B:B=A50, Avisos!C:C)),"Sin Info")</f>
        <v>0</v>
      </c>
      <c r="G50" s="7" t="str">
        <f>IFERROR(ROUND(AVERAGEIFS(Avisos!C:C, Avisos!B:B, A50), 0), "Sin Info")</f>
        <v>Sin Info</v>
      </c>
      <c r="H50" s="7" t="str" cm="1">
        <f t="array" ref="H50">IFERROR(ROUND(MODE(IF(Avisos!B:B=A50, Avisos!C:C)), 0),"Sin Info")</f>
        <v>Sin Info</v>
      </c>
      <c r="I50" s="7" t="str" cm="1">
        <f t="array" ref="I50">IFERROR(ROUND(STDEV(IF(Avisos!B:B=A50, Avisos!C:C)), 0),"Sin Info")</f>
        <v>Sin Info</v>
      </c>
      <c r="J50" s="8" t="str" cm="1">
        <f t="array" ref="J50">IFERROR(SKEW(IF(Avisos!B:B=A50, Avisos!C:C)),"Sin Info")</f>
        <v>Sin Info</v>
      </c>
      <c r="K50" s="7" t="str" cm="1">
        <f t="array" ref="K50">IFERROR(_xlfn.PERCENTILE.INC(IF(Avisos!B:B=A50, Avisos!C:C), 0.25),"Sin Info")</f>
        <v>Sin Info</v>
      </c>
      <c r="L50" s="7" t="str" cm="1">
        <f t="array" ref="L50">IFERROR(_xlfn.PERCENTILE.INC(IF(Avisos!B:B=A50, Avisos!C:C), 0.5),"Sin Info")</f>
        <v>Sin Info</v>
      </c>
      <c r="M50" s="7" t="str" cm="1">
        <f t="array" ref="M50">IFERROR(_xlfn.PERCENTILE.INC(IF(Avisos!B:B=A50, Avisos!C:C), 0.75),"Sin Info")</f>
        <v>Sin Info</v>
      </c>
      <c r="N50" s="7" t="str" cm="1">
        <f t="array" ref="N50">IFERROR(_xlfn.PERCENTILE.INC(IF(Avisos!B:B=A50, Avisos!C:C), 1),"Sin Info")</f>
        <v>Sin Info</v>
      </c>
    </row>
    <row r="51" spans="1:14" x14ac:dyDescent="0.35">
      <c r="A51" s="14" t="s">
        <v>67</v>
      </c>
      <c r="B51" s="6">
        <f>IFERROR(COUNTIF(Avisos!B:B, "=" &amp; A51),"Sin Info")</f>
        <v>0</v>
      </c>
      <c r="C51" s="2">
        <v>5060545</v>
      </c>
      <c r="D51" s="6" t="str">
        <f t="shared" si="1"/>
        <v>Q1</v>
      </c>
      <c r="E51" s="7" cm="1">
        <f t="array" ref="E51">IFERROR(MIN(IF(Avisos!B:B=A51, Avisos!C:C)),"Sin Info")</f>
        <v>0</v>
      </c>
      <c r="F51" s="7" cm="1">
        <f t="array" ref="F51">IFERROR(MAX(IF(Avisos!B:B=A51, Avisos!C:C)),"Sin Info")</f>
        <v>0</v>
      </c>
      <c r="G51" s="7" t="str">
        <f>IFERROR(ROUND(AVERAGEIFS(Avisos!C:C, Avisos!B:B, A51), 0), "Sin Info")</f>
        <v>Sin Info</v>
      </c>
      <c r="H51" s="7" t="str" cm="1">
        <f t="array" ref="H51">IFERROR(ROUND(MODE(IF(Avisos!B:B=A51, Avisos!C:C)), 0),"Sin Info")</f>
        <v>Sin Info</v>
      </c>
      <c r="I51" s="7" t="str" cm="1">
        <f t="array" ref="I51">IFERROR(ROUND(STDEV(IF(Avisos!B:B=A51, Avisos!C:C)), 0),"Sin Info")</f>
        <v>Sin Info</v>
      </c>
      <c r="J51" s="8" t="str" cm="1">
        <f t="array" ref="J51">IFERROR(SKEW(IF(Avisos!B:B=A51, Avisos!C:C)),"Sin Info")</f>
        <v>Sin Info</v>
      </c>
      <c r="K51" s="7" t="str" cm="1">
        <f t="array" ref="K51">IFERROR(_xlfn.PERCENTILE.INC(IF(Avisos!B:B=A51, Avisos!C:C), 0.25),"Sin Info")</f>
        <v>Sin Info</v>
      </c>
      <c r="L51" s="7" t="str" cm="1">
        <f t="array" ref="L51">IFERROR(_xlfn.PERCENTILE.INC(IF(Avisos!B:B=A51, Avisos!C:C), 0.5),"Sin Info")</f>
        <v>Sin Info</v>
      </c>
      <c r="M51" s="7" t="str" cm="1">
        <f t="array" ref="M51">IFERROR(_xlfn.PERCENTILE.INC(IF(Avisos!B:B=A51, Avisos!C:C), 0.75),"Sin Info")</f>
        <v>Sin Info</v>
      </c>
      <c r="N51" s="7" t="str" cm="1">
        <f t="array" ref="N51">IFERROR(_xlfn.PERCENTILE.INC(IF(Avisos!B:B=A51, Avisos!C:C), 1),"Sin Info")</f>
        <v>Sin Info</v>
      </c>
    </row>
    <row r="52" spans="1:14" x14ac:dyDescent="0.35">
      <c r="A52" s="14" t="s">
        <v>68</v>
      </c>
      <c r="B52" s="6">
        <f>IFERROR(COUNTIF(Avisos!B:B, "=" &amp; A52),"Sin Info")</f>
        <v>0</v>
      </c>
      <c r="C52" s="2">
        <v>2275908</v>
      </c>
      <c r="D52" s="6" t="str">
        <f t="shared" si="1"/>
        <v>Q1</v>
      </c>
      <c r="E52" s="7" cm="1">
        <f t="array" ref="E52">IFERROR(MIN(IF(Avisos!B:B=A52, Avisos!C:C)),"Sin Info")</f>
        <v>0</v>
      </c>
      <c r="F52" s="7" cm="1">
        <f t="array" ref="F52">IFERROR(MAX(IF(Avisos!B:B=A52, Avisos!C:C)),"Sin Info")</f>
        <v>0</v>
      </c>
      <c r="G52" s="7" t="str">
        <f>IFERROR(ROUND(AVERAGEIFS(Avisos!C:C, Avisos!B:B, A52), 0), "Sin Info")</f>
        <v>Sin Info</v>
      </c>
      <c r="H52" s="7" t="str" cm="1">
        <f t="array" ref="H52">IFERROR(ROUND(MODE(IF(Avisos!B:B=A52, Avisos!C:C)), 0),"Sin Info")</f>
        <v>Sin Info</v>
      </c>
      <c r="I52" s="7" t="str" cm="1">
        <f t="array" ref="I52">IFERROR(ROUND(STDEV(IF(Avisos!B:B=A52, Avisos!C:C)), 0),"Sin Info")</f>
        <v>Sin Info</v>
      </c>
      <c r="J52" s="8" t="str" cm="1">
        <f t="array" ref="J52">IFERROR(SKEW(IF(Avisos!B:B=A52, Avisos!C:C)),"Sin Info")</f>
        <v>Sin Info</v>
      </c>
      <c r="K52" s="7" t="str" cm="1">
        <f t="array" ref="K52">IFERROR(_xlfn.PERCENTILE.INC(IF(Avisos!B:B=A52, Avisos!C:C), 0.25),"Sin Info")</f>
        <v>Sin Info</v>
      </c>
      <c r="L52" s="7" t="str" cm="1">
        <f t="array" ref="L52">IFERROR(_xlfn.PERCENTILE.INC(IF(Avisos!B:B=A52, Avisos!C:C), 0.5),"Sin Info")</f>
        <v>Sin Info</v>
      </c>
      <c r="M52" s="7" t="str" cm="1">
        <f t="array" ref="M52">IFERROR(_xlfn.PERCENTILE.INC(IF(Avisos!B:B=A52, Avisos!C:C), 0.75),"Sin Info")</f>
        <v>Sin Info</v>
      </c>
      <c r="N52" s="7" t="str" cm="1">
        <f t="array" ref="N52">IFERROR(_xlfn.PERCENTILE.INC(IF(Avisos!B:B=A52, Avisos!C:C), 1),"Sin Info")</f>
        <v>Sin Info</v>
      </c>
    </row>
    <row r="53" spans="1:14" x14ac:dyDescent="0.35">
      <c r="A53" s="14" t="s">
        <v>69</v>
      </c>
      <c r="B53" s="6">
        <f>IFERROR(COUNTIF(Avisos!B:B, "=" &amp; A53),"Sin Info")</f>
        <v>0</v>
      </c>
      <c r="C53" s="2">
        <v>3461165</v>
      </c>
      <c r="D53" s="6" t="str">
        <f t="shared" si="1"/>
        <v>Q1</v>
      </c>
      <c r="E53" s="7" cm="1">
        <f t="array" ref="E53">IFERROR(MIN(IF(Avisos!B:B=A53, Avisos!C:C)),"Sin Info")</f>
        <v>0</v>
      </c>
      <c r="F53" s="7" cm="1">
        <f t="array" ref="F53">IFERROR(MAX(IF(Avisos!B:B=A53, Avisos!C:C)),"Sin Info")</f>
        <v>0</v>
      </c>
      <c r="G53" s="7" t="str">
        <f>IFERROR(ROUND(AVERAGEIFS(Avisos!C:C, Avisos!B:B, A53), 0), "Sin Info")</f>
        <v>Sin Info</v>
      </c>
      <c r="H53" s="7" t="str" cm="1">
        <f t="array" ref="H53">IFERROR(ROUND(MODE(IF(Avisos!B:B=A53, Avisos!C:C)), 0),"Sin Info")</f>
        <v>Sin Info</v>
      </c>
      <c r="I53" s="7" t="str" cm="1">
        <f t="array" ref="I53">IFERROR(ROUND(STDEV(IF(Avisos!B:B=A53, Avisos!C:C)), 0),"Sin Info")</f>
        <v>Sin Info</v>
      </c>
      <c r="J53" s="8" t="str" cm="1">
        <f t="array" ref="J53">IFERROR(SKEW(IF(Avisos!B:B=A53, Avisos!C:C)),"Sin Info")</f>
        <v>Sin Info</v>
      </c>
      <c r="K53" s="7" t="str" cm="1">
        <f t="array" ref="K53">IFERROR(_xlfn.PERCENTILE.INC(IF(Avisos!B:B=A53, Avisos!C:C), 0.25),"Sin Info")</f>
        <v>Sin Info</v>
      </c>
      <c r="L53" s="7" t="str" cm="1">
        <f t="array" ref="L53">IFERROR(_xlfn.PERCENTILE.INC(IF(Avisos!B:B=A53, Avisos!C:C), 0.5),"Sin Info")</f>
        <v>Sin Info</v>
      </c>
      <c r="M53" s="7" t="str" cm="1">
        <f t="array" ref="M53">IFERROR(_xlfn.PERCENTILE.INC(IF(Avisos!B:B=A53, Avisos!C:C), 0.75),"Sin Info")</f>
        <v>Sin Info</v>
      </c>
      <c r="N53" s="7" t="str" cm="1">
        <f t="array" ref="N53">IFERROR(_xlfn.PERCENTILE.INC(IF(Avisos!B:B=A53, Avisos!C:C), 1),"Sin Info")</f>
        <v>Sin Info</v>
      </c>
    </row>
    <row r="54" spans="1:14" x14ac:dyDescent="0.35">
      <c r="A54" s="14" t="s">
        <v>70</v>
      </c>
      <c r="B54" s="6">
        <f>IFERROR(COUNTIF(Avisos!B:B, "=" &amp; A54),"Sin Info")</f>
        <v>0</v>
      </c>
      <c r="C54" s="2">
        <v>3124223</v>
      </c>
      <c r="D54" s="6" t="str">
        <f t="shared" si="1"/>
        <v>Q1</v>
      </c>
      <c r="E54" s="7" cm="1">
        <f t="array" ref="E54">IFERROR(MIN(IF(Avisos!B:B=A54, Avisos!C:C)),"Sin Info")</f>
        <v>0</v>
      </c>
      <c r="F54" s="7" cm="1">
        <f t="array" ref="F54">IFERROR(MAX(IF(Avisos!B:B=A54, Avisos!C:C)),"Sin Info")</f>
        <v>0</v>
      </c>
      <c r="G54" s="7" t="str">
        <f>IFERROR(ROUND(AVERAGEIFS(Avisos!C:C, Avisos!B:B, A54), 0), "Sin Info")</f>
        <v>Sin Info</v>
      </c>
      <c r="H54" s="7" t="str" cm="1">
        <f t="array" ref="H54">IFERROR(ROUND(MODE(IF(Avisos!B:B=A54, Avisos!C:C)), 0),"Sin Info")</f>
        <v>Sin Info</v>
      </c>
      <c r="I54" s="7" t="str" cm="1">
        <f t="array" ref="I54">IFERROR(ROUND(STDEV(IF(Avisos!B:B=A54, Avisos!C:C)), 0),"Sin Info")</f>
        <v>Sin Info</v>
      </c>
      <c r="J54" s="8" t="str" cm="1">
        <f t="array" ref="J54">IFERROR(SKEW(IF(Avisos!B:B=A54, Avisos!C:C)),"Sin Info")</f>
        <v>Sin Info</v>
      </c>
      <c r="K54" s="7" t="str" cm="1">
        <f t="array" ref="K54">IFERROR(_xlfn.PERCENTILE.INC(IF(Avisos!B:B=A54, Avisos!C:C), 0.25),"Sin Info")</f>
        <v>Sin Info</v>
      </c>
      <c r="L54" s="7" t="str" cm="1">
        <f t="array" ref="L54">IFERROR(_xlfn.PERCENTILE.INC(IF(Avisos!B:B=A54, Avisos!C:C), 0.5),"Sin Info")</f>
        <v>Sin Info</v>
      </c>
      <c r="M54" s="7" t="str" cm="1">
        <f t="array" ref="M54">IFERROR(_xlfn.PERCENTILE.INC(IF(Avisos!B:B=A54, Avisos!C:C), 0.75),"Sin Info")</f>
        <v>Sin Info</v>
      </c>
      <c r="N54" s="7" t="str" cm="1">
        <f t="array" ref="N54">IFERROR(_xlfn.PERCENTILE.INC(IF(Avisos!B:B=A54, Avisos!C:C), 1),"Sin Info")</f>
        <v>Sin Info</v>
      </c>
    </row>
    <row r="55" spans="1:14" x14ac:dyDescent="0.35">
      <c r="A55" s="14" t="s">
        <v>71</v>
      </c>
      <c r="B55" s="6">
        <f>IFERROR(COUNTIF(Avisos!B:B, "=" &amp; A55),"Sin Info")</f>
        <v>0</v>
      </c>
      <c r="C55" s="2">
        <v>3935051</v>
      </c>
      <c r="D55" s="6" t="str">
        <f t="shared" si="1"/>
        <v>Q1</v>
      </c>
      <c r="E55" s="7" cm="1">
        <f t="array" ref="E55">IFERROR(MIN(IF(Avisos!B:B=A55, Avisos!C:C)),"Sin Info")</f>
        <v>0</v>
      </c>
      <c r="F55" s="7" cm="1">
        <f t="array" ref="F55">IFERROR(MAX(IF(Avisos!B:B=A55, Avisos!C:C)),"Sin Info")</f>
        <v>0</v>
      </c>
      <c r="G55" s="7" t="str">
        <f>IFERROR(ROUND(AVERAGEIFS(Avisos!C:C, Avisos!B:B, A55), 0), "Sin Info")</f>
        <v>Sin Info</v>
      </c>
      <c r="H55" s="7" t="str" cm="1">
        <f t="array" ref="H55">IFERROR(ROUND(MODE(IF(Avisos!B:B=A55, Avisos!C:C)), 0),"Sin Info")</f>
        <v>Sin Info</v>
      </c>
      <c r="I55" s="7" t="str" cm="1">
        <f t="array" ref="I55">IFERROR(ROUND(STDEV(IF(Avisos!B:B=A55, Avisos!C:C)), 0),"Sin Info")</f>
        <v>Sin Info</v>
      </c>
      <c r="J55" s="8" t="str" cm="1">
        <f t="array" ref="J55">IFERROR(SKEW(IF(Avisos!B:B=A55, Avisos!C:C)),"Sin Info")</f>
        <v>Sin Info</v>
      </c>
      <c r="K55" s="7" t="str" cm="1">
        <f t="array" ref="K55">IFERROR(_xlfn.PERCENTILE.INC(IF(Avisos!B:B=A55, Avisos!C:C), 0.25),"Sin Info")</f>
        <v>Sin Info</v>
      </c>
      <c r="L55" s="7" t="str" cm="1">
        <f t="array" ref="L55">IFERROR(_xlfn.PERCENTILE.INC(IF(Avisos!B:B=A55, Avisos!C:C), 0.5),"Sin Info")</f>
        <v>Sin Info</v>
      </c>
      <c r="M55" s="7" t="str" cm="1">
        <f t="array" ref="M55">IFERROR(_xlfn.PERCENTILE.INC(IF(Avisos!B:B=A55, Avisos!C:C), 0.75),"Sin Info")</f>
        <v>Sin Info</v>
      </c>
      <c r="N55" s="7" t="str" cm="1">
        <f t="array" ref="N55">IFERROR(_xlfn.PERCENTILE.INC(IF(Avisos!B:B=A55, Avisos!C:C), 1),"Sin Info")</f>
        <v>Sin Info</v>
      </c>
    </row>
    <row r="56" spans="1:14" x14ac:dyDescent="0.35">
      <c r="A56" s="14" t="s">
        <v>72</v>
      </c>
      <c r="B56" s="6">
        <f>IFERROR(COUNTIF(Avisos!B:B, "=" &amp; A56),"Sin Info")</f>
        <v>0</v>
      </c>
      <c r="C56" s="2">
        <v>4555681</v>
      </c>
      <c r="D56" s="6" t="str">
        <f t="shared" si="1"/>
        <v>Q1</v>
      </c>
      <c r="E56" s="7" cm="1">
        <f t="array" ref="E56">IFERROR(MIN(IF(Avisos!B:B=A56, Avisos!C:C)),"Sin Info")</f>
        <v>0</v>
      </c>
      <c r="F56" s="7" cm="1">
        <f t="array" ref="F56">IFERROR(MAX(IF(Avisos!B:B=A56, Avisos!C:C)),"Sin Info")</f>
        <v>0</v>
      </c>
      <c r="G56" s="7" t="str">
        <f>IFERROR(ROUND(AVERAGEIFS(Avisos!C:C, Avisos!B:B, A56), 0), "Sin Info")</f>
        <v>Sin Info</v>
      </c>
      <c r="H56" s="7" t="str" cm="1">
        <f t="array" ref="H56">IFERROR(ROUND(MODE(IF(Avisos!B:B=A56, Avisos!C:C)), 0),"Sin Info")</f>
        <v>Sin Info</v>
      </c>
      <c r="I56" s="7" t="str" cm="1">
        <f t="array" ref="I56">IFERROR(ROUND(STDEV(IF(Avisos!B:B=A56, Avisos!C:C)), 0),"Sin Info")</f>
        <v>Sin Info</v>
      </c>
      <c r="J56" s="8" t="str" cm="1">
        <f t="array" ref="J56">IFERROR(SKEW(IF(Avisos!B:B=A56, Avisos!C:C)),"Sin Info")</f>
        <v>Sin Info</v>
      </c>
      <c r="K56" s="7" t="str" cm="1">
        <f t="array" ref="K56">IFERROR(_xlfn.PERCENTILE.INC(IF(Avisos!B:B=A56, Avisos!C:C), 0.25),"Sin Info")</f>
        <v>Sin Info</v>
      </c>
      <c r="L56" s="7" t="str" cm="1">
        <f t="array" ref="L56">IFERROR(_xlfn.PERCENTILE.INC(IF(Avisos!B:B=A56, Avisos!C:C), 0.5),"Sin Info")</f>
        <v>Sin Info</v>
      </c>
      <c r="M56" s="7" t="str" cm="1">
        <f t="array" ref="M56">IFERROR(_xlfn.PERCENTILE.INC(IF(Avisos!B:B=A56, Avisos!C:C), 0.75),"Sin Info")</f>
        <v>Sin Info</v>
      </c>
      <c r="N56" s="7" t="str" cm="1">
        <f t="array" ref="N56">IFERROR(_xlfn.PERCENTILE.INC(IF(Avisos!B:B=A56, Avisos!C:C), 1),"Sin Info")</f>
        <v>Sin Info</v>
      </c>
    </row>
    <row r="57" spans="1:14" x14ac:dyDescent="0.35">
      <c r="A57" s="14" t="s">
        <v>73</v>
      </c>
      <c r="B57" s="6">
        <f>IFERROR(COUNTIF(Avisos!B:B, "=" &amp; A57),"Sin Info")</f>
        <v>0</v>
      </c>
      <c r="C57" s="2">
        <v>5590907</v>
      </c>
      <c r="D57" s="6" t="str">
        <f t="shared" si="1"/>
        <v>Q1</v>
      </c>
      <c r="E57" s="7" cm="1">
        <f t="array" ref="E57">IFERROR(MIN(IF(Avisos!B:B=A57, Avisos!C:C)),"Sin Info")</f>
        <v>0</v>
      </c>
      <c r="F57" s="7" cm="1">
        <f t="array" ref="F57">IFERROR(MAX(IF(Avisos!B:B=A57, Avisos!C:C)),"Sin Info")</f>
        <v>0</v>
      </c>
      <c r="G57" s="7" t="str">
        <f>IFERROR(ROUND(AVERAGEIFS(Avisos!C:C, Avisos!B:B, A57), 0), "Sin Info")</f>
        <v>Sin Info</v>
      </c>
      <c r="H57" s="7" t="str" cm="1">
        <f t="array" ref="H57">IFERROR(ROUND(MODE(IF(Avisos!B:B=A57, Avisos!C:C)), 0),"Sin Info")</f>
        <v>Sin Info</v>
      </c>
      <c r="I57" s="7" t="str" cm="1">
        <f t="array" ref="I57">IFERROR(ROUND(STDEV(IF(Avisos!B:B=A57, Avisos!C:C)), 0),"Sin Info")</f>
        <v>Sin Info</v>
      </c>
      <c r="J57" s="8" t="str" cm="1">
        <f t="array" ref="J57">IFERROR(SKEW(IF(Avisos!B:B=A57, Avisos!C:C)),"Sin Info")</f>
        <v>Sin Info</v>
      </c>
      <c r="K57" s="7" t="str" cm="1">
        <f t="array" ref="K57">IFERROR(_xlfn.PERCENTILE.INC(IF(Avisos!B:B=A57, Avisos!C:C), 0.25),"Sin Info")</f>
        <v>Sin Info</v>
      </c>
      <c r="L57" s="7" t="str" cm="1">
        <f t="array" ref="L57">IFERROR(_xlfn.PERCENTILE.INC(IF(Avisos!B:B=A57, Avisos!C:C), 0.5),"Sin Info")</f>
        <v>Sin Info</v>
      </c>
      <c r="M57" s="7" t="str" cm="1">
        <f t="array" ref="M57">IFERROR(_xlfn.PERCENTILE.INC(IF(Avisos!B:B=A57, Avisos!C:C), 0.75),"Sin Info")</f>
        <v>Sin Info</v>
      </c>
      <c r="N57" s="7" t="str" cm="1">
        <f t="array" ref="N57">IFERROR(_xlfn.PERCENTILE.INC(IF(Avisos!B:B=A57, Avisos!C:C), 1),"Sin Info")</f>
        <v>Sin Info</v>
      </c>
    </row>
    <row r="58" spans="1:14" x14ac:dyDescent="0.35">
      <c r="A58" s="14" t="s">
        <v>74</v>
      </c>
      <c r="B58" s="6">
        <f>IFERROR(COUNTIF(Avisos!B:B, "=" &amp; A58),"Sin Info")</f>
        <v>0</v>
      </c>
      <c r="C58" s="15">
        <v>582882</v>
      </c>
      <c r="D58" s="6" t="str">
        <f t="shared" si="1"/>
        <v>Q1</v>
      </c>
      <c r="E58" s="7" cm="1">
        <f t="array" ref="E58">IFERROR(MIN(IF(Avisos!B:B=A58, Avisos!C:C)),"Sin Info")</f>
        <v>0</v>
      </c>
      <c r="F58" s="7" cm="1">
        <f t="array" ref="F58">IFERROR(MAX(IF(Avisos!B:B=A58, Avisos!C:C)),"Sin Info")</f>
        <v>0</v>
      </c>
      <c r="G58" s="7" t="str">
        <f>IFERROR(ROUND(AVERAGEIFS(Avisos!C:C, Avisos!B:B, A58), 0), "Sin Info")</f>
        <v>Sin Info</v>
      </c>
      <c r="H58" s="7" t="str" cm="1">
        <f t="array" ref="H58">IFERROR(ROUND(MODE(IF(Avisos!B:B=A58, Avisos!C:C)), 0),"Sin Info")</f>
        <v>Sin Info</v>
      </c>
      <c r="I58" s="7" t="str" cm="1">
        <f t="array" ref="I58">IFERROR(ROUND(STDEV(IF(Avisos!B:B=A58, Avisos!C:C)), 0),"Sin Info")</f>
        <v>Sin Info</v>
      </c>
      <c r="J58" s="8" t="str" cm="1">
        <f t="array" ref="J58">IFERROR(SKEW(IF(Avisos!B:B=A58, Avisos!C:C)),"Sin Info")</f>
        <v>Sin Info</v>
      </c>
      <c r="K58" s="7" t="str" cm="1">
        <f t="array" ref="K58">IFERROR(_xlfn.PERCENTILE.INC(IF(Avisos!B:B=A58, Avisos!C:C), 0.25),"Sin Info")</f>
        <v>Sin Info</v>
      </c>
      <c r="L58" s="7" t="str" cm="1">
        <f t="array" ref="L58">IFERROR(_xlfn.PERCENTILE.INC(IF(Avisos!B:B=A58, Avisos!C:C), 0.5),"Sin Info")</f>
        <v>Sin Info</v>
      </c>
      <c r="M58" s="7" t="str" cm="1">
        <f t="array" ref="M58">IFERROR(_xlfn.PERCENTILE.INC(IF(Avisos!B:B=A58, Avisos!C:C), 0.75),"Sin Info")</f>
        <v>Sin Info</v>
      </c>
      <c r="N58" s="7" t="str" cm="1">
        <f t="array" ref="N58">IFERROR(_xlfn.PERCENTILE.INC(IF(Avisos!B:B=A58, Avisos!C:C), 1),"Sin Info")</f>
        <v>Sin Info</v>
      </c>
    </row>
    <row r="59" spans="1:14" x14ac:dyDescent="0.35">
      <c r="A59" s="14" t="s">
        <v>75</v>
      </c>
      <c r="B59" s="6">
        <f>IFERROR(COUNTIF(Avisos!B:B, "=" &amp; A59),"Sin Info")</f>
        <v>0</v>
      </c>
      <c r="C59" s="2">
        <v>2370000</v>
      </c>
      <c r="D59" s="6" t="str">
        <f t="shared" si="1"/>
        <v>Q1</v>
      </c>
      <c r="E59" s="7" cm="1">
        <f t="array" ref="E59">IFERROR(MIN(IF(Avisos!B:B=A59, Avisos!C:C)),"Sin Info")</f>
        <v>0</v>
      </c>
      <c r="F59" s="7" cm="1">
        <f t="array" ref="F59">IFERROR(MAX(IF(Avisos!B:B=A59, Avisos!C:C)),"Sin Info")</f>
        <v>0</v>
      </c>
      <c r="G59" s="7" t="str">
        <f>IFERROR(ROUND(AVERAGEIFS(Avisos!C:C, Avisos!B:B, A59), 0), "Sin Info")</f>
        <v>Sin Info</v>
      </c>
      <c r="H59" s="7" t="str" cm="1">
        <f t="array" ref="H59">IFERROR(ROUND(MODE(IF(Avisos!B:B=A59, Avisos!C:C)), 0),"Sin Info")</f>
        <v>Sin Info</v>
      </c>
      <c r="I59" s="7" t="str" cm="1">
        <f t="array" ref="I59">IFERROR(ROUND(STDEV(IF(Avisos!B:B=A59, Avisos!C:C)), 0),"Sin Info")</f>
        <v>Sin Info</v>
      </c>
      <c r="J59" s="8" t="str" cm="1">
        <f t="array" ref="J59">IFERROR(SKEW(IF(Avisos!B:B=A59, Avisos!C:C)),"Sin Info")</f>
        <v>Sin Info</v>
      </c>
      <c r="K59" s="7" t="str" cm="1">
        <f t="array" ref="K59">IFERROR(_xlfn.PERCENTILE.INC(IF(Avisos!B:B=A59, Avisos!C:C), 0.25),"Sin Info")</f>
        <v>Sin Info</v>
      </c>
      <c r="L59" s="7" t="str" cm="1">
        <f t="array" ref="L59">IFERROR(_xlfn.PERCENTILE.INC(IF(Avisos!B:B=A59, Avisos!C:C), 0.5),"Sin Info")</f>
        <v>Sin Info</v>
      </c>
      <c r="M59" s="7" t="str" cm="1">
        <f t="array" ref="M59">IFERROR(_xlfn.PERCENTILE.INC(IF(Avisos!B:B=A59, Avisos!C:C), 0.75),"Sin Info")</f>
        <v>Sin Info</v>
      </c>
      <c r="N59" s="7" t="str" cm="1">
        <f t="array" ref="N59">IFERROR(_xlfn.PERCENTILE.INC(IF(Avisos!B:B=A59, Avisos!C:C), 1),"Sin Info")</f>
        <v>Sin Info</v>
      </c>
    </row>
    <row r="60" spans="1:14" x14ac:dyDescent="0.35">
      <c r="A60" s="14" t="s">
        <v>76</v>
      </c>
      <c r="B60" s="6">
        <f>IFERROR(COUNTIF(Avisos!B:B, "=" &amp; A60),"Sin Info")</f>
        <v>0</v>
      </c>
      <c r="C60" s="2">
        <v>2900000</v>
      </c>
      <c r="D60" s="6" t="str">
        <f t="shared" si="1"/>
        <v>Q1</v>
      </c>
      <c r="E60" s="7" cm="1">
        <f t="array" ref="E60">IFERROR(MIN(IF(Avisos!B:B=A60, Avisos!C:C)),"Sin Info")</f>
        <v>0</v>
      </c>
      <c r="F60" s="7" cm="1">
        <f t="array" ref="F60">IFERROR(MAX(IF(Avisos!B:B=A60, Avisos!C:C)),"Sin Info")</f>
        <v>0</v>
      </c>
      <c r="G60" s="7" t="str">
        <f>IFERROR(ROUND(AVERAGEIFS(Avisos!C:C, Avisos!B:B, A60), 0), "Sin Info")</f>
        <v>Sin Info</v>
      </c>
      <c r="H60" s="7" t="str" cm="1">
        <f t="array" ref="H60">IFERROR(ROUND(MODE(IF(Avisos!B:B=A60, Avisos!C:C)), 0),"Sin Info")</f>
        <v>Sin Info</v>
      </c>
      <c r="I60" s="7" t="str" cm="1">
        <f t="array" ref="I60">IFERROR(ROUND(STDEV(IF(Avisos!B:B=A60, Avisos!C:C)), 0),"Sin Info")</f>
        <v>Sin Info</v>
      </c>
      <c r="J60" s="8" t="str" cm="1">
        <f t="array" ref="J60">IFERROR(SKEW(IF(Avisos!B:B=A60, Avisos!C:C)),"Sin Info")</f>
        <v>Sin Info</v>
      </c>
      <c r="K60" s="7" t="str" cm="1">
        <f t="array" ref="K60">IFERROR(_xlfn.PERCENTILE.INC(IF(Avisos!B:B=A60, Avisos!C:C), 0.25),"Sin Info")</f>
        <v>Sin Info</v>
      </c>
      <c r="L60" s="7" t="str" cm="1">
        <f t="array" ref="L60">IFERROR(_xlfn.PERCENTILE.INC(IF(Avisos!B:B=A60, Avisos!C:C), 0.5),"Sin Info")</f>
        <v>Sin Info</v>
      </c>
      <c r="M60" s="7" t="str" cm="1">
        <f t="array" ref="M60">IFERROR(_xlfn.PERCENTILE.INC(IF(Avisos!B:B=A60, Avisos!C:C), 0.75),"Sin Info")</f>
        <v>Sin Info</v>
      </c>
      <c r="N60" s="7" t="str" cm="1">
        <f t="array" ref="N60">IFERROR(_xlfn.PERCENTILE.INC(IF(Avisos!B:B=A60, Avisos!C:C), 1),"Sin Info")</f>
        <v>Sin Info</v>
      </c>
    </row>
    <row r="61" spans="1:14" x14ac:dyDescent="0.35">
      <c r="E61" s="10"/>
      <c r="F61" s="10"/>
      <c r="G61" s="10"/>
      <c r="H61" s="10"/>
      <c r="K61" s="10"/>
      <c r="L61" s="10"/>
      <c r="M61" s="10"/>
      <c r="N61" s="10"/>
    </row>
    <row r="62" spans="1:14" x14ac:dyDescent="0.35">
      <c r="E62" s="10"/>
      <c r="F62" s="10"/>
      <c r="G62" s="10"/>
      <c r="H62" s="10"/>
      <c r="K62" s="10"/>
      <c r="L62" s="10"/>
      <c r="M62" s="10"/>
      <c r="N62" s="10"/>
    </row>
    <row r="63" spans="1:14" x14ac:dyDescent="0.35">
      <c r="H63" s="10"/>
      <c r="K63" s="10"/>
      <c r="L63" s="10"/>
      <c r="M63" s="10"/>
      <c r="N63" s="10"/>
    </row>
    <row r="64" spans="1:14" x14ac:dyDescent="0.35">
      <c r="H64" s="10"/>
      <c r="K64" s="10"/>
      <c r="L64" s="10"/>
      <c r="M64" s="10"/>
      <c r="N64" s="10"/>
    </row>
    <row r="65" spans="8:14" x14ac:dyDescent="0.35">
      <c r="H65" s="10"/>
      <c r="K65" s="10"/>
      <c r="L65" s="10"/>
      <c r="M65" s="10"/>
      <c r="N65" s="10"/>
    </row>
    <row r="66" spans="8:14" x14ac:dyDescent="0.35">
      <c r="H66" s="10"/>
      <c r="K66" s="10"/>
      <c r="L66" s="10"/>
      <c r="M66" s="10"/>
      <c r="N66" s="10"/>
    </row>
    <row r="67" spans="8:14" x14ac:dyDescent="0.35">
      <c r="K67" s="10"/>
      <c r="L67" s="10"/>
      <c r="M67" s="10"/>
      <c r="N67" s="10"/>
    </row>
    <row r="68" spans="8:14" x14ac:dyDescent="0.35">
      <c r="K68" s="10"/>
      <c r="L68" s="10"/>
      <c r="M68" s="10"/>
      <c r="N68" s="10"/>
    </row>
    <row r="69" spans="8:14" x14ac:dyDescent="0.35">
      <c r="K69" s="10"/>
      <c r="L69" s="10"/>
      <c r="M69" s="10"/>
      <c r="N69" s="10"/>
    </row>
    <row r="70" spans="8:14" x14ac:dyDescent="0.35">
      <c r="K70" s="10"/>
      <c r="L70" s="10"/>
      <c r="M70" s="10"/>
      <c r="N70" s="10"/>
    </row>
    <row r="71" spans="8:14" x14ac:dyDescent="0.35">
      <c r="K71" s="10"/>
      <c r="L71" s="10"/>
      <c r="M71" s="10"/>
      <c r="N71" s="10"/>
    </row>
    <row r="72" spans="8:14" x14ac:dyDescent="0.35">
      <c r="K72" s="10"/>
      <c r="L72" s="10"/>
      <c r="M72" s="10"/>
      <c r="N72" s="10"/>
    </row>
  </sheetData>
  <conditionalFormatting sqref="D5:D60">
    <cfRule type="cellIs" dxfId="8" priority="6" operator="equal">
      <formula>"Q4"</formula>
    </cfRule>
    <cfRule type="cellIs" dxfId="7" priority="7" operator="equal">
      <formula>"Q3"</formula>
    </cfRule>
    <cfRule type="cellIs" dxfId="6" priority="8" operator="equal">
      <formula>"Q2"</formula>
    </cfRule>
    <cfRule type="cellIs" dxfId="5" priority="9" operator="equal">
      <formula>"Q1"</formula>
    </cfRule>
  </conditionalFormatting>
  <conditionalFormatting sqref="J5:J60">
    <cfRule type="cellIs" dxfId="4" priority="1" operator="lessThan">
      <formula>-1</formula>
    </cfRule>
    <cfRule type="cellIs" dxfId="3" priority="2" operator="greaterThan">
      <formula>1</formula>
    </cfRule>
    <cfRule type="cellIs" dxfId="2" priority="3" operator="between">
      <formula>-0.5</formula>
      <formula>-1</formula>
    </cfRule>
    <cfRule type="cellIs" dxfId="1" priority="4" operator="between">
      <formula>0.5</formula>
      <formula>1</formula>
    </cfRule>
    <cfRule type="cellIs" dxfId="0" priority="5" operator="between">
      <formula>0.5</formula>
      <formula>-0.5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Avisos</vt:lpstr>
      <vt:lpstr>Indicadores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2024-11-28T13:04:05Z</dcterms:created>
  <dcterms:modified xsi:type="dcterms:W3CDTF">2025-02-14T16:30:32Z</dcterms:modified>
  <cp:category/>
</cp:coreProperties>
</file>