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55\Documents\ayrtonljs\"/>
    </mc:Choice>
  </mc:AlternateContent>
  <xr:revisionPtr revIDLastSave="0" documentId="13_ncr:1_{9BF0E23E-DB16-4D7A-8D6F-6759DD0B57BF}" xr6:coauthVersionLast="47" xr6:coauthVersionMax="47" xr10:uidLastSave="{00000000-0000-0000-0000-000000000000}"/>
  <bookViews>
    <workbookView xWindow="-120" yWindow="-120" windowWidth="29040" windowHeight="15720" activeTab="4" xr2:uid="{E26F70C7-5EC0-41D1-914B-DC740E8E4014}"/>
  </bookViews>
  <sheets>
    <sheet name="Planilha1" sheetId="4" r:id="rId1"/>
    <sheet name="Planilha2" sheetId="2" r:id="rId2"/>
    <sheet name="Orçamento" sheetId="3" r:id="rId3"/>
    <sheet name="CPF" sheetId="5" r:id="rId4"/>
    <sheet name="Planilha3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5" i="5"/>
  <c r="C8" i="5" s="1"/>
  <c r="D5" i="5"/>
  <c r="D7" i="5" s="1"/>
  <c r="E5" i="5"/>
  <c r="E7" i="5" s="1"/>
  <c r="F5" i="5"/>
  <c r="F8" i="5" s="1"/>
  <c r="G5" i="5"/>
  <c r="G8" i="5" s="1"/>
  <c r="H5" i="5"/>
  <c r="H8" i="5" s="1"/>
  <c r="I5" i="5"/>
  <c r="I8" i="5" s="1"/>
  <c r="J5" i="5"/>
  <c r="J8" i="5" s="1"/>
  <c r="B5" i="5"/>
  <c r="B7" i="5" s="1"/>
  <c r="I6" i="3"/>
  <c r="J6" i="3" s="1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E7" i="3"/>
  <c r="F7" i="3"/>
  <c r="G7" i="3"/>
  <c r="H7" i="3"/>
  <c r="D7" i="3"/>
  <c r="F6" i="3"/>
  <c r="D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B13" i="4"/>
  <c r="C12" i="4"/>
  <c r="D12" i="4" s="1"/>
  <c r="C10" i="4"/>
  <c r="D10" i="4" s="1"/>
  <c r="D7" i="4"/>
  <c r="E7" i="4" s="1"/>
  <c r="F7" i="4" s="1"/>
  <c r="G7" i="4" s="1"/>
  <c r="H7" i="4" s="1"/>
  <c r="I7" i="4" s="1"/>
  <c r="J7" i="4" s="1"/>
  <c r="K7" i="4" s="1"/>
  <c r="L7" i="4" s="1"/>
  <c r="M7" i="4" s="1"/>
  <c r="N7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C5" i="4"/>
  <c r="B4" i="4" s="1"/>
  <c r="D4" i="4"/>
  <c r="E4" i="4" s="1"/>
  <c r="D3" i="4"/>
  <c r="B3" i="4"/>
  <c r="D2" i="4"/>
  <c r="C7" i="5" l="1"/>
  <c r="F7" i="5"/>
  <c r="B8" i="5"/>
  <c r="D8" i="5"/>
  <c r="E8" i="5"/>
  <c r="J7" i="5"/>
  <c r="I7" i="5"/>
  <c r="H7" i="5"/>
  <c r="G7" i="5"/>
  <c r="I12" i="3"/>
  <c r="J12" i="3" s="1"/>
  <c r="I7" i="3"/>
  <c r="J7" i="3" s="1"/>
  <c r="I9" i="3"/>
  <c r="J9" i="3" s="1"/>
  <c r="I8" i="3"/>
  <c r="J8" i="3" s="1"/>
  <c r="I11" i="3"/>
  <c r="J11" i="3" s="1"/>
  <c r="I13" i="3"/>
  <c r="J13" i="3" s="1"/>
  <c r="I10" i="3"/>
  <c r="J10" i="3" s="1"/>
  <c r="E10" i="4"/>
  <c r="F10" i="4" s="1"/>
  <c r="G10" i="4" s="1"/>
  <c r="H10" i="4" s="1"/>
  <c r="I10" i="4" s="1"/>
  <c r="J10" i="4" s="1"/>
  <c r="K10" i="4" s="1"/>
  <c r="L10" i="4" s="1"/>
  <c r="M10" i="4" s="1"/>
  <c r="N10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O12" i="4"/>
  <c r="F4" i="4"/>
  <c r="G4" i="4" s="1"/>
  <c r="H4" i="4" s="1"/>
  <c r="I4" i="4" s="1"/>
  <c r="J4" i="4" s="1"/>
  <c r="K4" i="4" s="1"/>
  <c r="L4" i="4" s="1"/>
  <c r="M4" i="4" s="1"/>
  <c r="N4" i="4" s="1"/>
  <c r="O3" i="4"/>
  <c r="E3" i="4"/>
  <c r="F3" i="4" s="1"/>
  <c r="G3" i="4" s="1"/>
  <c r="H3" i="4" s="1"/>
  <c r="I3" i="4" s="1"/>
  <c r="J3" i="4" s="1"/>
  <c r="K3" i="4" s="1"/>
  <c r="L3" i="4" s="1"/>
  <c r="M3" i="4" s="1"/>
  <c r="N3" i="4" s="1"/>
  <c r="C9" i="4"/>
  <c r="D9" i="4" s="1"/>
  <c r="B2" i="4"/>
  <c r="B5" i="4" s="1"/>
  <c r="E2" i="4"/>
  <c r="F2" i="4" s="1"/>
  <c r="G2" i="4" s="1"/>
  <c r="H2" i="4" s="1"/>
  <c r="I2" i="4" s="1"/>
  <c r="J2" i="4" s="1"/>
  <c r="K2" i="4" s="1"/>
  <c r="L2" i="4" s="1"/>
  <c r="M2" i="4" s="1"/>
  <c r="N2" i="4" s="1"/>
  <c r="C11" i="4"/>
  <c r="D11" i="4" s="1"/>
  <c r="C8" i="4"/>
  <c r="D5" i="4"/>
  <c r="M7" i="5" l="1"/>
  <c r="N7" i="5" s="1"/>
  <c r="O7" i="5" s="1"/>
  <c r="P7" i="5" s="1"/>
  <c r="K5" i="5" s="1"/>
  <c r="O4" i="4"/>
  <c r="D8" i="4"/>
  <c r="C13" i="4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/>
  <c r="O2" i="4"/>
  <c r="E9" i="4"/>
  <c r="F9" i="4" s="1"/>
  <c r="G9" i="4" s="1"/>
  <c r="H9" i="4" s="1"/>
  <c r="I9" i="4" s="1"/>
  <c r="J9" i="4" s="1"/>
  <c r="K9" i="4" s="1"/>
  <c r="L9" i="4" s="1"/>
  <c r="M9" i="4" s="1"/>
  <c r="N9" i="4" s="1"/>
  <c r="E5" i="4"/>
  <c r="F5" i="4" s="1"/>
  <c r="G5" i="4" s="1"/>
  <c r="H5" i="4" s="1"/>
  <c r="I5" i="4" s="1"/>
  <c r="J5" i="4" s="1"/>
  <c r="K5" i="4" s="1"/>
  <c r="L5" i="4" s="1"/>
  <c r="M5" i="4" s="1"/>
  <c r="N5" i="4" s="1"/>
  <c r="O10" i="4"/>
  <c r="K8" i="5" l="1"/>
  <c r="M8" i="5" s="1"/>
  <c r="N8" i="5" s="1"/>
  <c r="O8" i="5" s="1"/>
  <c r="P8" i="5" s="1"/>
  <c r="L5" i="5" s="1"/>
  <c r="O9" i="4"/>
  <c r="D13" i="4"/>
  <c r="C15" i="4"/>
  <c r="E8" i="4"/>
  <c r="F8" i="4" s="1"/>
  <c r="G8" i="4" s="1"/>
  <c r="H8" i="4" s="1"/>
  <c r="I8" i="4" s="1"/>
  <c r="J8" i="4" s="1"/>
  <c r="K8" i="4" s="1"/>
  <c r="L8" i="4" s="1"/>
  <c r="M8" i="4" s="1"/>
  <c r="N8" i="4" s="1"/>
  <c r="O5" i="4"/>
  <c r="O8" i="4" l="1"/>
  <c r="C16" i="4"/>
  <c r="D15" i="4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l="1"/>
  <c r="D16" i="4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G4" i="2" l="1"/>
  <c r="F7" i="2"/>
  <c r="F5" i="2"/>
  <c r="F10" i="2"/>
  <c r="F8" i="2"/>
  <c r="F9" i="2"/>
  <c r="F3" i="2"/>
  <c r="F6" i="2"/>
  <c r="E7" i="2"/>
  <c r="E5" i="2"/>
  <c r="E10" i="2"/>
  <c r="E8" i="2"/>
  <c r="E9" i="2"/>
  <c r="E3" i="2"/>
  <c r="E6" i="2"/>
  <c r="D7" i="2"/>
  <c r="D5" i="2"/>
  <c r="D10" i="2"/>
  <c r="D8" i="2"/>
  <c r="D9" i="2"/>
  <c r="D3" i="2"/>
  <c r="D6" i="2"/>
  <c r="B7" i="2"/>
  <c r="B5" i="2"/>
  <c r="B10" i="2"/>
  <c r="B8" i="2"/>
  <c r="B9" i="2"/>
  <c r="B3" i="2"/>
  <c r="B6" i="2"/>
  <c r="G6" i="2" l="1"/>
  <c r="G3" i="2"/>
  <c r="G9" i="2"/>
  <c r="G8" i="2"/>
  <c r="G10" i="2"/>
  <c r="G5" i="2"/>
  <c r="G7" i="2"/>
</calcChain>
</file>

<file path=xl/sharedStrings.xml><?xml version="1.0" encoding="utf-8"?>
<sst xmlns="http://schemas.openxmlformats.org/spreadsheetml/2006/main" count="92" uniqueCount="85">
  <si>
    <t>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</si>
  <si>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</si>
  <si>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</si>
  <si>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</si>
  <si>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</si>
  <si>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</si>
  <si>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</si>
  <si>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</si>
  <si>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</si>
  <si>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</si>
  <si>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</si>
  <si>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</si>
  <si>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</si>
  <si>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Pasta</t>
  </si>
  <si>
    <t>Data</t>
  </si>
  <si>
    <t>Tarefa</t>
  </si>
  <si>
    <t>Gravidade</t>
  </si>
  <si>
    <t>Urgencia</t>
  </si>
  <si>
    <t>Tendencia</t>
  </si>
  <si>
    <t>GUT</t>
  </si>
  <si>
    <t>Montar Plano Aula ILM</t>
  </si>
  <si>
    <t>8 - Grave</t>
  </si>
  <si>
    <t>9 - Muito Grave</t>
  </si>
  <si>
    <t>10 - Gravissimo</t>
  </si>
  <si>
    <t>7 - não muito grave</t>
  </si>
  <si>
    <t>CAP INICIAL</t>
  </si>
  <si>
    <t>RECEITAS</t>
  </si>
  <si>
    <t>TOTAL</t>
  </si>
  <si>
    <t>SAL1</t>
  </si>
  <si>
    <t>SAL2</t>
  </si>
  <si>
    <t>SAL3</t>
  </si>
  <si>
    <t>DESPESAS</t>
  </si>
  <si>
    <t xml:space="preserve">DESP1 </t>
  </si>
  <si>
    <t>DESP2</t>
  </si>
  <si>
    <t>DESP3</t>
  </si>
  <si>
    <t>DESP4</t>
  </si>
  <si>
    <t>DESP5</t>
  </si>
  <si>
    <t>TOTAL DESP</t>
  </si>
  <si>
    <t>RESTO</t>
  </si>
  <si>
    <t>ACUMULADO</t>
  </si>
  <si>
    <t>META</t>
  </si>
  <si>
    <t>INFLAÇÃO</t>
  </si>
  <si>
    <t>Matricula</t>
  </si>
  <si>
    <t>Nome do Aluno</t>
  </si>
  <si>
    <t>Faltas</t>
  </si>
  <si>
    <t>A1</t>
  </si>
  <si>
    <t>A2</t>
  </si>
  <si>
    <t>P1</t>
  </si>
  <si>
    <t>P2</t>
  </si>
  <si>
    <t>P3</t>
  </si>
  <si>
    <t>Média</t>
  </si>
  <si>
    <t>A/R</t>
  </si>
  <si>
    <t>ILM - Noite</t>
  </si>
  <si>
    <t>2ºSemestre</t>
  </si>
  <si>
    <t>Feriados</t>
  </si>
  <si>
    <t>FUNÇÕES</t>
  </si>
  <si>
    <t>ext.texto</t>
  </si>
  <si>
    <t>valor ou texto</t>
  </si>
  <si>
    <t>soma</t>
  </si>
  <si>
    <t>mod</t>
  </si>
  <si>
    <t>se</t>
  </si>
  <si>
    <t>CPF</t>
  </si>
  <si>
    <t>posição</t>
  </si>
  <si>
    <t>X1</t>
  </si>
  <si>
    <t>X2</t>
  </si>
  <si>
    <t>resto</t>
  </si>
  <si>
    <t>digito</t>
  </si>
  <si>
    <t>sobe</t>
  </si>
  <si>
    <t>Calculo</t>
  </si>
  <si>
    <t>50427947863</t>
  </si>
  <si>
    <t>Tabelas</t>
  </si>
  <si>
    <t>Planejamento da planilha</t>
  </si>
  <si>
    <t>FEITO</t>
  </si>
  <si>
    <t>Vendas</t>
  </si>
  <si>
    <t>Produtos</t>
  </si>
  <si>
    <t>Clientes</t>
  </si>
  <si>
    <t>Resultados</t>
  </si>
  <si>
    <t>Vendas por mês</t>
  </si>
  <si>
    <t>Vendas por dia da semana/quinzena</t>
  </si>
  <si>
    <t>10 mais lucrativas</t>
  </si>
  <si>
    <t>5 mais vendidas</t>
  </si>
  <si>
    <t>Faixa etaria</t>
  </si>
  <si>
    <t>Sexo</t>
  </si>
  <si>
    <t>Forma de Pagamento</t>
  </si>
  <si>
    <t>META 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</si>
</sst>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44" fontId="0" fillId="0" borderId="0" xfId="0" applyNumberFormat="1"/>
    <xf numFmtId="9" fontId="0" fillId="0" borderId="2" xfId="2" applyFont="1" applyBorder="1"/>
    <xf numFmtId="164" fontId="0" fillId="0" borderId="2" xfId="0" applyNumberFormat="1" applyBorder="1"/>
    <xf numFmtId="165" fontId="0" fillId="0" borderId="2" xfId="0" applyNumberFormat="1" applyBorder="1"/>
    <xf numFmtId="44" fontId="0" fillId="0" borderId="2" xfId="1" applyFont="1" applyBorder="1"/>
    <xf numFmtId="44" fontId="0" fillId="0" borderId="2" xfId="0" applyNumberFormat="1" applyBorder="1"/>
    <xf numFmtId="0" fontId="0" fillId="4" borderId="0" xfId="0" applyFill="1"/>
    <xf numFmtId="166" fontId="0" fillId="0" borderId="2" xfId="2" applyNumberFormat="1" applyFont="1" applyBorder="1"/>
    <xf numFmtId="0" fontId="0" fillId="5" borderId="0" xfId="0" applyFill="1"/>
    <xf numFmtId="0" fontId="0" fillId="6" borderId="0" xfId="0" applyFill="1"/>
    <xf numFmtId="0" fontId="0" fillId="6" borderId="12" xfId="0" applyFill="1" applyBorder="1"/>
    <xf numFmtId="0" fontId="0" fillId="5" borderId="12" xfId="0" applyFill="1" applyBorder="1"/>
    <xf numFmtId="0" fontId="0" fillId="6" borderId="12" xfId="0" applyFill="1" applyBorder="1" applyAlignment="1">
      <alignment horizontal="center"/>
    </xf>
    <xf numFmtId="0" fontId="0" fillId="0" borderId="12" xfId="0" applyBorder="1"/>
    <xf numFmtId="0" fontId="0" fillId="7" borderId="0" xfId="0" applyFill="1" applyAlignment="1">
      <alignment horizontal="center"/>
    </xf>
    <xf numFmtId="49" fontId="0" fillId="8" borderId="0" xfId="0" applyNumberFormat="1" applyFill="1"/>
    <xf numFmtId="0" fontId="0" fillId="4" borderId="2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0" fillId="10" borderId="2" xfId="0" applyFill="1" applyBorder="1"/>
    <xf numFmtId="0" fontId="0" fillId="9" borderId="2" xfId="0" applyFill="1" applyBorder="1"/>
    <xf numFmtId="2" fontId="0" fillId="0" borderId="0" xfId="0" applyNumberFormat="1" applyAlignment="1">
      <alignment horizontal="center"/>
    </xf>
    <xf numFmtId="0" fontId="2" fillId="10" borderId="0" xfId="0" applyFont="1" applyFill="1" applyAlignment="1">
      <alignment horizontal="center"/>
    </xf>
    <xf numFmtId="0" fontId="0" fillId="0" borderId="13" xfId="0" applyBorder="1"/>
    <xf numFmtId="0" fontId="0" fillId="11" borderId="13" xfId="0" applyFill="1" applyBorder="1"/>
    <xf numFmtId="0" fontId="3" fillId="12" borderId="0" xfId="0" applyFont="1" applyFill="1"/>
    <xf numFmtId="0" fontId="3" fillId="1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numFmt numFmtId="19" formatCode="dd/mm/yyyy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top style="thin">
          <color theme="2" tint="-0.499984740745262"/>
        </top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outline="0">
        <bottom style="thin">
          <color theme="2" tint="-0.499984740745262"/>
        </bottom>
      </border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74CFB-FCEB-400A-AF6D-5957F5042F1E}" name="Tabela1" displayName="Tabela1" ref="A2:G10" totalsRowShown="0" headerRowDxfId="14" headerRowBorderDxfId="13" tableBorderDxfId="12" totalsRowBorderDxfId="11">
  <autoFilter ref="A2:G10" xr:uid="{8B574CFB-FCEB-400A-AF6D-5957F5042F1E}"/>
  <sortState xmlns:xlrd2="http://schemas.microsoft.com/office/spreadsheetml/2017/richdata2" ref="A3:G10">
    <sortCondition descending="1" ref="G2:G10"/>
  </sortState>
  <tableColumns count="7">
    <tableColumn id="1" xr3:uid="{11E26B8D-263F-4318-9292-3AABADC1389E}" name="Pasta" dataDxfId="10"/>
    <tableColumn id="2" xr3:uid="{D8F2CE59-1F23-4D3D-BE7C-C9929EBB2962}" name="Data" dataDxfId="9">
      <calculatedColumnFormula>RANDBETWEEN("1/01/2024","31/12/2024")</calculatedColumnFormula>
    </tableColumn>
    <tableColumn id="3" xr3:uid="{6828A205-88F5-4665-917D-B23809F46CDB}" name="Tarefa" dataDxfId="8"/>
    <tableColumn id="4" xr3:uid="{D42442C7-6788-4BA5-A7B3-EDAC4FB36F10}" name="Gravidade" dataDxfId="7">
      <calculatedColumnFormula>RANDBETWEEN("7","10")</calculatedColumnFormula>
    </tableColumn>
    <tableColumn id="5" xr3:uid="{D7FEC81D-D913-470E-AE59-1118050B3F64}" name="Urgencia" dataDxfId="6">
      <calculatedColumnFormula>RANDBETWEEN("4","6")</calculatedColumnFormula>
    </tableColumn>
    <tableColumn id="6" xr3:uid="{AD349619-7C09-43D9-98C7-F0AB7F568B9B}" name="Tendencia" dataDxfId="5">
      <calculatedColumnFormula>RANDBETWEEN("1","3")</calculatedColumnFormula>
    </tableColumn>
    <tableColumn id="7" xr3:uid="{E55AB169-635E-47E6-B62D-8DDD1141E7E2}" name="GUT" dataDxfId="4">
      <calculatedColumnFormula>PRODUCT(D3:F3)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D6EB-7967-448A-BDDC-F88203CF8FB4}">
  <dimension ref="A1:O19"/>
  <sheetViews>
    <sheetView workbookViewId="0">
      <selection activeCell="G31" sqref="G31"/>
    </sheetView>
  </sheetViews>
  <sheetFormatPr defaultRowHeight="15" x14ac:dyDescent="0.25"/>
  <cols>
    <col min="1" max="1" width="17.7109375" customWidth="1"/>
    <col min="2" max="2" width="15.7109375" customWidth="1"/>
    <col min="3" max="3" width="19.85546875" customWidth="1"/>
    <col min="4" max="4" width="19.5703125" customWidth="1"/>
    <col min="5" max="5" width="18" customWidth="1"/>
    <col min="6" max="6" width="19" customWidth="1"/>
    <col min="7" max="7" width="17.7109375" customWidth="1"/>
    <col min="8" max="8" width="17.5703125" customWidth="1"/>
    <col min="9" max="9" width="14.5703125" customWidth="1"/>
    <col min="10" max="10" width="15.7109375" customWidth="1"/>
    <col min="11" max="11" width="16.85546875" customWidth="1"/>
    <col min="12" max="12" width="15.85546875" customWidth="1"/>
    <col min="13" max="13" width="15.42578125" customWidth="1"/>
    <col min="14" max="14" width="17.140625" customWidth="1"/>
    <col min="15" max="15" width="17.5703125" customWidth="1"/>
  </cols>
  <sheetData>
    <row r="1" spans="1:15" x14ac:dyDescent="0.25">
      <c r="A1" s="22" t="s">
        <v>26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27</v>
      </c>
    </row>
    <row r="2" spans="1:15" x14ac:dyDescent="0.25">
      <c r="A2" s="22" t="s">
        <v>28</v>
      </c>
      <c r="B2" s="17">
        <f>(C2/$C$5)</f>
        <v>0.5</v>
      </c>
      <c r="C2" s="18">
        <v>5000</v>
      </c>
      <c r="D2" s="18">
        <f>(C2+(C2*$B$18))</f>
        <v>5100</v>
      </c>
      <c r="E2" s="18">
        <f t="shared" ref="E2:N2" si="0">(D2+(D2*$B$18))</f>
        <v>5202</v>
      </c>
      <c r="F2" s="18">
        <f t="shared" si="0"/>
        <v>5306.04</v>
      </c>
      <c r="G2" s="18">
        <f t="shared" si="0"/>
        <v>5412.1607999999997</v>
      </c>
      <c r="H2" s="18">
        <f t="shared" si="0"/>
        <v>5520.4040159999995</v>
      </c>
      <c r="I2" s="18">
        <f t="shared" si="0"/>
        <v>5630.8120963199999</v>
      </c>
      <c r="J2" s="18">
        <f t="shared" si="0"/>
        <v>5743.4283382464</v>
      </c>
      <c r="K2" s="18">
        <f t="shared" si="0"/>
        <v>5858.2969050113279</v>
      </c>
      <c r="L2" s="18">
        <f t="shared" si="0"/>
        <v>5975.4628431115543</v>
      </c>
      <c r="M2" s="18">
        <f t="shared" si="0"/>
        <v>6094.9720999737856</v>
      </c>
      <c r="N2" s="18">
        <f t="shared" si="0"/>
        <v>6216.8715419732616</v>
      </c>
      <c r="O2" s="18">
        <f t="shared" ref="O2:O4" si="1">SUM(D2:N2)</f>
        <v>62060.448640636321</v>
      </c>
    </row>
    <row r="3" spans="1:15" x14ac:dyDescent="0.25">
      <c r="A3" s="22" t="s">
        <v>29</v>
      </c>
      <c r="B3" s="17">
        <f t="shared" ref="B3:B4" si="2">(C3/$C$5)</f>
        <v>0.3</v>
      </c>
      <c r="C3" s="19">
        <v>3000</v>
      </c>
      <c r="D3" s="18">
        <f t="shared" ref="D3:N15" si="3">C3</f>
        <v>3000</v>
      </c>
      <c r="E3" s="18">
        <f t="shared" si="3"/>
        <v>3000</v>
      </c>
      <c r="F3" s="18">
        <f t="shared" si="3"/>
        <v>3000</v>
      </c>
      <c r="G3" s="18">
        <f t="shared" si="3"/>
        <v>3000</v>
      </c>
      <c r="H3" s="18">
        <f t="shared" si="3"/>
        <v>3000</v>
      </c>
      <c r="I3" s="18">
        <f t="shared" si="3"/>
        <v>3000</v>
      </c>
      <c r="J3" s="18">
        <f t="shared" si="3"/>
        <v>3000</v>
      </c>
      <c r="K3" s="18">
        <f t="shared" si="3"/>
        <v>3000</v>
      </c>
      <c r="L3" s="18">
        <f t="shared" si="3"/>
        <v>3000</v>
      </c>
      <c r="M3" s="18">
        <f t="shared" si="3"/>
        <v>3000</v>
      </c>
      <c r="N3" s="18">
        <f t="shared" si="3"/>
        <v>3000</v>
      </c>
      <c r="O3" s="18">
        <f t="shared" si="1"/>
        <v>33000</v>
      </c>
    </row>
    <row r="4" spans="1:15" x14ac:dyDescent="0.25">
      <c r="A4" s="22" t="s">
        <v>30</v>
      </c>
      <c r="B4" s="17">
        <f t="shared" si="2"/>
        <v>0.2</v>
      </c>
      <c r="C4" s="20">
        <v>2000</v>
      </c>
      <c r="D4" s="18">
        <f t="shared" si="3"/>
        <v>2000</v>
      </c>
      <c r="E4" s="18">
        <f t="shared" si="3"/>
        <v>2000</v>
      </c>
      <c r="F4" s="18">
        <f t="shared" si="3"/>
        <v>2000</v>
      </c>
      <c r="G4" s="18">
        <f t="shared" si="3"/>
        <v>2000</v>
      </c>
      <c r="H4" s="18">
        <f t="shared" si="3"/>
        <v>2000</v>
      </c>
      <c r="I4" s="18">
        <f t="shared" si="3"/>
        <v>2000</v>
      </c>
      <c r="J4" s="18">
        <f t="shared" si="3"/>
        <v>2000</v>
      </c>
      <c r="K4" s="18">
        <f t="shared" si="3"/>
        <v>2000</v>
      </c>
      <c r="L4" s="18">
        <f t="shared" si="3"/>
        <v>2000</v>
      </c>
      <c r="M4" s="18">
        <f t="shared" si="3"/>
        <v>2000</v>
      </c>
      <c r="N4" s="18">
        <f t="shared" si="3"/>
        <v>2000</v>
      </c>
      <c r="O4" s="18">
        <f t="shared" si="1"/>
        <v>22000</v>
      </c>
    </row>
    <row r="5" spans="1:15" x14ac:dyDescent="0.25">
      <c r="A5" s="22" t="s">
        <v>27</v>
      </c>
      <c r="B5" s="17">
        <f>SUM(B2:B4)</f>
        <v>1</v>
      </c>
      <c r="C5" s="20">
        <f>SUM(C2:C4)</f>
        <v>10000</v>
      </c>
      <c r="D5" s="18">
        <f t="shared" si="3"/>
        <v>10000</v>
      </c>
      <c r="E5" s="18">
        <f t="shared" si="3"/>
        <v>10000</v>
      </c>
      <c r="F5" s="18">
        <f t="shared" si="3"/>
        <v>10000</v>
      </c>
      <c r="G5" s="18">
        <f t="shared" si="3"/>
        <v>10000</v>
      </c>
      <c r="H5" s="18">
        <f t="shared" si="3"/>
        <v>10000</v>
      </c>
      <c r="I5" s="18">
        <f t="shared" si="3"/>
        <v>10000</v>
      </c>
      <c r="J5" s="18">
        <f t="shared" si="3"/>
        <v>10000</v>
      </c>
      <c r="K5" s="18">
        <f t="shared" si="3"/>
        <v>10000</v>
      </c>
      <c r="L5" s="18">
        <f t="shared" si="3"/>
        <v>10000</v>
      </c>
      <c r="M5" s="18">
        <f t="shared" si="3"/>
        <v>10000</v>
      </c>
      <c r="N5" s="18">
        <f t="shared" si="3"/>
        <v>10000</v>
      </c>
      <c r="O5" s="18">
        <f>SUM(D5:N5)</f>
        <v>110000</v>
      </c>
    </row>
    <row r="6" spans="1:15" x14ac:dyDescent="0.25">
      <c r="A6" s="22"/>
      <c r="B6" s="3"/>
      <c r="C6" s="3"/>
      <c r="D6" s="18">
        <f t="shared" si="3"/>
        <v>0</v>
      </c>
      <c r="E6" s="18">
        <f t="shared" si="3"/>
        <v>0</v>
      </c>
      <c r="F6" s="18">
        <f t="shared" si="3"/>
        <v>0</v>
      </c>
      <c r="G6" s="18">
        <f t="shared" si="3"/>
        <v>0</v>
      </c>
      <c r="H6" s="18">
        <f t="shared" si="3"/>
        <v>0</v>
      </c>
      <c r="I6" s="18">
        <f t="shared" si="3"/>
        <v>0</v>
      </c>
      <c r="J6" s="18">
        <f t="shared" si="3"/>
        <v>0</v>
      </c>
      <c r="K6" s="18">
        <f t="shared" si="3"/>
        <v>0</v>
      </c>
      <c r="L6" s="18">
        <f t="shared" si="3"/>
        <v>0</v>
      </c>
      <c r="M6" s="18">
        <f t="shared" si="3"/>
        <v>0</v>
      </c>
      <c r="N6" s="18">
        <f t="shared" si="3"/>
        <v>0</v>
      </c>
      <c r="O6" s="3"/>
    </row>
    <row r="7" spans="1:15" x14ac:dyDescent="0.25">
      <c r="A7" s="22" t="s">
        <v>31</v>
      </c>
      <c r="B7" s="3"/>
      <c r="C7" s="3"/>
      <c r="D7" s="18">
        <f t="shared" si="3"/>
        <v>0</v>
      </c>
      <c r="E7" s="18">
        <f t="shared" si="3"/>
        <v>0</v>
      </c>
      <c r="F7" s="18">
        <f t="shared" si="3"/>
        <v>0</v>
      </c>
      <c r="G7" s="18">
        <f t="shared" si="3"/>
        <v>0</v>
      </c>
      <c r="H7" s="18">
        <f t="shared" si="3"/>
        <v>0</v>
      </c>
      <c r="I7" s="18">
        <f t="shared" si="3"/>
        <v>0</v>
      </c>
      <c r="J7" s="18">
        <f t="shared" si="3"/>
        <v>0</v>
      </c>
      <c r="K7" s="18">
        <f t="shared" si="3"/>
        <v>0</v>
      </c>
      <c r="L7" s="18">
        <f t="shared" si="3"/>
        <v>0</v>
      </c>
      <c r="M7" s="18">
        <f t="shared" si="3"/>
        <v>0</v>
      </c>
      <c r="N7" s="18">
        <f t="shared" si="3"/>
        <v>0</v>
      </c>
      <c r="O7" s="3"/>
    </row>
    <row r="8" spans="1:15" x14ac:dyDescent="0.25">
      <c r="A8" s="22" t="s">
        <v>32</v>
      </c>
      <c r="B8" s="17">
        <v>0.2</v>
      </c>
      <c r="C8" s="21">
        <f>(B8*$C$5)</f>
        <v>2000</v>
      </c>
      <c r="D8" s="18">
        <f t="shared" si="3"/>
        <v>2000</v>
      </c>
      <c r="E8" s="18">
        <f t="shared" si="3"/>
        <v>2000</v>
      </c>
      <c r="F8" s="18">
        <f t="shared" si="3"/>
        <v>2000</v>
      </c>
      <c r="G8" s="18">
        <f t="shared" si="3"/>
        <v>2000</v>
      </c>
      <c r="H8" s="18">
        <f t="shared" si="3"/>
        <v>2000</v>
      </c>
      <c r="I8" s="18">
        <f t="shared" si="3"/>
        <v>2000</v>
      </c>
      <c r="J8" s="18">
        <f t="shared" si="3"/>
        <v>2000</v>
      </c>
      <c r="K8" s="18">
        <f t="shared" si="3"/>
        <v>2000</v>
      </c>
      <c r="L8" s="18">
        <f t="shared" si="3"/>
        <v>2000</v>
      </c>
      <c r="M8" s="18">
        <f t="shared" si="3"/>
        <v>2000</v>
      </c>
      <c r="N8" s="18">
        <f t="shared" si="3"/>
        <v>2000</v>
      </c>
      <c r="O8" s="18">
        <f t="shared" ref="O8:O12" si="4">SUM(D8:N8)</f>
        <v>22000</v>
      </c>
    </row>
    <row r="9" spans="1:15" x14ac:dyDescent="0.25">
      <c r="A9" s="22" t="s">
        <v>33</v>
      </c>
      <c r="B9" s="17">
        <v>7.0000000000000007E-2</v>
      </c>
      <c r="C9" s="21">
        <f t="shared" ref="C9:C12" si="5">(B9*$C$5)</f>
        <v>700.00000000000011</v>
      </c>
      <c r="D9" s="18">
        <f t="shared" si="3"/>
        <v>700.00000000000011</v>
      </c>
      <c r="E9" s="18">
        <f t="shared" si="3"/>
        <v>700.00000000000011</v>
      </c>
      <c r="F9" s="18">
        <f t="shared" si="3"/>
        <v>700.00000000000011</v>
      </c>
      <c r="G9" s="18">
        <f t="shared" si="3"/>
        <v>700.00000000000011</v>
      </c>
      <c r="H9" s="18">
        <f t="shared" si="3"/>
        <v>700.00000000000011</v>
      </c>
      <c r="I9" s="18">
        <f t="shared" si="3"/>
        <v>700.00000000000011</v>
      </c>
      <c r="J9" s="18">
        <f t="shared" si="3"/>
        <v>700.00000000000011</v>
      </c>
      <c r="K9" s="18">
        <f t="shared" si="3"/>
        <v>700.00000000000011</v>
      </c>
      <c r="L9" s="18">
        <f t="shared" si="3"/>
        <v>700.00000000000011</v>
      </c>
      <c r="M9" s="18">
        <f t="shared" si="3"/>
        <v>700.00000000000011</v>
      </c>
      <c r="N9" s="18">
        <f t="shared" si="3"/>
        <v>700.00000000000011</v>
      </c>
      <c r="O9" s="18">
        <f t="shared" si="4"/>
        <v>7700.0000000000009</v>
      </c>
    </row>
    <row r="10" spans="1:15" x14ac:dyDescent="0.25">
      <c r="A10" s="22" t="s">
        <v>34</v>
      </c>
      <c r="B10" s="17">
        <v>0.05</v>
      </c>
      <c r="C10" s="21">
        <f t="shared" si="5"/>
        <v>500</v>
      </c>
      <c r="D10" s="18">
        <f t="shared" si="3"/>
        <v>500</v>
      </c>
      <c r="E10" s="18">
        <f t="shared" si="3"/>
        <v>500</v>
      </c>
      <c r="F10" s="18">
        <f t="shared" si="3"/>
        <v>500</v>
      </c>
      <c r="G10" s="18">
        <f t="shared" si="3"/>
        <v>500</v>
      </c>
      <c r="H10" s="18">
        <f t="shared" si="3"/>
        <v>500</v>
      </c>
      <c r="I10" s="18">
        <f t="shared" si="3"/>
        <v>500</v>
      </c>
      <c r="J10" s="18">
        <f t="shared" si="3"/>
        <v>500</v>
      </c>
      <c r="K10" s="18">
        <f t="shared" si="3"/>
        <v>500</v>
      </c>
      <c r="L10" s="18">
        <f t="shared" si="3"/>
        <v>500</v>
      </c>
      <c r="M10" s="18">
        <f t="shared" si="3"/>
        <v>500</v>
      </c>
      <c r="N10" s="18">
        <f t="shared" si="3"/>
        <v>500</v>
      </c>
      <c r="O10" s="18">
        <f t="shared" si="4"/>
        <v>5500</v>
      </c>
    </row>
    <row r="11" spans="1:15" x14ac:dyDescent="0.25">
      <c r="A11" s="22" t="s">
        <v>35</v>
      </c>
      <c r="B11" s="17">
        <v>0.02</v>
      </c>
      <c r="C11" s="21">
        <f t="shared" si="5"/>
        <v>200</v>
      </c>
      <c r="D11" s="18">
        <f t="shared" si="3"/>
        <v>200</v>
      </c>
      <c r="E11" s="18">
        <f t="shared" si="3"/>
        <v>200</v>
      </c>
      <c r="F11" s="18">
        <f t="shared" si="3"/>
        <v>200</v>
      </c>
      <c r="G11" s="18">
        <f t="shared" si="3"/>
        <v>200</v>
      </c>
      <c r="H11" s="18">
        <f t="shared" si="3"/>
        <v>200</v>
      </c>
      <c r="I11" s="18">
        <f t="shared" si="3"/>
        <v>200</v>
      </c>
      <c r="J11" s="18">
        <f t="shared" si="3"/>
        <v>200</v>
      </c>
      <c r="K11" s="18">
        <f t="shared" si="3"/>
        <v>200</v>
      </c>
      <c r="L11" s="18">
        <f t="shared" si="3"/>
        <v>200</v>
      </c>
      <c r="M11" s="18">
        <f t="shared" si="3"/>
        <v>200</v>
      </c>
      <c r="N11" s="18">
        <f t="shared" si="3"/>
        <v>200</v>
      </c>
      <c r="O11" s="18">
        <f t="shared" si="4"/>
        <v>2200</v>
      </c>
    </row>
    <row r="12" spans="1:15" x14ac:dyDescent="0.25">
      <c r="A12" s="22" t="s">
        <v>36</v>
      </c>
      <c r="B12" s="17">
        <v>0.2</v>
      </c>
      <c r="C12" s="21">
        <f t="shared" si="5"/>
        <v>2000</v>
      </c>
      <c r="D12" s="18">
        <f t="shared" si="3"/>
        <v>2000</v>
      </c>
      <c r="E12" s="18">
        <f t="shared" si="3"/>
        <v>2000</v>
      </c>
      <c r="F12" s="18">
        <f t="shared" si="3"/>
        <v>2000</v>
      </c>
      <c r="G12" s="18">
        <f t="shared" si="3"/>
        <v>2000</v>
      </c>
      <c r="H12" s="18">
        <f t="shared" si="3"/>
        <v>2000</v>
      </c>
      <c r="I12" s="18">
        <f t="shared" si="3"/>
        <v>2000</v>
      </c>
      <c r="J12" s="18">
        <f t="shared" si="3"/>
        <v>2000</v>
      </c>
      <c r="K12" s="18">
        <f t="shared" si="3"/>
        <v>2000</v>
      </c>
      <c r="L12" s="18">
        <f t="shared" si="3"/>
        <v>2000</v>
      </c>
      <c r="M12" s="18">
        <f t="shared" si="3"/>
        <v>2000</v>
      </c>
      <c r="N12" s="18">
        <f t="shared" si="3"/>
        <v>2000</v>
      </c>
      <c r="O12" s="18">
        <f t="shared" si="4"/>
        <v>22000</v>
      </c>
    </row>
    <row r="13" spans="1:15" x14ac:dyDescent="0.25">
      <c r="A13" s="22" t="s">
        <v>37</v>
      </c>
      <c r="B13" s="17">
        <f>SUM(B8:B12)</f>
        <v>0.54</v>
      </c>
      <c r="C13" s="20">
        <f t="shared" ref="C13" si="6">SUM(C8:C12)</f>
        <v>5400</v>
      </c>
      <c r="D13" s="18">
        <f t="shared" si="3"/>
        <v>5400</v>
      </c>
      <c r="E13" s="18">
        <f t="shared" si="3"/>
        <v>5400</v>
      </c>
      <c r="F13" s="18">
        <f t="shared" si="3"/>
        <v>5400</v>
      </c>
      <c r="G13" s="18">
        <f t="shared" si="3"/>
        <v>5400</v>
      </c>
      <c r="H13" s="18">
        <f t="shared" si="3"/>
        <v>5400</v>
      </c>
      <c r="I13" s="18">
        <f t="shared" si="3"/>
        <v>5400</v>
      </c>
      <c r="J13" s="18">
        <f t="shared" si="3"/>
        <v>5400</v>
      </c>
      <c r="K13" s="18">
        <f t="shared" si="3"/>
        <v>5400</v>
      </c>
      <c r="L13" s="18">
        <f t="shared" si="3"/>
        <v>5400</v>
      </c>
      <c r="M13" s="18">
        <f t="shared" si="3"/>
        <v>5400</v>
      </c>
      <c r="N13" s="18">
        <f t="shared" si="3"/>
        <v>5400</v>
      </c>
      <c r="O13" s="18">
        <f>SUM(D13:N13)</f>
        <v>59400</v>
      </c>
    </row>
    <row r="14" spans="1:15" x14ac:dyDescent="0.25">
      <c r="A14" s="22"/>
      <c r="B14" s="3"/>
      <c r="C14" s="3"/>
      <c r="D14" s="18">
        <f t="shared" si="3"/>
        <v>0</v>
      </c>
      <c r="E14" s="18">
        <f t="shared" si="3"/>
        <v>0</v>
      </c>
      <c r="F14" s="18">
        <f t="shared" si="3"/>
        <v>0</v>
      </c>
      <c r="G14" s="18">
        <f t="shared" si="3"/>
        <v>0</v>
      </c>
      <c r="H14" s="18">
        <f t="shared" si="3"/>
        <v>0</v>
      </c>
      <c r="I14" s="18">
        <f t="shared" si="3"/>
        <v>0</v>
      </c>
      <c r="J14" s="18">
        <f t="shared" si="3"/>
        <v>0</v>
      </c>
      <c r="K14" s="18">
        <f t="shared" si="3"/>
        <v>0</v>
      </c>
      <c r="L14" s="18">
        <f t="shared" si="3"/>
        <v>0</v>
      </c>
      <c r="M14" s="18">
        <f t="shared" si="3"/>
        <v>0</v>
      </c>
      <c r="N14" s="18">
        <f t="shared" si="3"/>
        <v>0</v>
      </c>
    </row>
    <row r="15" spans="1:15" x14ac:dyDescent="0.25">
      <c r="A15" s="22" t="s">
        <v>38</v>
      </c>
      <c r="B15" s="3" t="s">
        <v>25</v>
      </c>
      <c r="C15" s="21">
        <f>(C5-C13)</f>
        <v>4600</v>
      </c>
      <c r="D15" s="18">
        <f t="shared" si="3"/>
        <v>4600</v>
      </c>
      <c r="E15" s="18">
        <f t="shared" si="3"/>
        <v>4600</v>
      </c>
      <c r="F15" s="18">
        <f t="shared" si="3"/>
        <v>4600</v>
      </c>
      <c r="G15" s="18">
        <f t="shared" si="3"/>
        <v>4600</v>
      </c>
      <c r="H15" s="18">
        <f t="shared" si="3"/>
        <v>4600</v>
      </c>
      <c r="I15" s="18">
        <f t="shared" si="3"/>
        <v>4600</v>
      </c>
      <c r="J15" s="18">
        <f t="shared" si="3"/>
        <v>4600</v>
      </c>
      <c r="K15" s="18">
        <f t="shared" si="3"/>
        <v>4600</v>
      </c>
      <c r="L15" s="18">
        <f t="shared" si="3"/>
        <v>4600</v>
      </c>
      <c r="M15" s="18">
        <f t="shared" si="3"/>
        <v>4600</v>
      </c>
      <c r="N15" s="18">
        <f t="shared" si="3"/>
        <v>4600</v>
      </c>
    </row>
    <row r="16" spans="1:15" x14ac:dyDescent="0.25">
      <c r="A16" s="22" t="s">
        <v>39</v>
      </c>
      <c r="B16" s="20">
        <v>-30000</v>
      </c>
      <c r="C16" s="21">
        <f>(B16+C15)</f>
        <v>-25400</v>
      </c>
      <c r="D16" s="21">
        <f t="shared" ref="D16:N16" si="7">(C16+D15)</f>
        <v>-20800</v>
      </c>
      <c r="E16" s="21">
        <f t="shared" si="7"/>
        <v>-16200</v>
      </c>
      <c r="F16" s="21">
        <f t="shared" si="7"/>
        <v>-11600</v>
      </c>
      <c r="G16" s="21">
        <f t="shared" si="7"/>
        <v>-7000</v>
      </c>
      <c r="H16" s="21">
        <f t="shared" si="7"/>
        <v>-2400</v>
      </c>
      <c r="I16" s="21">
        <f t="shared" si="7"/>
        <v>2200</v>
      </c>
      <c r="J16" s="21">
        <f t="shared" si="7"/>
        <v>6800</v>
      </c>
      <c r="K16" s="21">
        <f t="shared" si="7"/>
        <v>11400</v>
      </c>
      <c r="L16" s="21">
        <f t="shared" si="7"/>
        <v>16000</v>
      </c>
      <c r="M16" s="21">
        <f t="shared" si="7"/>
        <v>20600</v>
      </c>
      <c r="N16" s="21">
        <f t="shared" si="7"/>
        <v>25200</v>
      </c>
      <c r="O16" s="16"/>
    </row>
    <row r="17" spans="1:14" x14ac:dyDescent="0.25">
      <c r="A17" s="22"/>
    </row>
    <row r="18" spans="1:14" x14ac:dyDescent="0.25">
      <c r="A18" s="22" t="s">
        <v>40</v>
      </c>
      <c r="B18" s="17">
        <v>0.02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22" t="s">
        <v>41</v>
      </c>
      <c r="B19" s="23">
        <v>5.0000000000000001E-3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90E6-8D4A-4B07-B1E2-EB62D23751D5}">
  <dimension ref="A1:J10"/>
  <sheetViews>
    <sheetView zoomScale="130" zoomScaleNormal="130" workbookViewId="0">
      <selection activeCell="H10" sqref="H10"/>
    </sheetView>
  </sheetViews>
  <sheetFormatPr defaultRowHeight="15" x14ac:dyDescent="0.25"/>
  <cols>
    <col min="2" max="2" width="16.5703125" customWidth="1"/>
    <col min="3" max="3" width="24.42578125" customWidth="1"/>
    <col min="4" max="4" width="16.28515625" customWidth="1"/>
    <col min="5" max="5" width="16" customWidth="1"/>
    <col min="6" max="6" width="16.85546875" customWidth="1"/>
    <col min="7" max="7" width="18.42578125" customWidth="1"/>
    <col min="9" max="9" width="22.85546875" customWidth="1"/>
    <col min="10" max="10" width="23.140625" customWidth="1"/>
  </cols>
  <sheetData>
    <row r="1" spans="1:10" x14ac:dyDescent="0.25">
      <c r="A1" s="2"/>
    </row>
    <row r="2" spans="1:10" x14ac:dyDescent="0.25">
      <c r="A2" s="8" t="s">
        <v>13</v>
      </c>
      <c r="B2" s="9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10" t="s">
        <v>19</v>
      </c>
      <c r="I2" s="5" t="s">
        <v>16</v>
      </c>
      <c r="J2" s="5" t="s">
        <v>17</v>
      </c>
    </row>
    <row r="3" spans="1:10" x14ac:dyDescent="0.25">
      <c r="A3" s="6">
        <v>8</v>
      </c>
      <c r="B3" s="4">
        <f ca="1">RANDBETWEEN("1/01/2024","31/12/2024")</f>
        <v>45359</v>
      </c>
      <c r="C3" s="3"/>
      <c r="D3" s="3">
        <f ca="1">RANDBETWEEN("7","10")</f>
        <v>10</v>
      </c>
      <c r="E3" s="3">
        <f ca="1">RANDBETWEEN("4","6")</f>
        <v>6</v>
      </c>
      <c r="F3" s="3">
        <f ca="1">RANDBETWEEN("1","3")</f>
        <v>2</v>
      </c>
      <c r="G3" s="7">
        <f t="shared" ref="G3:G10" ca="1" si="0">PRODUCT(D3:F3)</f>
        <v>120</v>
      </c>
      <c r="I3" t="s">
        <v>24</v>
      </c>
    </row>
    <row r="4" spans="1:10" x14ac:dyDescent="0.25">
      <c r="A4" s="6">
        <v>1</v>
      </c>
      <c r="B4" s="4">
        <v>45548</v>
      </c>
      <c r="C4" s="3" t="s">
        <v>20</v>
      </c>
      <c r="D4" s="3">
        <v>7</v>
      </c>
      <c r="E4" s="3">
        <v>6</v>
      </c>
      <c r="F4" s="3">
        <v>3</v>
      </c>
      <c r="G4" s="7">
        <f t="shared" si="0"/>
        <v>126</v>
      </c>
      <c r="I4" t="s">
        <v>21</v>
      </c>
    </row>
    <row r="5" spans="1:10" x14ac:dyDescent="0.25">
      <c r="A5" s="6">
        <v>4</v>
      </c>
      <c r="B5" s="4">
        <f t="shared" ref="B5:B10" ca="1" si="1">RANDBETWEEN("1/01/2024","31/12/2024")</f>
        <v>45359</v>
      </c>
      <c r="C5" s="3"/>
      <c r="D5" s="3">
        <f t="shared" ref="D5:D10" ca="1" si="2">RANDBETWEEN("7","10")</f>
        <v>8</v>
      </c>
      <c r="E5" s="3">
        <f t="shared" ref="E5:E10" ca="1" si="3">RANDBETWEEN("4","6")</f>
        <v>5</v>
      </c>
      <c r="F5" s="3">
        <f t="shared" ref="F5:F10" ca="1" si="4">RANDBETWEEN("1","3")</f>
        <v>1</v>
      </c>
      <c r="G5" s="7">
        <f t="shared" ca="1" si="0"/>
        <v>40</v>
      </c>
      <c r="I5" t="s">
        <v>22</v>
      </c>
    </row>
    <row r="6" spans="1:10" x14ac:dyDescent="0.25">
      <c r="A6" s="6">
        <v>2</v>
      </c>
      <c r="B6" s="4">
        <f t="shared" ca="1" si="1"/>
        <v>45292</v>
      </c>
      <c r="C6" s="3"/>
      <c r="D6" s="3">
        <f t="shared" ca="1" si="2"/>
        <v>8</v>
      </c>
      <c r="E6" s="3">
        <f t="shared" ca="1" si="3"/>
        <v>6</v>
      </c>
      <c r="F6" s="3">
        <f t="shared" ca="1" si="4"/>
        <v>1</v>
      </c>
      <c r="G6" s="7">
        <f t="shared" ca="1" si="0"/>
        <v>48</v>
      </c>
      <c r="I6" t="s">
        <v>23</v>
      </c>
    </row>
    <row r="7" spans="1:10" x14ac:dyDescent="0.25">
      <c r="A7" s="6">
        <v>3</v>
      </c>
      <c r="B7" s="4">
        <f t="shared" ca="1" si="1"/>
        <v>45540</v>
      </c>
      <c r="C7" s="3"/>
      <c r="D7" s="3">
        <f t="shared" ca="1" si="2"/>
        <v>8</v>
      </c>
      <c r="E7" s="3">
        <f t="shared" ca="1" si="3"/>
        <v>6</v>
      </c>
      <c r="F7" s="3">
        <f t="shared" ca="1" si="4"/>
        <v>1</v>
      </c>
      <c r="G7" s="7">
        <f t="shared" ca="1" si="0"/>
        <v>48</v>
      </c>
    </row>
    <row r="8" spans="1:10" x14ac:dyDescent="0.25">
      <c r="A8" s="6">
        <v>6</v>
      </c>
      <c r="B8" s="4">
        <f t="shared" ca="1" si="1"/>
        <v>45581</v>
      </c>
      <c r="C8" s="3"/>
      <c r="D8" s="3">
        <f t="shared" ca="1" si="2"/>
        <v>9</v>
      </c>
      <c r="E8" s="3">
        <f t="shared" ca="1" si="3"/>
        <v>5</v>
      </c>
      <c r="F8" s="3">
        <f t="shared" ca="1" si="4"/>
        <v>1</v>
      </c>
      <c r="G8" s="7">
        <f t="shared" ca="1" si="0"/>
        <v>45</v>
      </c>
    </row>
    <row r="9" spans="1:10" x14ac:dyDescent="0.25">
      <c r="A9" s="6">
        <v>7</v>
      </c>
      <c r="B9" s="4">
        <f t="shared" ca="1" si="1"/>
        <v>45348</v>
      </c>
      <c r="C9" s="3"/>
      <c r="D9" s="3">
        <f t="shared" ca="1" si="2"/>
        <v>9</v>
      </c>
      <c r="E9" s="3">
        <f t="shared" ca="1" si="3"/>
        <v>6</v>
      </c>
      <c r="F9" s="3">
        <f t="shared" ca="1" si="4"/>
        <v>3</v>
      </c>
      <c r="G9" s="7">
        <f t="shared" ca="1" si="0"/>
        <v>162</v>
      </c>
    </row>
    <row r="10" spans="1:10" x14ac:dyDescent="0.25">
      <c r="A10" s="11">
        <v>5</v>
      </c>
      <c r="B10" s="12">
        <f t="shared" ca="1" si="1"/>
        <v>45539</v>
      </c>
      <c r="C10" s="13"/>
      <c r="D10" s="13">
        <f t="shared" ca="1" si="2"/>
        <v>9</v>
      </c>
      <c r="E10" s="13">
        <f t="shared" ca="1" si="3"/>
        <v>6</v>
      </c>
      <c r="F10" s="13">
        <f t="shared" ca="1" si="4"/>
        <v>2</v>
      </c>
      <c r="G10" s="14">
        <f t="shared" ca="1" si="0"/>
        <v>108</v>
      </c>
    </row>
  </sheetData>
  <sortState xmlns:xlrd2="http://schemas.microsoft.com/office/spreadsheetml/2017/richdata2" ref="A3:G10">
    <sortCondition ref="B3:B1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F4F2-8BC7-4C44-8AA5-103213B4E207}">
  <dimension ref="A1:AG15"/>
  <sheetViews>
    <sheetView workbookViewId="0">
      <selection activeCell="L10" sqref="L10"/>
    </sheetView>
  </sheetViews>
  <sheetFormatPr defaultRowHeight="15" x14ac:dyDescent="0.25"/>
  <cols>
    <col min="2" max="2" width="28.140625" customWidth="1"/>
    <col min="3" max="3" width="11.42578125" customWidth="1"/>
    <col min="12" max="12" width="4.42578125" customWidth="1"/>
    <col min="13" max="13" width="4" customWidth="1"/>
    <col min="14" max="14" width="4.7109375" customWidth="1"/>
    <col min="15" max="15" width="4" customWidth="1"/>
    <col min="16" max="16" width="3.42578125" customWidth="1"/>
    <col min="17" max="17" width="3.7109375" customWidth="1"/>
    <col min="18" max="19" width="4" customWidth="1"/>
    <col min="20" max="20" width="4.42578125" customWidth="1"/>
    <col min="21" max="21" width="3.7109375" customWidth="1"/>
    <col min="22" max="22" width="4" customWidth="1"/>
    <col min="23" max="23" width="4.28515625" customWidth="1"/>
    <col min="24" max="24" width="4.5703125" customWidth="1"/>
    <col min="25" max="25" width="4.140625" customWidth="1"/>
    <col min="26" max="26" width="3.42578125" customWidth="1"/>
    <col min="27" max="27" width="4.28515625" customWidth="1"/>
    <col min="28" max="28" width="3.85546875" customWidth="1"/>
    <col min="29" max="29" width="3.7109375" customWidth="1"/>
    <col min="30" max="30" width="4.28515625" customWidth="1"/>
    <col min="31" max="31" width="3.7109375" customWidth="1"/>
    <col min="32" max="32" width="5.140625" customWidth="1"/>
    <col min="33" max="33" width="3.7109375" customWidth="1"/>
  </cols>
  <sheetData>
    <row r="1" spans="1:33" x14ac:dyDescent="0.25">
      <c r="L1" s="25">
        <v>1</v>
      </c>
      <c r="M1" s="25">
        <v>2</v>
      </c>
      <c r="N1" s="25">
        <v>3</v>
      </c>
      <c r="O1" s="25">
        <v>4</v>
      </c>
      <c r="P1" s="25">
        <v>5</v>
      </c>
      <c r="Q1" s="25">
        <v>6</v>
      </c>
      <c r="R1" s="25">
        <v>7</v>
      </c>
      <c r="S1" s="25">
        <v>8</v>
      </c>
      <c r="T1" s="25">
        <v>9</v>
      </c>
      <c r="U1" s="25">
        <v>10</v>
      </c>
      <c r="V1" s="25">
        <v>11</v>
      </c>
      <c r="W1" s="25">
        <v>12</v>
      </c>
      <c r="X1" s="25">
        <v>13</v>
      </c>
      <c r="Y1" s="25">
        <v>14</v>
      </c>
      <c r="Z1" s="25">
        <v>15</v>
      </c>
      <c r="AA1" s="25">
        <v>16</v>
      </c>
      <c r="AB1" s="25">
        <v>17</v>
      </c>
      <c r="AC1" s="25">
        <v>18</v>
      </c>
      <c r="AD1" s="25">
        <v>19</v>
      </c>
      <c r="AE1" s="25">
        <v>20</v>
      </c>
      <c r="AF1" s="25">
        <v>21</v>
      </c>
      <c r="AG1" s="25">
        <v>22</v>
      </c>
    </row>
    <row r="2" spans="1:33" x14ac:dyDescent="0.25"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</row>
    <row r="3" spans="1:33" x14ac:dyDescent="0.25">
      <c r="B3" s="27" t="s">
        <v>52</v>
      </c>
      <c r="C3" s="24"/>
      <c r="D3" s="24"/>
      <c r="E3" s="24"/>
      <c r="F3" s="24" t="s">
        <v>53</v>
      </c>
      <c r="G3" s="24"/>
      <c r="H3" s="24"/>
      <c r="I3" s="24"/>
      <c r="J3" s="24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3" x14ac:dyDescent="0.25">
      <c r="B4" s="24"/>
      <c r="C4" s="24"/>
      <c r="D4" s="24"/>
      <c r="E4" s="24"/>
      <c r="F4" s="24"/>
      <c r="G4" s="24"/>
      <c r="H4" s="24"/>
      <c r="I4" s="24"/>
      <c r="J4" s="24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3" x14ac:dyDescent="0.25">
      <c r="A5" s="24" t="s">
        <v>42</v>
      </c>
      <c r="B5" s="24" t="s">
        <v>43</v>
      </c>
      <c r="C5" s="24" t="s">
        <v>44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3" x14ac:dyDescent="0.25">
      <c r="A6" s="26"/>
      <c r="B6" s="26"/>
      <c r="C6" s="26"/>
      <c r="D6" s="26">
        <v>3</v>
      </c>
      <c r="E6" s="26">
        <v>5</v>
      </c>
      <c r="F6" s="26">
        <f>IF(OR(ISBLANK(D6),ISBLANK(E6)),"",AVERAGE(D6:E6))</f>
        <v>4</v>
      </c>
      <c r="G6" s="26">
        <v>8</v>
      </c>
      <c r="H6" s="26">
        <v>7</v>
      </c>
      <c r="I6" s="26">
        <f>IF(H6="",AVERAGE(F6:G6),AVERAGE(LARGE(F6:G6,1),H6))</f>
        <v>7.5</v>
      </c>
      <c r="J6" s="28">
        <f>IF(I6="",AVERAGE(G6:H6),AVERAGE(LARGE(G6:H6,1),I6))</f>
        <v>7.75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x14ac:dyDescent="0.25">
      <c r="A7" s="26"/>
      <c r="B7" s="26"/>
      <c r="C7" s="26"/>
      <c r="D7" s="26">
        <f ca="1">RANDBETWEEN(1,10)</f>
        <v>10</v>
      </c>
      <c r="E7" s="26">
        <f t="shared" ref="E7:H13" ca="1" si="0">RANDBETWEEN(1,10)</f>
        <v>2</v>
      </c>
      <c r="F7" s="26">
        <f t="shared" ca="1" si="0"/>
        <v>6</v>
      </c>
      <c r="G7" s="26">
        <f t="shared" ca="1" si="0"/>
        <v>1</v>
      </c>
      <c r="H7" s="26">
        <f t="shared" ca="1" si="0"/>
        <v>9</v>
      </c>
      <c r="I7" s="26">
        <f t="shared" ref="I7:J13" ca="1" si="1">IF(H7="",AVERAGE(F7:G7),AVERAGE(LARGE(F7:G7,1),H7))</f>
        <v>7.5</v>
      </c>
      <c r="J7" s="28">
        <f t="shared" ca="1" si="1"/>
        <v>8.25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33" x14ac:dyDescent="0.25">
      <c r="A8" s="26"/>
      <c r="B8" s="26"/>
      <c r="C8" s="26"/>
      <c r="D8" s="26">
        <f t="shared" ref="D8:D13" ca="1" si="2">RANDBETWEEN(1,10)</f>
        <v>8</v>
      </c>
      <c r="E8" s="26">
        <f t="shared" ca="1" si="0"/>
        <v>7</v>
      </c>
      <c r="F8" s="26">
        <f t="shared" ca="1" si="0"/>
        <v>7</v>
      </c>
      <c r="G8" s="26">
        <f t="shared" ca="1" si="0"/>
        <v>9</v>
      </c>
      <c r="H8" s="26">
        <f t="shared" ca="1" si="0"/>
        <v>7</v>
      </c>
      <c r="I8" s="26">
        <f t="shared" ca="1" si="1"/>
        <v>8</v>
      </c>
      <c r="J8" s="28">
        <f t="shared" ca="1" si="1"/>
        <v>8.5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</row>
    <row r="9" spans="1:33" x14ac:dyDescent="0.25">
      <c r="A9" s="26"/>
      <c r="B9" s="26"/>
      <c r="C9" s="26"/>
      <c r="D9" s="26">
        <f t="shared" ca="1" si="2"/>
        <v>2</v>
      </c>
      <c r="E9" s="26">
        <f t="shared" ca="1" si="0"/>
        <v>9</v>
      </c>
      <c r="F9" s="26">
        <f t="shared" ca="1" si="0"/>
        <v>1</v>
      </c>
      <c r="G9" s="26">
        <f t="shared" ca="1" si="0"/>
        <v>7</v>
      </c>
      <c r="H9" s="26">
        <f t="shared" ca="1" si="0"/>
        <v>3</v>
      </c>
      <c r="I9" s="26">
        <f t="shared" ca="1" si="1"/>
        <v>5</v>
      </c>
      <c r="J9" s="28">
        <f t="shared" ca="1" si="1"/>
        <v>6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</row>
    <row r="10" spans="1:33" x14ac:dyDescent="0.25">
      <c r="A10" s="26"/>
      <c r="B10" s="26"/>
      <c r="C10" s="26"/>
      <c r="D10" s="26">
        <f t="shared" ca="1" si="2"/>
        <v>8</v>
      </c>
      <c r="E10" s="26">
        <f t="shared" ca="1" si="0"/>
        <v>9</v>
      </c>
      <c r="F10" s="26">
        <f t="shared" ca="1" si="0"/>
        <v>4</v>
      </c>
      <c r="G10" s="26">
        <f t="shared" ca="1" si="0"/>
        <v>5</v>
      </c>
      <c r="H10" s="26">
        <f t="shared" ca="1" si="0"/>
        <v>9</v>
      </c>
      <c r="I10" s="26">
        <f t="shared" ca="1" si="1"/>
        <v>7</v>
      </c>
      <c r="J10" s="28">
        <f t="shared" ca="1" si="1"/>
        <v>8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</row>
    <row r="11" spans="1:33" x14ac:dyDescent="0.25">
      <c r="A11" s="26"/>
      <c r="B11" s="26"/>
      <c r="C11" s="26"/>
      <c r="D11" s="26">
        <f t="shared" ca="1" si="2"/>
        <v>9</v>
      </c>
      <c r="E11" s="26">
        <f t="shared" ca="1" si="0"/>
        <v>7</v>
      </c>
      <c r="F11" s="26">
        <f t="shared" ca="1" si="0"/>
        <v>3</v>
      </c>
      <c r="G11" s="26">
        <f t="shared" ca="1" si="0"/>
        <v>3</v>
      </c>
      <c r="H11" s="26">
        <f t="shared" ca="1" si="0"/>
        <v>2</v>
      </c>
      <c r="I11" s="26">
        <f t="shared" ca="1" si="1"/>
        <v>2.5</v>
      </c>
      <c r="J11" s="28">
        <f t="shared" ca="1" si="1"/>
        <v>2.75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</row>
    <row r="12" spans="1:33" x14ac:dyDescent="0.25">
      <c r="A12" s="26"/>
      <c r="B12" s="26"/>
      <c r="C12" s="26"/>
      <c r="D12" s="26">
        <f t="shared" ca="1" si="2"/>
        <v>6</v>
      </c>
      <c r="E12" s="26">
        <f t="shared" ca="1" si="0"/>
        <v>5</v>
      </c>
      <c r="F12" s="26">
        <f t="shared" ca="1" si="0"/>
        <v>8</v>
      </c>
      <c r="G12" s="26">
        <f t="shared" ca="1" si="0"/>
        <v>6</v>
      </c>
      <c r="H12" s="26">
        <f t="shared" ca="1" si="0"/>
        <v>10</v>
      </c>
      <c r="I12" s="26">
        <f t="shared" ca="1" si="1"/>
        <v>9</v>
      </c>
      <c r="J12" s="28">
        <f t="shared" ca="1" si="1"/>
        <v>9.5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</row>
    <row r="13" spans="1:33" x14ac:dyDescent="0.25">
      <c r="A13" s="26"/>
      <c r="B13" s="26"/>
      <c r="C13" s="26"/>
      <c r="D13" s="26">
        <f t="shared" ca="1" si="2"/>
        <v>2</v>
      </c>
      <c r="E13" s="26">
        <f t="shared" ca="1" si="0"/>
        <v>8</v>
      </c>
      <c r="F13" s="26">
        <f t="shared" ca="1" si="0"/>
        <v>6</v>
      </c>
      <c r="G13" s="26">
        <f t="shared" ca="1" si="0"/>
        <v>9</v>
      </c>
      <c r="H13" s="26">
        <f t="shared" ca="1" si="0"/>
        <v>1</v>
      </c>
      <c r="I13" s="26">
        <f t="shared" ca="1" si="1"/>
        <v>5</v>
      </c>
      <c r="J13" s="28">
        <f t="shared" ca="1" si="1"/>
        <v>7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5" spans="1:33" x14ac:dyDescent="0.25">
      <c r="B15" t="s">
        <v>54</v>
      </c>
    </row>
  </sheetData>
  <conditionalFormatting sqref="G6">
    <cfRule type="cellIs" dxfId="3" priority="4" operator="lessThan">
      <formula>6</formula>
    </cfRule>
    <cfRule type="cellIs" dxfId="2" priority="5" operator="greaterThanOrEqual">
      <formula>6</formula>
    </cfRule>
  </conditionalFormatting>
  <conditionalFormatting sqref="I6:I13">
    <cfRule type="cellIs" dxfId="1" priority="1" operator="lessThan">
      <formula>6</formula>
    </cfRule>
    <cfRule type="cellIs" dxfId="0" priority="2" operator="greaterThan">
      <formula>6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BA524DC9-981A-49E4-BC49-8E703A12BFA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6</xm:f>
              </x14:cfvo>
              <x14:cfIcon iconSet="3TrafficLights1" iconId="0"/>
              <x14:cfIcon iconSet="3Symbols2" iconId="0"/>
              <x14:cfIcon iconSet="3Symbols2" iconId="2"/>
            </x14:iconSet>
          </x14:cfRule>
          <xm:sqref>J6:J13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4A72-4897-4AE0-BB50-9084F160554D}">
  <dimension ref="A1:P15"/>
  <sheetViews>
    <sheetView workbookViewId="0">
      <selection activeCell="G21" sqref="G21"/>
    </sheetView>
  </sheetViews>
  <sheetFormatPr defaultRowHeight="15" x14ac:dyDescent="0.25"/>
  <cols>
    <col min="1" max="1" width="31.85546875" customWidth="1"/>
    <col min="2" max="2" width="18.140625" customWidth="1"/>
  </cols>
  <sheetData>
    <row r="1" spans="1:16" x14ac:dyDescent="0.25">
      <c r="A1" s="30" t="s">
        <v>61</v>
      </c>
    </row>
    <row r="2" spans="1:16" x14ac:dyDescent="0.25">
      <c r="A2" s="31" t="s">
        <v>69</v>
      </c>
      <c r="B2" t="str">
        <f>IF(MID(A2,10,2)=TEXT(K5,0)&amp;TEXT(L5,0),"Valido","Invalido")</f>
        <v>Valido</v>
      </c>
      <c r="K2" s="38" t="s">
        <v>68</v>
      </c>
      <c r="L2" s="38"/>
    </row>
    <row r="3" spans="1:16" x14ac:dyDescent="0.25">
      <c r="K3" t="s">
        <v>63</v>
      </c>
      <c r="L3" t="s">
        <v>64</v>
      </c>
    </row>
    <row r="4" spans="1:16" x14ac:dyDescent="0.25">
      <c r="A4" s="22" t="s">
        <v>62</v>
      </c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2">
        <v>6</v>
      </c>
      <c r="H4" s="22">
        <v>7</v>
      </c>
      <c r="I4" s="22">
        <v>8</v>
      </c>
      <c r="J4" s="22">
        <v>9</v>
      </c>
      <c r="K4" s="22">
        <v>10</v>
      </c>
      <c r="L4" s="22">
        <v>11</v>
      </c>
    </row>
    <row r="5" spans="1:16" x14ac:dyDescent="0.25">
      <c r="A5" s="1" t="s">
        <v>61</v>
      </c>
      <c r="B5" s="37" t="str">
        <f>MID($A$2,B4,1)</f>
        <v>5</v>
      </c>
      <c r="C5" s="37" t="str">
        <f t="shared" ref="C5:J5" si="0">MID($A$2,C4,1)</f>
        <v>0</v>
      </c>
      <c r="D5" s="37" t="str">
        <f t="shared" si="0"/>
        <v>4</v>
      </c>
      <c r="E5" s="37" t="str">
        <f t="shared" si="0"/>
        <v>2</v>
      </c>
      <c r="F5" s="37" t="str">
        <f t="shared" si="0"/>
        <v>7</v>
      </c>
      <c r="G5" s="37" t="str">
        <f t="shared" si="0"/>
        <v>9</v>
      </c>
      <c r="H5" s="37" t="str">
        <f t="shared" si="0"/>
        <v>4</v>
      </c>
      <c r="I5" s="37" t="str">
        <f t="shared" si="0"/>
        <v>7</v>
      </c>
      <c r="J5" s="37" t="str">
        <f t="shared" si="0"/>
        <v>8</v>
      </c>
      <c r="K5" s="34">
        <f>P7</f>
        <v>6</v>
      </c>
      <c r="L5" s="24">
        <f>P8</f>
        <v>3</v>
      </c>
    </row>
    <row r="6" spans="1:16" x14ac:dyDescent="0.25">
      <c r="M6" s="33" t="s">
        <v>58</v>
      </c>
      <c r="N6" s="33" t="s">
        <v>65</v>
      </c>
      <c r="O6" s="33" t="s">
        <v>66</v>
      </c>
      <c r="P6" s="33" t="s">
        <v>67</v>
      </c>
    </row>
    <row r="7" spans="1:16" x14ac:dyDescent="0.25">
      <c r="A7" s="22" t="s">
        <v>63</v>
      </c>
      <c r="B7">
        <f t="shared" ref="B7:J7" si="1">PRODUCT(B5*(11-B4))</f>
        <v>50</v>
      </c>
      <c r="C7">
        <f t="shared" si="1"/>
        <v>0</v>
      </c>
      <c r="D7">
        <f t="shared" si="1"/>
        <v>32</v>
      </c>
      <c r="E7">
        <f t="shared" si="1"/>
        <v>14</v>
      </c>
      <c r="F7">
        <f t="shared" si="1"/>
        <v>42</v>
      </c>
      <c r="G7">
        <f t="shared" si="1"/>
        <v>45</v>
      </c>
      <c r="H7">
        <f t="shared" si="1"/>
        <v>16</v>
      </c>
      <c r="I7">
        <f t="shared" si="1"/>
        <v>21</v>
      </c>
      <c r="J7">
        <f t="shared" si="1"/>
        <v>16</v>
      </c>
      <c r="K7" s="35"/>
      <c r="L7" s="35"/>
      <c r="M7" s="6">
        <f>SUM(B7:L7)</f>
        <v>236</v>
      </c>
      <c r="N7" s="3">
        <f>MOD(M7,11)</f>
        <v>5</v>
      </c>
      <c r="O7" s="3">
        <f>11-N7</f>
        <v>6</v>
      </c>
      <c r="P7" s="36">
        <f>IF(OR(O7=10,O7=11),0,O7)</f>
        <v>6</v>
      </c>
    </row>
    <row r="8" spans="1:16" x14ac:dyDescent="0.25">
      <c r="A8" s="32" t="s">
        <v>64</v>
      </c>
      <c r="B8" s="3">
        <f t="shared" ref="B8:K8" si="2">PRODUCT(B5*(12-B4))</f>
        <v>55</v>
      </c>
      <c r="C8" s="3">
        <f t="shared" si="2"/>
        <v>0</v>
      </c>
      <c r="D8" s="3">
        <f t="shared" si="2"/>
        <v>36</v>
      </c>
      <c r="E8" s="3">
        <f t="shared" si="2"/>
        <v>16</v>
      </c>
      <c r="F8" s="3">
        <f t="shared" si="2"/>
        <v>49</v>
      </c>
      <c r="G8" s="3">
        <f t="shared" si="2"/>
        <v>54</v>
      </c>
      <c r="H8" s="3">
        <f t="shared" si="2"/>
        <v>20</v>
      </c>
      <c r="I8" s="3">
        <f t="shared" si="2"/>
        <v>28</v>
      </c>
      <c r="J8" s="3">
        <f t="shared" si="2"/>
        <v>24</v>
      </c>
      <c r="K8" s="3">
        <f t="shared" si="2"/>
        <v>12</v>
      </c>
      <c r="L8" s="35"/>
      <c r="M8" s="6">
        <f>SUM(B8:L8)</f>
        <v>294</v>
      </c>
      <c r="N8" s="3">
        <f>MOD(M8,11)</f>
        <v>8</v>
      </c>
      <c r="O8" s="3">
        <f>11-N8</f>
        <v>3</v>
      </c>
      <c r="P8" s="36">
        <f>IF(OR(O8=10,O8=11),0,O8)</f>
        <v>3</v>
      </c>
    </row>
    <row r="11" spans="1:16" x14ac:dyDescent="0.25">
      <c r="A11" t="s">
        <v>55</v>
      </c>
      <c r="B11" t="s">
        <v>56</v>
      </c>
    </row>
    <row r="12" spans="1:16" x14ac:dyDescent="0.25">
      <c r="B12" t="s">
        <v>57</v>
      </c>
    </row>
    <row r="13" spans="1:16" x14ac:dyDescent="0.25">
      <c r="B13" t="s">
        <v>58</v>
      </c>
    </row>
    <row r="14" spans="1:16" x14ac:dyDescent="0.25">
      <c r="B14" t="s">
        <v>59</v>
      </c>
    </row>
    <row r="15" spans="1:16" x14ac:dyDescent="0.25">
      <c r="B15" t="s">
        <v>60</v>
      </c>
    </row>
  </sheetData>
  <mergeCells count="1">
    <mergeCell ref="K2:L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0B6F-6D8B-49C1-88DB-9809C3EB2D8C}">
  <dimension ref="A2:C14"/>
  <sheetViews>
    <sheetView tabSelected="1" workbookViewId="0">
      <selection activeCell="G11" sqref="G11"/>
    </sheetView>
  </sheetViews>
  <sheetFormatPr defaultRowHeight="15" x14ac:dyDescent="0.25"/>
  <cols>
    <col min="1" max="1" width="16.7109375" customWidth="1"/>
    <col min="2" max="2" width="55.7109375" customWidth="1"/>
    <col min="3" max="3" width="22.5703125" customWidth="1"/>
  </cols>
  <sheetData>
    <row r="2" spans="1:3" x14ac:dyDescent="0.25">
      <c r="B2" s="41" t="s">
        <v>71</v>
      </c>
      <c r="C2" s="42" t="s">
        <v>72</v>
      </c>
    </row>
    <row r="3" spans="1:3" x14ac:dyDescent="0.25">
      <c r="A3" s="41" t="s">
        <v>70</v>
      </c>
      <c r="B3" s="39" t="s">
        <v>73</v>
      </c>
      <c r="C3" s="40"/>
    </row>
    <row r="4" spans="1:3" x14ac:dyDescent="0.25">
      <c r="B4" s="39" t="s">
        <v>74</v>
      </c>
      <c r="C4" s="40"/>
    </row>
    <row r="5" spans="1:3" x14ac:dyDescent="0.25">
      <c r="B5" s="39" t="s">
        <v>75</v>
      </c>
      <c r="C5" s="40"/>
    </row>
    <row r="7" spans="1:3" x14ac:dyDescent="0.25">
      <c r="A7" s="41" t="s">
        <v>76</v>
      </c>
      <c r="B7" s="39" t="s">
        <v>77</v>
      </c>
      <c r="C7" s="39"/>
    </row>
    <row r="8" spans="1:3" x14ac:dyDescent="0.25">
      <c r="B8" s="39" t="s">
        <v>78</v>
      </c>
      <c r="C8" s="39"/>
    </row>
    <row r="9" spans="1:3" x14ac:dyDescent="0.25">
      <c r="B9" s="39" t="s">
        <v>79</v>
      </c>
      <c r="C9" s="39"/>
    </row>
    <row r="10" spans="1:3" x14ac:dyDescent="0.25">
      <c r="B10" s="39" t="s">
        <v>80</v>
      </c>
      <c r="C10" s="39"/>
    </row>
    <row r="11" spans="1:3" x14ac:dyDescent="0.25">
      <c r="B11" s="39" t="s">
        <v>81</v>
      </c>
      <c r="C11" s="39"/>
    </row>
    <row r="12" spans="1:3" x14ac:dyDescent="0.25">
      <c r="B12" s="39" t="s">
        <v>82</v>
      </c>
      <c r="C12" s="39"/>
    </row>
    <row r="13" spans="1:3" x14ac:dyDescent="0.25">
      <c r="B13" s="39" t="s">
        <v>83</v>
      </c>
      <c r="C13" s="39"/>
    </row>
    <row r="14" spans="1:3" x14ac:dyDescent="0.25">
      <c r="B14" s="39" t="s">
        <v>84</v>
      </c>
      <c r="C14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Orçamento</vt:lpstr>
      <vt:lpstr>CPF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LAB55</dc:creator>
  <cp:lastModifiedBy>LAB55</cp:lastModifiedBy>
  <dcterms:created xsi:type="dcterms:W3CDTF">2024-09-13T22:31:55Z</dcterms:created>
  <dcterms:modified xsi:type="dcterms:W3CDTF">2024-09-27T22:39:06Z</dcterms:modified>
</cp:coreProperties>
</file>