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Desktop/Programa CCR/grafico/"/>
    </mc:Choice>
  </mc:AlternateContent>
  <xr:revisionPtr revIDLastSave="0" documentId="13_ncr:1_{628AD6F6-66DE-7B43-AF41-C56854BB5CA7}" xr6:coauthVersionLast="47" xr6:coauthVersionMax="47" xr10:uidLastSave="{00000000-0000-0000-0000-000000000000}"/>
  <bookViews>
    <workbookView xWindow="3420" yWindow="500" windowWidth="25380" windowHeight="15940" xr2:uid="{E203B918-EC59-B14B-B01B-A95E1007123A}"/>
  </bookViews>
  <sheets>
    <sheet name="Dados brutos" sheetId="1" r:id="rId1"/>
    <sheet name="Dados tra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88" i="2" l="1"/>
  <c r="AK88" i="1"/>
  <c r="AK53" i="1" s="1"/>
  <c r="AK54" i="1"/>
  <c r="AK51" i="1"/>
  <c r="AK50" i="1"/>
  <c r="AK48" i="1"/>
  <c r="AK47" i="1"/>
  <c r="AK45" i="1"/>
  <c r="AK44" i="1"/>
  <c r="AK77" i="1"/>
  <c r="AK42" i="1" s="1"/>
  <c r="AK41" i="1"/>
  <c r="AK39" i="1"/>
  <c r="AK38" i="1"/>
  <c r="AK36" i="1"/>
  <c r="AK35" i="1"/>
  <c r="AK33" i="1"/>
  <c r="AK32" i="1"/>
  <c r="AK30" i="1"/>
  <c r="AK29" i="1"/>
  <c r="AK27" i="1"/>
  <c r="AK26" i="1"/>
  <c r="AL54" i="1"/>
  <c r="AL53" i="1"/>
  <c r="AL51" i="1"/>
  <c r="AL50" i="1"/>
  <c r="AL48" i="1"/>
  <c r="AL47" i="1"/>
  <c r="AL45" i="1"/>
  <c r="AL44" i="1"/>
  <c r="AL42" i="1"/>
  <c r="AL41" i="1"/>
  <c r="AL39" i="1"/>
  <c r="AL38" i="1"/>
  <c r="AL36" i="1"/>
  <c r="AL35" i="1"/>
  <c r="AL33" i="1"/>
  <c r="AL32" i="1"/>
  <c r="AL30" i="1"/>
  <c r="AL29" i="1"/>
  <c r="AL27" i="1"/>
  <c r="AL26" i="1"/>
  <c r="AK86" i="2"/>
  <c r="AK85" i="2"/>
  <c r="AS79" i="2"/>
  <c r="AR79" i="2"/>
  <c r="AE77" i="2"/>
  <c r="AD77" i="2"/>
  <c r="AA77" i="2"/>
  <c r="Z77" i="2"/>
  <c r="Y77" i="2"/>
  <c r="X77" i="2"/>
  <c r="W77" i="2"/>
  <c r="V77" i="2"/>
  <c r="S77" i="2"/>
  <c r="R77" i="2"/>
  <c r="Q77" i="2"/>
  <c r="P77" i="2"/>
  <c r="O77" i="2"/>
  <c r="N77" i="2"/>
  <c r="M77" i="2"/>
  <c r="L77" i="2"/>
  <c r="AS76" i="2"/>
  <c r="AL89" i="2" s="1"/>
  <c r="AR76" i="2"/>
  <c r="AL88" i="2" s="1"/>
  <c r="AE76" i="2"/>
  <c r="AD76" i="2"/>
  <c r="AA76" i="2"/>
  <c r="Z76" i="2"/>
  <c r="Y76" i="2"/>
  <c r="X76" i="2"/>
  <c r="W76" i="2"/>
  <c r="V76" i="2"/>
  <c r="S76" i="2"/>
  <c r="R76" i="2"/>
  <c r="Q76" i="2"/>
  <c r="P76" i="2"/>
  <c r="O76" i="2"/>
  <c r="N76" i="2"/>
  <c r="M76" i="2"/>
  <c r="L76" i="2"/>
  <c r="AE75" i="2"/>
  <c r="AD75" i="2"/>
  <c r="AA75" i="2"/>
  <c r="Z75" i="2"/>
  <c r="Y75" i="2"/>
  <c r="X75" i="2"/>
  <c r="W75" i="2"/>
  <c r="V75" i="2"/>
  <c r="S75" i="2"/>
  <c r="R75" i="2"/>
  <c r="Q75" i="2"/>
  <c r="P75" i="2"/>
  <c r="O75" i="2"/>
  <c r="N75" i="2"/>
  <c r="M75" i="2"/>
  <c r="L75" i="2"/>
  <c r="AK74" i="2"/>
  <c r="AE74" i="2"/>
  <c r="AD74" i="2"/>
  <c r="AA74" i="2"/>
  <c r="Z74" i="2"/>
  <c r="Y74" i="2"/>
  <c r="X74" i="2"/>
  <c r="W74" i="2"/>
  <c r="V74" i="2"/>
  <c r="S74" i="2"/>
  <c r="R74" i="2"/>
  <c r="Q74" i="2"/>
  <c r="P74" i="2"/>
  <c r="O74" i="2"/>
  <c r="N74" i="2"/>
  <c r="M74" i="2"/>
  <c r="L74" i="2"/>
  <c r="AS73" i="2"/>
  <c r="AL86" i="2" s="1"/>
  <c r="AR73" i="2"/>
  <c r="AL85" i="2" s="1"/>
  <c r="AK73" i="2"/>
  <c r="AE73" i="2"/>
  <c r="AD73" i="2"/>
  <c r="AA73" i="2"/>
  <c r="Z73" i="2"/>
  <c r="Y73" i="2"/>
  <c r="X73" i="2"/>
  <c r="W73" i="2"/>
  <c r="V73" i="2"/>
  <c r="S73" i="2"/>
  <c r="R73" i="2"/>
  <c r="Q73" i="2"/>
  <c r="P73" i="2"/>
  <c r="O73" i="2"/>
  <c r="N73" i="2"/>
  <c r="M73" i="2"/>
  <c r="L73" i="2"/>
  <c r="AS72" i="2"/>
  <c r="AL83" i="2" s="1"/>
  <c r="AR72" i="2"/>
  <c r="AL82" i="2" s="1"/>
  <c r="AE72" i="2"/>
  <c r="AD72" i="2"/>
  <c r="AA72" i="2"/>
  <c r="Z72" i="2"/>
  <c r="Y72" i="2"/>
  <c r="X72" i="2"/>
  <c r="W72" i="2"/>
  <c r="V72" i="2"/>
  <c r="S72" i="2"/>
  <c r="R72" i="2"/>
  <c r="Q72" i="2"/>
  <c r="P72" i="2"/>
  <c r="O72" i="2"/>
  <c r="N72" i="2"/>
  <c r="M72" i="2"/>
  <c r="L72" i="2"/>
  <c r="AS71" i="2"/>
  <c r="AL80" i="2" s="1"/>
  <c r="AR71" i="2"/>
  <c r="AL79" i="2" s="1"/>
  <c r="AE71" i="2"/>
  <c r="AD71" i="2"/>
  <c r="AA71" i="2"/>
  <c r="Z71" i="2"/>
  <c r="Y71" i="2"/>
  <c r="X71" i="2"/>
  <c r="W71" i="2"/>
  <c r="V71" i="2"/>
  <c r="S71" i="2"/>
  <c r="R71" i="2"/>
  <c r="Q71" i="2"/>
  <c r="P71" i="2"/>
  <c r="O71" i="2"/>
  <c r="N71" i="2"/>
  <c r="M71" i="2"/>
  <c r="L71" i="2"/>
  <c r="AS70" i="2"/>
  <c r="AL77" i="2" s="1"/>
  <c r="AR70" i="2"/>
  <c r="AL76" i="2" s="1"/>
  <c r="AL70" i="2"/>
  <c r="AE70" i="2"/>
  <c r="AD70" i="2"/>
  <c r="AA70" i="2"/>
  <c r="Z70" i="2"/>
  <c r="Y70" i="2"/>
  <c r="X70" i="2"/>
  <c r="W70" i="2"/>
  <c r="V70" i="2"/>
  <c r="S70" i="2"/>
  <c r="R70" i="2"/>
  <c r="Q70" i="2"/>
  <c r="P70" i="2"/>
  <c r="O70" i="2"/>
  <c r="N70" i="2"/>
  <c r="M70" i="2"/>
  <c r="L70" i="2"/>
  <c r="AS69" i="2"/>
  <c r="AL74" i="2" s="1"/>
  <c r="AR69" i="2"/>
  <c r="AL73" i="2" s="1"/>
  <c r="AE69" i="2"/>
  <c r="AD69" i="2"/>
  <c r="AA69" i="2"/>
  <c r="Z69" i="2"/>
  <c r="Y69" i="2"/>
  <c r="X69" i="2"/>
  <c r="W69" i="2"/>
  <c r="V69" i="2"/>
  <c r="S69" i="2"/>
  <c r="R69" i="2"/>
  <c r="M69" i="2"/>
  <c r="L69" i="2"/>
  <c r="AE68" i="2"/>
  <c r="AD68" i="2"/>
  <c r="AA68" i="2"/>
  <c r="Z68" i="2"/>
  <c r="Y68" i="2"/>
  <c r="X68" i="2"/>
  <c r="W68" i="2"/>
  <c r="V68" i="2"/>
  <c r="S68" i="2"/>
  <c r="R68" i="2"/>
  <c r="Q68" i="2"/>
  <c r="P68" i="2"/>
  <c r="O68" i="2"/>
  <c r="N68" i="2"/>
  <c r="M68" i="2"/>
  <c r="L68" i="2"/>
  <c r="AE67" i="2"/>
  <c r="AD67" i="2"/>
  <c r="AA67" i="2"/>
  <c r="Z67" i="2"/>
  <c r="Y67" i="2"/>
  <c r="X67" i="2"/>
  <c r="W67" i="2"/>
  <c r="V67" i="2"/>
  <c r="S67" i="2"/>
  <c r="R67" i="2"/>
  <c r="O67" i="2"/>
  <c r="N67" i="2"/>
  <c r="M67" i="2"/>
  <c r="L67" i="2"/>
  <c r="AS66" i="2"/>
  <c r="AL71" i="2" s="1"/>
  <c r="AR66" i="2"/>
  <c r="AE66" i="2"/>
  <c r="AD66" i="2"/>
  <c r="AA66" i="2"/>
  <c r="Z66" i="2"/>
  <c r="Y66" i="2"/>
  <c r="X66" i="2"/>
  <c r="W66" i="2"/>
  <c r="V66" i="2"/>
  <c r="S66" i="2"/>
  <c r="R66" i="2"/>
  <c r="Q66" i="2"/>
  <c r="P66" i="2"/>
  <c r="O66" i="2"/>
  <c r="N66" i="2"/>
  <c r="M66" i="2"/>
  <c r="L66" i="2"/>
  <c r="AS65" i="2"/>
  <c r="AL68" i="2" s="1"/>
  <c r="AR65" i="2"/>
  <c r="AL67" i="2" s="1"/>
  <c r="AE65" i="2"/>
  <c r="AD65" i="2"/>
  <c r="AA65" i="2"/>
  <c r="Z65" i="2"/>
  <c r="Y65" i="2"/>
  <c r="X65" i="2"/>
  <c r="W65" i="2"/>
  <c r="V65" i="2"/>
  <c r="S65" i="2"/>
  <c r="R65" i="2"/>
  <c r="Q65" i="2"/>
  <c r="P65" i="2"/>
  <c r="O65" i="2"/>
  <c r="N65" i="2"/>
  <c r="M65" i="2"/>
  <c r="L65" i="2"/>
  <c r="AS64" i="2"/>
  <c r="AL65" i="2" s="1"/>
  <c r="AR64" i="2"/>
  <c r="AL64" i="2" s="1"/>
  <c r="AE64" i="2"/>
  <c r="AD64" i="2"/>
  <c r="AA64" i="2"/>
  <c r="Z64" i="2"/>
  <c r="Y64" i="2"/>
  <c r="X64" i="2"/>
  <c r="W64" i="2"/>
  <c r="V64" i="2"/>
  <c r="S64" i="2"/>
  <c r="R64" i="2"/>
  <c r="Q64" i="2"/>
  <c r="P64" i="2"/>
  <c r="O64" i="2"/>
  <c r="N64" i="2"/>
  <c r="M64" i="2"/>
  <c r="L64" i="2"/>
  <c r="AS63" i="2"/>
  <c r="AL62" i="2" s="1"/>
  <c r="AR63" i="2"/>
  <c r="AL61" i="2" s="1"/>
  <c r="AE63" i="2"/>
  <c r="AD63" i="2"/>
  <c r="AA63" i="2"/>
  <c r="Z63" i="2"/>
  <c r="Y63" i="2"/>
  <c r="X63" i="2"/>
  <c r="W63" i="2"/>
  <c r="V63" i="2"/>
  <c r="S63" i="2"/>
  <c r="R63" i="2"/>
  <c r="Q63" i="2"/>
  <c r="P63" i="2"/>
  <c r="O63" i="2"/>
  <c r="N63" i="2"/>
  <c r="M63" i="2"/>
  <c r="L63" i="2"/>
  <c r="AE62" i="2"/>
  <c r="AD62" i="2"/>
  <c r="AA62" i="2"/>
  <c r="Z62" i="2"/>
  <c r="Y62" i="2"/>
  <c r="X62" i="2"/>
  <c r="W62" i="2"/>
  <c r="V62" i="2"/>
  <c r="S62" i="2"/>
  <c r="R62" i="2"/>
  <c r="Q62" i="2"/>
  <c r="P62" i="2"/>
  <c r="O62" i="2"/>
  <c r="N62" i="2"/>
  <c r="M62" i="2"/>
  <c r="L62" i="2"/>
  <c r="AE61" i="2"/>
  <c r="AD61" i="2"/>
  <c r="AA61" i="2"/>
  <c r="Z61" i="2"/>
  <c r="Y61" i="2"/>
  <c r="X61" i="2"/>
  <c r="W61" i="2"/>
  <c r="V61" i="2"/>
  <c r="S61" i="2"/>
  <c r="R61" i="2"/>
  <c r="Q61" i="2"/>
  <c r="P61" i="2"/>
  <c r="O61" i="2"/>
  <c r="N61" i="2"/>
  <c r="M61" i="2"/>
  <c r="L61" i="2"/>
  <c r="AE60" i="2"/>
  <c r="AD60" i="2"/>
  <c r="AA60" i="2"/>
  <c r="Z60" i="2"/>
  <c r="Y60" i="2"/>
  <c r="X60" i="2"/>
  <c r="W60" i="2"/>
  <c r="V60" i="2"/>
  <c r="S60" i="2"/>
  <c r="R60" i="2"/>
  <c r="O60" i="2"/>
  <c r="N60" i="2"/>
  <c r="M60" i="2"/>
  <c r="L60" i="2"/>
  <c r="AE59" i="2"/>
  <c r="AD59" i="2"/>
  <c r="AA59" i="2"/>
  <c r="Z59" i="2"/>
  <c r="Y59" i="2"/>
  <c r="X59" i="2"/>
  <c r="W59" i="2"/>
  <c r="V59" i="2"/>
  <c r="S59" i="2"/>
  <c r="R59" i="2"/>
  <c r="Q59" i="2"/>
  <c r="P59" i="2"/>
  <c r="O59" i="2"/>
  <c r="N59" i="2"/>
  <c r="M59" i="2"/>
  <c r="L59" i="2"/>
  <c r="AE58" i="2"/>
  <c r="AD58" i="2"/>
  <c r="Y58" i="2"/>
  <c r="X58" i="2"/>
  <c r="W58" i="2"/>
  <c r="V58" i="2"/>
  <c r="S58" i="2"/>
  <c r="R58" i="2"/>
  <c r="O58" i="2"/>
  <c r="N58" i="2"/>
  <c r="M58" i="2"/>
  <c r="L58" i="2"/>
  <c r="AE57" i="2"/>
  <c r="AD57" i="2"/>
  <c r="AA57" i="2"/>
  <c r="Z57" i="2"/>
  <c r="Y57" i="2"/>
  <c r="X57" i="2"/>
  <c r="W57" i="2"/>
  <c r="V57" i="2"/>
  <c r="S57" i="2"/>
  <c r="R57" i="2"/>
  <c r="O57" i="2"/>
  <c r="N57" i="2"/>
  <c r="M57" i="2"/>
  <c r="L57" i="2"/>
  <c r="AE56" i="2"/>
  <c r="AD56" i="2"/>
  <c r="AA56" i="2"/>
  <c r="Z56" i="2"/>
  <c r="Y56" i="2"/>
  <c r="X56" i="2"/>
  <c r="W56" i="2"/>
  <c r="V56" i="2"/>
  <c r="S56" i="2"/>
  <c r="R56" i="2"/>
  <c r="Q56" i="2"/>
  <c r="P56" i="2"/>
  <c r="O56" i="2"/>
  <c r="N56" i="2"/>
  <c r="M56" i="2"/>
  <c r="L56" i="2"/>
  <c r="AE55" i="2"/>
  <c r="AD55" i="2"/>
  <c r="AA55" i="2"/>
  <c r="Z55" i="2"/>
  <c r="Y55" i="2"/>
  <c r="X55" i="2"/>
  <c r="W55" i="2"/>
  <c r="V55" i="2"/>
  <c r="S55" i="2"/>
  <c r="R55" i="2"/>
  <c r="Q55" i="2"/>
  <c r="P55" i="2"/>
  <c r="O55" i="2"/>
  <c r="N55" i="2"/>
  <c r="M55" i="2"/>
  <c r="L55" i="2"/>
  <c r="AE54" i="2"/>
  <c r="AD54" i="2"/>
  <c r="Y54" i="2"/>
  <c r="X54" i="2"/>
  <c r="W54" i="2"/>
  <c r="V54" i="2"/>
  <c r="S54" i="2"/>
  <c r="R54" i="2"/>
  <c r="Q54" i="2"/>
  <c r="P54" i="2"/>
  <c r="O54" i="2"/>
  <c r="N54" i="2"/>
  <c r="M54" i="2"/>
  <c r="L54" i="2"/>
  <c r="AA53" i="2"/>
  <c r="Z53" i="2"/>
  <c r="Y53" i="2"/>
  <c r="X53" i="2"/>
  <c r="W53" i="2"/>
  <c r="V53" i="2"/>
  <c r="S53" i="2"/>
  <c r="R53" i="2"/>
  <c r="Q53" i="2"/>
  <c r="P53" i="2"/>
  <c r="O53" i="2"/>
  <c r="N53" i="2"/>
  <c r="M53" i="2"/>
  <c r="L53" i="2"/>
  <c r="AE52" i="2"/>
  <c r="AD52" i="2"/>
  <c r="Y52" i="2"/>
  <c r="X52" i="2"/>
  <c r="S52" i="2"/>
  <c r="R52" i="2"/>
  <c r="Q52" i="2"/>
  <c r="P52" i="2"/>
  <c r="O52" i="2"/>
  <c r="N52" i="2"/>
  <c r="M52" i="2"/>
  <c r="L52" i="2"/>
  <c r="AE51" i="2"/>
  <c r="AD51" i="2"/>
  <c r="Y51" i="2"/>
  <c r="X51" i="2"/>
  <c r="S51" i="2"/>
  <c r="R51" i="2"/>
  <c r="O51" i="2"/>
  <c r="N51" i="2"/>
  <c r="M51" i="2"/>
  <c r="L51" i="2"/>
  <c r="AA50" i="2"/>
  <c r="Z50" i="2"/>
  <c r="Y50" i="2"/>
  <c r="X50" i="2"/>
  <c r="W50" i="2"/>
  <c r="V50" i="2"/>
  <c r="S50" i="2"/>
  <c r="R50" i="2"/>
  <c r="Q50" i="2"/>
  <c r="P50" i="2"/>
  <c r="O50" i="2"/>
  <c r="N50" i="2"/>
  <c r="M50" i="2"/>
  <c r="L50" i="2"/>
  <c r="AE49" i="2"/>
  <c r="AD49" i="2"/>
  <c r="AA49" i="2"/>
  <c r="Z49" i="2"/>
  <c r="Y49" i="2"/>
  <c r="X49" i="2"/>
  <c r="W49" i="2"/>
  <c r="V49" i="2"/>
  <c r="S49" i="2"/>
  <c r="R49" i="2"/>
  <c r="Q49" i="2"/>
  <c r="P49" i="2"/>
  <c r="O49" i="2"/>
  <c r="N49" i="2"/>
  <c r="M49" i="2"/>
  <c r="L49" i="2"/>
  <c r="AE48" i="2"/>
  <c r="AD48" i="2"/>
  <c r="AA48" i="2"/>
  <c r="Z48" i="2"/>
  <c r="Y48" i="2"/>
  <c r="X48" i="2"/>
  <c r="W48" i="2"/>
  <c r="V48" i="2"/>
  <c r="S48" i="2"/>
  <c r="R48" i="2"/>
  <c r="Q48" i="2"/>
  <c r="P48" i="2"/>
  <c r="O48" i="2"/>
  <c r="N48" i="2"/>
  <c r="M48" i="2"/>
  <c r="L48" i="2"/>
  <c r="AE47" i="2"/>
  <c r="AD47" i="2"/>
  <c r="AA47" i="2"/>
  <c r="Z47" i="2"/>
  <c r="Y47" i="2"/>
  <c r="X47" i="2"/>
  <c r="W47" i="2"/>
  <c r="V47" i="2"/>
  <c r="S47" i="2"/>
  <c r="R47" i="2"/>
  <c r="Q47" i="2"/>
  <c r="P47" i="2"/>
  <c r="O47" i="2"/>
  <c r="N47" i="2"/>
  <c r="M47" i="2"/>
  <c r="L47" i="2"/>
  <c r="AE46" i="2"/>
  <c r="AD46" i="2"/>
  <c r="Y46" i="2"/>
  <c r="X46" i="2"/>
  <c r="W46" i="2"/>
  <c r="V46" i="2"/>
  <c r="S46" i="2"/>
  <c r="R46" i="2"/>
  <c r="M46" i="2"/>
  <c r="L46" i="2"/>
  <c r="AE45" i="2"/>
  <c r="AD45" i="2"/>
  <c r="AA45" i="2"/>
  <c r="Z45" i="2"/>
  <c r="Y45" i="2"/>
  <c r="X45" i="2"/>
  <c r="W45" i="2"/>
  <c r="V45" i="2"/>
  <c r="S45" i="2"/>
  <c r="R45" i="2"/>
  <c r="O45" i="2"/>
  <c r="N45" i="2"/>
  <c r="M45" i="2"/>
  <c r="L45" i="2"/>
  <c r="H45" i="2"/>
  <c r="G45" i="2"/>
  <c r="E45" i="2"/>
  <c r="D45" i="2"/>
  <c r="C45" i="2"/>
  <c r="AE44" i="2"/>
  <c r="AD44" i="2"/>
  <c r="AA44" i="2"/>
  <c r="Z44" i="2"/>
  <c r="Y44" i="2"/>
  <c r="X44" i="2"/>
  <c r="W44" i="2"/>
  <c r="V44" i="2"/>
  <c r="S44" i="2"/>
  <c r="R44" i="2"/>
  <c r="Q44" i="2"/>
  <c r="P44" i="2"/>
  <c r="O44" i="2"/>
  <c r="N44" i="2"/>
  <c r="M44" i="2"/>
  <c r="L44" i="2"/>
  <c r="AA43" i="2"/>
  <c r="Z43" i="2"/>
  <c r="Y43" i="2"/>
  <c r="X43" i="2"/>
  <c r="W43" i="2"/>
  <c r="V43" i="2"/>
  <c r="S43" i="2"/>
  <c r="R43" i="2"/>
  <c r="Q43" i="2"/>
  <c r="P43" i="2"/>
  <c r="O43" i="2"/>
  <c r="N43" i="2"/>
  <c r="M43" i="2"/>
  <c r="L43" i="2"/>
  <c r="AE42" i="2"/>
  <c r="AD42" i="2"/>
  <c r="AA42" i="2"/>
  <c r="Z42" i="2"/>
  <c r="Y42" i="2"/>
  <c r="X42" i="2"/>
  <c r="W42" i="2"/>
  <c r="V42" i="2"/>
  <c r="S42" i="2"/>
  <c r="R42" i="2"/>
  <c r="Q42" i="2"/>
  <c r="P42" i="2"/>
  <c r="O42" i="2"/>
  <c r="N42" i="2"/>
  <c r="M42" i="2"/>
  <c r="L42" i="2"/>
  <c r="H42" i="2"/>
  <c r="G42" i="2"/>
  <c r="AE41" i="2"/>
  <c r="AD41" i="2"/>
  <c r="AA41" i="2"/>
  <c r="Z41" i="2"/>
  <c r="Y41" i="2"/>
  <c r="X41" i="2"/>
  <c r="W41" i="2"/>
  <c r="V41" i="2"/>
  <c r="S41" i="2"/>
  <c r="R41" i="2"/>
  <c r="Q41" i="2"/>
  <c r="P41" i="2"/>
  <c r="O41" i="2"/>
  <c r="N41" i="2"/>
  <c r="M41" i="2"/>
  <c r="L41" i="2"/>
  <c r="AE40" i="2"/>
  <c r="AD40" i="2"/>
  <c r="AA40" i="2"/>
  <c r="Z40" i="2"/>
  <c r="Y40" i="2"/>
  <c r="X40" i="2"/>
  <c r="W40" i="2"/>
  <c r="V40" i="2"/>
  <c r="S40" i="2"/>
  <c r="R40" i="2"/>
  <c r="Q40" i="2"/>
  <c r="P40" i="2"/>
  <c r="O40" i="2"/>
  <c r="N40" i="2"/>
  <c r="M40" i="2"/>
  <c r="L40" i="2"/>
  <c r="AE39" i="2"/>
  <c r="AD39" i="2"/>
  <c r="AA39" i="2"/>
  <c r="Z39" i="2"/>
  <c r="Y39" i="2"/>
  <c r="X39" i="2"/>
  <c r="W39" i="2"/>
  <c r="V39" i="2"/>
  <c r="S39" i="2"/>
  <c r="R39" i="2"/>
  <c r="Q39" i="2"/>
  <c r="P39" i="2"/>
  <c r="O39" i="2"/>
  <c r="N39" i="2"/>
  <c r="M39" i="2"/>
  <c r="L39" i="2"/>
  <c r="H39" i="2"/>
  <c r="G39" i="2"/>
  <c r="AE38" i="2"/>
  <c r="AD38" i="2"/>
  <c r="AA38" i="2"/>
  <c r="Z38" i="2"/>
  <c r="AK82" i="2" s="1"/>
  <c r="Y38" i="2"/>
  <c r="X38" i="2"/>
  <c r="W38" i="2"/>
  <c r="V38" i="2"/>
  <c r="S38" i="2"/>
  <c r="R38" i="2"/>
  <c r="Q38" i="2"/>
  <c r="P38" i="2"/>
  <c r="O38" i="2"/>
  <c r="N38" i="2"/>
  <c r="M38" i="2"/>
  <c r="L38" i="2"/>
  <c r="H38" i="2"/>
  <c r="G38" i="2"/>
  <c r="AE37" i="2"/>
  <c r="AD37" i="2"/>
  <c r="AA37" i="2"/>
  <c r="Z37" i="2"/>
  <c r="Y37" i="2"/>
  <c r="X37" i="2"/>
  <c r="W37" i="2"/>
  <c r="V37" i="2"/>
  <c r="S37" i="2"/>
  <c r="R37" i="2"/>
  <c r="Q37" i="2"/>
  <c r="P37" i="2"/>
  <c r="O37" i="2"/>
  <c r="N37" i="2"/>
  <c r="M37" i="2"/>
  <c r="L37" i="2"/>
  <c r="H37" i="2"/>
  <c r="G37" i="2"/>
  <c r="AE36" i="2"/>
  <c r="AD36" i="2"/>
  <c r="AA36" i="2"/>
  <c r="Z36" i="2"/>
  <c r="Y36" i="2"/>
  <c r="X36" i="2"/>
  <c r="W36" i="2"/>
  <c r="AK77" i="2" s="1"/>
  <c r="V36" i="2"/>
  <c r="AK76" i="2" s="1"/>
  <c r="S36" i="2"/>
  <c r="R36" i="2"/>
  <c r="Q36" i="2"/>
  <c r="P36" i="2"/>
  <c r="O36" i="2"/>
  <c r="N36" i="2"/>
  <c r="M36" i="2"/>
  <c r="L36" i="2"/>
  <c r="H36" i="2"/>
  <c r="G36" i="2"/>
  <c r="AE35" i="2"/>
  <c r="AD35" i="2"/>
  <c r="AA35" i="2"/>
  <c r="Z35" i="2"/>
  <c r="Y35" i="2"/>
  <c r="X35" i="2"/>
  <c r="W35" i="2"/>
  <c r="V35" i="2"/>
  <c r="S35" i="2"/>
  <c r="R35" i="2"/>
  <c r="O35" i="2"/>
  <c r="N35" i="2"/>
  <c r="M35" i="2"/>
  <c r="L35" i="2"/>
  <c r="H35" i="2"/>
  <c r="G35" i="2"/>
  <c r="E35" i="2"/>
  <c r="D35" i="2"/>
  <c r="C35" i="2"/>
  <c r="AE34" i="2"/>
  <c r="AD34" i="2"/>
  <c r="AA34" i="2"/>
  <c r="Z34" i="2"/>
  <c r="Y34" i="2"/>
  <c r="X34" i="2"/>
  <c r="W34" i="2"/>
  <c r="V34" i="2"/>
  <c r="S34" i="2"/>
  <c r="R34" i="2"/>
  <c r="Q34" i="2"/>
  <c r="P34" i="2"/>
  <c r="O34" i="2"/>
  <c r="N34" i="2"/>
  <c r="M34" i="2"/>
  <c r="L34" i="2"/>
  <c r="AE33" i="2"/>
  <c r="AD33" i="2"/>
  <c r="AA33" i="2"/>
  <c r="Z33" i="2"/>
  <c r="Y33" i="2"/>
  <c r="X33" i="2"/>
  <c r="W33" i="2"/>
  <c r="V33" i="2"/>
  <c r="S33" i="2"/>
  <c r="R33" i="2"/>
  <c r="O33" i="2"/>
  <c r="N33" i="2"/>
  <c r="M33" i="2"/>
  <c r="L33" i="2"/>
  <c r="AE32" i="2"/>
  <c r="AD32" i="2"/>
  <c r="Y32" i="2"/>
  <c r="X32" i="2"/>
  <c r="AK79" i="2" s="1"/>
  <c r="S32" i="2"/>
  <c r="R32" i="2"/>
  <c r="Q32" i="2"/>
  <c r="P32" i="2"/>
  <c r="O32" i="2"/>
  <c r="N32" i="2"/>
  <c r="AK64" i="2" s="1"/>
  <c r="M32" i="2"/>
  <c r="L32" i="2"/>
  <c r="H32" i="2"/>
  <c r="G32" i="2"/>
  <c r="H31" i="2"/>
  <c r="G31" i="2"/>
  <c r="H30" i="2"/>
  <c r="G30" i="2"/>
  <c r="AD29" i="2"/>
  <c r="AB29" i="2"/>
  <c r="X29" i="2"/>
  <c r="V29" i="2"/>
  <c r="T29" i="2"/>
  <c r="R29" i="2"/>
  <c r="P29" i="2"/>
  <c r="L29" i="2"/>
  <c r="H29" i="2"/>
  <c r="G29" i="2"/>
  <c r="E17" i="2"/>
  <c r="C42" i="2" s="1"/>
  <c r="C17" i="2"/>
  <c r="D42" i="2" s="1"/>
  <c r="E14" i="2"/>
  <c r="C39" i="2" s="1"/>
  <c r="C14" i="2"/>
  <c r="D14" i="2" s="1"/>
  <c r="E39" i="2" s="1"/>
  <c r="E13" i="2"/>
  <c r="C38" i="2" s="1"/>
  <c r="C13" i="2"/>
  <c r="D38" i="2" s="1"/>
  <c r="E12" i="2"/>
  <c r="C37" i="2" s="1"/>
  <c r="C12" i="2"/>
  <c r="D12" i="2" s="1"/>
  <c r="E37" i="2" s="1"/>
  <c r="E11" i="2"/>
  <c r="C36" i="2" s="1"/>
  <c r="C11" i="2"/>
  <c r="D36" i="2" s="1"/>
  <c r="E7" i="2"/>
  <c r="C32" i="2" s="1"/>
  <c r="C7" i="2"/>
  <c r="D32" i="2" s="1"/>
  <c r="E6" i="2"/>
  <c r="C31" i="2" s="1"/>
  <c r="C6" i="2"/>
  <c r="D31" i="2" s="1"/>
  <c r="E5" i="2"/>
  <c r="C30" i="2" s="1"/>
  <c r="C5" i="2"/>
  <c r="D30" i="2" s="1"/>
  <c r="E4" i="2"/>
  <c r="C29" i="2" s="1"/>
  <c r="C4" i="2"/>
  <c r="D29" i="2" s="1"/>
  <c r="AN89" i="1"/>
  <c r="AN88" i="1"/>
  <c r="AN86" i="1"/>
  <c r="AN85" i="1"/>
  <c r="AN83" i="1"/>
  <c r="AN82" i="1"/>
  <c r="AN80" i="1"/>
  <c r="AN79" i="1"/>
  <c r="AN77" i="1"/>
  <c r="AN76" i="1"/>
  <c r="AN74" i="1"/>
  <c r="AN73" i="1"/>
  <c r="AN71" i="1"/>
  <c r="AN70" i="1"/>
  <c r="AN68" i="1"/>
  <c r="AN67" i="1"/>
  <c r="AN65" i="1"/>
  <c r="AN64" i="1"/>
  <c r="AN62" i="1"/>
  <c r="AK89" i="1"/>
  <c r="AK64" i="1"/>
  <c r="AK83" i="1"/>
  <c r="AK61" i="1"/>
  <c r="AK62" i="1"/>
  <c r="AN61" i="1"/>
  <c r="N77" i="1"/>
  <c r="O77" i="1"/>
  <c r="P77" i="1"/>
  <c r="Q77" i="1"/>
  <c r="R77" i="1"/>
  <c r="S77" i="1"/>
  <c r="V77" i="1"/>
  <c r="W77" i="1"/>
  <c r="X77" i="1"/>
  <c r="Y77" i="1"/>
  <c r="Z77" i="1"/>
  <c r="AA77" i="1"/>
  <c r="AD77" i="1"/>
  <c r="AE77" i="1"/>
  <c r="M77" i="1"/>
  <c r="L77" i="1"/>
  <c r="AK71" i="2" l="1"/>
  <c r="AK61" i="2"/>
  <c r="AK70" i="2"/>
  <c r="AK65" i="2"/>
  <c r="AK80" i="2"/>
  <c r="D5" i="2"/>
  <c r="E30" i="2" s="1"/>
  <c r="AK62" i="2"/>
  <c r="AK67" i="2"/>
  <c r="AK68" i="2"/>
  <c r="AK83" i="2"/>
  <c r="AK89" i="2"/>
  <c r="D17" i="2"/>
  <c r="E42" i="2" s="1"/>
  <c r="D7" i="2"/>
  <c r="E32" i="2" s="1"/>
  <c r="D37" i="2"/>
  <c r="D4" i="2"/>
  <c r="E29" i="2" s="1"/>
  <c r="D13" i="2"/>
  <c r="E38" i="2" s="1"/>
  <c r="D39" i="2"/>
  <c r="D6" i="2"/>
  <c r="E31" i="2" s="1"/>
  <c r="D11" i="2"/>
  <c r="E36" i="2" s="1"/>
  <c r="N76" i="1"/>
  <c r="O76" i="1"/>
  <c r="P76" i="1"/>
  <c r="Q76" i="1"/>
  <c r="R76" i="1"/>
  <c r="S76" i="1"/>
  <c r="V76" i="1"/>
  <c r="W76" i="1"/>
  <c r="X76" i="1"/>
  <c r="Y76" i="1"/>
  <c r="Z76" i="1"/>
  <c r="AA76" i="1"/>
  <c r="AD76" i="1"/>
  <c r="AE76" i="1"/>
  <c r="M76" i="1"/>
  <c r="L76" i="1"/>
  <c r="N75" i="1"/>
  <c r="O75" i="1"/>
  <c r="P75" i="1"/>
  <c r="Q75" i="1"/>
  <c r="R75" i="1"/>
  <c r="S75" i="1"/>
  <c r="V75" i="1"/>
  <c r="W75" i="1"/>
  <c r="X75" i="1"/>
  <c r="Y75" i="1"/>
  <c r="Z75" i="1"/>
  <c r="AA75" i="1"/>
  <c r="AD75" i="1"/>
  <c r="AE75" i="1"/>
  <c r="M75" i="1"/>
  <c r="L75" i="1"/>
  <c r="M74" i="1"/>
  <c r="O74" i="1"/>
  <c r="Q74" i="1"/>
  <c r="S74" i="1"/>
  <c r="W74" i="1"/>
  <c r="Y74" i="1"/>
  <c r="AA74" i="1"/>
  <c r="AE74" i="1"/>
  <c r="N74" i="1"/>
  <c r="P74" i="1"/>
  <c r="R74" i="1"/>
  <c r="V74" i="1"/>
  <c r="X74" i="1"/>
  <c r="Z74" i="1"/>
  <c r="AD74" i="1"/>
  <c r="L74" i="1"/>
  <c r="N73" i="1"/>
  <c r="O73" i="1"/>
  <c r="P73" i="1"/>
  <c r="Q73" i="1"/>
  <c r="R73" i="1"/>
  <c r="S73" i="1"/>
  <c r="V73" i="1"/>
  <c r="W73" i="1"/>
  <c r="X73" i="1"/>
  <c r="Y73" i="1"/>
  <c r="Z73" i="1"/>
  <c r="AA73" i="1"/>
  <c r="AD73" i="1"/>
  <c r="AE73" i="1"/>
  <c r="M73" i="1"/>
  <c r="L73" i="1"/>
  <c r="N72" i="1"/>
  <c r="O72" i="1"/>
  <c r="P72" i="1"/>
  <c r="Q72" i="1"/>
  <c r="R72" i="1"/>
  <c r="S72" i="1"/>
  <c r="V72" i="1"/>
  <c r="W72" i="1"/>
  <c r="X72" i="1"/>
  <c r="Y72" i="1"/>
  <c r="Z72" i="1"/>
  <c r="AA72" i="1"/>
  <c r="AD72" i="1"/>
  <c r="AE72" i="1"/>
  <c r="M72" i="1"/>
  <c r="L72" i="1"/>
  <c r="X71" i="1"/>
  <c r="Y71" i="1"/>
  <c r="Z71" i="1"/>
  <c r="AA71" i="1"/>
  <c r="AD71" i="1"/>
  <c r="AE71" i="1"/>
  <c r="N71" i="1"/>
  <c r="O71" i="1"/>
  <c r="P71" i="1"/>
  <c r="Q71" i="1"/>
  <c r="R71" i="1"/>
  <c r="S71" i="1"/>
  <c r="V71" i="1"/>
  <c r="W71" i="1"/>
  <c r="M71" i="1"/>
  <c r="L71" i="1"/>
  <c r="AK86" i="1"/>
  <c r="AK85" i="1"/>
  <c r="AK74" i="1"/>
  <c r="AK73" i="1"/>
  <c r="AE58" i="1" l="1"/>
  <c r="AD58" i="1"/>
  <c r="AA58" i="1"/>
  <c r="Z58" i="1"/>
  <c r="X58" i="1"/>
  <c r="Y58" i="1"/>
  <c r="W58" i="1"/>
  <c r="V58" i="1"/>
  <c r="S58" i="1"/>
  <c r="R58" i="1"/>
  <c r="Q58" i="1"/>
  <c r="P58" i="1"/>
  <c r="O58" i="1"/>
  <c r="N58" i="1"/>
  <c r="M58" i="1"/>
  <c r="L58" i="1"/>
  <c r="L57" i="1"/>
  <c r="P57" i="1"/>
  <c r="AD56" i="1"/>
  <c r="N70" i="1" l="1"/>
  <c r="O70" i="1"/>
  <c r="P70" i="1"/>
  <c r="Q70" i="1"/>
  <c r="R70" i="1"/>
  <c r="S70" i="1"/>
  <c r="V70" i="1"/>
  <c r="W70" i="1"/>
  <c r="X70" i="1"/>
  <c r="Y70" i="1"/>
  <c r="Z70" i="1"/>
  <c r="AA70" i="1"/>
  <c r="AD70" i="1"/>
  <c r="AE70" i="1"/>
  <c r="M70" i="1"/>
  <c r="L70" i="1"/>
  <c r="N69" i="1"/>
  <c r="O69" i="1"/>
  <c r="P69" i="1"/>
  <c r="Q69" i="1"/>
  <c r="R69" i="1"/>
  <c r="S69" i="1"/>
  <c r="V69" i="1"/>
  <c r="W69" i="1"/>
  <c r="X69" i="1"/>
  <c r="Y69" i="1"/>
  <c r="Z69" i="1"/>
  <c r="AA69" i="1"/>
  <c r="AD69" i="1"/>
  <c r="AE69" i="1"/>
  <c r="M69" i="1"/>
  <c r="L69" i="1"/>
  <c r="N68" i="1"/>
  <c r="O68" i="1"/>
  <c r="P68" i="1"/>
  <c r="Q68" i="1"/>
  <c r="R68" i="1"/>
  <c r="S68" i="1"/>
  <c r="V68" i="1"/>
  <c r="W68" i="1"/>
  <c r="X68" i="1"/>
  <c r="Y68" i="1"/>
  <c r="Z68" i="1"/>
  <c r="AA68" i="1"/>
  <c r="AD68" i="1"/>
  <c r="AE68" i="1"/>
  <c r="M68" i="1"/>
  <c r="L68" i="1"/>
  <c r="P67" i="1"/>
  <c r="N67" i="1"/>
  <c r="O67" i="1"/>
  <c r="Q67" i="1"/>
  <c r="R67" i="1"/>
  <c r="S67" i="1"/>
  <c r="V67" i="1"/>
  <c r="W67" i="1"/>
  <c r="X67" i="1"/>
  <c r="Y67" i="1"/>
  <c r="Z67" i="1"/>
  <c r="AA67" i="1"/>
  <c r="AD67" i="1"/>
  <c r="AE67" i="1"/>
  <c r="M67" i="1"/>
  <c r="L67" i="1"/>
  <c r="N66" i="1"/>
  <c r="O66" i="1"/>
  <c r="P66" i="1"/>
  <c r="Q66" i="1"/>
  <c r="R66" i="1"/>
  <c r="S66" i="1"/>
  <c r="V66" i="1"/>
  <c r="W66" i="1"/>
  <c r="X66" i="1"/>
  <c r="Y66" i="1"/>
  <c r="Z66" i="1"/>
  <c r="AA66" i="1"/>
  <c r="AD66" i="1"/>
  <c r="AE66" i="1"/>
  <c r="M66" i="1"/>
  <c r="L66" i="1"/>
  <c r="N65" i="1"/>
  <c r="O65" i="1"/>
  <c r="P65" i="1"/>
  <c r="Q65" i="1"/>
  <c r="R65" i="1"/>
  <c r="S65" i="1"/>
  <c r="V65" i="1"/>
  <c r="W65" i="1"/>
  <c r="X65" i="1"/>
  <c r="Y65" i="1"/>
  <c r="Z65" i="1"/>
  <c r="AA65" i="1"/>
  <c r="AD65" i="1"/>
  <c r="AE65" i="1"/>
  <c r="AE49" i="1"/>
  <c r="AE48" i="1"/>
  <c r="M65" i="1"/>
  <c r="L65" i="1"/>
  <c r="N64" i="1"/>
  <c r="O64" i="1"/>
  <c r="P64" i="1"/>
  <c r="Q64" i="1"/>
  <c r="R64" i="1"/>
  <c r="S64" i="1"/>
  <c r="V64" i="1"/>
  <c r="W64" i="1"/>
  <c r="X64" i="1"/>
  <c r="Y64" i="1"/>
  <c r="Z64" i="1"/>
  <c r="AA64" i="1"/>
  <c r="AD64" i="1"/>
  <c r="AE64" i="1"/>
  <c r="M64" i="1"/>
  <c r="L64" i="1"/>
  <c r="N63" i="1"/>
  <c r="O63" i="1"/>
  <c r="P63" i="1"/>
  <c r="Q63" i="1"/>
  <c r="R63" i="1"/>
  <c r="S63" i="1"/>
  <c r="V63" i="1"/>
  <c r="W63" i="1"/>
  <c r="X63" i="1"/>
  <c r="Y63" i="1"/>
  <c r="Z63" i="1"/>
  <c r="AA63" i="1"/>
  <c r="AD63" i="1"/>
  <c r="AE63" i="1"/>
  <c r="M63" i="1"/>
  <c r="L63" i="1"/>
  <c r="N62" i="1"/>
  <c r="O62" i="1"/>
  <c r="P62" i="1"/>
  <c r="Q62" i="1"/>
  <c r="R62" i="1"/>
  <c r="S62" i="1"/>
  <c r="V62" i="1"/>
  <c r="W62" i="1"/>
  <c r="X62" i="1"/>
  <c r="Y62" i="1"/>
  <c r="Z62" i="1"/>
  <c r="AA62" i="1"/>
  <c r="AD62" i="1"/>
  <c r="AE62" i="1"/>
  <c r="M62" i="1"/>
  <c r="L62" i="1"/>
  <c r="N61" i="1"/>
  <c r="O61" i="1"/>
  <c r="P61" i="1"/>
  <c r="Q61" i="1"/>
  <c r="R61" i="1"/>
  <c r="S61" i="1"/>
  <c r="V61" i="1"/>
  <c r="W61" i="1"/>
  <c r="X61" i="1"/>
  <c r="Y61" i="1"/>
  <c r="Z61" i="1"/>
  <c r="AA61" i="1"/>
  <c r="AD61" i="1"/>
  <c r="AE61" i="1"/>
  <c r="M61" i="1"/>
  <c r="L61" i="1"/>
  <c r="AD60" i="1"/>
  <c r="AE60" i="1"/>
  <c r="N60" i="1"/>
  <c r="O60" i="1"/>
  <c r="P60" i="1"/>
  <c r="Q60" i="1"/>
  <c r="R60" i="1"/>
  <c r="S60" i="1"/>
  <c r="V60" i="1"/>
  <c r="W60" i="1"/>
  <c r="X60" i="1"/>
  <c r="Y60" i="1"/>
  <c r="Z60" i="1"/>
  <c r="AA60" i="1"/>
  <c r="M60" i="1"/>
  <c r="L60" i="1"/>
  <c r="AD59" i="1"/>
  <c r="AE59" i="1"/>
  <c r="N59" i="1"/>
  <c r="O59" i="1"/>
  <c r="P59" i="1"/>
  <c r="Q59" i="1"/>
  <c r="R59" i="1"/>
  <c r="S59" i="1"/>
  <c r="V59" i="1"/>
  <c r="W59" i="1"/>
  <c r="X59" i="1"/>
  <c r="Y59" i="1"/>
  <c r="Z59" i="1"/>
  <c r="AA59" i="1"/>
  <c r="M59" i="1"/>
  <c r="L59" i="1"/>
  <c r="AD57" i="1"/>
  <c r="AE57" i="1"/>
  <c r="N57" i="1"/>
  <c r="O57" i="1"/>
  <c r="Q57" i="1"/>
  <c r="R57" i="1"/>
  <c r="S57" i="1"/>
  <c r="V57" i="1"/>
  <c r="W57" i="1"/>
  <c r="X57" i="1"/>
  <c r="Y57" i="1"/>
  <c r="Z57" i="1"/>
  <c r="AA57" i="1"/>
  <c r="M57" i="1"/>
  <c r="N56" i="1"/>
  <c r="O56" i="1"/>
  <c r="P56" i="1"/>
  <c r="Q56" i="1"/>
  <c r="R56" i="1"/>
  <c r="S56" i="1"/>
  <c r="V56" i="1"/>
  <c r="W56" i="1"/>
  <c r="X56" i="1"/>
  <c r="Y56" i="1"/>
  <c r="Z56" i="1"/>
  <c r="AA56" i="1"/>
  <c r="AE56" i="1"/>
  <c r="M56" i="1"/>
  <c r="L56" i="1"/>
  <c r="AE32" i="1"/>
  <c r="AD32" i="1"/>
  <c r="AA32" i="1"/>
  <c r="Z32" i="1"/>
  <c r="Y32" i="1"/>
  <c r="X32" i="1"/>
  <c r="W32" i="1"/>
  <c r="V32" i="1"/>
  <c r="S32" i="1"/>
  <c r="R32" i="1"/>
  <c r="S33" i="1"/>
  <c r="Q32" i="1"/>
  <c r="P32" i="1"/>
  <c r="O32" i="1"/>
  <c r="N32" i="1"/>
  <c r="M32" i="1"/>
  <c r="L32" i="1"/>
  <c r="G29" i="1"/>
  <c r="AA45" i="1"/>
  <c r="W52" i="1"/>
  <c r="O46" i="1"/>
  <c r="AD55" i="1" l="1"/>
  <c r="AE55" i="1"/>
  <c r="N55" i="1"/>
  <c r="O55" i="1"/>
  <c r="P55" i="1"/>
  <c r="Q55" i="1"/>
  <c r="V55" i="1"/>
  <c r="W55" i="1"/>
  <c r="X55" i="1"/>
  <c r="Y55" i="1"/>
  <c r="Z55" i="1"/>
  <c r="AA55" i="1"/>
  <c r="M55" i="1"/>
  <c r="L55" i="1"/>
  <c r="AD54" i="1"/>
  <c r="AE54" i="1"/>
  <c r="N54" i="1"/>
  <c r="O54" i="1"/>
  <c r="P54" i="1"/>
  <c r="Q54" i="1"/>
  <c r="V54" i="1"/>
  <c r="W54" i="1"/>
  <c r="X54" i="1"/>
  <c r="Y54" i="1"/>
  <c r="Z54" i="1"/>
  <c r="AA54" i="1"/>
  <c r="M54" i="1"/>
  <c r="L54" i="1"/>
  <c r="N53" i="1"/>
  <c r="O53" i="1"/>
  <c r="P53" i="1"/>
  <c r="Q53" i="1"/>
  <c r="V53" i="1"/>
  <c r="W53" i="1"/>
  <c r="X53" i="1"/>
  <c r="Y53" i="1"/>
  <c r="Z53" i="1"/>
  <c r="AA53" i="1"/>
  <c r="AD53" i="1"/>
  <c r="AE53" i="1"/>
  <c r="M53" i="1"/>
  <c r="L53" i="1"/>
  <c r="R53" i="1"/>
  <c r="S53" i="1"/>
  <c r="R54" i="1"/>
  <c r="S54" i="1"/>
  <c r="R55" i="1"/>
  <c r="S55" i="1"/>
  <c r="N52" i="1"/>
  <c r="O52" i="1"/>
  <c r="P52" i="1"/>
  <c r="Q52" i="1"/>
  <c r="V52" i="1"/>
  <c r="X52" i="1"/>
  <c r="Y52" i="1"/>
  <c r="Z52" i="1"/>
  <c r="AA52" i="1"/>
  <c r="AD52" i="1"/>
  <c r="AE52" i="1"/>
  <c r="M52" i="1"/>
  <c r="L52" i="1"/>
  <c r="N51" i="1"/>
  <c r="O51" i="1"/>
  <c r="P51" i="1"/>
  <c r="Q51" i="1"/>
  <c r="V51" i="1"/>
  <c r="W51" i="1"/>
  <c r="X51" i="1"/>
  <c r="Y51" i="1"/>
  <c r="Z51" i="1"/>
  <c r="AA51" i="1"/>
  <c r="AD51" i="1"/>
  <c r="AE51" i="1"/>
  <c r="M51" i="1"/>
  <c r="L51" i="1"/>
  <c r="N49" i="1"/>
  <c r="O49" i="1"/>
  <c r="P49" i="1"/>
  <c r="Q49" i="1"/>
  <c r="V49" i="1"/>
  <c r="W49" i="1"/>
  <c r="X49" i="1"/>
  <c r="Y49" i="1"/>
  <c r="Z49" i="1"/>
  <c r="AA49" i="1"/>
  <c r="AD49" i="1"/>
  <c r="M49" i="1"/>
  <c r="L49" i="1"/>
  <c r="AR64" i="1"/>
  <c r="AR65" i="1"/>
  <c r="AR66" i="1"/>
  <c r="AR69" i="1"/>
  <c r="AS69" i="1"/>
  <c r="AR70" i="1"/>
  <c r="AR71" i="1"/>
  <c r="AR72" i="1"/>
  <c r="AR73" i="1"/>
  <c r="AS73" i="1"/>
  <c r="AR76" i="1"/>
  <c r="AR79" i="1"/>
  <c r="AS79" i="1"/>
  <c r="AR63" i="1"/>
  <c r="L48" i="1" l="1"/>
  <c r="R49" i="1"/>
  <c r="N50" i="1"/>
  <c r="O50" i="1"/>
  <c r="P50" i="1"/>
  <c r="Q50" i="1"/>
  <c r="V50" i="1"/>
  <c r="W50" i="1"/>
  <c r="X50" i="1"/>
  <c r="Y50" i="1"/>
  <c r="Z50" i="1"/>
  <c r="AA50" i="1"/>
  <c r="AD50" i="1"/>
  <c r="AE50" i="1"/>
  <c r="M50" i="1"/>
  <c r="L50" i="1"/>
  <c r="AD48" i="1"/>
  <c r="N48" i="1"/>
  <c r="O48" i="1"/>
  <c r="P48" i="1"/>
  <c r="Q48" i="1"/>
  <c r="V48" i="1"/>
  <c r="W48" i="1"/>
  <c r="X48" i="1"/>
  <c r="Y48" i="1"/>
  <c r="Z48" i="1"/>
  <c r="AA48" i="1"/>
  <c r="M48" i="1"/>
  <c r="N47" i="1"/>
  <c r="O47" i="1"/>
  <c r="P47" i="1"/>
  <c r="Q47" i="1"/>
  <c r="V47" i="1"/>
  <c r="W47" i="1"/>
  <c r="X47" i="1"/>
  <c r="Y47" i="1"/>
  <c r="Z47" i="1"/>
  <c r="AA47" i="1"/>
  <c r="AD47" i="1"/>
  <c r="AE47" i="1"/>
  <c r="M47" i="1"/>
  <c r="L47" i="1"/>
  <c r="N46" i="1"/>
  <c r="P46" i="1"/>
  <c r="Q46" i="1"/>
  <c r="V46" i="1"/>
  <c r="W46" i="1"/>
  <c r="X46" i="1"/>
  <c r="Y46" i="1"/>
  <c r="Z46" i="1"/>
  <c r="AA46" i="1"/>
  <c r="AD46" i="1"/>
  <c r="AE46" i="1"/>
  <c r="M46" i="1"/>
  <c r="L46" i="1"/>
  <c r="N45" i="1"/>
  <c r="O45" i="1"/>
  <c r="P45" i="1"/>
  <c r="Q45" i="1"/>
  <c r="V45" i="1"/>
  <c r="W45" i="1"/>
  <c r="X45" i="1"/>
  <c r="Y45" i="1"/>
  <c r="Z45" i="1"/>
  <c r="AD45" i="1"/>
  <c r="AE45" i="1"/>
  <c r="M45" i="1"/>
  <c r="L45" i="1"/>
  <c r="N44" i="1"/>
  <c r="O44" i="1"/>
  <c r="P44" i="1"/>
  <c r="Q44" i="1"/>
  <c r="V44" i="1"/>
  <c r="W44" i="1"/>
  <c r="X44" i="1"/>
  <c r="Y44" i="1"/>
  <c r="Z44" i="1"/>
  <c r="AA44" i="1"/>
  <c r="AD44" i="1"/>
  <c r="AE44" i="1"/>
  <c r="M44" i="1"/>
  <c r="L44" i="1"/>
  <c r="AD43" i="1"/>
  <c r="N43" i="1"/>
  <c r="O43" i="1"/>
  <c r="P43" i="1"/>
  <c r="Q43" i="1"/>
  <c r="V43" i="1"/>
  <c r="W43" i="1"/>
  <c r="X43" i="1"/>
  <c r="Y43" i="1"/>
  <c r="Z43" i="1"/>
  <c r="AA43" i="1"/>
  <c r="AE43" i="1"/>
  <c r="M43" i="1"/>
  <c r="L43" i="1"/>
  <c r="N42" i="1"/>
  <c r="O42" i="1"/>
  <c r="P42" i="1"/>
  <c r="Q42" i="1"/>
  <c r="V42" i="1"/>
  <c r="W42" i="1"/>
  <c r="X42" i="1"/>
  <c r="Y42" i="1"/>
  <c r="Z42" i="1"/>
  <c r="AA42" i="1"/>
  <c r="AD42" i="1"/>
  <c r="AE42" i="1"/>
  <c r="M42" i="1"/>
  <c r="L42" i="1"/>
  <c r="R47" i="1"/>
  <c r="N41" i="1"/>
  <c r="O41" i="1"/>
  <c r="P41" i="1"/>
  <c r="Q41" i="1"/>
  <c r="V41" i="1"/>
  <c r="W41" i="1"/>
  <c r="X41" i="1"/>
  <c r="Y41" i="1"/>
  <c r="Z41" i="1"/>
  <c r="AA41" i="1"/>
  <c r="AD41" i="1"/>
  <c r="AE41" i="1"/>
  <c r="M41" i="1"/>
  <c r="L41" i="1"/>
  <c r="N40" i="1"/>
  <c r="O40" i="1"/>
  <c r="P40" i="1"/>
  <c r="Q40" i="1"/>
  <c r="V40" i="1"/>
  <c r="W40" i="1"/>
  <c r="X40" i="1"/>
  <c r="Y40" i="1"/>
  <c r="Z40" i="1"/>
  <c r="AA40" i="1"/>
  <c r="AD40" i="1"/>
  <c r="AE40" i="1"/>
  <c r="M40" i="1"/>
  <c r="L40" i="1"/>
  <c r="N39" i="1"/>
  <c r="O39" i="1"/>
  <c r="P39" i="1"/>
  <c r="Q39" i="1"/>
  <c r="V39" i="1"/>
  <c r="W39" i="1"/>
  <c r="X39" i="1"/>
  <c r="Y39" i="1"/>
  <c r="Z39" i="1"/>
  <c r="AA39" i="1"/>
  <c r="AD39" i="1"/>
  <c r="AE39" i="1"/>
  <c r="M39" i="1"/>
  <c r="L39" i="1"/>
  <c r="N38" i="1"/>
  <c r="O38" i="1"/>
  <c r="P38" i="1"/>
  <c r="Q38" i="1"/>
  <c r="V38" i="1"/>
  <c r="W38" i="1"/>
  <c r="X38" i="1"/>
  <c r="Y38" i="1"/>
  <c r="Z38" i="1"/>
  <c r="AA38" i="1"/>
  <c r="AD38" i="1"/>
  <c r="AE38" i="1"/>
  <c r="M38" i="1"/>
  <c r="L38" i="1"/>
  <c r="N37" i="1"/>
  <c r="O37" i="1"/>
  <c r="P37" i="1"/>
  <c r="Q37" i="1"/>
  <c r="V37" i="1"/>
  <c r="W37" i="1"/>
  <c r="X37" i="1"/>
  <c r="Y37" i="1"/>
  <c r="Z37" i="1"/>
  <c r="AA37" i="1"/>
  <c r="AD37" i="1"/>
  <c r="AE37" i="1"/>
  <c r="M37" i="1"/>
  <c r="L37" i="1"/>
  <c r="N36" i="1"/>
  <c r="O36" i="1"/>
  <c r="P36" i="1"/>
  <c r="Q36" i="1"/>
  <c r="R36" i="1"/>
  <c r="S36" i="1"/>
  <c r="V36" i="1"/>
  <c r="W36" i="1"/>
  <c r="X36" i="1"/>
  <c r="Y36" i="1"/>
  <c r="Z36" i="1"/>
  <c r="AA36" i="1"/>
  <c r="AD36" i="1"/>
  <c r="AE36" i="1"/>
  <c r="M36" i="1"/>
  <c r="L36" i="1"/>
  <c r="AD35" i="1"/>
  <c r="V35" i="1"/>
  <c r="W35" i="1"/>
  <c r="X35" i="1"/>
  <c r="Y35" i="1"/>
  <c r="Z35" i="1"/>
  <c r="AA35" i="1"/>
  <c r="AE35" i="1"/>
  <c r="R48" i="1"/>
  <c r="S48" i="1"/>
  <c r="S49" i="1"/>
  <c r="R50" i="1"/>
  <c r="S50" i="1"/>
  <c r="R51" i="1"/>
  <c r="S51" i="1"/>
  <c r="R52" i="1"/>
  <c r="S52" i="1"/>
  <c r="S47" i="1"/>
  <c r="R46" i="1"/>
  <c r="S46" i="1"/>
  <c r="R45" i="1"/>
  <c r="S45" i="1"/>
  <c r="R39" i="1"/>
  <c r="S39" i="1"/>
  <c r="R40" i="1"/>
  <c r="S40" i="1"/>
  <c r="R41" i="1"/>
  <c r="S41" i="1"/>
  <c r="R42" i="1"/>
  <c r="S42" i="1"/>
  <c r="R43" i="1"/>
  <c r="S43" i="1"/>
  <c r="R44" i="1"/>
  <c r="S44" i="1"/>
  <c r="S38" i="1"/>
  <c r="R38" i="1"/>
  <c r="R37" i="1"/>
  <c r="S37" i="1"/>
  <c r="S35" i="1"/>
  <c r="R35" i="1"/>
  <c r="Q35" i="1"/>
  <c r="P35" i="1"/>
  <c r="O35" i="1"/>
  <c r="N35" i="1"/>
  <c r="M35" i="1"/>
  <c r="L35" i="1"/>
  <c r="S34" i="1"/>
  <c r="R34" i="1"/>
  <c r="Q34" i="1"/>
  <c r="P34" i="1"/>
  <c r="AE34" i="1"/>
  <c r="AD34" i="1"/>
  <c r="X34" i="1"/>
  <c r="Y34" i="1"/>
  <c r="Z34" i="1"/>
  <c r="AA34" i="1"/>
  <c r="V34" i="1"/>
  <c r="W34" i="1"/>
  <c r="AE33" i="1"/>
  <c r="AD33" i="1"/>
  <c r="R33" i="1"/>
  <c r="X33" i="1"/>
  <c r="AA33" i="1"/>
  <c r="Z33" i="1"/>
  <c r="Y33" i="1"/>
  <c r="AK80" i="1" s="1"/>
  <c r="W33" i="1"/>
  <c r="V33" i="1"/>
  <c r="AK76" i="1" s="1"/>
  <c r="Q33" i="1"/>
  <c r="P33" i="1"/>
  <c r="O34" i="1"/>
  <c r="N34" i="1"/>
  <c r="M34" i="1"/>
  <c r="L34" i="1"/>
  <c r="O33" i="1"/>
  <c r="N33" i="1"/>
  <c r="M33" i="1"/>
  <c r="L33" i="1"/>
  <c r="AD29" i="1"/>
  <c r="AB29" i="1"/>
  <c r="X29" i="1"/>
  <c r="V29" i="1"/>
  <c r="T29" i="1"/>
  <c r="R29" i="1"/>
  <c r="P29" i="1"/>
  <c r="L29" i="1"/>
  <c r="E11" i="1"/>
  <c r="AK65" i="1" l="1"/>
  <c r="AK79" i="1"/>
  <c r="AK70" i="1"/>
  <c r="AK82" i="1"/>
  <c r="AK71" i="1"/>
  <c r="AK67" i="1"/>
  <c r="AK68" i="1"/>
  <c r="C35" i="1"/>
  <c r="E12" i="1"/>
  <c r="C37" i="1" s="1"/>
  <c r="E13" i="1"/>
  <c r="C38" i="1" s="1"/>
  <c r="E14" i="1"/>
  <c r="C39" i="1" s="1"/>
  <c r="E17" i="1"/>
  <c r="C42" i="1" s="1"/>
  <c r="E5" i="1"/>
  <c r="C30" i="1" s="1"/>
  <c r="E6" i="1"/>
  <c r="C31" i="1" s="1"/>
  <c r="E7" i="1"/>
  <c r="C32" i="1" s="1"/>
  <c r="E4" i="1"/>
  <c r="C5" i="1"/>
  <c r="D30" i="1" s="1"/>
  <c r="C6" i="1"/>
  <c r="D31" i="1" s="1"/>
  <c r="C7" i="1"/>
  <c r="D32" i="1" s="1"/>
  <c r="D35" i="1"/>
  <c r="C11" i="1"/>
  <c r="D36" i="1" s="1"/>
  <c r="C12" i="1"/>
  <c r="D37" i="1" s="1"/>
  <c r="C13" i="1"/>
  <c r="D38" i="1" s="1"/>
  <c r="C14" i="1"/>
  <c r="D39" i="1" s="1"/>
  <c r="C17" i="1"/>
  <c r="D42" i="1" s="1"/>
  <c r="D45" i="1"/>
  <c r="C4" i="1"/>
  <c r="D29" i="1" s="1"/>
  <c r="H45" i="1"/>
  <c r="G45" i="1"/>
  <c r="H42" i="1"/>
  <c r="G42" i="1"/>
  <c r="H39" i="1"/>
  <c r="G39" i="1"/>
  <c r="H38" i="1"/>
  <c r="G38" i="1"/>
  <c r="H37" i="1"/>
  <c r="G37" i="1"/>
  <c r="H36" i="1"/>
  <c r="G36" i="1"/>
  <c r="H35" i="1"/>
  <c r="G35" i="1"/>
  <c r="H32" i="1"/>
  <c r="G32" i="1"/>
  <c r="H31" i="1"/>
  <c r="G31" i="1"/>
  <c r="H30" i="1"/>
  <c r="G30" i="1"/>
  <c r="H29" i="1"/>
  <c r="C36" i="1"/>
  <c r="E35" i="1"/>
  <c r="D4" i="1" l="1"/>
  <c r="C29" i="1"/>
  <c r="C45" i="1"/>
  <c r="E45" i="1" l="1"/>
  <c r="D14" i="1"/>
  <c r="E39" i="1" s="1"/>
  <c r="D12" i="1"/>
  <c r="E37" i="1" s="1"/>
  <c r="D6" i="1" l="1"/>
  <c r="E31" i="1" s="1"/>
  <c r="D5" i="1"/>
  <c r="E30" i="1" s="1"/>
  <c r="D13" i="1"/>
  <c r="E38" i="1" s="1"/>
  <c r="D7" i="1"/>
  <c r="E32" i="1" s="1"/>
  <c r="E29" i="1"/>
  <c r="D17" i="1"/>
  <c r="E42" i="1" s="1"/>
  <c r="D11" i="1"/>
  <c r="E36" i="1" s="1"/>
  <c r="AS72" i="1"/>
  <c r="AS63" i="1"/>
  <c r="AS76" i="1"/>
  <c r="AS71" i="1"/>
  <c r="AS64" i="1"/>
  <c r="AS70" i="1"/>
  <c r="AS66" i="1"/>
  <c r="AS65" i="1"/>
</calcChain>
</file>

<file path=xl/sharedStrings.xml><?xml version="1.0" encoding="utf-8"?>
<sst xmlns="http://schemas.openxmlformats.org/spreadsheetml/2006/main" count="635" uniqueCount="112">
  <si>
    <t>Amostras:</t>
  </si>
  <si>
    <t xml:space="preserve">Desvio padrao </t>
  </si>
  <si>
    <t>Desvio padrao da media</t>
  </si>
  <si>
    <t>A1P1-1</t>
  </si>
  <si>
    <t xml:space="preserve">Media </t>
  </si>
  <si>
    <t>A1P1-2</t>
  </si>
  <si>
    <t>A1P1-3</t>
  </si>
  <si>
    <t>Conc. A.</t>
  </si>
  <si>
    <t>Nuclídeo</t>
  </si>
  <si>
    <t>E - keV</t>
  </si>
  <si>
    <t>Série do 232Th</t>
  </si>
  <si>
    <t>Ac-228</t>
  </si>
  <si>
    <t>Bi-212</t>
  </si>
  <si>
    <t>Pb-212</t>
  </si>
  <si>
    <t>Série do 238U</t>
  </si>
  <si>
    <t>Th-234</t>
  </si>
  <si>
    <t>Pb-214</t>
  </si>
  <si>
    <t>Bi-214</t>
  </si>
  <si>
    <t>Pb-210</t>
  </si>
  <si>
    <t>K-40</t>
  </si>
  <si>
    <t>Cs-137</t>
  </si>
  <si>
    <t>A1P2-1</t>
  </si>
  <si>
    <t>A1P2-2</t>
  </si>
  <si>
    <t>A1P2-3</t>
  </si>
  <si>
    <t>A1P3-1</t>
  </si>
  <si>
    <t>A1P3-2</t>
  </si>
  <si>
    <t>A1P3-3</t>
  </si>
  <si>
    <t>A1P4-1</t>
  </si>
  <si>
    <t>A1P4-2</t>
  </si>
  <si>
    <t>A1P4-3</t>
  </si>
  <si>
    <t>A1P5-1</t>
  </si>
  <si>
    <t>A1P5-2</t>
  </si>
  <si>
    <t>A1P5-3</t>
  </si>
  <si>
    <t>Tabelas para  relatorios</t>
  </si>
  <si>
    <t>Media Conc. A.</t>
  </si>
  <si>
    <t>Media Incerteza</t>
  </si>
  <si>
    <t>A1P6-1</t>
  </si>
  <si>
    <t>A1P6-2</t>
  </si>
  <si>
    <t>A1P6-3</t>
  </si>
  <si>
    <t>A1P7-1</t>
  </si>
  <si>
    <t>A1P7-2</t>
  </si>
  <si>
    <t>A1P7-3</t>
  </si>
  <si>
    <t>A1P8-1</t>
  </si>
  <si>
    <t>A1P8-2</t>
  </si>
  <si>
    <t>A1P8-3</t>
  </si>
  <si>
    <t xml:space="preserve">Incerteza </t>
  </si>
  <si>
    <t xml:space="preserve">Conc. A </t>
  </si>
  <si>
    <t>Amostras</t>
  </si>
  <si>
    <t>A1P9-1</t>
  </si>
  <si>
    <t>A1P9-2</t>
  </si>
  <si>
    <t>A1P9-3</t>
  </si>
  <si>
    <t>A1P10-1</t>
  </si>
  <si>
    <t>A1P10-2</t>
  </si>
  <si>
    <t>A1P10-3</t>
  </si>
  <si>
    <t>A1P11-1</t>
  </si>
  <si>
    <t>A1P11-2</t>
  </si>
  <si>
    <t>A1P11-3</t>
  </si>
  <si>
    <t>A1P12-1</t>
  </si>
  <si>
    <t>A1P12-2</t>
  </si>
  <si>
    <t>A1P12-3</t>
  </si>
  <si>
    <t>A1P13-1</t>
  </si>
  <si>
    <t>A1P13-2</t>
  </si>
  <si>
    <t>A1P13-3</t>
  </si>
  <si>
    <t>Nuclideo</t>
  </si>
  <si>
    <t>E-keV</t>
  </si>
  <si>
    <t xml:space="preserve">Concetracao </t>
  </si>
  <si>
    <t>Incerteza</t>
  </si>
  <si>
    <t>AS-1</t>
  </si>
  <si>
    <t xml:space="preserve">Media Concentracao </t>
  </si>
  <si>
    <t>Media incerteza</t>
  </si>
  <si>
    <t>AS-2</t>
  </si>
  <si>
    <t>AS-3</t>
  </si>
  <si>
    <t>Ac-228 (E -keV 238)</t>
  </si>
  <si>
    <t>(E -keV 911)</t>
  </si>
  <si>
    <t>Bi-212 (E -keV 727)</t>
  </si>
  <si>
    <t>Pb-212 (E -keV 238)</t>
  </si>
  <si>
    <t>Th-234 (E -keV 63)</t>
  </si>
  <si>
    <t>Pb-214 (E -keV 351)</t>
  </si>
  <si>
    <t>Bi-214 (E -keV 609)</t>
  </si>
  <si>
    <t>(E -keV 1120)</t>
  </si>
  <si>
    <t>Pb-210 (E -keV 46)</t>
  </si>
  <si>
    <t>K-40 (E -keV 1460)</t>
  </si>
  <si>
    <t>AP</t>
  </si>
  <si>
    <t>AS</t>
  </si>
  <si>
    <t>Concentração Média</t>
  </si>
  <si>
    <t>Incerteza Média</t>
  </si>
  <si>
    <t>A1P14-1</t>
  </si>
  <si>
    <t>A1P14-2</t>
  </si>
  <si>
    <t>A1P14-3</t>
  </si>
  <si>
    <t>A1P15-1</t>
  </si>
  <si>
    <t>A1P15-3</t>
  </si>
  <si>
    <t>A1P15-2</t>
  </si>
  <si>
    <t>A1P16-1</t>
  </si>
  <si>
    <t>A1P16-2</t>
  </si>
  <si>
    <t>aqui</t>
  </si>
  <si>
    <t>A1P16-3</t>
  </si>
  <si>
    <t>±15</t>
  </si>
  <si>
    <t>±6</t>
  </si>
  <si>
    <t>±14</t>
  </si>
  <si>
    <t>±10</t>
  </si>
  <si>
    <t>±4</t>
  </si>
  <si>
    <t>±40</t>
  </si>
  <si>
    <t>±61</t>
  </si>
  <si>
    <t>±9</t>
  </si>
  <si>
    <t>±18</t>
  </si>
  <si>
    <t>±5</t>
  </si>
  <si>
    <t xml:space="preserve">Quantidade Amostra </t>
  </si>
  <si>
    <t>ortec 1 2 w 3</t>
  </si>
  <si>
    <t>A2</t>
  </si>
  <si>
    <t>A3</t>
  </si>
  <si>
    <t xml:space="preserve">TABELA DADOS </t>
  </si>
  <si>
    <t>TABELA GRAFICOS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</si>
</sst>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sz val="13"/>
      <color theme="1"/>
      <name val="Helvetica Neue"/>
      <family val="2"/>
    </font>
    <font>
      <sz val="10"/>
      <color theme="1"/>
      <name val="Arial"/>
      <family val="2"/>
    </font>
    <font>
      <sz val="24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0" fillId="0" borderId="8" xfId="0" applyBorder="1"/>
    <xf numFmtId="0" fontId="0" fillId="4" borderId="14" xfId="0" applyFill="1" applyBorder="1"/>
    <xf numFmtId="0" fontId="0" fillId="4" borderId="15" xfId="0" applyFill="1" applyBorder="1"/>
    <xf numFmtId="0" fontId="5" fillId="5" borderId="4" xfId="0" applyFont="1" applyFill="1" applyBorder="1"/>
    <xf numFmtId="0" fontId="5" fillId="5" borderId="8" xfId="0" applyFont="1" applyFill="1" applyBorder="1"/>
    <xf numFmtId="0" fontId="4" fillId="5" borderId="4" xfId="0" applyFont="1" applyFill="1" applyBorder="1"/>
    <xf numFmtId="0" fontId="4" fillId="5" borderId="8" xfId="0" applyFont="1" applyFill="1" applyBorder="1"/>
    <xf numFmtId="0" fontId="5" fillId="5" borderId="10" xfId="0" applyFont="1" applyFill="1" applyBorder="1"/>
    <xf numFmtId="0" fontId="5" fillId="5" borderId="11" xfId="0" applyFont="1" applyFill="1" applyBorder="1"/>
    <xf numFmtId="0" fontId="5" fillId="5" borderId="16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5" fillId="5" borderId="19" xfId="0" applyFont="1" applyFill="1" applyBorder="1"/>
    <xf numFmtId="0" fontId="4" fillId="5" borderId="18" xfId="0" applyFont="1" applyFill="1" applyBorder="1"/>
    <xf numFmtId="0" fontId="4" fillId="5" borderId="19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5" fillId="8" borderId="16" xfId="0" applyFont="1" applyFill="1" applyBorder="1"/>
    <xf numFmtId="0" fontId="5" fillId="8" borderId="17" xfId="0" applyFont="1" applyFill="1" applyBorder="1"/>
    <xf numFmtId="0" fontId="5" fillId="8" borderId="4" xfId="0" applyFont="1" applyFill="1" applyBorder="1"/>
    <xf numFmtId="0" fontId="5" fillId="8" borderId="8" xfId="0" applyFont="1" applyFill="1" applyBorder="1"/>
    <xf numFmtId="0" fontId="5" fillId="8" borderId="18" xfId="0" applyFont="1" applyFill="1" applyBorder="1"/>
    <xf numFmtId="0" fontId="5" fillId="8" borderId="19" xfId="0" applyFont="1" applyFill="1" applyBorder="1"/>
    <xf numFmtId="0" fontId="4" fillId="8" borderId="4" xfId="0" applyFont="1" applyFill="1" applyBorder="1"/>
    <xf numFmtId="0" fontId="4" fillId="8" borderId="8" xfId="0" applyFont="1" applyFill="1" applyBorder="1"/>
    <xf numFmtId="0" fontId="4" fillId="8" borderId="18" xfId="0" applyFont="1" applyFill="1" applyBorder="1"/>
    <xf numFmtId="0" fontId="4" fillId="8" borderId="19" xfId="0" applyFont="1" applyFill="1" applyBorder="1"/>
    <xf numFmtId="0" fontId="5" fillId="8" borderId="10" xfId="0" applyFont="1" applyFill="1" applyBorder="1"/>
    <xf numFmtId="0" fontId="5" fillId="8" borderId="11" xfId="0" applyFont="1" applyFill="1" applyBorder="1"/>
    <xf numFmtId="0" fontId="0" fillId="13" borderId="0" xfId="0" applyFill="1"/>
    <xf numFmtId="0" fontId="0" fillId="13" borderId="20" xfId="0" applyFill="1" applyBorder="1"/>
    <xf numFmtId="0" fontId="0" fillId="12" borderId="22" xfId="0" applyFill="1" applyBorder="1"/>
    <xf numFmtId="0" fontId="0" fillId="14" borderId="22" xfId="0" applyFill="1" applyBorder="1"/>
    <xf numFmtId="0" fontId="0" fillId="14" borderId="1" xfId="0" applyFill="1" applyBorder="1"/>
    <xf numFmtId="0" fontId="0" fillId="9" borderId="5" xfId="0" applyFill="1" applyBorder="1"/>
    <xf numFmtId="0" fontId="0" fillId="11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10" borderId="5" xfId="0" applyFill="1" applyBorder="1" applyAlignment="1">
      <alignment wrapText="1" shrinkToFit="1"/>
    </xf>
    <xf numFmtId="0" fontId="0" fillId="15" borderId="0" xfId="0" applyFill="1"/>
    <xf numFmtId="0" fontId="0" fillId="5" borderId="0" xfId="0" applyFill="1"/>
    <xf numFmtId="0" fontId="0" fillId="15" borderId="8" xfId="0" applyFill="1" applyBorder="1"/>
    <xf numFmtId="0" fontId="0" fillId="0" borderId="24" xfId="0" applyBorder="1"/>
    <xf numFmtId="0" fontId="0" fillId="4" borderId="25" xfId="0" applyFill="1" applyBorder="1"/>
    <xf numFmtId="0" fontId="0" fillId="4" borderId="25" xfId="0" applyFill="1" applyBorder="1" applyAlignment="1">
      <alignment wrapText="1" shrinkToFit="1"/>
    </xf>
    <xf numFmtId="0" fontId="0" fillId="16" borderId="25" xfId="0" applyFill="1" applyBorder="1"/>
    <xf numFmtId="0" fontId="0" fillId="16" borderId="25" xfId="0" applyFill="1" applyBorder="1" applyAlignment="1">
      <alignment wrapText="1" shrinkToFit="1"/>
    </xf>
    <xf numFmtId="0" fontId="0" fillId="5" borderId="23" xfId="0" applyFill="1" applyBorder="1"/>
    <xf numFmtId="0" fontId="0" fillId="15" borderId="23" xfId="0" applyFill="1" applyBorder="1"/>
    <xf numFmtId="0" fontId="0" fillId="0" borderId="26" xfId="0" applyBorder="1"/>
    <xf numFmtId="0" fontId="0" fillId="5" borderId="3" xfId="0" applyFill="1" applyBorder="1"/>
    <xf numFmtId="0" fontId="0" fillId="5" borderId="7" xfId="0" applyFill="1" applyBorder="1"/>
    <xf numFmtId="0" fontId="0" fillId="5" borderId="4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27" xfId="0" applyFill="1" applyBorder="1"/>
    <xf numFmtId="0" fontId="0" fillId="5" borderId="9" xfId="0" applyFill="1" applyBorder="1"/>
    <xf numFmtId="0" fontId="0" fillId="16" borderId="28" xfId="0" applyFill="1" applyBorder="1"/>
    <xf numFmtId="0" fontId="0" fillId="15" borderId="3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6" xfId="0" applyFill="1" applyBorder="1"/>
    <xf numFmtId="0" fontId="0" fillId="15" borderId="27" xfId="0" applyFill="1" applyBorder="1"/>
    <xf numFmtId="0" fontId="0" fillId="15" borderId="9" xfId="0" applyFill="1" applyBorder="1"/>
    <xf numFmtId="0" fontId="0" fillId="0" borderId="29" xfId="0" applyBorder="1"/>
    <xf numFmtId="0" fontId="2" fillId="0" borderId="5" xfId="0" applyFont="1" applyBorder="1"/>
    <xf numFmtId="0" fontId="0" fillId="0" borderId="20" xfId="0" applyBorder="1"/>
    <xf numFmtId="0" fontId="1" fillId="0" borderId="25" xfId="0" applyFont="1" applyBorder="1"/>
    <xf numFmtId="0" fontId="0" fillId="5" borderId="20" xfId="0" applyFill="1" applyBorder="1"/>
    <xf numFmtId="0" fontId="0" fillId="15" borderId="20" xfId="0" applyFill="1" applyBorder="1"/>
    <xf numFmtId="0" fontId="0" fillId="13" borderId="10" xfId="0" applyFill="1" applyBorder="1"/>
    <xf numFmtId="0" fontId="0" fillId="17" borderId="12" xfId="0" applyFill="1" applyBorder="1"/>
    <xf numFmtId="0" fontId="0" fillId="5" borderId="32" xfId="0" applyFill="1" applyBorder="1"/>
    <xf numFmtId="0" fontId="0" fillId="15" borderId="32" xfId="0" applyFill="1" applyBorder="1"/>
    <xf numFmtId="0" fontId="0" fillId="17" borderId="31" xfId="0" applyFill="1" applyBorder="1"/>
    <xf numFmtId="0" fontId="0" fillId="5" borderId="18" xfId="0" applyFill="1" applyBorder="1"/>
    <xf numFmtId="0" fontId="0" fillId="5" borderId="33" xfId="0" applyFill="1" applyBorder="1"/>
    <xf numFmtId="0" fontId="0" fillId="5" borderId="14" xfId="0" applyFill="1" applyBorder="1"/>
    <xf numFmtId="0" fontId="0" fillId="5" borderId="34" xfId="0" applyFill="1" applyBorder="1"/>
    <xf numFmtId="0" fontId="0" fillId="15" borderId="14" xfId="0" applyFill="1" applyBorder="1"/>
    <xf numFmtId="0" fontId="0" fillId="15" borderId="34" xfId="0" applyFill="1" applyBorder="1"/>
    <xf numFmtId="0" fontId="0" fillId="15" borderId="18" xfId="0" applyFill="1" applyBorder="1"/>
    <xf numFmtId="0" fontId="0" fillId="15" borderId="33" xfId="0" applyFill="1" applyBorder="1"/>
    <xf numFmtId="0" fontId="0" fillId="15" borderId="35" xfId="0" applyFill="1" applyBorder="1"/>
    <xf numFmtId="0" fontId="6" fillId="4" borderId="0" xfId="0" applyFont="1" applyFill="1"/>
    <xf numFmtId="0" fontId="6" fillId="16" borderId="0" xfId="0" applyFont="1" applyFill="1"/>
    <xf numFmtId="0" fontId="0" fillId="0" borderId="10" xfId="0" applyBorder="1"/>
    <xf numFmtId="0" fontId="0" fillId="0" borderId="11" xfId="0" applyBorder="1"/>
    <xf numFmtId="0" fontId="0" fillId="0" borderId="36" xfId="0" applyBorder="1"/>
    <xf numFmtId="0" fontId="0" fillId="0" borderId="37" xfId="0" applyBorder="1"/>
    <xf numFmtId="0" fontId="0" fillId="0" borderId="17" xfId="0" applyBorder="1"/>
    <xf numFmtId="0" fontId="0" fillId="4" borderId="5" xfId="0" applyFill="1" applyBorder="1"/>
    <xf numFmtId="0" fontId="0" fillId="16" borderId="5" xfId="0" applyFill="1" applyBorder="1"/>
    <xf numFmtId="0" fontId="0" fillId="15" borderId="44" xfId="0" applyFill="1" applyBorder="1"/>
    <xf numFmtId="0" fontId="0" fillId="15" borderId="11" xfId="0" applyFill="1" applyBorder="1"/>
    <xf numFmtId="0" fontId="0" fillId="0" borderId="43" xfId="0" applyBorder="1"/>
    <xf numFmtId="0" fontId="0" fillId="12" borderId="1" xfId="0" applyFill="1" applyBorder="1"/>
    <xf numFmtId="0" fontId="5" fillId="0" borderId="0" xfId="0" applyFont="1"/>
    <xf numFmtId="0" fontId="4" fillId="0" borderId="0" xfId="0" applyFont="1"/>
    <xf numFmtId="1" fontId="0" fillId="15" borderId="44" xfId="0" applyNumberFormat="1" applyFill="1" applyBorder="1"/>
    <xf numFmtId="0" fontId="0" fillId="5" borderId="32" xfId="0" applyFill="1" applyBorder="1" applyAlignment="1">
      <alignment horizontal="right"/>
    </xf>
    <xf numFmtId="0" fontId="0" fillId="15" borderId="11" xfId="0" applyFill="1" applyBorder="1" applyAlignment="1">
      <alignment horizontal="right"/>
    </xf>
    <xf numFmtId="0" fontId="0" fillId="7" borderId="5" xfId="0" applyFill="1" applyBorder="1"/>
    <xf numFmtId="0" fontId="0" fillId="13" borderId="5" xfId="0" applyFill="1" applyBorder="1"/>
    <xf numFmtId="0" fontId="0" fillId="5" borderId="46" xfId="0" applyFill="1" applyBorder="1"/>
    <xf numFmtId="0" fontId="0" fillId="5" borderId="47" xfId="0" applyFill="1" applyBorder="1"/>
    <xf numFmtId="0" fontId="0" fillId="7" borderId="46" xfId="0" applyFill="1" applyBorder="1"/>
    <xf numFmtId="0" fontId="0" fillId="7" borderId="47" xfId="0" applyFill="1" applyBorder="1"/>
    <xf numFmtId="0" fontId="0" fillId="5" borderId="44" xfId="0" applyFill="1" applyBorder="1"/>
    <xf numFmtId="0" fontId="0" fillId="13" borderId="45" xfId="0" applyFill="1" applyBorder="1"/>
    <xf numFmtId="0" fontId="0" fillId="7" borderId="44" xfId="0" applyFill="1" applyBorder="1"/>
    <xf numFmtId="0" fontId="0" fillId="5" borderId="48" xfId="0" applyFill="1" applyBorder="1"/>
    <xf numFmtId="0" fontId="0" fillId="13" borderId="29" xfId="0" applyFill="1" applyBorder="1"/>
    <xf numFmtId="0" fontId="0" fillId="7" borderId="48" xfId="0" applyFill="1" applyBorder="1"/>
    <xf numFmtId="0" fontId="0" fillId="15" borderId="19" xfId="0" applyFill="1" applyBorder="1"/>
    <xf numFmtId="0" fontId="0" fillId="15" borderId="17" xfId="0" applyFill="1" applyBorder="1"/>
    <xf numFmtId="0" fontId="0" fillId="13" borderId="49" xfId="0" applyFill="1" applyBorder="1"/>
    <xf numFmtId="0" fontId="0" fillId="15" borderId="50" xfId="0" applyFill="1" applyBorder="1"/>
    <xf numFmtId="0" fontId="0" fillId="0" borderId="18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8" fillId="0" borderId="1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9" fillId="0" borderId="25" xfId="0" applyFont="1" applyBorder="1" applyAlignment="1">
      <alignment vertical="center" textRotation="90"/>
    </xf>
    <xf numFmtId="0" fontId="9" fillId="0" borderId="22" xfId="0" applyFont="1" applyBorder="1" applyAlignment="1">
      <alignment vertical="center" textRotation="90"/>
    </xf>
    <xf numFmtId="0" fontId="9" fillId="0" borderId="1" xfId="0" applyFont="1" applyBorder="1" applyAlignment="1">
      <alignment vertical="center" textRotation="90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16" borderId="25" xfId="0" applyFont="1" applyFill="1" applyBorder="1" applyAlignment="1">
      <alignment horizontal="center" textRotation="90"/>
    </xf>
    <xf numFmtId="0" fontId="1" fillId="16" borderId="22" xfId="0" applyFont="1" applyFill="1" applyBorder="1" applyAlignment="1">
      <alignment horizontal="center" textRotation="90"/>
    </xf>
    <xf numFmtId="0" fontId="1" fillId="16" borderId="1" xfId="0" applyFont="1" applyFill="1" applyBorder="1" applyAlignment="1">
      <alignment horizontal="center" textRotation="90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7" fillId="0" borderId="25" xfId="0" applyFont="1" applyBorder="1" applyAlignment="1">
      <alignment horizontal="center" vertical="center" textRotation="90"/>
    </xf>
    <xf numFmtId="0" fontId="7" fillId="0" borderId="22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/>
    </xf>
    <xf numFmtId="0" fontId="1" fillId="4" borderId="25" xfId="0" applyFont="1" applyFill="1" applyBorder="1" applyAlignment="1">
      <alignment horizontal="center" textRotation="90"/>
    </xf>
    <xf numFmtId="0" fontId="1" fillId="4" borderId="22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textRotation="90"/>
    </xf>
    <xf numFmtId="0" fontId="0" fillId="0" borderId="0" xfId="0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25" xfId="0" applyFont="1" applyBorder="1" applyAlignment="1">
      <alignment horizontal="center" vertical="center" textRotation="90"/>
    </xf>
    <xf numFmtId="0" fontId="9" fillId="0" borderId="22" xfId="0" applyFont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86C8-3AC3-7240-A1EE-131F45F6AC40}">
  <dimension ref="A1:CW94"/>
  <sheetViews>
    <sheetView tabSelected="1" topLeftCell="AB59" zoomScale="84" zoomScaleNormal="83" workbookViewId="0">
      <selection activeCell="AN67" sqref="AN67"/>
    </sheetView>
  </sheetViews>
  <sheetFormatPr baseColWidth="10" defaultRowHeight="16" x14ac:dyDescent="0.2"/>
  <cols>
    <col min="1" max="1" width="14.83203125" customWidth="1"/>
    <col min="2" max="2" width="14.1640625" customWidth="1"/>
    <col min="3" max="3" width="15.83203125" customWidth="1"/>
    <col min="4" max="4" width="14.33203125" customWidth="1"/>
    <col min="35" max="35" width="12.1640625" customWidth="1"/>
  </cols>
  <sheetData>
    <row r="1" spans="1:101" ht="17" thickBot="1" x14ac:dyDescent="0.25"/>
    <row r="2" spans="1:101" ht="17" thickBot="1" x14ac:dyDescent="0.25">
      <c r="A2" s="5" t="s">
        <v>8</v>
      </c>
      <c r="B2" s="5" t="s">
        <v>9</v>
      </c>
      <c r="C2" s="146" t="s">
        <v>0</v>
      </c>
      <c r="D2" s="148"/>
      <c r="E2" s="147"/>
      <c r="F2" s="133" t="s">
        <v>3</v>
      </c>
      <c r="G2" s="134"/>
      <c r="H2" s="135" t="s">
        <v>5</v>
      </c>
      <c r="I2" s="136"/>
      <c r="J2" s="133" t="s">
        <v>6</v>
      </c>
      <c r="K2" s="134"/>
      <c r="L2" s="135" t="s">
        <v>21</v>
      </c>
      <c r="M2" s="136"/>
      <c r="N2" s="133" t="s">
        <v>22</v>
      </c>
      <c r="O2" s="134"/>
      <c r="P2" s="135" t="s">
        <v>23</v>
      </c>
      <c r="Q2" s="136"/>
      <c r="R2" s="133" t="s">
        <v>24</v>
      </c>
      <c r="S2" s="134"/>
      <c r="T2" s="135" t="s">
        <v>25</v>
      </c>
      <c r="U2" s="136"/>
      <c r="V2" s="133" t="s">
        <v>26</v>
      </c>
      <c r="W2" s="134"/>
      <c r="X2" s="135" t="s">
        <v>27</v>
      </c>
      <c r="Y2" s="136"/>
      <c r="Z2" s="133" t="s">
        <v>28</v>
      </c>
      <c r="AA2" s="134"/>
      <c r="AB2" s="135" t="s">
        <v>29</v>
      </c>
      <c r="AC2" s="136"/>
      <c r="AD2" s="133" t="s">
        <v>30</v>
      </c>
      <c r="AE2" s="134"/>
      <c r="AF2" s="135" t="s">
        <v>31</v>
      </c>
      <c r="AG2" s="136"/>
      <c r="AH2" s="133" t="s">
        <v>32</v>
      </c>
      <c r="AI2" s="134"/>
      <c r="AJ2" s="135" t="s">
        <v>36</v>
      </c>
      <c r="AK2" s="136"/>
      <c r="AL2" s="133" t="s">
        <v>37</v>
      </c>
      <c r="AM2" s="134"/>
      <c r="AN2" s="135" t="s">
        <v>38</v>
      </c>
      <c r="AO2" s="136"/>
      <c r="AP2" s="133" t="s">
        <v>39</v>
      </c>
      <c r="AQ2" s="134"/>
      <c r="AR2" s="135" t="s">
        <v>40</v>
      </c>
      <c r="AS2" s="136"/>
      <c r="AT2" s="133" t="s">
        <v>41</v>
      </c>
      <c r="AU2" s="134"/>
      <c r="AV2" s="135" t="s">
        <v>42</v>
      </c>
      <c r="AW2" s="136"/>
      <c r="AX2" s="133" t="s">
        <v>43</v>
      </c>
      <c r="AY2" s="134"/>
      <c r="AZ2" s="135" t="s">
        <v>44</v>
      </c>
      <c r="BA2" s="136"/>
      <c r="BB2" s="133" t="s">
        <v>48</v>
      </c>
      <c r="BC2" s="134"/>
      <c r="BD2" s="135" t="s">
        <v>49</v>
      </c>
      <c r="BE2" s="136"/>
      <c r="BF2" s="133" t="s">
        <v>50</v>
      </c>
      <c r="BG2" s="134"/>
      <c r="BH2" s="135" t="s">
        <v>51</v>
      </c>
      <c r="BI2" s="136"/>
      <c r="BJ2" s="133" t="s">
        <v>52</v>
      </c>
      <c r="BK2" s="134"/>
      <c r="BL2" s="135" t="s">
        <v>53</v>
      </c>
      <c r="BM2" s="136"/>
      <c r="BN2" s="133" t="s">
        <v>54</v>
      </c>
      <c r="BO2" s="134"/>
      <c r="BP2" s="135" t="s">
        <v>55</v>
      </c>
      <c r="BQ2" s="136"/>
      <c r="BR2" s="133" t="s">
        <v>56</v>
      </c>
      <c r="BS2" s="134"/>
      <c r="BT2" s="135" t="s">
        <v>57</v>
      </c>
      <c r="BU2" s="136"/>
      <c r="BV2" s="133" t="s">
        <v>58</v>
      </c>
      <c r="BW2" s="134"/>
      <c r="BX2" s="135" t="s">
        <v>59</v>
      </c>
      <c r="BY2" s="136"/>
      <c r="BZ2" s="133" t="s">
        <v>60</v>
      </c>
      <c r="CA2" s="134"/>
      <c r="CB2" s="135" t="s">
        <v>61</v>
      </c>
      <c r="CC2" s="136"/>
      <c r="CD2" s="133" t="s">
        <v>62</v>
      </c>
      <c r="CE2" s="134"/>
      <c r="CF2" s="135" t="s">
        <v>86</v>
      </c>
      <c r="CG2" s="136"/>
      <c r="CH2" s="133" t="s">
        <v>87</v>
      </c>
      <c r="CI2" s="134"/>
      <c r="CJ2" s="135" t="s">
        <v>88</v>
      </c>
      <c r="CK2" s="136"/>
      <c r="CL2" s="133" t="s">
        <v>89</v>
      </c>
      <c r="CM2" s="134"/>
      <c r="CN2" s="135" t="s">
        <v>91</v>
      </c>
      <c r="CO2" s="136"/>
      <c r="CP2" s="133" t="s">
        <v>90</v>
      </c>
      <c r="CQ2" s="134"/>
      <c r="CR2" s="135" t="s">
        <v>95</v>
      </c>
      <c r="CS2" s="136"/>
      <c r="CT2" s="133" t="s">
        <v>93</v>
      </c>
      <c r="CU2" s="134"/>
      <c r="CV2" s="135" t="s">
        <v>95</v>
      </c>
      <c r="CW2" s="136"/>
    </row>
    <row r="3" spans="1:101" ht="35" thickBot="1" x14ac:dyDescent="0.25">
      <c r="A3" s="1" t="s">
        <v>10</v>
      </c>
      <c r="B3" s="8"/>
      <c r="C3" s="42" t="s">
        <v>1</v>
      </c>
      <c r="D3" s="46" t="s">
        <v>2</v>
      </c>
      <c r="E3" s="43" t="s">
        <v>4</v>
      </c>
      <c r="F3" s="9" t="s">
        <v>7</v>
      </c>
      <c r="G3" s="10"/>
      <c r="H3" s="23" t="s">
        <v>7</v>
      </c>
      <c r="I3" s="24"/>
      <c r="J3" s="9" t="s">
        <v>7</v>
      </c>
      <c r="K3" s="10"/>
      <c r="L3" s="23" t="s">
        <v>7</v>
      </c>
      <c r="M3" s="24"/>
      <c r="N3" s="9" t="s">
        <v>7</v>
      </c>
      <c r="O3" s="10"/>
      <c r="P3" s="23" t="s">
        <v>7</v>
      </c>
      <c r="Q3" s="24"/>
      <c r="R3" s="9" t="s">
        <v>7</v>
      </c>
      <c r="S3" s="10"/>
      <c r="T3" s="23" t="s">
        <v>7</v>
      </c>
      <c r="U3" s="24"/>
      <c r="V3" s="9" t="s">
        <v>7</v>
      </c>
      <c r="W3" s="10"/>
      <c r="X3" s="23" t="s">
        <v>7</v>
      </c>
      <c r="Y3" s="24"/>
      <c r="Z3" s="9" t="s">
        <v>7</v>
      </c>
      <c r="AA3" s="10"/>
      <c r="AB3" s="23" t="s">
        <v>7</v>
      </c>
      <c r="AC3" s="24"/>
      <c r="AD3" s="9" t="s">
        <v>7</v>
      </c>
      <c r="AE3" s="10"/>
      <c r="AF3" s="23" t="s">
        <v>7</v>
      </c>
      <c r="AG3" s="24"/>
      <c r="AH3" s="9" t="s">
        <v>7</v>
      </c>
      <c r="AI3" s="10"/>
      <c r="AJ3" s="23" t="s">
        <v>7</v>
      </c>
      <c r="AK3" s="24"/>
      <c r="AL3" s="9" t="s">
        <v>7</v>
      </c>
      <c r="AM3" s="10"/>
      <c r="AN3" s="23" t="s">
        <v>7</v>
      </c>
      <c r="AO3" s="24"/>
      <c r="AP3" s="9" t="s">
        <v>7</v>
      </c>
      <c r="AQ3" s="10"/>
      <c r="AR3" s="23" t="s">
        <v>7</v>
      </c>
      <c r="AS3" s="24"/>
      <c r="AT3" s="9" t="s">
        <v>7</v>
      </c>
      <c r="AU3" s="10"/>
      <c r="AV3" s="23" t="s">
        <v>7</v>
      </c>
      <c r="AW3" s="24"/>
      <c r="AX3" s="9" t="s">
        <v>7</v>
      </c>
      <c r="AY3" s="10"/>
      <c r="AZ3" s="23" t="s">
        <v>7</v>
      </c>
      <c r="BA3" s="24"/>
      <c r="BB3" s="9" t="s">
        <v>7</v>
      </c>
      <c r="BC3" s="10"/>
      <c r="BD3" s="23" t="s">
        <v>7</v>
      </c>
      <c r="BE3" s="24"/>
      <c r="BF3" s="9" t="s">
        <v>7</v>
      </c>
      <c r="BG3" s="10"/>
      <c r="BH3" s="23" t="s">
        <v>7</v>
      </c>
      <c r="BI3" s="24"/>
      <c r="BJ3" s="9" t="s">
        <v>7</v>
      </c>
      <c r="BK3" s="10"/>
      <c r="BL3" s="23" t="s">
        <v>7</v>
      </c>
      <c r="BM3" s="24"/>
      <c r="BN3" s="9" t="s">
        <v>7</v>
      </c>
      <c r="BO3" s="10"/>
      <c r="BP3" s="23" t="s">
        <v>7</v>
      </c>
      <c r="BQ3" s="24"/>
      <c r="BR3" s="9" t="s">
        <v>7</v>
      </c>
      <c r="BS3" s="10"/>
      <c r="BT3" s="23" t="s">
        <v>7</v>
      </c>
      <c r="BU3" s="24"/>
      <c r="BV3" s="9" t="s">
        <v>7</v>
      </c>
      <c r="BW3" s="10"/>
      <c r="BX3" s="23" t="s">
        <v>7</v>
      </c>
      <c r="BY3" s="24"/>
      <c r="BZ3" s="9" t="s">
        <v>7</v>
      </c>
      <c r="CA3" s="10"/>
      <c r="CB3" s="23" t="s">
        <v>7</v>
      </c>
      <c r="CC3" s="24"/>
      <c r="CD3" s="9" t="s">
        <v>7</v>
      </c>
      <c r="CE3" s="10"/>
      <c r="CF3" s="23" t="s">
        <v>7</v>
      </c>
      <c r="CG3" s="24"/>
      <c r="CH3" s="9" t="s">
        <v>7</v>
      </c>
      <c r="CI3" s="10"/>
      <c r="CJ3" s="23" t="s">
        <v>7</v>
      </c>
      <c r="CK3" s="24"/>
      <c r="CL3" s="9" t="s">
        <v>7</v>
      </c>
      <c r="CM3" s="10"/>
      <c r="CN3" s="23" t="s">
        <v>7</v>
      </c>
      <c r="CO3" s="24"/>
      <c r="CP3" s="9" t="s">
        <v>7</v>
      </c>
      <c r="CQ3" s="10"/>
      <c r="CR3" s="23" t="s">
        <v>7</v>
      </c>
      <c r="CS3" s="24"/>
      <c r="CT3" s="9" t="s">
        <v>7</v>
      </c>
      <c r="CU3" s="10"/>
      <c r="CV3" s="23" t="s">
        <v>7</v>
      </c>
      <c r="CW3" s="24"/>
    </row>
    <row r="4" spans="1:101" ht="17" x14ac:dyDescent="0.2">
      <c r="A4" s="2" t="s">
        <v>11</v>
      </c>
      <c r="B4" s="44">
        <v>338</v>
      </c>
      <c r="C4" s="39">
        <f>STDEV(F4,H4,J4,L4,N4,P4,R4,T4,V4,X4,Z4,AB4,AD4,AF4,AH4,AJ4,AL4,AN4,AP4,AR4,AT4)</f>
        <v>66.928995780532048</v>
      </c>
      <c r="D4" s="37">
        <f>C4/E4</f>
        <v>0.70522273526902812</v>
      </c>
      <c r="E4" s="40">
        <f>AVERAGE(F4,H4,J4,L4,N4,P4,R4,T4,V4,X4,Z4,AB4,AD4,AF4,AH4,AJ4,AL4,AN4,AP4,AR4,AT4)</f>
        <v>94.904761904761898</v>
      </c>
      <c r="F4" s="17">
        <v>130</v>
      </c>
      <c r="G4" s="18">
        <v>26.3</v>
      </c>
      <c r="H4" s="25">
        <v>79</v>
      </c>
      <c r="I4" s="26">
        <v>15</v>
      </c>
      <c r="J4" s="17">
        <v>105</v>
      </c>
      <c r="K4" s="18">
        <v>21.5</v>
      </c>
      <c r="L4" s="25">
        <v>20</v>
      </c>
      <c r="M4" s="26">
        <v>6.9</v>
      </c>
      <c r="N4" s="17">
        <v>152</v>
      </c>
      <c r="O4" s="18">
        <v>30.5</v>
      </c>
      <c r="P4" s="25">
        <v>120</v>
      </c>
      <c r="Q4" s="26">
        <v>22</v>
      </c>
      <c r="R4" s="17">
        <v>59</v>
      </c>
      <c r="S4" s="18">
        <v>13.5</v>
      </c>
      <c r="T4" s="25">
        <v>120</v>
      </c>
      <c r="U4" s="26">
        <v>22</v>
      </c>
      <c r="V4" s="17">
        <v>69</v>
      </c>
      <c r="W4" s="18">
        <v>14.7</v>
      </c>
      <c r="X4" s="25">
        <v>82</v>
      </c>
      <c r="Y4" s="26">
        <v>16</v>
      </c>
      <c r="Z4" s="17">
        <v>71</v>
      </c>
      <c r="AA4" s="18">
        <v>15.6</v>
      </c>
      <c r="AB4" s="25">
        <v>99</v>
      </c>
      <c r="AC4" s="26">
        <v>19.5</v>
      </c>
      <c r="AD4" s="17">
        <v>73</v>
      </c>
      <c r="AE4" s="18">
        <v>15</v>
      </c>
      <c r="AF4" s="25">
        <v>36</v>
      </c>
      <c r="AG4" s="26">
        <v>11.9</v>
      </c>
      <c r="AH4" s="17">
        <v>22</v>
      </c>
      <c r="AI4" s="18">
        <v>9.5</v>
      </c>
      <c r="AJ4" s="25">
        <v>69</v>
      </c>
      <c r="AK4" s="26">
        <v>14.5</v>
      </c>
      <c r="AL4" s="17">
        <v>82</v>
      </c>
      <c r="AM4" s="18">
        <v>16.5</v>
      </c>
      <c r="AN4" s="25">
        <v>103</v>
      </c>
      <c r="AO4" s="26">
        <v>18.8</v>
      </c>
      <c r="AP4" s="17">
        <v>118</v>
      </c>
      <c r="AQ4" s="18">
        <v>21.6</v>
      </c>
      <c r="AR4" s="25">
        <v>41</v>
      </c>
      <c r="AS4" s="26">
        <v>9</v>
      </c>
      <c r="AT4" s="17">
        <v>343</v>
      </c>
      <c r="AU4" s="18">
        <v>64.099999999999994</v>
      </c>
      <c r="AV4" s="25">
        <v>96</v>
      </c>
      <c r="AW4" s="26">
        <v>17.3</v>
      </c>
      <c r="AX4" s="17">
        <v>95</v>
      </c>
      <c r="AY4" s="18">
        <v>19.3</v>
      </c>
      <c r="AZ4" s="25">
        <v>89</v>
      </c>
      <c r="BA4" s="26">
        <v>16.3</v>
      </c>
      <c r="BB4" s="17">
        <v>88</v>
      </c>
      <c r="BC4" s="18">
        <v>18.7</v>
      </c>
      <c r="BD4" s="25">
        <v>67</v>
      </c>
      <c r="BE4" s="26">
        <v>15.1</v>
      </c>
      <c r="BF4" s="17">
        <v>66</v>
      </c>
      <c r="BG4" s="18">
        <v>15</v>
      </c>
      <c r="BH4" s="25">
        <v>116</v>
      </c>
      <c r="BI4" s="26">
        <v>23.3</v>
      </c>
      <c r="BJ4" s="17">
        <v>52</v>
      </c>
      <c r="BK4" s="18">
        <v>10.199999999999999</v>
      </c>
      <c r="BL4" s="25">
        <v>107</v>
      </c>
      <c r="BM4" s="26">
        <v>20.2</v>
      </c>
      <c r="BN4" s="17">
        <v>99</v>
      </c>
      <c r="BO4" s="18">
        <v>20.2</v>
      </c>
      <c r="BP4" s="25">
        <v>109</v>
      </c>
      <c r="BQ4" s="26">
        <v>21.2</v>
      </c>
      <c r="BR4" s="17">
        <v>94</v>
      </c>
      <c r="BS4" s="18">
        <v>18.5</v>
      </c>
      <c r="BT4" s="25">
        <v>56</v>
      </c>
      <c r="BU4" s="26">
        <v>12</v>
      </c>
      <c r="BV4" s="17">
        <v>48</v>
      </c>
      <c r="BW4" s="18">
        <v>10.199999999999999</v>
      </c>
      <c r="BX4" s="25">
        <v>52</v>
      </c>
      <c r="BY4" s="26">
        <v>10.199999999999999</v>
      </c>
      <c r="BZ4" s="17">
        <v>80</v>
      </c>
      <c r="CA4" s="18">
        <v>15.6</v>
      </c>
      <c r="CB4" s="25">
        <v>103</v>
      </c>
      <c r="CC4" s="26">
        <v>19.600000000000001</v>
      </c>
      <c r="CD4" s="17">
        <v>99</v>
      </c>
      <c r="CE4" s="18">
        <v>18.2</v>
      </c>
      <c r="CF4" s="25">
        <v>87</v>
      </c>
      <c r="CG4" s="26">
        <v>17.2</v>
      </c>
      <c r="CH4" s="17">
        <v>52</v>
      </c>
      <c r="CI4" s="18">
        <v>12.3</v>
      </c>
      <c r="CJ4" s="25">
        <v>88</v>
      </c>
      <c r="CK4" s="26">
        <v>17.2</v>
      </c>
      <c r="CL4" s="17">
        <v>87</v>
      </c>
      <c r="CM4" s="18">
        <v>17.5</v>
      </c>
      <c r="CN4" s="25">
        <v>86</v>
      </c>
      <c r="CO4" s="26">
        <v>17.399999999999999</v>
      </c>
      <c r="CP4" s="17">
        <v>60</v>
      </c>
      <c r="CQ4" s="18">
        <v>11.8</v>
      </c>
      <c r="CR4" s="25">
        <v>78</v>
      </c>
      <c r="CS4" s="26">
        <v>15.7</v>
      </c>
      <c r="CT4" s="17">
        <v>74</v>
      </c>
      <c r="CU4" s="18">
        <v>15.2</v>
      </c>
      <c r="CV4" s="25"/>
      <c r="CW4" s="26"/>
    </row>
    <row r="5" spans="1:101" ht="17" x14ac:dyDescent="0.2">
      <c r="A5" s="3"/>
      <c r="B5" s="44">
        <v>911</v>
      </c>
      <c r="C5" s="39">
        <f>STDEV(F5,H5,J5,L5,N5,P5,R5,T5,V5,X5,Z5,AB5,AD5,AF5,AH5,AJ5,AL5,AN5,AP5,AR5,AT5)</f>
        <v>37.516662964608138</v>
      </c>
      <c r="D5" s="37">
        <f>C5/E5</f>
        <v>0.44662694005485876</v>
      </c>
      <c r="E5" s="40">
        <f>AVERAGE(F5,H5,J5,L5,N5,P5,R5,T5,V5,X5,Z5,AB5,AD5,AF5,AH5,AJ5,AL5,AN5,AP5,AR5,AT5)</f>
        <v>84</v>
      </c>
      <c r="F5" s="11">
        <v>123</v>
      </c>
      <c r="G5" s="12">
        <v>21.9</v>
      </c>
      <c r="H5" s="27">
        <v>89</v>
      </c>
      <c r="I5" s="28">
        <v>16</v>
      </c>
      <c r="J5" s="11">
        <v>100</v>
      </c>
      <c r="K5" s="12">
        <v>17.899999999999999</v>
      </c>
      <c r="L5" s="27">
        <v>125</v>
      </c>
      <c r="M5" s="28">
        <v>22.8</v>
      </c>
      <c r="N5" s="11">
        <v>125</v>
      </c>
      <c r="O5" s="12">
        <v>23</v>
      </c>
      <c r="P5" s="27">
        <v>135</v>
      </c>
      <c r="Q5" s="28">
        <v>24.2</v>
      </c>
      <c r="R5" s="11">
        <v>76</v>
      </c>
      <c r="S5" s="12">
        <v>14.2</v>
      </c>
      <c r="T5" s="27">
        <v>135</v>
      </c>
      <c r="U5" s="28">
        <v>24.2</v>
      </c>
      <c r="V5" s="11">
        <v>55</v>
      </c>
      <c r="W5" s="12">
        <v>9.8000000000000007</v>
      </c>
      <c r="X5" s="27">
        <v>92</v>
      </c>
      <c r="Y5" s="28">
        <v>16.399999999999999</v>
      </c>
      <c r="Z5" s="11">
        <v>80</v>
      </c>
      <c r="AA5" s="12">
        <v>14.4</v>
      </c>
      <c r="AB5" s="27">
        <v>104</v>
      </c>
      <c r="AC5" s="28">
        <v>18.600000000000001</v>
      </c>
      <c r="AD5" s="11">
        <v>75</v>
      </c>
      <c r="AE5" s="12">
        <v>13.7</v>
      </c>
      <c r="AF5" s="27">
        <v>40</v>
      </c>
      <c r="AG5" s="28">
        <v>7.9</v>
      </c>
      <c r="AH5" s="11">
        <v>0</v>
      </c>
      <c r="AI5" s="12">
        <v>0</v>
      </c>
      <c r="AJ5" s="27">
        <v>26</v>
      </c>
      <c r="AK5" s="28">
        <v>9.1999999999999993</v>
      </c>
      <c r="AL5" s="11">
        <v>75</v>
      </c>
      <c r="AM5" s="12">
        <v>13.4</v>
      </c>
      <c r="AN5" s="27">
        <v>98</v>
      </c>
      <c r="AO5" s="28">
        <v>18</v>
      </c>
      <c r="AP5" s="11">
        <v>114</v>
      </c>
      <c r="AQ5" s="12">
        <v>20.399999999999999</v>
      </c>
      <c r="AR5" s="27">
        <v>37</v>
      </c>
      <c r="AS5" s="28">
        <v>8.5</v>
      </c>
      <c r="AT5" s="11">
        <v>60</v>
      </c>
      <c r="AU5" s="12">
        <v>11.7</v>
      </c>
      <c r="AV5" s="27">
        <v>92</v>
      </c>
      <c r="AW5" s="28">
        <v>16.5</v>
      </c>
      <c r="AX5" s="11">
        <v>99</v>
      </c>
      <c r="AY5" s="12">
        <v>17.7</v>
      </c>
      <c r="AZ5" s="27">
        <v>100</v>
      </c>
      <c r="BA5" s="28">
        <v>18.3</v>
      </c>
      <c r="BB5" s="11">
        <v>63</v>
      </c>
      <c r="BC5" s="12">
        <v>11.8</v>
      </c>
      <c r="BD5" s="27">
        <v>60</v>
      </c>
      <c r="BE5" s="28">
        <v>11.1</v>
      </c>
      <c r="BF5" s="11">
        <v>66</v>
      </c>
      <c r="BG5" s="12">
        <v>12.4</v>
      </c>
      <c r="BH5" s="27">
        <v>113</v>
      </c>
      <c r="BI5" s="28">
        <v>20.7</v>
      </c>
      <c r="BJ5" s="11">
        <v>25</v>
      </c>
      <c r="BK5" s="12">
        <v>5.2</v>
      </c>
      <c r="BL5" s="27">
        <v>96</v>
      </c>
      <c r="BM5" s="28">
        <v>17.3</v>
      </c>
      <c r="BN5" s="11">
        <v>112</v>
      </c>
      <c r="BO5" s="12">
        <v>20.3</v>
      </c>
      <c r="BP5" s="27">
        <v>113</v>
      </c>
      <c r="BQ5" s="28">
        <v>20.2</v>
      </c>
      <c r="BR5" s="11">
        <v>96</v>
      </c>
      <c r="BS5" s="12">
        <v>17.399999999999999</v>
      </c>
      <c r="BT5" s="27">
        <v>53</v>
      </c>
      <c r="BU5" s="28">
        <v>9.9</v>
      </c>
      <c r="BV5" s="11">
        <v>53</v>
      </c>
      <c r="BW5" s="12">
        <v>9.8000000000000007</v>
      </c>
      <c r="BX5" s="27">
        <v>25</v>
      </c>
      <c r="BY5" s="28">
        <v>5.2</v>
      </c>
      <c r="BZ5" s="11">
        <v>82</v>
      </c>
      <c r="CA5" s="12">
        <v>14.8</v>
      </c>
      <c r="CB5" s="27"/>
      <c r="CC5" s="28"/>
      <c r="CD5" s="11">
        <v>102</v>
      </c>
      <c r="CE5" s="12">
        <v>18.7</v>
      </c>
      <c r="CF5" s="27">
        <v>98</v>
      </c>
      <c r="CG5" s="28">
        <v>17.8</v>
      </c>
      <c r="CH5" s="11">
        <v>78</v>
      </c>
      <c r="CI5" s="12">
        <v>14.1</v>
      </c>
      <c r="CJ5" s="27">
        <v>91</v>
      </c>
      <c r="CK5" s="28">
        <v>16.5</v>
      </c>
      <c r="CL5" s="11">
        <v>97</v>
      </c>
      <c r="CM5" s="12">
        <v>17.7</v>
      </c>
      <c r="CN5" s="27">
        <v>64</v>
      </c>
      <c r="CO5" s="28">
        <v>11.7</v>
      </c>
      <c r="CP5" s="11">
        <v>60</v>
      </c>
      <c r="CQ5" s="12">
        <v>11</v>
      </c>
      <c r="CR5" s="27">
        <v>79</v>
      </c>
      <c r="CS5" s="28">
        <v>14.4</v>
      </c>
      <c r="CT5" s="11">
        <v>74</v>
      </c>
      <c r="CU5" s="12">
        <v>13.5</v>
      </c>
      <c r="CV5" s="27"/>
      <c r="CW5" s="28"/>
    </row>
    <row r="6" spans="1:101" ht="17" x14ac:dyDescent="0.2">
      <c r="A6" s="3" t="s">
        <v>12</v>
      </c>
      <c r="B6" s="44">
        <v>727</v>
      </c>
      <c r="C6" s="39">
        <f>STDEV(F6,H6,J6,L6,N6,P6,R6,T6,V6,X6,Z6,AB6,AD6,AF6,AH6,AJ6,AL6,AN6,AP6,AR6,AT6)</f>
        <v>59.908263203000637</v>
      </c>
      <c r="D6" s="37">
        <f>C6/E6</f>
        <v>0.92166558773847129</v>
      </c>
      <c r="E6" s="40">
        <f>AVERAGE(F6,H6,J6,L6,N6,P6,R6,T6,V6,X6,Z6,AB6,AD6,AF6,AH6,AJ6,AL6,AN6,AP6,AR6,AT6)</f>
        <v>65</v>
      </c>
      <c r="F6" s="11">
        <v>92</v>
      </c>
      <c r="G6" s="12">
        <v>18.3</v>
      </c>
      <c r="H6" s="27">
        <v>-61</v>
      </c>
      <c r="I6" s="28">
        <v>-57.3</v>
      </c>
      <c r="J6" s="11">
        <v>50</v>
      </c>
      <c r="K6" s="12">
        <v>12.8</v>
      </c>
      <c r="L6" s="27">
        <v>-31</v>
      </c>
      <c r="M6" s="28">
        <v>-9.4</v>
      </c>
      <c r="N6" s="11">
        <v>187</v>
      </c>
      <c r="O6" s="12">
        <v>41.3</v>
      </c>
      <c r="P6" s="27">
        <v>114</v>
      </c>
      <c r="Q6" s="28">
        <v>22.4</v>
      </c>
      <c r="R6" s="11">
        <v>105</v>
      </c>
      <c r="S6" s="12">
        <v>23.3</v>
      </c>
      <c r="T6" s="27">
        <v>114</v>
      </c>
      <c r="U6" s="28">
        <v>22.4</v>
      </c>
      <c r="V6" s="11">
        <v>21</v>
      </c>
      <c r="W6" s="12">
        <v>6.2</v>
      </c>
      <c r="X6" s="27">
        <v>75</v>
      </c>
      <c r="Y6" s="28">
        <v>18.7</v>
      </c>
      <c r="Z6" s="11">
        <v>66</v>
      </c>
      <c r="AA6" s="12">
        <v>16.100000000000001</v>
      </c>
      <c r="AB6" s="27">
        <v>122</v>
      </c>
      <c r="AC6" s="28">
        <v>24.7</v>
      </c>
      <c r="AD6" s="11">
        <v>62</v>
      </c>
      <c r="AE6" s="12">
        <v>13.8</v>
      </c>
      <c r="AF6" s="27">
        <v>0</v>
      </c>
      <c r="AG6" s="28">
        <v>0</v>
      </c>
      <c r="AH6" s="11"/>
      <c r="AI6" s="12"/>
      <c r="AJ6" s="27">
        <v>24</v>
      </c>
      <c r="AK6" s="28">
        <v>5</v>
      </c>
      <c r="AL6" s="11">
        <v>69</v>
      </c>
      <c r="AM6" s="12">
        <v>16.2</v>
      </c>
      <c r="AN6" s="27">
        <v>73</v>
      </c>
      <c r="AO6" s="28">
        <v>17.7</v>
      </c>
      <c r="AP6" s="11">
        <v>130</v>
      </c>
      <c r="AQ6" s="12">
        <v>28.3</v>
      </c>
      <c r="AR6" s="27"/>
      <c r="AS6" s="28"/>
      <c r="AT6" s="11">
        <v>23</v>
      </c>
      <c r="AU6" s="12">
        <v>7.1</v>
      </c>
      <c r="AV6" s="27">
        <v>84</v>
      </c>
      <c r="AW6" s="28">
        <v>16.5</v>
      </c>
      <c r="AX6" s="11">
        <v>90</v>
      </c>
      <c r="AY6" s="12">
        <v>20.6</v>
      </c>
      <c r="AZ6" s="27">
        <v>91</v>
      </c>
      <c r="BA6" s="28">
        <v>20</v>
      </c>
      <c r="BB6" s="11">
        <v>25</v>
      </c>
      <c r="BC6" s="12">
        <v>6.9</v>
      </c>
      <c r="BD6" s="27"/>
      <c r="BE6" s="28"/>
      <c r="BF6" s="11"/>
      <c r="BG6" s="12"/>
      <c r="BH6" s="27">
        <v>24</v>
      </c>
      <c r="BI6" s="28">
        <v>6.2</v>
      </c>
      <c r="BJ6" s="11">
        <v>0</v>
      </c>
      <c r="BK6" s="12" t="e">
        <v>#DIV/0!</v>
      </c>
      <c r="BL6" s="27">
        <v>66</v>
      </c>
      <c r="BM6" s="28">
        <v>14</v>
      </c>
      <c r="BN6" s="11">
        <v>83</v>
      </c>
      <c r="BO6" s="12">
        <v>18.100000000000001</v>
      </c>
      <c r="BP6" s="27">
        <v>77</v>
      </c>
      <c r="BQ6" s="28">
        <v>16.600000000000001</v>
      </c>
      <c r="BR6" s="11">
        <v>52</v>
      </c>
      <c r="BS6" s="12">
        <v>12.4</v>
      </c>
      <c r="BT6" s="27">
        <v>24</v>
      </c>
      <c r="BU6" s="28">
        <v>6.3</v>
      </c>
      <c r="BV6" s="11">
        <v>24</v>
      </c>
      <c r="BW6" s="12">
        <v>7.2</v>
      </c>
      <c r="BX6" s="27">
        <v>0</v>
      </c>
      <c r="BY6" s="28">
        <v>0</v>
      </c>
      <c r="BZ6" s="11">
        <v>67</v>
      </c>
      <c r="CA6" s="12">
        <v>14.6</v>
      </c>
      <c r="CB6" s="27"/>
      <c r="CC6" s="28"/>
      <c r="CD6" s="11">
        <v>51</v>
      </c>
      <c r="CE6" s="12">
        <v>13.4</v>
      </c>
      <c r="CF6" s="27">
        <v>80.599999999999994</v>
      </c>
      <c r="CG6" s="28">
        <v>17.5</v>
      </c>
      <c r="CH6" s="11">
        <v>26.8</v>
      </c>
      <c r="CI6" s="12">
        <v>6.8</v>
      </c>
      <c r="CJ6" s="27">
        <v>67.7</v>
      </c>
      <c r="CK6" s="28">
        <v>15.6</v>
      </c>
      <c r="CL6" s="11">
        <v>-26.7</v>
      </c>
      <c r="CM6" s="12">
        <v>-10.9</v>
      </c>
      <c r="CN6" s="27">
        <v>44</v>
      </c>
      <c r="CO6" s="28">
        <v>9.9</v>
      </c>
      <c r="CP6" s="11">
        <v>55.1</v>
      </c>
      <c r="CQ6" s="12">
        <v>12.1</v>
      </c>
      <c r="CR6" s="27">
        <v>48.1</v>
      </c>
      <c r="CS6" s="28">
        <v>10.5</v>
      </c>
      <c r="CT6" s="11">
        <v>76</v>
      </c>
      <c r="CU6" s="12">
        <v>17.2</v>
      </c>
      <c r="CV6" s="27"/>
      <c r="CW6" s="28"/>
    </row>
    <row r="7" spans="1:101" ht="17" x14ac:dyDescent="0.2">
      <c r="A7" s="3" t="s">
        <v>13</v>
      </c>
      <c r="B7" s="44">
        <v>238</v>
      </c>
      <c r="C7" s="39">
        <f>STDEV(F7,H7,J7,L7,N7,P7,R7,T7,V7,X7,Z7,AB7,AD7,AF7,AH7,AJ7,AL7,AN7,AP7,AR7,AT7)</f>
        <v>30.050988415722792</v>
      </c>
      <c r="D7" s="37">
        <f>C7/E7</f>
        <v>0.3673287291793822</v>
      </c>
      <c r="E7" s="40">
        <f>AVERAGE(F7,H7,J7,L7,N7,P7,R7,T7,V7,X7,Z7,AB7,AD7,AF7,AH7,AJ7,AL7,AN7,AP7,AR7,AT7)</f>
        <v>81.80952380952381</v>
      </c>
      <c r="F7" s="19">
        <v>116</v>
      </c>
      <c r="G7" s="20">
        <v>20.5</v>
      </c>
      <c r="H7" s="29">
        <v>76</v>
      </c>
      <c r="I7" s="30">
        <v>13.4</v>
      </c>
      <c r="J7" s="19">
        <v>97</v>
      </c>
      <c r="K7" s="20">
        <v>17.100000000000001</v>
      </c>
      <c r="L7" s="29">
        <v>116</v>
      </c>
      <c r="M7" s="30">
        <v>20.5</v>
      </c>
      <c r="N7" s="19">
        <v>130</v>
      </c>
      <c r="O7" s="20">
        <v>23</v>
      </c>
      <c r="P7" s="29">
        <v>123</v>
      </c>
      <c r="Q7" s="30">
        <v>21.8</v>
      </c>
      <c r="R7" s="19">
        <v>62</v>
      </c>
      <c r="S7" s="20">
        <v>11</v>
      </c>
      <c r="T7" s="29">
        <v>123</v>
      </c>
      <c r="U7" s="30">
        <v>21.8</v>
      </c>
      <c r="V7" s="19">
        <v>54</v>
      </c>
      <c r="W7" s="20">
        <v>9.6</v>
      </c>
      <c r="X7" s="29">
        <v>72</v>
      </c>
      <c r="Y7" s="30">
        <v>12.8</v>
      </c>
      <c r="Z7" s="19">
        <v>83</v>
      </c>
      <c r="AA7" s="20">
        <v>14.7</v>
      </c>
      <c r="AB7" s="29">
        <v>91</v>
      </c>
      <c r="AC7" s="30">
        <v>16.2</v>
      </c>
      <c r="AD7" s="19">
        <v>63</v>
      </c>
      <c r="AE7" s="20">
        <v>11.2</v>
      </c>
      <c r="AF7" s="29">
        <v>21</v>
      </c>
      <c r="AG7" s="30">
        <v>3.9</v>
      </c>
      <c r="AH7" s="19">
        <v>35</v>
      </c>
      <c r="AI7" s="20">
        <v>6.7</v>
      </c>
      <c r="AJ7" s="29">
        <v>74</v>
      </c>
      <c r="AK7" s="30">
        <v>13.1</v>
      </c>
      <c r="AL7" s="19">
        <v>78</v>
      </c>
      <c r="AM7" s="20">
        <v>13.8</v>
      </c>
      <c r="AN7" s="29">
        <v>86</v>
      </c>
      <c r="AO7" s="30">
        <v>15.2</v>
      </c>
      <c r="AP7" s="19">
        <v>107</v>
      </c>
      <c r="AQ7" s="20">
        <v>18.899999999999999</v>
      </c>
      <c r="AR7" s="29">
        <v>60</v>
      </c>
      <c r="AS7" s="30">
        <v>11</v>
      </c>
      <c r="AT7" s="19">
        <v>51</v>
      </c>
      <c r="AU7" s="20">
        <v>9.5</v>
      </c>
      <c r="AV7" s="29">
        <v>92</v>
      </c>
      <c r="AW7" s="30">
        <v>16.3</v>
      </c>
      <c r="AX7" s="19">
        <v>89</v>
      </c>
      <c r="AY7" s="20">
        <v>15.8</v>
      </c>
      <c r="AZ7" s="29">
        <v>84</v>
      </c>
      <c r="BA7" s="30">
        <v>14.9</v>
      </c>
      <c r="BB7" s="19">
        <v>86</v>
      </c>
      <c r="BC7" s="20">
        <v>15.3</v>
      </c>
      <c r="BD7" s="29">
        <v>75</v>
      </c>
      <c r="BE7" s="30">
        <v>13.5</v>
      </c>
      <c r="BF7" s="19">
        <v>70</v>
      </c>
      <c r="BG7" s="20">
        <v>12.6</v>
      </c>
      <c r="BH7" s="29">
        <v>94</v>
      </c>
      <c r="BI7" s="30">
        <v>16.7</v>
      </c>
      <c r="BJ7" s="19">
        <v>36</v>
      </c>
      <c r="BK7" s="20">
        <v>6.7</v>
      </c>
      <c r="BL7" s="29">
        <v>95</v>
      </c>
      <c r="BM7" s="30">
        <v>16.7</v>
      </c>
      <c r="BN7" s="19">
        <v>101</v>
      </c>
      <c r="BO7" s="20">
        <v>17.8</v>
      </c>
      <c r="BP7" s="29">
        <v>93</v>
      </c>
      <c r="BQ7" s="30">
        <v>16.5</v>
      </c>
      <c r="BR7" s="19">
        <v>90</v>
      </c>
      <c r="BS7" s="20">
        <v>15.8</v>
      </c>
      <c r="BT7" s="29">
        <v>52</v>
      </c>
      <c r="BU7" s="30">
        <v>9.1</v>
      </c>
      <c r="BV7" s="19">
        <v>45</v>
      </c>
      <c r="BW7" s="20">
        <v>8</v>
      </c>
      <c r="BX7" s="29">
        <v>36</v>
      </c>
      <c r="BY7" s="30">
        <v>6.7</v>
      </c>
      <c r="BZ7" s="19">
        <v>78</v>
      </c>
      <c r="CA7" s="20">
        <v>13.7</v>
      </c>
      <c r="CB7" s="29">
        <v>100</v>
      </c>
      <c r="CC7" s="30">
        <v>17.7</v>
      </c>
      <c r="CD7" s="19">
        <v>102</v>
      </c>
      <c r="CE7" s="20">
        <v>18</v>
      </c>
      <c r="CF7" s="29">
        <v>90</v>
      </c>
      <c r="CG7" s="30">
        <v>15.9</v>
      </c>
      <c r="CH7" s="19">
        <v>65</v>
      </c>
      <c r="CI7" s="20">
        <v>11.6</v>
      </c>
      <c r="CJ7" s="29">
        <v>86</v>
      </c>
      <c r="CK7" s="30">
        <v>15.1</v>
      </c>
      <c r="CL7" s="19">
        <v>82</v>
      </c>
      <c r="CM7" s="20">
        <v>14.6</v>
      </c>
      <c r="CN7" s="29">
        <v>65</v>
      </c>
      <c r="CO7" s="30">
        <v>11.6</v>
      </c>
      <c r="CP7" s="19">
        <v>56</v>
      </c>
      <c r="CQ7" s="20">
        <v>9.8000000000000007</v>
      </c>
      <c r="CR7" s="29">
        <v>68</v>
      </c>
      <c r="CS7" s="30">
        <v>12</v>
      </c>
      <c r="CT7" s="19">
        <v>70</v>
      </c>
      <c r="CU7" s="20">
        <v>12.4</v>
      </c>
      <c r="CV7" s="29"/>
      <c r="CW7" s="30"/>
    </row>
    <row r="8" spans="1:101" ht="17" thickBot="1" x14ac:dyDescent="0.25">
      <c r="A8" s="4"/>
      <c r="B8" s="8"/>
      <c r="C8" s="39"/>
      <c r="E8" s="40"/>
      <c r="F8" s="13"/>
      <c r="G8" s="14"/>
      <c r="H8" s="31"/>
      <c r="I8" s="32"/>
      <c r="J8" s="13"/>
      <c r="K8" s="14"/>
      <c r="L8" s="31"/>
      <c r="M8" s="32"/>
      <c r="N8" s="13"/>
      <c r="O8" s="14"/>
      <c r="P8" s="31"/>
      <c r="Q8" s="32"/>
      <c r="R8" s="13"/>
      <c r="S8" s="14"/>
      <c r="T8" s="31"/>
      <c r="U8" s="32"/>
      <c r="V8" s="13"/>
      <c r="W8" s="14"/>
      <c r="X8" s="31"/>
      <c r="Y8" s="32"/>
      <c r="Z8" s="13"/>
      <c r="AA8" s="14"/>
      <c r="AB8" s="31"/>
      <c r="AC8" s="32"/>
      <c r="AD8" s="13"/>
      <c r="AE8" s="14"/>
      <c r="AF8" s="31"/>
      <c r="AG8" s="32"/>
      <c r="AH8" s="13"/>
      <c r="AI8" s="14"/>
      <c r="AJ8" s="31"/>
      <c r="AK8" s="32"/>
      <c r="AL8" s="13"/>
      <c r="AM8" s="14"/>
      <c r="AN8" s="31"/>
      <c r="AO8" s="32"/>
      <c r="AP8" s="13"/>
      <c r="AQ8" s="14"/>
      <c r="AR8" s="31"/>
      <c r="AS8" s="32"/>
      <c r="AT8" s="13"/>
      <c r="AU8" s="14"/>
      <c r="AV8" s="31"/>
      <c r="AW8" s="32"/>
      <c r="AX8" s="13"/>
      <c r="AY8" s="14"/>
      <c r="AZ8" s="31"/>
      <c r="BA8" s="32"/>
      <c r="BB8" s="13"/>
      <c r="BC8" s="14"/>
      <c r="BD8" s="31"/>
      <c r="BE8" s="32"/>
      <c r="BF8" s="13"/>
      <c r="BG8" s="14"/>
      <c r="BH8" s="31"/>
      <c r="BI8" s="32"/>
      <c r="BJ8" s="13"/>
      <c r="BK8" s="14"/>
      <c r="BL8" s="31"/>
      <c r="BM8" s="32"/>
      <c r="BN8" s="13"/>
      <c r="BO8" s="14"/>
      <c r="BP8" s="31"/>
      <c r="BQ8" s="32"/>
      <c r="BR8" s="13"/>
      <c r="BS8" s="14"/>
      <c r="BT8" s="31"/>
      <c r="BU8" s="32"/>
      <c r="BV8" s="13"/>
      <c r="BW8" s="14"/>
      <c r="BX8" s="31"/>
      <c r="BY8" s="32"/>
      <c r="BZ8" s="13"/>
      <c r="CA8" s="14"/>
      <c r="CB8" s="31"/>
      <c r="CC8" s="32"/>
      <c r="CD8" s="13"/>
      <c r="CE8" s="14"/>
      <c r="CF8" s="31"/>
      <c r="CG8" s="32"/>
      <c r="CH8" s="13"/>
      <c r="CI8" s="14"/>
      <c r="CJ8" s="31"/>
      <c r="CK8" s="32"/>
      <c r="CL8" s="13"/>
      <c r="CM8" s="14"/>
      <c r="CN8" s="31"/>
      <c r="CO8" s="32"/>
      <c r="CP8" s="13"/>
      <c r="CQ8" s="14"/>
      <c r="CR8" s="31"/>
      <c r="CS8" s="32"/>
      <c r="CT8" s="13"/>
      <c r="CU8" s="14"/>
      <c r="CV8" s="31"/>
      <c r="CW8" s="32"/>
    </row>
    <row r="9" spans="1:101" ht="17" thickBot="1" x14ac:dyDescent="0.25">
      <c r="A9" s="5" t="s">
        <v>14</v>
      </c>
      <c r="B9" s="8"/>
      <c r="C9" s="39"/>
      <c r="E9" s="40"/>
      <c r="F9" s="13"/>
      <c r="G9" s="14"/>
      <c r="H9" s="31"/>
      <c r="I9" s="32"/>
      <c r="J9" s="13"/>
      <c r="K9" s="14"/>
      <c r="L9" s="31"/>
      <c r="M9" s="32"/>
      <c r="N9" s="13"/>
      <c r="O9" s="14"/>
      <c r="P9" s="31"/>
      <c r="Q9" s="32"/>
      <c r="R9" s="13"/>
      <c r="S9" s="14"/>
      <c r="T9" s="31"/>
      <c r="U9" s="32"/>
      <c r="V9" s="13"/>
      <c r="W9" s="14"/>
      <c r="X9" s="31"/>
      <c r="Y9" s="32"/>
      <c r="Z9" s="13"/>
      <c r="AA9" s="14"/>
      <c r="AB9" s="31"/>
      <c r="AC9" s="32"/>
      <c r="AD9" s="13"/>
      <c r="AE9" s="14"/>
      <c r="AF9" s="31"/>
      <c r="AG9" s="32"/>
      <c r="AH9" s="13"/>
      <c r="AI9" s="14"/>
      <c r="AJ9" s="31"/>
      <c r="AK9" s="32"/>
      <c r="AL9" s="13"/>
      <c r="AM9" s="14"/>
      <c r="AN9" s="31"/>
      <c r="AO9" s="32"/>
      <c r="AP9" s="13"/>
      <c r="AQ9" s="14"/>
      <c r="AR9" s="31"/>
      <c r="AS9" s="32"/>
      <c r="AT9" s="13"/>
      <c r="AU9" s="14"/>
      <c r="AV9" s="31"/>
      <c r="AW9" s="32"/>
      <c r="AX9" s="13"/>
      <c r="AY9" s="14"/>
      <c r="AZ9" s="31"/>
      <c r="BA9" s="32"/>
      <c r="BB9" s="13"/>
      <c r="BC9" s="14"/>
      <c r="BD9" s="31"/>
      <c r="BE9" s="32"/>
      <c r="BF9" s="13"/>
      <c r="BG9" s="14"/>
      <c r="BH9" s="31"/>
      <c r="BI9" s="32"/>
      <c r="BJ9" s="13"/>
      <c r="BK9" s="14"/>
      <c r="BL9" s="31"/>
      <c r="BM9" s="32"/>
      <c r="BN9" s="13"/>
      <c r="BO9" s="14"/>
      <c r="BP9" s="31"/>
      <c r="BQ9" s="32"/>
      <c r="BR9" s="13"/>
      <c r="BS9" s="14"/>
      <c r="BT9" s="31"/>
      <c r="BU9" s="32"/>
      <c r="BV9" s="13"/>
      <c r="BW9" s="14"/>
      <c r="BX9" s="31"/>
      <c r="BY9" s="32"/>
      <c r="BZ9" s="13"/>
      <c r="CA9" s="14"/>
      <c r="CB9" s="31"/>
      <c r="CC9" s="32"/>
      <c r="CD9" s="13"/>
      <c r="CE9" s="14"/>
      <c r="CF9" s="31"/>
      <c r="CG9" s="32"/>
      <c r="CH9" s="13"/>
      <c r="CI9" s="14"/>
      <c r="CJ9" s="31"/>
      <c r="CK9" s="32"/>
      <c r="CL9" s="13"/>
      <c r="CM9" s="14"/>
      <c r="CN9" s="31"/>
      <c r="CO9" s="32"/>
      <c r="CP9" s="13"/>
      <c r="CQ9" s="14"/>
      <c r="CR9" s="31"/>
      <c r="CS9" s="32"/>
      <c r="CT9" s="13"/>
      <c r="CU9" s="14"/>
      <c r="CV9" s="31"/>
      <c r="CW9" s="32"/>
    </row>
    <row r="10" spans="1:101" ht="17" x14ac:dyDescent="0.2">
      <c r="A10" s="2" t="s">
        <v>15</v>
      </c>
      <c r="B10" s="44">
        <v>63</v>
      </c>
      <c r="C10" s="39"/>
      <c r="D10" s="37"/>
      <c r="E10" s="40"/>
      <c r="F10" s="17"/>
      <c r="G10" s="18"/>
      <c r="H10" s="25"/>
      <c r="I10" s="26"/>
      <c r="J10" s="17"/>
      <c r="K10" s="18"/>
      <c r="L10" s="25"/>
      <c r="M10" s="26"/>
      <c r="N10" s="17"/>
      <c r="O10" s="18"/>
      <c r="P10" s="25"/>
      <c r="Q10" s="26"/>
      <c r="R10" s="17"/>
      <c r="S10" s="18"/>
      <c r="T10" s="25"/>
      <c r="U10" s="26"/>
      <c r="V10" s="17"/>
      <c r="W10" s="18"/>
      <c r="X10" s="25"/>
      <c r="Y10" s="26"/>
      <c r="Z10" s="17"/>
      <c r="AA10" s="18"/>
      <c r="AB10" s="25"/>
      <c r="AC10" s="26"/>
      <c r="AD10" s="17"/>
      <c r="AE10" s="18"/>
      <c r="AF10" s="25"/>
      <c r="AG10" s="26"/>
      <c r="AH10" s="17"/>
      <c r="AI10" s="18"/>
      <c r="AJ10" s="25"/>
      <c r="AK10" s="26"/>
      <c r="AL10" s="17"/>
      <c r="AM10" s="18"/>
      <c r="AN10" s="25"/>
      <c r="AO10" s="26"/>
      <c r="AP10" s="17"/>
      <c r="AQ10" s="18"/>
      <c r="AR10" s="25"/>
      <c r="AS10" s="26"/>
      <c r="AT10" s="17"/>
      <c r="AU10" s="18"/>
      <c r="AV10" s="25"/>
      <c r="AW10" s="26"/>
      <c r="AX10" s="17"/>
      <c r="AY10" s="18"/>
      <c r="AZ10" s="25"/>
      <c r="BA10" s="26"/>
      <c r="BB10" s="17"/>
      <c r="BC10" s="18"/>
      <c r="BD10" s="25"/>
      <c r="BE10" s="26"/>
      <c r="BF10" s="17"/>
      <c r="BG10" s="18"/>
      <c r="BH10" s="25"/>
      <c r="BI10" s="26"/>
      <c r="BJ10" s="17"/>
      <c r="BK10" s="18"/>
      <c r="BL10" s="25"/>
      <c r="BM10" s="26"/>
      <c r="BN10" s="17"/>
      <c r="BO10" s="18"/>
      <c r="BP10" s="25"/>
      <c r="BQ10" s="26"/>
      <c r="BR10" s="17"/>
      <c r="BS10" s="18"/>
      <c r="BT10" s="25"/>
      <c r="BU10" s="26"/>
      <c r="BV10" s="17"/>
      <c r="BW10" s="18"/>
      <c r="BX10" s="25"/>
      <c r="BY10" s="26"/>
      <c r="BZ10" s="17"/>
      <c r="CA10" s="18"/>
      <c r="CB10" s="25"/>
      <c r="CC10" s="26"/>
      <c r="CD10" s="17"/>
      <c r="CE10" s="18"/>
      <c r="CF10" s="25"/>
      <c r="CG10" s="26"/>
      <c r="CH10" s="17"/>
      <c r="CI10" s="18"/>
      <c r="CJ10" s="25"/>
      <c r="CK10" s="26"/>
      <c r="CL10" s="17"/>
      <c r="CM10" s="18"/>
      <c r="CN10" s="25"/>
      <c r="CO10" s="26"/>
      <c r="CP10" s="17"/>
      <c r="CQ10" s="18"/>
      <c r="CR10" s="25"/>
      <c r="CS10" s="26"/>
      <c r="CT10" s="17"/>
      <c r="CU10" s="18"/>
      <c r="CV10" s="25"/>
      <c r="CW10" s="26"/>
    </row>
    <row r="11" spans="1:101" ht="17" x14ac:dyDescent="0.2">
      <c r="A11" s="3" t="s">
        <v>16</v>
      </c>
      <c r="B11" s="44">
        <v>351</v>
      </c>
      <c r="C11" s="39" t="e">
        <f>STDEV(F11,H11,J11,L11,N11,P11,R11,T11,V11,X11,Z11,AB11,AD11,AF11,AH11,AJ11,AL11,AN11,AP11,AR11,AT11)</f>
        <v>#REF!</v>
      </c>
      <c r="D11" s="37" t="e">
        <f>C11/E11</f>
        <v>#REF!</v>
      </c>
      <c r="E11" s="40" t="e">
        <f>AVERAGE(F11,H11,J11,L11,N11,P11,R11,T11,V11,X11,Z11,AB11,AD11,AF11,AH11,AJ11,AL11,AN11,AP11,AR11,AT11)</f>
        <v>#REF!</v>
      </c>
      <c r="F11" s="11" t="e">
        <v>#REF!</v>
      </c>
      <c r="G11" s="12" t="e">
        <v>#REF!</v>
      </c>
      <c r="H11" s="27">
        <v>59</v>
      </c>
      <c r="I11" s="28">
        <v>6.7</v>
      </c>
      <c r="J11" s="11">
        <v>58</v>
      </c>
      <c r="K11" s="12">
        <v>6.4</v>
      </c>
      <c r="L11" s="27">
        <v>76</v>
      </c>
      <c r="M11" s="28">
        <v>8.3000000000000007</v>
      </c>
      <c r="N11" s="11">
        <v>79</v>
      </c>
      <c r="O11" s="12">
        <v>8.9</v>
      </c>
      <c r="P11" s="27">
        <v>70</v>
      </c>
      <c r="Q11" s="28">
        <v>7.8</v>
      </c>
      <c r="R11" s="11">
        <v>35</v>
      </c>
      <c r="S11" s="12">
        <v>4.2</v>
      </c>
      <c r="T11" s="27">
        <v>70</v>
      </c>
      <c r="U11" s="28">
        <v>7.8</v>
      </c>
      <c r="V11" s="11">
        <v>35</v>
      </c>
      <c r="W11" s="12">
        <v>3.6</v>
      </c>
      <c r="X11" s="27">
        <v>28</v>
      </c>
      <c r="Y11" s="28">
        <v>3</v>
      </c>
      <c r="Z11" s="11">
        <v>42</v>
      </c>
      <c r="AA11" s="12">
        <v>4.7</v>
      </c>
      <c r="AB11" s="27">
        <v>35</v>
      </c>
      <c r="AC11" s="28">
        <v>3.5</v>
      </c>
      <c r="AD11" s="11">
        <v>36</v>
      </c>
      <c r="AE11" s="12">
        <v>3.7</v>
      </c>
      <c r="AF11" s="27">
        <v>9</v>
      </c>
      <c r="AG11" s="28">
        <v>1.3</v>
      </c>
      <c r="AH11" s="11">
        <v>2</v>
      </c>
      <c r="AI11" s="12">
        <v>0.5</v>
      </c>
      <c r="AJ11" s="27">
        <v>39</v>
      </c>
      <c r="AK11" s="28">
        <v>4.4000000000000004</v>
      </c>
      <c r="AL11" s="11">
        <v>40</v>
      </c>
      <c r="AM11" s="12">
        <v>4.5999999999999996</v>
      </c>
      <c r="AN11" s="27">
        <v>47</v>
      </c>
      <c r="AO11" s="28">
        <v>4.9000000000000004</v>
      </c>
      <c r="AP11" s="11">
        <v>50</v>
      </c>
      <c r="AQ11" s="12">
        <v>5.6</v>
      </c>
      <c r="AR11" s="27">
        <v>-5</v>
      </c>
      <c r="AS11" s="28">
        <v>-1.2</v>
      </c>
      <c r="AT11" s="11">
        <v>0</v>
      </c>
      <c r="AU11" s="12">
        <v>0</v>
      </c>
      <c r="AV11" s="27">
        <v>58</v>
      </c>
      <c r="AW11" s="28">
        <v>5.9</v>
      </c>
      <c r="AX11" s="11">
        <v>62</v>
      </c>
      <c r="AY11" s="12">
        <v>6.7</v>
      </c>
      <c r="AZ11" s="27">
        <v>44</v>
      </c>
      <c r="BA11" s="28">
        <v>4.5999999999999996</v>
      </c>
      <c r="BB11" s="11">
        <v>43</v>
      </c>
      <c r="BC11" s="12">
        <v>4.9000000000000004</v>
      </c>
      <c r="BD11" s="27">
        <v>33</v>
      </c>
      <c r="BE11" s="28">
        <v>3.9</v>
      </c>
      <c r="BF11" s="11">
        <v>28</v>
      </c>
      <c r="BG11" s="12">
        <v>3.4</v>
      </c>
      <c r="BH11" s="27">
        <v>46</v>
      </c>
      <c r="BI11" s="28">
        <v>5.2</v>
      </c>
      <c r="BJ11" s="11">
        <v>25</v>
      </c>
      <c r="BK11" s="12">
        <v>2.7</v>
      </c>
      <c r="BL11" s="27">
        <v>51</v>
      </c>
      <c r="BM11" s="28">
        <v>5.6</v>
      </c>
      <c r="BN11" s="11">
        <v>48</v>
      </c>
      <c r="BO11" s="12">
        <v>5.2</v>
      </c>
      <c r="BP11" s="27">
        <v>45</v>
      </c>
      <c r="BQ11" s="28">
        <v>4.8</v>
      </c>
      <c r="BR11" s="11">
        <v>43</v>
      </c>
      <c r="BS11" s="12">
        <v>4.7</v>
      </c>
      <c r="BT11" s="27">
        <v>25</v>
      </c>
      <c r="BU11" s="28">
        <v>2.8</v>
      </c>
      <c r="BV11" s="11">
        <v>27</v>
      </c>
      <c r="BW11" s="12">
        <v>3</v>
      </c>
      <c r="BX11" s="27">
        <v>25</v>
      </c>
      <c r="BY11" s="28">
        <v>2.7</v>
      </c>
      <c r="BZ11" s="11">
        <v>77</v>
      </c>
      <c r="CA11" s="12">
        <v>8.1</v>
      </c>
      <c r="CB11" s="27">
        <v>64</v>
      </c>
      <c r="CC11" s="28">
        <v>6.8</v>
      </c>
      <c r="CD11" s="11">
        <v>73</v>
      </c>
      <c r="CE11" s="12">
        <v>8</v>
      </c>
      <c r="CF11" s="27">
        <v>60</v>
      </c>
      <c r="CG11" s="28">
        <v>6.5</v>
      </c>
      <c r="CH11" s="11">
        <v>44</v>
      </c>
      <c r="CI11" s="12">
        <v>4.9000000000000004</v>
      </c>
      <c r="CJ11" s="27">
        <v>46</v>
      </c>
      <c r="CK11" s="28">
        <v>4.9000000000000004</v>
      </c>
      <c r="CL11" s="11">
        <v>60</v>
      </c>
      <c r="CM11" s="12">
        <v>6.5</v>
      </c>
      <c r="CN11" s="27">
        <v>60</v>
      </c>
      <c r="CO11" s="28">
        <v>6.4</v>
      </c>
      <c r="CP11" s="11">
        <v>43</v>
      </c>
      <c r="CQ11" s="12">
        <v>4.5</v>
      </c>
      <c r="CR11" s="27">
        <v>100</v>
      </c>
      <c r="CS11" s="28">
        <v>10.4</v>
      </c>
      <c r="CT11" s="11">
        <v>70</v>
      </c>
      <c r="CU11" s="12">
        <v>7.4</v>
      </c>
      <c r="CV11" s="27"/>
      <c r="CW11" s="28"/>
    </row>
    <row r="12" spans="1:101" ht="17" x14ac:dyDescent="0.2">
      <c r="A12" s="3" t="s">
        <v>17</v>
      </c>
      <c r="B12" s="44">
        <v>609</v>
      </c>
      <c r="C12" s="39">
        <f>STDEV(F12,H12,J12,L12,N12,P12,R12,T12,V12,X12,Z12,AB12,AD12,AF12,AH12,AJ12,AL12,AN12,AP12,AR12,AT12)</f>
        <v>24.163234567456083</v>
      </c>
      <c r="D12" s="37">
        <f>C12/E12</f>
        <v>0.5467973339618295</v>
      </c>
      <c r="E12" s="40">
        <f>AVERAGE(F12,H12,J12,L12,N12,P12,R12,T12,V12,X12,Z12,AB12,AD12,AF12,AH12,AJ12,AL12,AN12,AP12,AR12,AT12)</f>
        <v>44.19047619047619</v>
      </c>
      <c r="F12" s="11">
        <v>56</v>
      </c>
      <c r="G12" s="12">
        <v>6.2</v>
      </c>
      <c r="H12" s="27">
        <v>61</v>
      </c>
      <c r="I12" s="28">
        <v>6.7</v>
      </c>
      <c r="J12" s="11">
        <v>62</v>
      </c>
      <c r="K12" s="12">
        <v>6.9</v>
      </c>
      <c r="L12" s="27">
        <v>77</v>
      </c>
      <c r="M12" s="28">
        <v>8.4</v>
      </c>
      <c r="N12" s="11">
        <v>83</v>
      </c>
      <c r="O12" s="12">
        <v>8.6</v>
      </c>
      <c r="P12" s="27">
        <v>80</v>
      </c>
      <c r="Q12" s="28">
        <v>8.3000000000000007</v>
      </c>
      <c r="R12" s="11">
        <v>39</v>
      </c>
      <c r="S12" s="12">
        <v>4.0999999999999996</v>
      </c>
      <c r="T12" s="27">
        <v>80</v>
      </c>
      <c r="U12" s="28">
        <v>8.3000000000000007</v>
      </c>
      <c r="V12" s="11">
        <v>35</v>
      </c>
      <c r="W12" s="12">
        <v>3.6</v>
      </c>
      <c r="X12" s="27">
        <v>33</v>
      </c>
      <c r="Y12" s="28">
        <v>3.5</v>
      </c>
      <c r="Z12" s="11">
        <v>40</v>
      </c>
      <c r="AA12" s="12">
        <v>4.2</v>
      </c>
      <c r="AB12" s="27">
        <v>40</v>
      </c>
      <c r="AC12" s="28">
        <v>4.5999999999999996</v>
      </c>
      <c r="AD12" s="11">
        <v>34</v>
      </c>
      <c r="AE12" s="12">
        <v>3.8</v>
      </c>
      <c r="AF12" s="27">
        <v>4</v>
      </c>
      <c r="AG12" s="28">
        <v>0.5</v>
      </c>
      <c r="AH12" s="11">
        <v>7</v>
      </c>
      <c r="AI12" s="12">
        <v>1.2</v>
      </c>
      <c r="AJ12" s="27">
        <v>43</v>
      </c>
      <c r="AK12" s="28">
        <v>4.8</v>
      </c>
      <c r="AL12" s="11">
        <v>38</v>
      </c>
      <c r="AM12" s="12">
        <v>5.7</v>
      </c>
      <c r="AN12" s="27">
        <v>48</v>
      </c>
      <c r="AO12" s="28">
        <v>5.6</v>
      </c>
      <c r="AP12" s="11">
        <v>47</v>
      </c>
      <c r="AQ12" s="12">
        <v>5.2</v>
      </c>
      <c r="AR12" s="27">
        <v>17</v>
      </c>
      <c r="AS12" s="28">
        <v>3.3</v>
      </c>
      <c r="AT12" s="11">
        <v>4</v>
      </c>
      <c r="AU12" s="12">
        <v>1.3</v>
      </c>
      <c r="AV12" s="27">
        <v>63</v>
      </c>
      <c r="AW12" s="28">
        <v>6.9</v>
      </c>
      <c r="AX12" s="11">
        <v>60</v>
      </c>
      <c r="AY12" s="12">
        <v>6.2</v>
      </c>
      <c r="AZ12" s="27">
        <v>45</v>
      </c>
      <c r="BA12" s="28">
        <v>5.0999999999999996</v>
      </c>
      <c r="BB12" s="11">
        <v>49</v>
      </c>
      <c r="BC12" s="12">
        <v>5.5</v>
      </c>
      <c r="BD12" s="27">
        <v>37</v>
      </c>
      <c r="BE12" s="28">
        <v>4.3</v>
      </c>
      <c r="BF12" s="11">
        <v>34</v>
      </c>
      <c r="BG12" s="12">
        <v>3.9</v>
      </c>
      <c r="BH12" s="27">
        <v>51</v>
      </c>
      <c r="BI12" s="28">
        <v>5.7</v>
      </c>
      <c r="BJ12" s="11">
        <v>26</v>
      </c>
      <c r="BK12" s="12">
        <v>3.4</v>
      </c>
      <c r="BL12" s="27">
        <v>51</v>
      </c>
      <c r="BM12" s="28">
        <v>5.4</v>
      </c>
      <c r="BN12" s="11">
        <v>55</v>
      </c>
      <c r="BO12" s="12">
        <v>5.9</v>
      </c>
      <c r="BP12" s="27">
        <v>47</v>
      </c>
      <c r="BQ12" s="28">
        <v>5.0999999999999996</v>
      </c>
      <c r="BR12" s="11">
        <v>43</v>
      </c>
      <c r="BS12" s="12">
        <v>4.7</v>
      </c>
      <c r="BT12" s="27">
        <v>32</v>
      </c>
      <c r="BU12" s="28">
        <v>3.6</v>
      </c>
      <c r="BV12" s="11">
        <v>32</v>
      </c>
      <c r="BW12" s="12">
        <v>3.6</v>
      </c>
      <c r="BX12" s="27">
        <v>26</v>
      </c>
      <c r="BY12" s="28">
        <v>3.4</v>
      </c>
      <c r="BZ12" s="11">
        <v>81</v>
      </c>
      <c r="CA12" s="12">
        <v>8.5</v>
      </c>
      <c r="CB12" s="27">
        <v>64</v>
      </c>
      <c r="CC12" s="28">
        <v>6.8</v>
      </c>
      <c r="CD12" s="11">
        <v>67</v>
      </c>
      <c r="CE12" s="12">
        <v>7.3</v>
      </c>
      <c r="CF12" s="27">
        <v>58</v>
      </c>
      <c r="CG12" s="28">
        <v>6.2</v>
      </c>
      <c r="CH12" s="11">
        <v>44</v>
      </c>
      <c r="CI12" s="12">
        <v>4.9000000000000004</v>
      </c>
      <c r="CJ12" s="27">
        <v>45</v>
      </c>
      <c r="CK12" s="28">
        <v>4.8</v>
      </c>
      <c r="CL12" s="11">
        <v>71</v>
      </c>
      <c r="CM12" s="12">
        <v>7.6</v>
      </c>
      <c r="CN12" s="27">
        <v>65</v>
      </c>
      <c r="CO12" s="28">
        <v>7</v>
      </c>
      <c r="CP12" s="11">
        <v>46</v>
      </c>
      <c r="CQ12" s="12">
        <v>4.9000000000000004</v>
      </c>
      <c r="CR12" s="27">
        <v>103</v>
      </c>
      <c r="CS12" s="28">
        <v>10.8</v>
      </c>
      <c r="CT12" s="11">
        <v>71</v>
      </c>
      <c r="CU12" s="12">
        <v>7.5</v>
      </c>
      <c r="CV12" s="27"/>
      <c r="CW12" s="28"/>
    </row>
    <row r="13" spans="1:101" ht="17" x14ac:dyDescent="0.2">
      <c r="A13" s="3"/>
      <c r="B13" s="44">
        <v>1120</v>
      </c>
      <c r="C13" s="39">
        <f>STDEV(F13,H13,J13,L13,N13,P13,R13,T13,V13,X13,Z13,AB13,AD13,AF13,AH13,AJ13,AL13,AN13,AP13,AR13,AT13)</f>
        <v>46.317979912318009</v>
      </c>
      <c r="D13" s="37">
        <f>C13/E13</f>
        <v>1.0834615184167955</v>
      </c>
      <c r="E13" s="40">
        <f>AVERAGE(F13,H13,J13,L13,N13,P13,R13,T13,V13,X13,Z13,AB13,AD13,AF13,AH13,AJ13,AL13,AN13,AP13,AR13,AT13)</f>
        <v>42.75</v>
      </c>
      <c r="F13" s="11">
        <v>-83</v>
      </c>
      <c r="G13" s="12">
        <v>-87.8</v>
      </c>
      <c r="H13" s="27">
        <v>111</v>
      </c>
      <c r="I13" s="28">
        <v>12.5</v>
      </c>
      <c r="J13" s="11">
        <v>67</v>
      </c>
      <c r="K13" s="12">
        <v>7.2</v>
      </c>
      <c r="L13" s="27">
        <v>28</v>
      </c>
      <c r="M13" s="28">
        <v>3.3</v>
      </c>
      <c r="N13" s="11">
        <v>113</v>
      </c>
      <c r="O13" s="12">
        <v>12.9</v>
      </c>
      <c r="P13" s="27">
        <v>77</v>
      </c>
      <c r="Q13" s="28">
        <v>12.1</v>
      </c>
      <c r="R13" s="11">
        <v>47</v>
      </c>
      <c r="S13" s="12">
        <v>7.6</v>
      </c>
      <c r="T13" s="27">
        <v>77</v>
      </c>
      <c r="U13" s="28">
        <v>12.1</v>
      </c>
      <c r="V13" s="11">
        <v>39</v>
      </c>
      <c r="W13" s="12">
        <v>4.2</v>
      </c>
      <c r="X13" s="27">
        <v>46</v>
      </c>
      <c r="Y13" s="28">
        <v>6.8</v>
      </c>
      <c r="Z13" s="11">
        <v>60</v>
      </c>
      <c r="AA13" s="12">
        <v>7</v>
      </c>
      <c r="AB13" s="27">
        <v>37</v>
      </c>
      <c r="AC13" s="28">
        <v>5.9</v>
      </c>
      <c r="AD13" s="11">
        <v>37</v>
      </c>
      <c r="AE13" s="12">
        <v>6</v>
      </c>
      <c r="AF13" s="27">
        <v>0</v>
      </c>
      <c r="AG13" s="28">
        <v>0</v>
      </c>
      <c r="AH13" s="11">
        <v>-20</v>
      </c>
      <c r="AI13" s="12">
        <v>-4.0999999999999996</v>
      </c>
      <c r="AJ13" s="27">
        <v>43</v>
      </c>
      <c r="AK13" s="28">
        <v>9.6999999999999993</v>
      </c>
      <c r="AL13" s="11">
        <v>62</v>
      </c>
      <c r="AM13" s="12">
        <v>6.5</v>
      </c>
      <c r="AN13" s="27">
        <v>66</v>
      </c>
      <c r="AO13" s="28">
        <v>7.6</v>
      </c>
      <c r="AP13" s="11">
        <v>71</v>
      </c>
      <c r="AQ13" s="12">
        <v>10.7</v>
      </c>
      <c r="AR13" s="27">
        <v>-23</v>
      </c>
      <c r="AS13" s="28">
        <v>-6.7</v>
      </c>
      <c r="AT13" s="11"/>
      <c r="AU13" s="12"/>
      <c r="AV13" s="27">
        <v>76</v>
      </c>
      <c r="AW13" s="28">
        <v>8</v>
      </c>
      <c r="AX13" s="11">
        <v>-61</v>
      </c>
      <c r="AY13" s="12">
        <v>-6.2</v>
      </c>
      <c r="AZ13" s="27">
        <v>372</v>
      </c>
      <c r="BA13" s="28">
        <v>41.6</v>
      </c>
      <c r="BB13" s="11">
        <v>45</v>
      </c>
      <c r="BC13" s="12">
        <v>7.2</v>
      </c>
      <c r="BD13" s="27">
        <v>56</v>
      </c>
      <c r="BE13" s="28">
        <v>8</v>
      </c>
      <c r="BF13" s="11"/>
      <c r="BG13" s="12"/>
      <c r="BH13" s="27">
        <v>43</v>
      </c>
      <c r="BI13" s="28">
        <v>6.5</v>
      </c>
      <c r="BJ13" s="11">
        <v>41</v>
      </c>
      <c r="BK13" s="12">
        <v>7.4</v>
      </c>
      <c r="BL13" s="27">
        <v>60</v>
      </c>
      <c r="BM13" s="28">
        <v>7.8</v>
      </c>
      <c r="BN13" s="11">
        <v>50</v>
      </c>
      <c r="BO13" s="12">
        <v>6.9</v>
      </c>
      <c r="BP13" s="27">
        <v>70</v>
      </c>
      <c r="BQ13" s="28">
        <v>9</v>
      </c>
      <c r="BR13" s="11">
        <v>71</v>
      </c>
      <c r="BS13" s="12">
        <v>9.3000000000000007</v>
      </c>
      <c r="BT13" s="27">
        <v>44</v>
      </c>
      <c r="BU13" s="28">
        <v>6.2</v>
      </c>
      <c r="BV13" s="11">
        <v>44</v>
      </c>
      <c r="BW13" s="12">
        <v>5.9</v>
      </c>
      <c r="BX13" s="27">
        <v>41</v>
      </c>
      <c r="BY13" s="28">
        <v>7.4</v>
      </c>
      <c r="BZ13" s="11">
        <v>81</v>
      </c>
      <c r="CA13" s="12">
        <v>10</v>
      </c>
      <c r="CB13" s="27">
        <v>88</v>
      </c>
      <c r="CC13" s="28">
        <v>11</v>
      </c>
      <c r="CD13" s="11">
        <v>69</v>
      </c>
      <c r="CE13" s="12">
        <v>8.1</v>
      </c>
      <c r="CF13" s="27">
        <v>49</v>
      </c>
      <c r="CG13" s="28">
        <v>6.4</v>
      </c>
      <c r="CH13" s="11">
        <v>49</v>
      </c>
      <c r="CI13" s="12">
        <v>7</v>
      </c>
      <c r="CJ13" s="27">
        <v>61</v>
      </c>
      <c r="CK13" s="28">
        <v>8.4</v>
      </c>
      <c r="CL13" s="11">
        <v>48</v>
      </c>
      <c r="CM13" s="12">
        <v>6.4</v>
      </c>
      <c r="CN13" s="27">
        <v>80</v>
      </c>
      <c r="CO13" s="28">
        <v>10.4</v>
      </c>
      <c r="CP13" s="11">
        <v>67</v>
      </c>
      <c r="CQ13" s="12">
        <v>8</v>
      </c>
      <c r="CR13" s="27">
        <v>131</v>
      </c>
      <c r="CS13" s="28">
        <v>15.3</v>
      </c>
      <c r="CT13" s="11">
        <v>69</v>
      </c>
      <c r="CU13" s="12">
        <v>8.9</v>
      </c>
      <c r="CV13" s="27"/>
      <c r="CW13" s="28"/>
    </row>
    <row r="14" spans="1:101" ht="17" x14ac:dyDescent="0.2">
      <c r="A14" s="3" t="s">
        <v>18</v>
      </c>
      <c r="B14" s="44">
        <v>46</v>
      </c>
      <c r="C14" s="39" t="e">
        <f>STDEV(F14,H14,J14,L14,N14,P14,R14,T14,V14,X14,Z14,AB14,AD14,AF14,AH14,AJ14,AL14,AN14,AP14,AR14,AT14)</f>
        <v>#REF!</v>
      </c>
      <c r="D14" s="37" t="e">
        <f>C14/E14</f>
        <v>#REF!</v>
      </c>
      <c r="E14" s="40" t="e">
        <f>AVERAGE(F14,H14,J14,L14,N14,P14,R14,T14,V14,X14,Z14,AB14,AD14,AF14,AH14,AJ14,AL14,AN14,AP14,AR14,AT14)</f>
        <v>#REF!</v>
      </c>
      <c r="F14" s="11" t="e">
        <v>#REF!</v>
      </c>
      <c r="G14" s="12" t="e">
        <v>#REF!</v>
      </c>
      <c r="H14" s="27">
        <v>-111</v>
      </c>
      <c r="I14" s="28">
        <v>-161.6</v>
      </c>
      <c r="J14" s="11">
        <v>-90</v>
      </c>
      <c r="K14" s="12">
        <v>-136.19999999999999</v>
      </c>
      <c r="L14" s="27">
        <v>-68</v>
      </c>
      <c r="M14" s="28">
        <v>-8.6999999999999993</v>
      </c>
      <c r="N14" s="11">
        <v>-68</v>
      </c>
      <c r="O14" s="12">
        <v>-11</v>
      </c>
      <c r="P14" s="27">
        <v>-83</v>
      </c>
      <c r="Q14" s="28">
        <v>-59.4</v>
      </c>
      <c r="R14" s="11">
        <v>-114</v>
      </c>
      <c r="S14" s="12">
        <v>-408.8</v>
      </c>
      <c r="T14" s="27">
        <v>-83</v>
      </c>
      <c r="U14" s="28">
        <v>-59.4</v>
      </c>
      <c r="V14" s="11">
        <v>-70</v>
      </c>
      <c r="W14" s="12">
        <v>-15.3</v>
      </c>
      <c r="X14" s="27">
        <v>-100</v>
      </c>
      <c r="Y14" s="28">
        <v>-155.6</v>
      </c>
      <c r="Z14" s="11">
        <v>-72</v>
      </c>
      <c r="AA14" s="12">
        <v>-34.4</v>
      </c>
      <c r="AB14" s="27">
        <v>-52</v>
      </c>
      <c r="AC14" s="28">
        <v>-7.9</v>
      </c>
      <c r="AD14" s="11">
        <v>-97</v>
      </c>
      <c r="AE14" s="12">
        <v>-382.3</v>
      </c>
      <c r="AF14" s="27"/>
      <c r="AG14" s="28"/>
      <c r="AH14" s="11"/>
      <c r="AI14" s="12"/>
      <c r="AJ14" s="27">
        <v>-26</v>
      </c>
      <c r="AK14" s="28">
        <v>-3.2</v>
      </c>
      <c r="AL14" s="11">
        <v>-41</v>
      </c>
      <c r="AM14" s="12">
        <v>-7.1</v>
      </c>
      <c r="AN14" s="27">
        <v>-53</v>
      </c>
      <c r="AO14" s="28">
        <v>-8.5</v>
      </c>
      <c r="AP14" s="11">
        <v>245</v>
      </c>
      <c r="AQ14" s="12">
        <v>25.8</v>
      </c>
      <c r="AR14" s="27"/>
      <c r="AS14" s="28"/>
      <c r="AT14" s="11"/>
      <c r="AU14" s="12"/>
      <c r="AV14" s="27">
        <v>-84</v>
      </c>
      <c r="AW14" s="28">
        <v>-180.7</v>
      </c>
      <c r="AX14" s="11">
        <v>-41</v>
      </c>
      <c r="AY14" s="12">
        <v>-6.1</v>
      </c>
      <c r="AZ14" s="27">
        <v>41</v>
      </c>
      <c r="BA14" s="28">
        <v>4.5</v>
      </c>
      <c r="BB14" s="11"/>
      <c r="BC14" s="12"/>
      <c r="BD14" s="27"/>
      <c r="BE14" s="28"/>
      <c r="BF14" s="11"/>
      <c r="BG14" s="12"/>
      <c r="BH14" s="27"/>
      <c r="BI14" s="28"/>
      <c r="BJ14" s="11"/>
      <c r="BK14" s="12"/>
      <c r="BL14" s="27">
        <v>-40</v>
      </c>
      <c r="BM14" s="28">
        <v>-5.0999999999999996</v>
      </c>
      <c r="BN14" s="11">
        <v>-40</v>
      </c>
      <c r="BO14" s="12">
        <v>-5.2</v>
      </c>
      <c r="BP14" s="27">
        <v>-93</v>
      </c>
      <c r="BQ14" s="28">
        <v>-79.599999999999994</v>
      </c>
      <c r="BR14" s="11">
        <v>-95</v>
      </c>
      <c r="BS14" s="12">
        <v>-74.2</v>
      </c>
      <c r="BT14" s="27">
        <v>-44</v>
      </c>
      <c r="BU14" s="28">
        <v>-5.9</v>
      </c>
      <c r="BV14" s="11">
        <v>-89</v>
      </c>
      <c r="BW14" s="12">
        <v>-28.8</v>
      </c>
      <c r="BX14" s="27"/>
      <c r="BY14" s="28"/>
      <c r="BZ14" s="11">
        <v>-81</v>
      </c>
      <c r="CA14" s="12">
        <v>-87.8</v>
      </c>
      <c r="CB14" s="27"/>
      <c r="CC14" s="28"/>
      <c r="CD14" s="11">
        <v>212</v>
      </c>
      <c r="CE14" s="12">
        <v>22.5</v>
      </c>
      <c r="CF14" s="27"/>
      <c r="CG14" s="28"/>
      <c r="CH14" s="11"/>
      <c r="CI14" s="12"/>
      <c r="CJ14" s="27">
        <v>-49</v>
      </c>
      <c r="CK14" s="28">
        <v>-7.4</v>
      </c>
      <c r="CL14" s="11">
        <v>-126</v>
      </c>
      <c r="CM14" s="12">
        <v>-12.7</v>
      </c>
      <c r="CN14" s="27">
        <v>-24</v>
      </c>
      <c r="CO14" s="28">
        <v>-3</v>
      </c>
      <c r="CP14" s="11">
        <v>-33</v>
      </c>
      <c r="CQ14" s="12">
        <v>-4.4000000000000004</v>
      </c>
      <c r="CR14" s="27">
        <v>-9</v>
      </c>
      <c r="CS14" s="28">
        <v>-1</v>
      </c>
      <c r="CT14" s="11">
        <v>-64</v>
      </c>
      <c r="CU14" s="12">
        <v>-7.3</v>
      </c>
      <c r="CV14" s="27"/>
      <c r="CW14" s="28"/>
    </row>
    <row r="15" spans="1:101" x14ac:dyDescent="0.2">
      <c r="A15" s="6"/>
      <c r="B15" s="8"/>
      <c r="C15" s="39"/>
      <c r="E15" s="40"/>
      <c r="F15" s="21"/>
      <c r="G15" s="22"/>
      <c r="H15" s="33"/>
      <c r="I15" s="34"/>
      <c r="J15" s="21"/>
      <c r="K15" s="22"/>
      <c r="L15" s="33"/>
      <c r="M15" s="34"/>
      <c r="N15" s="21"/>
      <c r="O15" s="22"/>
      <c r="P15" s="33"/>
      <c r="Q15" s="34"/>
      <c r="R15" s="21"/>
      <c r="S15" s="22"/>
      <c r="T15" s="33"/>
      <c r="U15" s="34"/>
      <c r="V15" s="21"/>
      <c r="W15" s="22"/>
      <c r="X15" s="33"/>
      <c r="Y15" s="34"/>
      <c r="Z15" s="21"/>
      <c r="AA15" s="22"/>
      <c r="AB15" s="33"/>
      <c r="AC15" s="34"/>
      <c r="AD15" s="21"/>
      <c r="AE15" s="22"/>
      <c r="AF15" s="33"/>
      <c r="AG15" s="34"/>
      <c r="AH15" s="21"/>
      <c r="AI15" s="22"/>
      <c r="AJ15" s="33"/>
      <c r="AK15" s="34"/>
      <c r="AL15" s="21"/>
      <c r="AM15" s="22"/>
      <c r="AN15" s="33"/>
      <c r="AO15" s="34"/>
      <c r="AP15" s="21"/>
      <c r="AQ15" s="22"/>
      <c r="AR15" s="33"/>
      <c r="AS15" s="34"/>
      <c r="AT15" s="21"/>
      <c r="AU15" s="22"/>
      <c r="AV15" s="33"/>
      <c r="AW15" s="34"/>
      <c r="AX15" s="21"/>
      <c r="AY15" s="22"/>
      <c r="AZ15" s="33"/>
      <c r="BA15" s="34"/>
      <c r="BB15" s="21"/>
      <c r="BC15" s="22"/>
      <c r="BD15" s="33"/>
      <c r="BE15" s="34"/>
      <c r="BF15" s="21"/>
      <c r="BG15" s="22"/>
      <c r="BH15" s="33"/>
      <c r="BI15" s="34"/>
      <c r="BJ15" s="21"/>
      <c r="BK15" s="22"/>
      <c r="BL15" s="33"/>
      <c r="BM15" s="34"/>
      <c r="BN15" s="21"/>
      <c r="BO15" s="22"/>
      <c r="BP15" s="33"/>
      <c r="BQ15" s="34"/>
      <c r="BR15" s="21"/>
      <c r="BS15" s="22"/>
      <c r="BT15" s="33"/>
      <c r="BU15" s="34"/>
      <c r="BV15" s="21"/>
      <c r="BW15" s="22"/>
      <c r="BX15" s="33"/>
      <c r="BY15" s="34"/>
      <c r="BZ15" s="21"/>
      <c r="CA15" s="22"/>
      <c r="CB15" s="33"/>
      <c r="CC15" s="34"/>
      <c r="CD15" s="21"/>
      <c r="CE15" s="22"/>
      <c r="CF15" s="33"/>
      <c r="CG15" s="34"/>
      <c r="CH15" s="21"/>
      <c r="CI15" s="22"/>
      <c r="CJ15" s="33"/>
      <c r="CK15" s="34"/>
      <c r="CL15" s="21"/>
      <c r="CM15" s="22"/>
      <c r="CN15" s="33"/>
      <c r="CO15" s="34"/>
      <c r="CP15" s="21"/>
      <c r="CQ15" s="22"/>
      <c r="CR15" s="33"/>
      <c r="CS15" s="34"/>
      <c r="CT15" s="21"/>
      <c r="CU15" s="22"/>
      <c r="CV15" s="33"/>
      <c r="CW15" s="34"/>
    </row>
    <row r="16" spans="1:101" x14ac:dyDescent="0.2">
      <c r="A16" s="6"/>
      <c r="B16" s="8"/>
      <c r="C16" s="39"/>
      <c r="E16" s="40"/>
      <c r="F16" s="13"/>
      <c r="G16" s="14"/>
      <c r="H16" s="31"/>
      <c r="I16" s="32"/>
      <c r="J16" s="13"/>
      <c r="K16" s="14"/>
      <c r="L16" s="31"/>
      <c r="M16" s="32"/>
      <c r="N16" s="13"/>
      <c r="O16" s="14"/>
      <c r="P16" s="31"/>
      <c r="Q16" s="32"/>
      <c r="R16" s="13"/>
      <c r="S16" s="14"/>
      <c r="T16" s="31"/>
      <c r="U16" s="32"/>
      <c r="V16" s="13"/>
      <c r="W16" s="14"/>
      <c r="X16" s="31"/>
      <c r="Y16" s="32"/>
      <c r="Z16" s="13"/>
      <c r="AA16" s="14"/>
      <c r="AB16" s="31"/>
      <c r="AC16" s="32"/>
      <c r="AD16" s="13"/>
      <c r="AE16" s="14"/>
      <c r="AF16" s="31"/>
      <c r="AG16" s="32"/>
      <c r="AH16" s="13"/>
      <c r="AI16" s="14"/>
      <c r="AJ16" s="31"/>
      <c r="AK16" s="32"/>
      <c r="AL16" s="13"/>
      <c r="AM16" s="14"/>
      <c r="AN16" s="31"/>
      <c r="AO16" s="32"/>
      <c r="AP16" s="13"/>
      <c r="AQ16" s="14"/>
      <c r="AR16" s="31"/>
      <c r="AS16" s="32"/>
      <c r="AT16" s="13"/>
      <c r="AU16" s="14"/>
      <c r="AV16" s="31"/>
      <c r="AW16" s="32"/>
      <c r="AX16" s="13"/>
      <c r="AY16" s="14"/>
      <c r="AZ16" s="31"/>
      <c r="BA16" s="32"/>
      <c r="BB16" s="13"/>
      <c r="BC16" s="14"/>
      <c r="BD16" s="31"/>
      <c r="BE16" s="32"/>
      <c r="BF16" s="13"/>
      <c r="BG16" s="14"/>
      <c r="BH16" s="31"/>
      <c r="BI16" s="32"/>
      <c r="BJ16" s="13"/>
      <c r="BK16" s="14"/>
      <c r="BL16" s="31"/>
      <c r="BM16" s="32"/>
      <c r="BN16" s="13"/>
      <c r="BO16" s="14"/>
      <c r="BP16" s="31"/>
      <c r="BQ16" s="32"/>
      <c r="BR16" s="13"/>
      <c r="BS16" s="14"/>
      <c r="BT16" s="31"/>
      <c r="BU16" s="32"/>
      <c r="BV16" s="13"/>
      <c r="BW16" s="14"/>
      <c r="BX16" s="31"/>
      <c r="BY16" s="32"/>
      <c r="BZ16" s="13"/>
      <c r="CA16" s="14"/>
      <c r="CB16" s="31"/>
      <c r="CC16" s="32"/>
      <c r="CD16" s="13"/>
      <c r="CE16" s="14"/>
      <c r="CF16" s="31"/>
      <c r="CG16" s="32"/>
      <c r="CH16" s="13"/>
      <c r="CI16" s="14"/>
      <c r="CJ16" s="31"/>
      <c r="CK16" s="32"/>
      <c r="CL16" s="13"/>
      <c r="CM16" s="14"/>
      <c r="CN16" s="31"/>
      <c r="CO16" s="32"/>
      <c r="CP16" s="13"/>
      <c r="CQ16" s="14"/>
      <c r="CR16" s="31"/>
      <c r="CS16" s="32"/>
      <c r="CT16" s="13"/>
      <c r="CU16" s="14"/>
      <c r="CV16" s="31"/>
      <c r="CW16" s="32"/>
    </row>
    <row r="17" spans="1:101" ht="17" x14ac:dyDescent="0.2">
      <c r="A17" s="3" t="s">
        <v>19</v>
      </c>
      <c r="B17" s="44">
        <v>1460</v>
      </c>
      <c r="C17" s="39">
        <f>STDEV(F17,H17,J17,L17,N17,P17,R17,T17,V17,X17,Z17,AB17,AD17,AF17,AH17,AJ17,AL17,AN17,AP17,AR17,AT17)</f>
        <v>628.0283812209824</v>
      </c>
      <c r="D17" s="37">
        <f>C17/E17</f>
        <v>0.80891781192594636</v>
      </c>
      <c r="E17" s="40">
        <f>AVERAGE(F17,H17,J17,L17,N17,P17,R17,T17,V17,X17,Z17,AB17,AD17,AF17,AH17,AJ17,AL17,AN17,AP17,AR17,AT17)</f>
        <v>776.38095238095241</v>
      </c>
      <c r="F17" s="17">
        <v>1354</v>
      </c>
      <c r="G17" s="18">
        <v>91.8</v>
      </c>
      <c r="H17" s="25">
        <v>1246</v>
      </c>
      <c r="I17" s="26">
        <v>88.5</v>
      </c>
      <c r="J17" s="17">
        <v>933</v>
      </c>
      <c r="K17" s="18">
        <v>63.9</v>
      </c>
      <c r="L17" s="25">
        <v>1827</v>
      </c>
      <c r="M17" s="26">
        <v>128</v>
      </c>
      <c r="N17" s="17">
        <v>1838</v>
      </c>
      <c r="O17" s="18">
        <v>128.69999999999999</v>
      </c>
      <c r="P17" s="25">
        <v>1537</v>
      </c>
      <c r="Q17" s="26">
        <v>108.4</v>
      </c>
      <c r="R17" s="17">
        <v>513</v>
      </c>
      <c r="S17" s="18">
        <v>38.4</v>
      </c>
      <c r="T17" s="25">
        <v>1537</v>
      </c>
      <c r="U17" s="26">
        <v>108.4</v>
      </c>
      <c r="V17" s="17">
        <v>524</v>
      </c>
      <c r="W17" s="18">
        <v>38.200000000000003</v>
      </c>
      <c r="X17" s="25">
        <v>904</v>
      </c>
      <c r="Y17" s="26">
        <v>64.8</v>
      </c>
      <c r="Z17" s="17">
        <v>932</v>
      </c>
      <c r="AA17" s="18">
        <v>64.400000000000006</v>
      </c>
      <c r="AB17" s="25">
        <v>-366</v>
      </c>
      <c r="AC17" s="26">
        <v>-24.6</v>
      </c>
      <c r="AD17" s="17">
        <v>604</v>
      </c>
      <c r="AE17" s="18">
        <v>48.6</v>
      </c>
      <c r="AF17" s="25">
        <v>216</v>
      </c>
      <c r="AG17" s="26">
        <v>18.3</v>
      </c>
      <c r="AH17" s="17">
        <v>256</v>
      </c>
      <c r="AI17" s="18">
        <v>22.1</v>
      </c>
      <c r="AJ17" s="25">
        <v>657</v>
      </c>
      <c r="AK17" s="26">
        <v>47.6</v>
      </c>
      <c r="AL17" s="17">
        <v>710</v>
      </c>
      <c r="AM17" s="18">
        <v>51.3</v>
      </c>
      <c r="AN17" s="25">
        <v>718</v>
      </c>
      <c r="AO17" s="26">
        <v>48.7</v>
      </c>
      <c r="AP17" s="17">
        <v>-467</v>
      </c>
      <c r="AQ17" s="18">
        <v>-31.4</v>
      </c>
      <c r="AR17" s="25">
        <v>409</v>
      </c>
      <c r="AS17" s="26">
        <v>33.9</v>
      </c>
      <c r="AT17" s="17">
        <v>422</v>
      </c>
      <c r="AU17" s="18">
        <v>34.700000000000003</v>
      </c>
      <c r="AV17" s="25">
        <v>-378</v>
      </c>
      <c r="AW17" s="26">
        <v>-25.5</v>
      </c>
      <c r="AX17" s="17">
        <v>1145</v>
      </c>
      <c r="AY17" s="18">
        <v>80.7</v>
      </c>
      <c r="AZ17" s="25">
        <v>1120</v>
      </c>
      <c r="BA17" s="26">
        <v>78.900000000000006</v>
      </c>
      <c r="BB17" s="17">
        <v>727</v>
      </c>
      <c r="BC17" s="18">
        <v>52.4</v>
      </c>
      <c r="BD17" s="25">
        <v>670</v>
      </c>
      <c r="BE17" s="26">
        <v>48.3</v>
      </c>
      <c r="BF17" s="17">
        <v>666</v>
      </c>
      <c r="BG17" s="18">
        <v>48.8</v>
      </c>
      <c r="BH17" s="25">
        <v>858</v>
      </c>
      <c r="BI17" s="26">
        <v>61.3</v>
      </c>
      <c r="BJ17" s="17">
        <v>334</v>
      </c>
      <c r="BK17" s="18">
        <v>26.5</v>
      </c>
      <c r="BL17" s="25">
        <v>859</v>
      </c>
      <c r="BM17" s="26">
        <v>60.6</v>
      </c>
      <c r="BN17" s="17">
        <v>1045</v>
      </c>
      <c r="BO17" s="18">
        <v>73.8</v>
      </c>
      <c r="BP17" s="25">
        <v>925</v>
      </c>
      <c r="BQ17" s="26">
        <v>65.7</v>
      </c>
      <c r="BR17" s="17">
        <v>1073</v>
      </c>
      <c r="BS17" s="18">
        <v>75.400000000000006</v>
      </c>
      <c r="BT17" s="25">
        <v>479</v>
      </c>
      <c r="BU17" s="26">
        <v>34.700000000000003</v>
      </c>
      <c r="BV17" s="17">
        <v>359</v>
      </c>
      <c r="BW17" s="18">
        <v>26.3</v>
      </c>
      <c r="BX17" s="25">
        <v>334</v>
      </c>
      <c r="BY17" s="26">
        <v>26.5</v>
      </c>
      <c r="BZ17" s="17">
        <v>768</v>
      </c>
      <c r="CA17" s="18">
        <v>54.5</v>
      </c>
      <c r="CB17" s="25">
        <v>1431</v>
      </c>
      <c r="CC17" s="26">
        <v>99.5</v>
      </c>
      <c r="CD17" s="17">
        <v>708</v>
      </c>
      <c r="CE17" s="18">
        <v>51.7</v>
      </c>
      <c r="CF17" s="25">
        <v>922</v>
      </c>
      <c r="CG17" s="26">
        <v>65.400000000000006</v>
      </c>
      <c r="CH17" s="17">
        <v>1536</v>
      </c>
      <c r="CI17" s="18">
        <v>107</v>
      </c>
      <c r="CJ17" s="25">
        <v>1033</v>
      </c>
      <c r="CK17" s="26">
        <v>72.400000000000006</v>
      </c>
      <c r="CL17" s="17">
        <v>915</v>
      </c>
      <c r="CM17" s="18">
        <v>64.8</v>
      </c>
      <c r="CN17" s="25">
        <v>719</v>
      </c>
      <c r="CO17" s="26">
        <v>51.1</v>
      </c>
      <c r="CP17" s="17">
        <v>240</v>
      </c>
      <c r="CQ17" s="18">
        <v>17.8</v>
      </c>
      <c r="CR17" s="25">
        <v>432</v>
      </c>
      <c r="CS17" s="26">
        <v>31.6</v>
      </c>
      <c r="CT17" s="17">
        <v>663</v>
      </c>
      <c r="CU17" s="18">
        <v>47.6</v>
      </c>
      <c r="CV17" s="25"/>
      <c r="CW17" s="26"/>
    </row>
    <row r="18" spans="1:101" x14ac:dyDescent="0.2">
      <c r="A18" s="6"/>
      <c r="B18" s="8"/>
      <c r="C18" s="39"/>
      <c r="E18" s="40"/>
      <c r="F18" s="13"/>
      <c r="G18" s="14"/>
      <c r="H18" s="31"/>
      <c r="I18" s="32"/>
      <c r="J18" s="13"/>
      <c r="K18" s="14"/>
      <c r="L18" s="31"/>
      <c r="M18" s="32"/>
      <c r="N18" s="13"/>
      <c r="O18" s="14"/>
      <c r="P18" s="31"/>
      <c r="Q18" s="32"/>
      <c r="R18" s="13"/>
      <c r="S18" s="14"/>
      <c r="T18" s="31"/>
      <c r="U18" s="32"/>
      <c r="V18" s="13"/>
      <c r="W18" s="14"/>
      <c r="X18" s="31"/>
      <c r="Y18" s="32"/>
      <c r="Z18" s="13"/>
      <c r="AA18" s="14"/>
      <c r="AB18" s="31"/>
      <c r="AC18" s="32"/>
      <c r="AD18" s="13"/>
      <c r="AE18" s="14"/>
      <c r="AF18" s="31"/>
      <c r="AG18" s="32"/>
      <c r="AH18" s="13"/>
      <c r="AI18" s="14"/>
      <c r="AJ18" s="31"/>
      <c r="AK18" s="32"/>
      <c r="AL18" s="13"/>
      <c r="AM18" s="14"/>
      <c r="AN18" s="31"/>
      <c r="AO18" s="32"/>
      <c r="AP18" s="13"/>
      <c r="AQ18" s="14"/>
      <c r="AR18" s="31"/>
      <c r="AS18" s="32"/>
      <c r="AT18" s="13"/>
      <c r="AU18" s="14"/>
      <c r="AV18" s="31"/>
      <c r="AW18" s="32"/>
      <c r="AX18" s="13"/>
      <c r="AY18" s="14"/>
      <c r="AZ18" s="31"/>
      <c r="BA18" s="32"/>
      <c r="BB18" s="13"/>
      <c r="BC18" s="14"/>
      <c r="BD18" s="31"/>
      <c r="BE18" s="32"/>
      <c r="BF18" s="13"/>
      <c r="BG18" s="14"/>
      <c r="BH18" s="31"/>
      <c r="BI18" s="32"/>
      <c r="BJ18" s="13"/>
      <c r="BK18" s="14"/>
      <c r="BL18" s="31"/>
      <c r="BM18" s="32"/>
      <c r="BN18" s="13"/>
      <c r="BO18" s="14"/>
      <c r="BP18" s="31"/>
      <c r="BQ18" s="32"/>
      <c r="BR18" s="13"/>
      <c r="BS18" s="14"/>
      <c r="BT18" s="31"/>
      <c r="BU18" s="32"/>
      <c r="BV18" s="13"/>
      <c r="BW18" s="14"/>
      <c r="BX18" s="31"/>
      <c r="BY18" s="32"/>
      <c r="BZ18" s="13"/>
      <c r="CA18" s="14"/>
      <c r="CB18" s="31"/>
      <c r="CC18" s="32"/>
      <c r="CD18" s="13"/>
      <c r="CE18" s="14"/>
      <c r="CF18" s="31"/>
      <c r="CG18" s="32"/>
      <c r="CH18" s="13"/>
      <c r="CI18" s="14"/>
      <c r="CJ18" s="31"/>
      <c r="CK18" s="32"/>
      <c r="CL18" s="13"/>
      <c r="CM18" s="14"/>
      <c r="CN18" s="31"/>
      <c r="CO18" s="32"/>
      <c r="CP18" s="13"/>
      <c r="CQ18" s="14"/>
      <c r="CR18" s="31"/>
      <c r="CS18" s="32"/>
      <c r="CT18" s="13"/>
      <c r="CU18" s="14"/>
      <c r="CV18" s="31"/>
      <c r="CW18" s="32"/>
    </row>
    <row r="19" spans="1:101" x14ac:dyDescent="0.2">
      <c r="A19" s="6"/>
      <c r="B19" s="8"/>
      <c r="C19" s="39"/>
      <c r="E19" s="40"/>
      <c r="F19" s="13"/>
      <c r="G19" s="14"/>
      <c r="H19" s="31"/>
      <c r="I19" s="32"/>
      <c r="J19" s="13"/>
      <c r="K19" s="14"/>
      <c r="L19" s="31"/>
      <c r="M19" s="32"/>
      <c r="N19" s="13"/>
      <c r="O19" s="14"/>
      <c r="P19" s="31"/>
      <c r="Q19" s="32"/>
      <c r="R19" s="13"/>
      <c r="S19" s="14"/>
      <c r="T19" s="31"/>
      <c r="U19" s="32"/>
      <c r="V19" s="13"/>
      <c r="W19" s="14"/>
      <c r="X19" s="31"/>
      <c r="Y19" s="32"/>
      <c r="Z19" s="13"/>
      <c r="AA19" s="14"/>
      <c r="AB19" s="31"/>
      <c r="AC19" s="32"/>
      <c r="AD19" s="13"/>
      <c r="AE19" s="14"/>
      <c r="AF19" s="31"/>
      <c r="AG19" s="32"/>
      <c r="AH19" s="13"/>
      <c r="AI19" s="14"/>
      <c r="AJ19" s="31"/>
      <c r="AK19" s="32"/>
      <c r="AL19" s="13"/>
      <c r="AM19" s="14"/>
      <c r="AN19" s="31"/>
      <c r="AO19" s="32"/>
      <c r="AP19" s="13"/>
      <c r="AQ19" s="14"/>
      <c r="AR19" s="31"/>
      <c r="AS19" s="32"/>
      <c r="AT19" s="13"/>
      <c r="AU19" s="14"/>
      <c r="AV19" s="31"/>
      <c r="AW19" s="32"/>
      <c r="AX19" s="13"/>
      <c r="AY19" s="14"/>
      <c r="AZ19" s="31"/>
      <c r="BA19" s="32"/>
      <c r="BB19" s="13"/>
      <c r="BC19" s="14"/>
      <c r="BD19" s="31"/>
      <c r="BE19" s="32"/>
      <c r="BF19" s="13"/>
      <c r="BG19" s="14"/>
      <c r="BH19" s="31"/>
      <c r="BI19" s="32"/>
      <c r="BJ19" s="13"/>
      <c r="BK19" s="14"/>
      <c r="BL19" s="31"/>
      <c r="BM19" s="32"/>
      <c r="BN19" s="13"/>
      <c r="BO19" s="14"/>
      <c r="BP19" s="31"/>
      <c r="BQ19" s="32"/>
      <c r="BR19" s="13"/>
      <c r="BS19" s="14"/>
      <c r="BT19" s="31"/>
      <c r="BU19" s="32"/>
      <c r="BV19" s="13"/>
      <c r="BW19" s="14"/>
      <c r="BX19" s="31"/>
      <c r="BY19" s="32"/>
      <c r="BZ19" s="13"/>
      <c r="CA19" s="14"/>
      <c r="CB19" s="31"/>
      <c r="CC19" s="32"/>
      <c r="CD19" s="13"/>
      <c r="CE19" s="14"/>
      <c r="CF19" s="31"/>
      <c r="CG19" s="32"/>
      <c r="CH19" s="13"/>
      <c r="CI19" s="14"/>
      <c r="CJ19" s="31"/>
      <c r="CK19" s="32"/>
      <c r="CL19" s="13"/>
      <c r="CM19" s="14"/>
      <c r="CN19" s="31"/>
      <c r="CO19" s="32"/>
      <c r="CP19" s="13"/>
      <c r="CQ19" s="14"/>
      <c r="CR19" s="31"/>
      <c r="CS19" s="32"/>
      <c r="CT19" s="13"/>
      <c r="CU19" s="14"/>
      <c r="CV19" s="31"/>
      <c r="CW19" s="32"/>
    </row>
    <row r="20" spans="1:101" ht="18" thickBot="1" x14ac:dyDescent="0.25">
      <c r="A20" s="7" t="s">
        <v>20</v>
      </c>
      <c r="B20" s="45">
        <v>661</v>
      </c>
      <c r="C20" s="39"/>
      <c r="D20" s="38"/>
      <c r="E20" s="41"/>
      <c r="F20" s="15"/>
      <c r="G20" s="16"/>
      <c r="H20" s="35"/>
      <c r="I20" s="36"/>
      <c r="J20" s="15"/>
      <c r="K20" s="16"/>
      <c r="L20" s="35"/>
      <c r="M20" s="36"/>
      <c r="N20" s="15"/>
      <c r="O20" s="16"/>
      <c r="P20" s="35"/>
      <c r="Q20" s="36"/>
      <c r="R20" s="15"/>
      <c r="S20" s="16"/>
      <c r="T20" s="35"/>
      <c r="U20" s="36"/>
      <c r="V20" s="15"/>
      <c r="W20" s="16"/>
      <c r="X20" s="35"/>
      <c r="Y20" s="36"/>
      <c r="Z20" s="15"/>
      <c r="AA20" s="16"/>
      <c r="AB20" s="35"/>
      <c r="AC20" s="36"/>
      <c r="AD20" s="15"/>
      <c r="AE20" s="16"/>
      <c r="AF20" s="35"/>
      <c r="AG20" s="36"/>
      <c r="AH20" s="15"/>
      <c r="AI20" s="16"/>
      <c r="AJ20" s="35"/>
      <c r="AK20" s="36"/>
      <c r="AL20" s="15"/>
      <c r="AM20" s="16"/>
      <c r="AN20" s="35"/>
      <c r="AO20" s="36"/>
      <c r="AP20" s="15"/>
      <c r="AQ20" s="16"/>
      <c r="AR20" s="35"/>
      <c r="AS20" s="36"/>
      <c r="AT20" s="15"/>
      <c r="AU20" s="16"/>
      <c r="AV20" s="35"/>
      <c r="AW20" s="36"/>
      <c r="AX20" s="15"/>
      <c r="AY20" s="16"/>
      <c r="AZ20" s="35"/>
      <c r="BA20" s="36"/>
      <c r="BB20" s="15"/>
      <c r="BC20" s="16"/>
      <c r="BD20" s="35"/>
      <c r="BE20" s="36"/>
      <c r="BF20" s="15"/>
      <c r="BG20" s="16"/>
      <c r="BH20" s="35"/>
      <c r="BI20" s="36"/>
      <c r="BJ20" s="15"/>
      <c r="BK20" s="16"/>
      <c r="BL20" s="35"/>
      <c r="BM20" s="36"/>
      <c r="BN20" s="15"/>
      <c r="BO20" s="16"/>
      <c r="BP20" s="35"/>
      <c r="BQ20" s="36"/>
      <c r="BR20" s="15"/>
      <c r="BS20" s="16"/>
      <c r="BT20" s="35"/>
      <c r="BU20" s="36"/>
      <c r="BV20" s="15"/>
      <c r="BW20" s="16"/>
      <c r="BX20" s="35"/>
      <c r="BY20" s="36"/>
      <c r="BZ20" s="15"/>
      <c r="CA20" s="16"/>
      <c r="CB20" s="35"/>
      <c r="CC20" s="36"/>
      <c r="CD20" s="15"/>
      <c r="CE20" s="16"/>
      <c r="CF20" s="35"/>
      <c r="CG20" s="36"/>
      <c r="CH20" s="15"/>
      <c r="CI20" s="16"/>
      <c r="CJ20" s="35"/>
      <c r="CK20" s="36"/>
      <c r="CL20" s="15"/>
      <c r="CM20" s="16"/>
      <c r="CN20" s="35"/>
      <c r="CO20" s="36"/>
      <c r="CP20" s="15"/>
      <c r="CQ20" s="16"/>
      <c r="CR20" s="35"/>
      <c r="CS20" s="36"/>
      <c r="CT20" s="15"/>
      <c r="CU20" s="16"/>
      <c r="CV20" s="35"/>
      <c r="CW20" s="36"/>
    </row>
    <row r="21" spans="1:101" x14ac:dyDescent="0.2">
      <c r="AV21" s="167"/>
      <c r="AW21" s="167"/>
    </row>
    <row r="22" spans="1:101" x14ac:dyDescent="0.2">
      <c r="CR22" t="s">
        <v>94</v>
      </c>
    </row>
    <row r="23" spans="1:101" ht="30" thickBot="1" x14ac:dyDescent="0.4">
      <c r="AH23" s="173" t="s">
        <v>110</v>
      </c>
      <c r="AI23" s="173"/>
      <c r="AJ23" s="173"/>
      <c r="AK23" s="173"/>
      <c r="AL23" s="173"/>
    </row>
    <row r="24" spans="1:101" ht="17" thickBot="1" x14ac:dyDescent="0.25">
      <c r="AK24" s="99" t="s">
        <v>82</v>
      </c>
      <c r="AL24" s="100" t="s">
        <v>83</v>
      </c>
    </row>
    <row r="25" spans="1:101" ht="19" thickBot="1" x14ac:dyDescent="0.25">
      <c r="B25" t="s">
        <v>33</v>
      </c>
      <c r="AH25" s="137" t="s">
        <v>10</v>
      </c>
      <c r="AI25" s="168" t="s">
        <v>72</v>
      </c>
      <c r="AJ25" s="169"/>
      <c r="AK25" s="169"/>
      <c r="AL25" s="170"/>
    </row>
    <row r="26" spans="1:101" ht="19" customHeight="1" thickTop="1" thickBot="1" x14ac:dyDescent="0.25">
      <c r="AH26" s="138"/>
      <c r="AI26" s="171" t="s">
        <v>84</v>
      </c>
      <c r="AJ26" s="172"/>
      <c r="AK26" s="84">
        <f>AK61</f>
        <v>87.978260869565219</v>
      </c>
      <c r="AL26" s="101">
        <f>AR28</f>
        <v>0</v>
      </c>
    </row>
    <row r="27" spans="1:101" ht="18" customHeight="1" thickBot="1" x14ac:dyDescent="0.25">
      <c r="A27" s="5" t="s">
        <v>8</v>
      </c>
      <c r="B27" s="5" t="s">
        <v>9</v>
      </c>
      <c r="C27" s="157" t="s">
        <v>46</v>
      </c>
      <c r="D27" s="158"/>
      <c r="E27" s="159"/>
      <c r="F27" s="154" t="s">
        <v>45</v>
      </c>
      <c r="G27" s="155"/>
      <c r="H27" s="156"/>
      <c r="AH27" s="138"/>
      <c r="AI27" s="142" t="s">
        <v>85</v>
      </c>
      <c r="AJ27" s="143"/>
      <c r="AK27" s="84">
        <f>AK62</f>
        <v>17.708695652173922</v>
      </c>
      <c r="AL27" s="102">
        <f>AS28</f>
        <v>0</v>
      </c>
    </row>
    <row r="28" spans="1:101" ht="52" thickBot="1" x14ac:dyDescent="0.25">
      <c r="A28" s="1" t="s">
        <v>10</v>
      </c>
      <c r="C28" s="51" t="s">
        <v>34</v>
      </c>
      <c r="D28" s="51" t="s">
        <v>1</v>
      </c>
      <c r="E28" s="52" t="s">
        <v>2</v>
      </c>
      <c r="F28" s="65" t="s">
        <v>35</v>
      </c>
      <c r="G28" s="53" t="s">
        <v>1</v>
      </c>
      <c r="H28" s="54" t="s">
        <v>2</v>
      </c>
      <c r="J28" s="97"/>
      <c r="K28" s="98"/>
      <c r="L28" s="146" t="s">
        <v>10</v>
      </c>
      <c r="M28" s="148"/>
      <c r="N28" s="148"/>
      <c r="O28" s="148"/>
      <c r="P28" s="148"/>
      <c r="Q28" s="148"/>
      <c r="R28" s="148"/>
      <c r="S28" s="147"/>
      <c r="T28" s="146" t="s">
        <v>14</v>
      </c>
      <c r="U28" s="148"/>
      <c r="V28" s="148"/>
      <c r="W28" s="148"/>
      <c r="X28" s="148"/>
      <c r="Y28" s="148"/>
      <c r="Z28" s="148"/>
      <c r="AA28" s="148"/>
      <c r="AB28" s="148"/>
      <c r="AC28" s="147"/>
      <c r="AD28" s="146"/>
      <c r="AE28" s="147"/>
      <c r="AH28" s="138"/>
      <c r="AI28" s="168" t="s">
        <v>73</v>
      </c>
      <c r="AJ28" s="169"/>
      <c r="AK28" s="169"/>
      <c r="AL28" s="170"/>
    </row>
    <row r="29" spans="1:101" ht="17" thickTop="1" x14ac:dyDescent="0.2">
      <c r="A29" s="2" t="s">
        <v>11</v>
      </c>
      <c r="B29" s="50">
        <v>338</v>
      </c>
      <c r="C29" s="58">
        <f>E4</f>
        <v>94.904761904761898</v>
      </c>
      <c r="D29" s="55">
        <f t="shared" ref="D29:E32" si="0">C4</f>
        <v>66.928995780532048</v>
      </c>
      <c r="E29" s="59">
        <f t="shared" si="0"/>
        <v>0.70522273526902812</v>
      </c>
      <c r="F29" s="66"/>
      <c r="G29" s="56">
        <f>F4</f>
        <v>130</v>
      </c>
      <c r="H29" s="67">
        <f t="shared" ref="G29:H32" si="1">G4</f>
        <v>26.3</v>
      </c>
      <c r="J29" s="160" t="s">
        <v>63</v>
      </c>
      <c r="K29" s="141"/>
      <c r="L29" s="144" t="str">
        <f>A29</f>
        <v>Ac-228</v>
      </c>
      <c r="M29" s="145"/>
      <c r="N29" s="144"/>
      <c r="O29" s="145"/>
      <c r="P29" s="144" t="str">
        <f>A31</f>
        <v>Bi-212</v>
      </c>
      <c r="Q29" s="145"/>
      <c r="R29" s="144" t="str">
        <f>A32</f>
        <v>Pb-212</v>
      </c>
      <c r="S29" s="145"/>
      <c r="T29" s="144" t="str">
        <f>A35</f>
        <v>Th-234</v>
      </c>
      <c r="U29" s="145"/>
      <c r="V29" s="144" t="str">
        <f>A36</f>
        <v>Pb-214</v>
      </c>
      <c r="W29" s="145"/>
      <c r="X29" s="144" t="str">
        <f>A37</f>
        <v>Bi-214</v>
      </c>
      <c r="Y29" s="145"/>
      <c r="Z29" s="144"/>
      <c r="AA29" s="145"/>
      <c r="AB29" s="144" t="str">
        <f>A39</f>
        <v>Pb-210</v>
      </c>
      <c r="AC29" s="145"/>
      <c r="AD29" s="144" t="str">
        <f>A42</f>
        <v>K-40</v>
      </c>
      <c r="AE29" s="145"/>
      <c r="AF29" t="s">
        <v>106</v>
      </c>
      <c r="AH29" s="138"/>
      <c r="AI29" s="171" t="s">
        <v>84</v>
      </c>
      <c r="AJ29" s="172"/>
      <c r="AK29" s="84">
        <f>AK64</f>
        <v>80.021739130434781</v>
      </c>
      <c r="AL29" s="101">
        <f>AR29</f>
        <v>0</v>
      </c>
    </row>
    <row r="30" spans="1:101" ht="17" customHeight="1" thickBot="1" x14ac:dyDescent="0.25">
      <c r="A30" s="3"/>
      <c r="B30" s="50">
        <v>911</v>
      </c>
      <c r="C30" s="58">
        <f>E5</f>
        <v>84</v>
      </c>
      <c r="D30" s="55">
        <f t="shared" si="0"/>
        <v>37.516662964608138</v>
      </c>
      <c r="E30" s="59">
        <f t="shared" si="0"/>
        <v>0.44662694005485876</v>
      </c>
      <c r="F30" s="66"/>
      <c r="G30" s="56">
        <f t="shared" si="1"/>
        <v>123</v>
      </c>
      <c r="H30" s="67">
        <f t="shared" si="1"/>
        <v>21.9</v>
      </c>
      <c r="J30" s="160" t="s">
        <v>64</v>
      </c>
      <c r="K30" s="141"/>
      <c r="L30" s="140">
        <v>338</v>
      </c>
      <c r="M30" s="141"/>
      <c r="N30" s="140">
        <v>911</v>
      </c>
      <c r="O30" s="141"/>
      <c r="P30" s="140">
        <v>727</v>
      </c>
      <c r="Q30" s="141"/>
      <c r="R30" s="140">
        <v>238</v>
      </c>
      <c r="S30" s="141"/>
      <c r="T30" s="140">
        <v>63</v>
      </c>
      <c r="U30" s="141"/>
      <c r="V30" s="140">
        <v>351</v>
      </c>
      <c r="W30" s="141"/>
      <c r="X30" s="140">
        <v>609</v>
      </c>
      <c r="Y30" s="141"/>
      <c r="Z30" s="140">
        <v>1120</v>
      </c>
      <c r="AA30" s="141"/>
      <c r="AB30" s="140">
        <v>46</v>
      </c>
      <c r="AC30" s="141"/>
      <c r="AD30" s="140">
        <v>1460</v>
      </c>
      <c r="AE30" s="141"/>
      <c r="AH30" s="138"/>
      <c r="AI30" s="142" t="s">
        <v>85</v>
      </c>
      <c r="AJ30" s="143"/>
      <c r="AK30" s="80">
        <f>AK65</f>
        <v>14.71086956521739</v>
      </c>
      <c r="AL30" s="102">
        <f>AS29</f>
        <v>0</v>
      </c>
    </row>
    <row r="31" spans="1:101" ht="16" customHeight="1" thickBot="1" x14ac:dyDescent="0.25">
      <c r="A31" s="3" t="s">
        <v>12</v>
      </c>
      <c r="B31" s="50">
        <v>727</v>
      </c>
      <c r="C31" s="58">
        <f>E6</f>
        <v>65</v>
      </c>
      <c r="D31" s="55">
        <f t="shared" si="0"/>
        <v>59.908263203000637</v>
      </c>
      <c r="E31" s="59">
        <f t="shared" si="0"/>
        <v>0.92166558773847129</v>
      </c>
      <c r="F31" s="66"/>
      <c r="G31" s="56">
        <f t="shared" si="1"/>
        <v>92</v>
      </c>
      <c r="H31" s="67">
        <f t="shared" si="1"/>
        <v>18.3</v>
      </c>
      <c r="J31" s="96"/>
      <c r="K31" s="8"/>
      <c r="L31" s="94" t="s">
        <v>65</v>
      </c>
      <c r="M31" s="95" t="s">
        <v>66</v>
      </c>
      <c r="N31" s="94" t="s">
        <v>65</v>
      </c>
      <c r="O31" s="95" t="s">
        <v>66</v>
      </c>
      <c r="P31" s="94" t="s">
        <v>65</v>
      </c>
      <c r="Q31" s="95" t="s">
        <v>66</v>
      </c>
      <c r="R31" s="94" t="s">
        <v>65</v>
      </c>
      <c r="S31" s="95" t="s">
        <v>66</v>
      </c>
      <c r="T31" s="94" t="s">
        <v>65</v>
      </c>
      <c r="U31" s="95" t="s">
        <v>66</v>
      </c>
      <c r="V31" s="94" t="s">
        <v>65</v>
      </c>
      <c r="W31" s="95" t="s">
        <v>66</v>
      </c>
      <c r="X31" s="94" t="s">
        <v>65</v>
      </c>
      <c r="Y31" s="95" t="s">
        <v>66</v>
      </c>
      <c r="Z31" s="94" t="s">
        <v>65</v>
      </c>
      <c r="AA31" s="95" t="s">
        <v>66</v>
      </c>
      <c r="AB31" s="94" t="s">
        <v>65</v>
      </c>
      <c r="AC31" s="95" t="s">
        <v>66</v>
      </c>
      <c r="AD31" s="94" t="s">
        <v>65</v>
      </c>
      <c r="AE31" s="95" t="s">
        <v>66</v>
      </c>
      <c r="AH31" s="138"/>
      <c r="AI31" s="168" t="s">
        <v>74</v>
      </c>
      <c r="AJ31" s="169"/>
      <c r="AK31" s="169"/>
      <c r="AL31" s="170"/>
    </row>
    <row r="32" spans="1:101" ht="17" customHeight="1" thickTop="1" x14ac:dyDescent="0.2">
      <c r="A32" s="3" t="s">
        <v>13</v>
      </c>
      <c r="B32" s="50">
        <v>238</v>
      </c>
      <c r="C32" s="58">
        <f>E7</f>
        <v>81.80952380952381</v>
      </c>
      <c r="D32" s="55">
        <f t="shared" si="0"/>
        <v>30.050988415722792</v>
      </c>
      <c r="E32" s="59">
        <f t="shared" si="0"/>
        <v>0.3673287291793822</v>
      </c>
      <c r="F32" s="66"/>
      <c r="G32" s="56">
        <f t="shared" si="1"/>
        <v>116</v>
      </c>
      <c r="H32" s="67">
        <f t="shared" si="1"/>
        <v>20.5</v>
      </c>
      <c r="J32" s="161" t="s">
        <v>47</v>
      </c>
      <c r="K32" s="92" t="s">
        <v>3</v>
      </c>
      <c r="L32" s="48">
        <f>F4</f>
        <v>130</v>
      </c>
      <c r="M32" s="48">
        <f>G4</f>
        <v>26.3</v>
      </c>
      <c r="N32" s="48">
        <f>F5</f>
        <v>123</v>
      </c>
      <c r="O32" s="48">
        <f>G5</f>
        <v>21.9</v>
      </c>
      <c r="P32" s="48">
        <f>F6</f>
        <v>92</v>
      </c>
      <c r="Q32" s="48">
        <f>G6</f>
        <v>18.3</v>
      </c>
      <c r="R32" s="48">
        <f>F7</f>
        <v>116</v>
      </c>
      <c r="S32" s="48">
        <f>G7</f>
        <v>20.5</v>
      </c>
      <c r="T32" s="48"/>
      <c r="U32" s="48"/>
      <c r="V32" s="48">
        <f>F111</f>
        <v>0</v>
      </c>
      <c r="W32" s="48" t="e">
        <f>G11</f>
        <v>#REF!</v>
      </c>
      <c r="X32" s="48">
        <f>F12</f>
        <v>56</v>
      </c>
      <c r="Y32" s="48">
        <f>G12</f>
        <v>6.2</v>
      </c>
      <c r="Z32" s="48">
        <f>F13</f>
        <v>-83</v>
      </c>
      <c r="AA32" s="48">
        <f>G13</f>
        <v>-87.8</v>
      </c>
      <c r="AB32" s="48"/>
      <c r="AC32" s="48"/>
      <c r="AD32" s="48">
        <f>F17</f>
        <v>1354</v>
      </c>
      <c r="AE32" s="48">
        <f>G17</f>
        <v>91.8</v>
      </c>
      <c r="AF32">
        <v>1</v>
      </c>
      <c r="AH32" s="138"/>
      <c r="AI32" s="171" t="s">
        <v>84</v>
      </c>
      <c r="AJ32" s="172"/>
      <c r="AK32" s="84">
        <f>AK67</f>
        <v>49.752173913043478</v>
      </c>
      <c r="AL32" s="101">
        <f>AR30</f>
        <v>0</v>
      </c>
    </row>
    <row r="33" spans="1:38" ht="18" customHeight="1" thickBot="1" x14ac:dyDescent="0.25">
      <c r="A33" s="4"/>
      <c r="C33" s="60"/>
      <c r="D33" s="48"/>
      <c r="E33" s="61"/>
      <c r="F33" s="68"/>
      <c r="G33" s="47"/>
      <c r="H33" s="49"/>
      <c r="J33" s="162"/>
      <c r="K33" s="93" t="s">
        <v>5</v>
      </c>
      <c r="L33" s="47">
        <f>H4</f>
        <v>79</v>
      </c>
      <c r="M33" s="47">
        <f>I4</f>
        <v>15</v>
      </c>
      <c r="N33" s="47">
        <f>H5</f>
        <v>89</v>
      </c>
      <c r="O33" s="47">
        <f>I5</f>
        <v>16</v>
      </c>
      <c r="P33" s="47">
        <f>H6</f>
        <v>-61</v>
      </c>
      <c r="Q33" s="47">
        <f>I6</f>
        <v>-57.3</v>
      </c>
      <c r="R33" s="47">
        <f>H7</f>
        <v>76</v>
      </c>
      <c r="S33" s="47">
        <f>I7</f>
        <v>13.4</v>
      </c>
      <c r="T33" s="47"/>
      <c r="U33" s="47"/>
      <c r="V33" s="47">
        <f>H11</f>
        <v>59</v>
      </c>
      <c r="W33" s="47">
        <f>I11</f>
        <v>6.7</v>
      </c>
      <c r="X33" s="47">
        <f>H12</f>
        <v>61</v>
      </c>
      <c r="Y33" s="47">
        <f>I12</f>
        <v>6.7</v>
      </c>
      <c r="Z33" s="47">
        <f>H13</f>
        <v>111</v>
      </c>
      <c r="AA33" s="47">
        <f>I13</f>
        <v>12.5</v>
      </c>
      <c r="AB33" s="47"/>
      <c r="AC33" s="47"/>
      <c r="AD33" s="47">
        <f>H17</f>
        <v>1246</v>
      </c>
      <c r="AE33" s="47">
        <f>I17</f>
        <v>88.5</v>
      </c>
      <c r="AF33">
        <v>2</v>
      </c>
      <c r="AH33" s="138"/>
      <c r="AI33" s="142" t="s">
        <v>85</v>
      </c>
      <c r="AJ33" s="143"/>
      <c r="AK33" s="80" t="e">
        <f>AK68</f>
        <v>#DIV/0!</v>
      </c>
      <c r="AL33" s="102">
        <f>AS30</f>
        <v>0</v>
      </c>
    </row>
    <row r="34" spans="1:38" ht="17" customHeight="1" thickBot="1" x14ac:dyDescent="0.25">
      <c r="A34" s="5" t="s">
        <v>14</v>
      </c>
      <c r="C34" s="60"/>
      <c r="D34" s="48"/>
      <c r="E34" s="61"/>
      <c r="F34" s="68"/>
      <c r="G34" s="47"/>
      <c r="H34" s="49"/>
      <c r="J34" s="162"/>
      <c r="K34" s="92" t="s">
        <v>6</v>
      </c>
      <c r="L34" s="48">
        <f>J4</f>
        <v>105</v>
      </c>
      <c r="M34" s="48">
        <f>K4</f>
        <v>21.5</v>
      </c>
      <c r="N34" s="48">
        <f>J5</f>
        <v>100</v>
      </c>
      <c r="O34" s="48">
        <f>K5</f>
        <v>17.899999999999999</v>
      </c>
      <c r="P34" s="48">
        <f>J6</f>
        <v>50</v>
      </c>
      <c r="Q34" s="48">
        <f>K6</f>
        <v>12.8</v>
      </c>
      <c r="R34" s="48">
        <f>J7</f>
        <v>97</v>
      </c>
      <c r="S34" s="48">
        <f>K7</f>
        <v>17.100000000000001</v>
      </c>
      <c r="T34" s="48"/>
      <c r="U34" s="48"/>
      <c r="V34" s="48">
        <f>J11</f>
        <v>58</v>
      </c>
      <c r="W34" s="48">
        <f>K11</f>
        <v>6.4</v>
      </c>
      <c r="X34" s="48">
        <f>J12</f>
        <v>62</v>
      </c>
      <c r="Y34" s="48">
        <f>K12</f>
        <v>6.9</v>
      </c>
      <c r="Z34" s="48">
        <f>J13</f>
        <v>67</v>
      </c>
      <c r="AA34" s="48">
        <f>K13</f>
        <v>7.2</v>
      </c>
      <c r="AB34" s="48"/>
      <c r="AC34" s="48"/>
      <c r="AD34" s="48">
        <f>J17</f>
        <v>933</v>
      </c>
      <c r="AE34" s="48">
        <f>K17</f>
        <v>63.9</v>
      </c>
      <c r="AF34">
        <v>3</v>
      </c>
      <c r="AH34" s="138"/>
      <c r="AI34" s="168" t="s">
        <v>75</v>
      </c>
      <c r="AJ34" s="169"/>
      <c r="AK34" s="169"/>
      <c r="AL34" s="170"/>
    </row>
    <row r="35" spans="1:38" ht="17" thickTop="1" x14ac:dyDescent="0.2">
      <c r="A35" s="2" t="s">
        <v>15</v>
      </c>
      <c r="B35" s="57">
        <v>63</v>
      </c>
      <c r="C35" s="58">
        <f>E10</f>
        <v>0</v>
      </c>
      <c r="D35" s="55">
        <f t="shared" ref="D35:E39" si="2">C10</f>
        <v>0</v>
      </c>
      <c r="E35" s="59">
        <f t="shared" si="2"/>
        <v>0</v>
      </c>
      <c r="F35" s="66"/>
      <c r="G35" s="56">
        <f t="shared" ref="G35:H35" si="3">F10</f>
        <v>0</v>
      </c>
      <c r="H35" s="67">
        <f t="shared" si="3"/>
        <v>0</v>
      </c>
      <c r="J35" s="162"/>
      <c r="K35" s="93" t="s">
        <v>21</v>
      </c>
      <c r="L35" s="47">
        <f>L4</f>
        <v>20</v>
      </c>
      <c r="M35" s="47">
        <f>M4</f>
        <v>6.9</v>
      </c>
      <c r="N35" s="47">
        <f>L5</f>
        <v>125</v>
      </c>
      <c r="O35" s="47">
        <f>M5</f>
        <v>22.8</v>
      </c>
      <c r="P35" s="47">
        <f>L6</f>
        <v>-31</v>
      </c>
      <c r="Q35" s="47">
        <f>M6</f>
        <v>-9.4</v>
      </c>
      <c r="R35" s="47">
        <f>L7</f>
        <v>116</v>
      </c>
      <c r="S35" s="47">
        <f t="shared" ref="S35" si="4">M7</f>
        <v>20.5</v>
      </c>
      <c r="T35" s="47"/>
      <c r="U35" s="47"/>
      <c r="V35" s="47">
        <f>L11</f>
        <v>76</v>
      </c>
      <c r="W35" s="47">
        <f>M11</f>
        <v>8.3000000000000007</v>
      </c>
      <c r="X35" s="47">
        <f>L12</f>
        <v>77</v>
      </c>
      <c r="Y35" s="47">
        <f>M12</f>
        <v>8.4</v>
      </c>
      <c r="Z35" s="47">
        <f>L13</f>
        <v>28</v>
      </c>
      <c r="AA35" s="47">
        <f>M13</f>
        <v>3.3</v>
      </c>
      <c r="AB35" s="47"/>
      <c r="AC35" s="47"/>
      <c r="AD35" s="47">
        <f>L17</f>
        <v>1827</v>
      </c>
      <c r="AE35" s="47">
        <f>M17</f>
        <v>128</v>
      </c>
      <c r="AF35">
        <v>4</v>
      </c>
      <c r="AH35" s="138"/>
      <c r="AI35" s="171" t="s">
        <v>84</v>
      </c>
      <c r="AJ35" s="172"/>
      <c r="AK35" s="84">
        <f>AK70</f>
        <v>79.304347826086953</v>
      </c>
      <c r="AL35" s="101">
        <f>AR31</f>
        <v>0</v>
      </c>
    </row>
    <row r="36" spans="1:38" ht="17" customHeight="1" thickBot="1" x14ac:dyDescent="0.25">
      <c r="A36" s="3" t="s">
        <v>16</v>
      </c>
      <c r="B36" s="50">
        <v>351</v>
      </c>
      <c r="C36" s="58" t="e">
        <f>E11</f>
        <v>#REF!</v>
      </c>
      <c r="D36" s="55" t="e">
        <f t="shared" si="2"/>
        <v>#REF!</v>
      </c>
      <c r="E36" s="59" t="e">
        <f t="shared" si="2"/>
        <v>#REF!</v>
      </c>
      <c r="F36" s="66"/>
      <c r="G36" s="56" t="e">
        <f t="shared" ref="G36:H36" si="5">F11</f>
        <v>#REF!</v>
      </c>
      <c r="H36" s="67" t="e">
        <f t="shared" si="5"/>
        <v>#REF!</v>
      </c>
      <c r="J36" s="162"/>
      <c r="K36" s="92" t="s">
        <v>22</v>
      </c>
      <c r="L36" s="48">
        <f>N4</f>
        <v>152</v>
      </c>
      <c r="M36" s="48">
        <f>O4</f>
        <v>30.5</v>
      </c>
      <c r="N36" s="48">
        <f>N5</f>
        <v>125</v>
      </c>
      <c r="O36" s="48">
        <f>O5</f>
        <v>23</v>
      </c>
      <c r="P36" s="48">
        <f>N6</f>
        <v>187</v>
      </c>
      <c r="Q36" s="48">
        <f>O6</f>
        <v>41.3</v>
      </c>
      <c r="R36" s="48">
        <f>N7</f>
        <v>130</v>
      </c>
      <c r="S36" s="48">
        <f>O7</f>
        <v>23</v>
      </c>
      <c r="T36" s="48"/>
      <c r="U36" s="48"/>
      <c r="V36" s="48">
        <f>N11</f>
        <v>79</v>
      </c>
      <c r="W36" s="48">
        <f>O11</f>
        <v>8.9</v>
      </c>
      <c r="X36" s="48">
        <f>N12</f>
        <v>83</v>
      </c>
      <c r="Y36" s="48">
        <f>O12</f>
        <v>8.6</v>
      </c>
      <c r="Z36" s="48">
        <f>N13</f>
        <v>113</v>
      </c>
      <c r="AA36" s="48">
        <f>O13</f>
        <v>12.9</v>
      </c>
      <c r="AB36" s="48"/>
      <c r="AC36" s="48"/>
      <c r="AD36" s="48">
        <f>N17</f>
        <v>1838</v>
      </c>
      <c r="AE36" s="48">
        <f>O17</f>
        <v>128.69999999999999</v>
      </c>
      <c r="AF36">
        <v>5</v>
      </c>
      <c r="AH36" s="138"/>
      <c r="AI36" s="142" t="s">
        <v>85</v>
      </c>
      <c r="AJ36" s="143"/>
      <c r="AK36" s="80">
        <f>AK71</f>
        <v>14.089130434782609</v>
      </c>
      <c r="AL36" s="102">
        <f>AS31</f>
        <v>0</v>
      </c>
    </row>
    <row r="37" spans="1:38" ht="17" customHeight="1" thickBot="1" x14ac:dyDescent="0.25">
      <c r="A37" s="3" t="s">
        <v>17</v>
      </c>
      <c r="B37" s="50">
        <v>609</v>
      </c>
      <c r="C37" s="58">
        <f>E12</f>
        <v>44.19047619047619</v>
      </c>
      <c r="D37" s="55">
        <f t="shared" si="2"/>
        <v>24.163234567456083</v>
      </c>
      <c r="E37" s="59">
        <f t="shared" si="2"/>
        <v>0.5467973339618295</v>
      </c>
      <c r="F37" s="66"/>
      <c r="G37" s="56">
        <f t="shared" ref="G37:H37" si="6">F12</f>
        <v>56</v>
      </c>
      <c r="H37" s="67">
        <f t="shared" si="6"/>
        <v>6.2</v>
      </c>
      <c r="J37" s="162"/>
      <c r="K37" s="93" t="s">
        <v>23</v>
      </c>
      <c r="L37" s="47">
        <f>P4</f>
        <v>120</v>
      </c>
      <c r="M37" s="47">
        <f>Q4</f>
        <v>22</v>
      </c>
      <c r="N37" s="47">
        <f>P5</f>
        <v>135</v>
      </c>
      <c r="O37" s="47">
        <f>Q5</f>
        <v>24.2</v>
      </c>
      <c r="P37" s="47">
        <f>P6</f>
        <v>114</v>
      </c>
      <c r="Q37" s="47">
        <f>Q6</f>
        <v>22.4</v>
      </c>
      <c r="R37" s="47">
        <f>P7</f>
        <v>123</v>
      </c>
      <c r="S37" s="47">
        <f>Q7</f>
        <v>21.8</v>
      </c>
      <c r="T37" s="47"/>
      <c r="U37" s="47"/>
      <c r="V37" s="47">
        <f>P11</f>
        <v>70</v>
      </c>
      <c r="W37" s="47">
        <f>Q11</f>
        <v>7.8</v>
      </c>
      <c r="X37" s="47">
        <f>P12</f>
        <v>80</v>
      </c>
      <c r="Y37" s="47">
        <f>Q12</f>
        <v>8.3000000000000007</v>
      </c>
      <c r="Z37" s="47">
        <f>P13</f>
        <v>77</v>
      </c>
      <c r="AA37" s="47">
        <f>Q13</f>
        <v>12.1</v>
      </c>
      <c r="AB37" s="47"/>
      <c r="AC37" s="47"/>
      <c r="AD37" s="47">
        <f>P17</f>
        <v>1537</v>
      </c>
      <c r="AE37" s="47">
        <f>Q17</f>
        <v>108.4</v>
      </c>
      <c r="AF37">
        <v>6</v>
      </c>
      <c r="AH37" s="137" t="s">
        <v>14</v>
      </c>
      <c r="AI37" s="168" t="s">
        <v>76</v>
      </c>
      <c r="AJ37" s="169"/>
      <c r="AK37" s="169"/>
      <c r="AL37" s="170"/>
    </row>
    <row r="38" spans="1:38" ht="19" customHeight="1" thickTop="1" x14ac:dyDescent="0.2">
      <c r="A38" s="3"/>
      <c r="B38" s="50">
        <v>1120</v>
      </c>
      <c r="C38" s="58">
        <f>E13</f>
        <v>42.75</v>
      </c>
      <c r="D38" s="55">
        <f t="shared" si="2"/>
        <v>46.317979912318009</v>
      </c>
      <c r="E38" s="59">
        <f t="shared" si="2"/>
        <v>1.0834615184167955</v>
      </c>
      <c r="F38" s="66"/>
      <c r="G38" s="56">
        <f t="shared" ref="G38:H38" si="7">F13</f>
        <v>-83</v>
      </c>
      <c r="H38" s="67">
        <f t="shared" si="7"/>
        <v>-87.8</v>
      </c>
      <c r="J38" s="162"/>
      <c r="K38" s="92" t="s">
        <v>24</v>
      </c>
      <c r="L38" s="48">
        <f>R4</f>
        <v>59</v>
      </c>
      <c r="M38" s="48">
        <f>S4</f>
        <v>13.5</v>
      </c>
      <c r="N38" s="48">
        <f>R5</f>
        <v>76</v>
      </c>
      <c r="O38" s="48">
        <f>S5</f>
        <v>14.2</v>
      </c>
      <c r="P38" s="48">
        <f>R6</f>
        <v>105</v>
      </c>
      <c r="Q38" s="48">
        <f>S6</f>
        <v>23.3</v>
      </c>
      <c r="R38" s="48">
        <f>R7</f>
        <v>62</v>
      </c>
      <c r="S38" s="48">
        <f>S7</f>
        <v>11</v>
      </c>
      <c r="T38" s="48"/>
      <c r="U38" s="48"/>
      <c r="V38" s="48">
        <f>R11</f>
        <v>35</v>
      </c>
      <c r="W38" s="48">
        <f>S11</f>
        <v>4.2</v>
      </c>
      <c r="X38" s="48">
        <f>R12</f>
        <v>39</v>
      </c>
      <c r="Y38" s="48">
        <f>S12</f>
        <v>4.0999999999999996</v>
      </c>
      <c r="Z38" s="48">
        <f>R13</f>
        <v>47</v>
      </c>
      <c r="AA38" s="48">
        <f>S13</f>
        <v>7.6</v>
      </c>
      <c r="AB38" s="48"/>
      <c r="AC38" s="48"/>
      <c r="AD38" s="48">
        <f>R17</f>
        <v>513</v>
      </c>
      <c r="AE38" s="48">
        <f>S17</f>
        <v>38.4</v>
      </c>
      <c r="AF38">
        <v>7</v>
      </c>
      <c r="AH38" s="138"/>
      <c r="AI38" s="171" t="s">
        <v>84</v>
      </c>
      <c r="AJ38" s="172"/>
      <c r="AK38" s="84" t="e">
        <f>AK73</f>
        <v>#DIV/0!</v>
      </c>
      <c r="AL38" s="101">
        <f>AR34</f>
        <v>0</v>
      </c>
    </row>
    <row r="39" spans="1:38" ht="17" customHeight="1" thickBot="1" x14ac:dyDescent="0.25">
      <c r="A39" s="3" t="s">
        <v>18</v>
      </c>
      <c r="B39" s="50">
        <v>46</v>
      </c>
      <c r="C39" s="58" t="e">
        <f>E14</f>
        <v>#REF!</v>
      </c>
      <c r="D39" s="55" t="e">
        <f t="shared" si="2"/>
        <v>#REF!</v>
      </c>
      <c r="E39" s="59" t="e">
        <f t="shared" si="2"/>
        <v>#REF!</v>
      </c>
      <c r="F39" s="66"/>
      <c r="G39" s="56" t="e">
        <f t="shared" ref="G39:H39" si="8">F14</f>
        <v>#REF!</v>
      </c>
      <c r="H39" s="67" t="e">
        <f t="shared" si="8"/>
        <v>#REF!</v>
      </c>
      <c r="J39" s="162"/>
      <c r="K39" s="93" t="s">
        <v>25</v>
      </c>
      <c r="L39" s="47">
        <f>T4</f>
        <v>120</v>
      </c>
      <c r="M39" s="47">
        <f>U4</f>
        <v>22</v>
      </c>
      <c r="N39" s="47">
        <f>T5</f>
        <v>135</v>
      </c>
      <c r="O39" s="47">
        <f>U5</f>
        <v>24.2</v>
      </c>
      <c r="P39" s="47">
        <f>T6</f>
        <v>114</v>
      </c>
      <c r="Q39" s="47">
        <f>U6</f>
        <v>22.4</v>
      </c>
      <c r="R39" s="47">
        <f>T7</f>
        <v>123</v>
      </c>
      <c r="S39" s="47">
        <f>U7</f>
        <v>21.8</v>
      </c>
      <c r="T39" s="47"/>
      <c r="U39" s="47"/>
      <c r="V39" s="47">
        <f>T11</f>
        <v>70</v>
      </c>
      <c r="W39" s="47">
        <f>U11</f>
        <v>7.8</v>
      </c>
      <c r="X39" s="47">
        <f>T12</f>
        <v>80</v>
      </c>
      <c r="Y39" s="47">
        <f>U12</f>
        <v>8.3000000000000007</v>
      </c>
      <c r="Z39" s="47">
        <f>T13</f>
        <v>77</v>
      </c>
      <c r="AA39" s="47">
        <f>U13</f>
        <v>12.1</v>
      </c>
      <c r="AB39" s="47"/>
      <c r="AC39" s="47"/>
      <c r="AD39" s="47">
        <f>T17</f>
        <v>1537</v>
      </c>
      <c r="AE39" s="47">
        <f>U17</f>
        <v>108.4</v>
      </c>
      <c r="AF39">
        <v>8</v>
      </c>
      <c r="AH39" s="138"/>
      <c r="AI39" s="142" t="s">
        <v>85</v>
      </c>
      <c r="AJ39" s="143"/>
      <c r="AK39" s="84" t="e">
        <f>AK74</f>
        <v>#DIV/0!</v>
      </c>
      <c r="AL39" s="102">
        <f>AS34</f>
        <v>0</v>
      </c>
    </row>
    <row r="40" spans="1:38" ht="17" customHeight="1" thickBot="1" x14ac:dyDescent="0.25">
      <c r="A40" s="6"/>
      <c r="C40" s="60"/>
      <c r="D40" s="48"/>
      <c r="E40" s="61"/>
      <c r="F40" s="68"/>
      <c r="G40" s="47"/>
      <c r="H40" s="49"/>
      <c r="J40" s="162"/>
      <c r="K40" s="92" t="s">
        <v>26</v>
      </c>
      <c r="L40" s="48">
        <f>V4</f>
        <v>69</v>
      </c>
      <c r="M40" s="48">
        <f>W4</f>
        <v>14.7</v>
      </c>
      <c r="N40" s="48">
        <f>V5</f>
        <v>55</v>
      </c>
      <c r="O40" s="48">
        <f>W5</f>
        <v>9.8000000000000007</v>
      </c>
      <c r="P40" s="48">
        <f>V6</f>
        <v>21</v>
      </c>
      <c r="Q40" s="48">
        <f>W6</f>
        <v>6.2</v>
      </c>
      <c r="R40" s="48">
        <f>V7</f>
        <v>54</v>
      </c>
      <c r="S40" s="48">
        <f>W7</f>
        <v>9.6</v>
      </c>
      <c r="T40" s="48"/>
      <c r="U40" s="48"/>
      <c r="V40" s="48">
        <f>V11</f>
        <v>35</v>
      </c>
      <c r="W40" s="48">
        <f>W11</f>
        <v>3.6</v>
      </c>
      <c r="X40" s="48">
        <f>V12</f>
        <v>35</v>
      </c>
      <c r="Y40" s="48">
        <f>W12</f>
        <v>3.6</v>
      </c>
      <c r="Z40" s="48">
        <f>V13</f>
        <v>39</v>
      </c>
      <c r="AA40" s="48">
        <f>W13</f>
        <v>4.2</v>
      </c>
      <c r="AB40" s="48"/>
      <c r="AC40" s="48"/>
      <c r="AD40" s="48">
        <f>V17</f>
        <v>524</v>
      </c>
      <c r="AE40" s="48">
        <f>W17</f>
        <v>38.200000000000003</v>
      </c>
      <c r="AF40">
        <v>9</v>
      </c>
      <c r="AH40" s="138"/>
      <c r="AI40" s="168" t="s">
        <v>77</v>
      </c>
      <c r="AJ40" s="169"/>
      <c r="AK40" s="169"/>
      <c r="AL40" s="170"/>
    </row>
    <row r="41" spans="1:38" ht="18" thickTop="1" thickBot="1" x14ac:dyDescent="0.25">
      <c r="A41" s="6"/>
      <c r="C41" s="60"/>
      <c r="D41" s="48"/>
      <c r="E41" s="61"/>
      <c r="F41" s="68"/>
      <c r="G41" s="47"/>
      <c r="H41" s="49"/>
      <c r="J41" s="162"/>
      <c r="K41" s="93" t="s">
        <v>27</v>
      </c>
      <c r="L41" s="47">
        <f>X4</f>
        <v>82</v>
      </c>
      <c r="M41" s="47">
        <f>Y4</f>
        <v>16</v>
      </c>
      <c r="N41" s="47">
        <f>X5</f>
        <v>92</v>
      </c>
      <c r="O41" s="47">
        <f>Y5</f>
        <v>16.399999999999999</v>
      </c>
      <c r="P41" s="47">
        <f>X6</f>
        <v>75</v>
      </c>
      <c r="Q41" s="47">
        <f>Y6</f>
        <v>18.7</v>
      </c>
      <c r="R41" s="47">
        <f>X7</f>
        <v>72</v>
      </c>
      <c r="S41" s="47">
        <f>Y7</f>
        <v>12.8</v>
      </c>
      <c r="T41" s="47"/>
      <c r="U41" s="47"/>
      <c r="V41" s="47">
        <f>X11</f>
        <v>28</v>
      </c>
      <c r="W41" s="47">
        <f>Y11</f>
        <v>3</v>
      </c>
      <c r="X41" s="47">
        <f>X12</f>
        <v>33</v>
      </c>
      <c r="Y41" s="47">
        <f>Y12</f>
        <v>3.5</v>
      </c>
      <c r="Z41" s="47">
        <f>X13</f>
        <v>46</v>
      </c>
      <c r="AA41" s="47">
        <f>Y13</f>
        <v>6.8</v>
      </c>
      <c r="AB41" s="47"/>
      <c r="AC41" s="47"/>
      <c r="AD41" s="47">
        <f>X17</f>
        <v>904</v>
      </c>
      <c r="AE41" s="47">
        <f>Y17</f>
        <v>64.8</v>
      </c>
      <c r="AF41">
        <v>10</v>
      </c>
      <c r="AH41" s="138"/>
      <c r="AI41" s="171" t="s">
        <v>84</v>
      </c>
      <c r="AJ41" s="172"/>
      <c r="AK41" s="84">
        <f>AK76</f>
        <v>44.239130434782609</v>
      </c>
      <c r="AL41" s="101">
        <f>AR35</f>
        <v>0</v>
      </c>
    </row>
    <row r="42" spans="1:38" ht="18" customHeight="1" thickBot="1" x14ac:dyDescent="0.25">
      <c r="A42" s="73" t="s">
        <v>19</v>
      </c>
      <c r="B42" s="72">
        <v>1460</v>
      </c>
      <c r="C42" s="58">
        <f>E17</f>
        <v>776.38095238095241</v>
      </c>
      <c r="D42" s="55">
        <f>C17</f>
        <v>628.0283812209824</v>
      </c>
      <c r="E42" s="59">
        <f>D17</f>
        <v>0.80891781192594636</v>
      </c>
      <c r="F42" s="66"/>
      <c r="G42" s="56">
        <f t="shared" ref="G42:H42" si="9">F17</f>
        <v>1354</v>
      </c>
      <c r="H42" s="67">
        <f t="shared" si="9"/>
        <v>91.8</v>
      </c>
      <c r="J42" s="162"/>
      <c r="K42" s="92" t="s">
        <v>28</v>
      </c>
      <c r="L42" s="48">
        <f>Z4</f>
        <v>71</v>
      </c>
      <c r="M42" s="48">
        <f>AA4</f>
        <v>15.6</v>
      </c>
      <c r="N42" s="48">
        <f>Z5</f>
        <v>80</v>
      </c>
      <c r="O42" s="48">
        <f>AA5</f>
        <v>14.4</v>
      </c>
      <c r="P42" s="48">
        <f>Z6</f>
        <v>66</v>
      </c>
      <c r="Q42" s="48">
        <f>AA6</f>
        <v>16.100000000000001</v>
      </c>
      <c r="R42" s="48">
        <f>Z7</f>
        <v>83</v>
      </c>
      <c r="S42" s="48">
        <f>AA7</f>
        <v>14.7</v>
      </c>
      <c r="T42" s="48"/>
      <c r="U42" s="48"/>
      <c r="V42" s="48">
        <f>Z11</f>
        <v>42</v>
      </c>
      <c r="W42" s="48">
        <f>AA11</f>
        <v>4.7</v>
      </c>
      <c r="X42" s="48">
        <f>Z12</f>
        <v>40</v>
      </c>
      <c r="Y42" s="48">
        <f>AA12</f>
        <v>4.2</v>
      </c>
      <c r="Z42" s="48">
        <f>Z13</f>
        <v>60</v>
      </c>
      <c r="AA42" s="48">
        <f>AA13</f>
        <v>7</v>
      </c>
      <c r="AB42" s="48"/>
      <c r="AC42" s="48"/>
      <c r="AD42" s="48">
        <f>Z17</f>
        <v>932</v>
      </c>
      <c r="AE42" s="48">
        <f>AA17</f>
        <v>64.400000000000006</v>
      </c>
      <c r="AF42">
        <v>11</v>
      </c>
      <c r="AH42" s="138"/>
      <c r="AI42" s="142" t="s">
        <v>85</v>
      </c>
      <c r="AJ42" s="143"/>
      <c r="AK42" s="80" t="e">
        <f>AK77</f>
        <v>#REF!</v>
      </c>
      <c r="AL42" s="102">
        <f>AS35</f>
        <v>0</v>
      </c>
    </row>
    <row r="43" spans="1:38" ht="17" customHeight="1" thickBot="1" x14ac:dyDescent="0.25">
      <c r="A43" s="6"/>
      <c r="C43" s="60"/>
      <c r="D43" s="48"/>
      <c r="E43" s="61"/>
      <c r="F43" s="68"/>
      <c r="G43" s="47"/>
      <c r="H43" s="49"/>
      <c r="J43" s="162"/>
      <c r="K43" s="93" t="s">
        <v>29</v>
      </c>
      <c r="L43" s="47">
        <f>AB4</f>
        <v>99</v>
      </c>
      <c r="M43" s="47">
        <f>AC4</f>
        <v>19.5</v>
      </c>
      <c r="N43" s="47">
        <f>AB5</f>
        <v>104</v>
      </c>
      <c r="O43" s="47">
        <f>AC5</f>
        <v>18.600000000000001</v>
      </c>
      <c r="P43" s="47">
        <f>AB6</f>
        <v>122</v>
      </c>
      <c r="Q43" s="47">
        <f>AC6</f>
        <v>24.7</v>
      </c>
      <c r="R43" s="47">
        <f>AB7</f>
        <v>91</v>
      </c>
      <c r="S43" s="47">
        <f>AC7</f>
        <v>16.2</v>
      </c>
      <c r="T43" s="47"/>
      <c r="U43" s="47"/>
      <c r="V43" s="47">
        <f>AB11</f>
        <v>35</v>
      </c>
      <c r="W43" s="47">
        <f>AC11</f>
        <v>3.5</v>
      </c>
      <c r="X43" s="47">
        <f>AB12</f>
        <v>40</v>
      </c>
      <c r="Y43" s="47">
        <f>AC12</f>
        <v>4.5999999999999996</v>
      </c>
      <c r="Z43" s="47">
        <f>AB13</f>
        <v>37</v>
      </c>
      <c r="AA43" s="47">
        <f>AC13</f>
        <v>5.9</v>
      </c>
      <c r="AB43" s="47"/>
      <c r="AC43" s="47"/>
      <c r="AD43" s="47">
        <f>AB17</f>
        <v>-366</v>
      </c>
      <c r="AE43" s="47">
        <f>AC17</f>
        <v>-24.6</v>
      </c>
      <c r="AF43">
        <v>12</v>
      </c>
      <c r="AH43" s="138"/>
      <c r="AI43" s="168" t="s">
        <v>78</v>
      </c>
      <c r="AJ43" s="169"/>
      <c r="AK43" s="169"/>
      <c r="AL43" s="170"/>
    </row>
    <row r="44" spans="1:38" ht="18" thickTop="1" thickBot="1" x14ac:dyDescent="0.25">
      <c r="A44" s="6"/>
      <c r="C44" s="60"/>
      <c r="D44" s="48"/>
      <c r="E44" s="61"/>
      <c r="F44" s="68"/>
      <c r="G44" s="47"/>
      <c r="H44" s="49"/>
      <c r="J44" s="162"/>
      <c r="K44" s="92" t="s">
        <v>30</v>
      </c>
      <c r="L44" s="48">
        <f>AD4</f>
        <v>73</v>
      </c>
      <c r="M44" s="48">
        <f>AE4</f>
        <v>15</v>
      </c>
      <c r="N44" s="48">
        <f>AD5</f>
        <v>75</v>
      </c>
      <c r="O44" s="48">
        <f>AE5</f>
        <v>13.7</v>
      </c>
      <c r="P44" s="48">
        <f>AD6</f>
        <v>62</v>
      </c>
      <c r="Q44" s="48">
        <f>AE6</f>
        <v>13.8</v>
      </c>
      <c r="R44" s="48">
        <f>AD7</f>
        <v>63</v>
      </c>
      <c r="S44" s="48">
        <f>AE7</f>
        <v>11.2</v>
      </c>
      <c r="T44" s="48"/>
      <c r="U44" s="48"/>
      <c r="V44" s="48">
        <f>AD11</f>
        <v>36</v>
      </c>
      <c r="W44" s="48">
        <f>AE11</f>
        <v>3.7</v>
      </c>
      <c r="X44" s="48">
        <f>AD12</f>
        <v>34</v>
      </c>
      <c r="Y44" s="48">
        <f>AE12</f>
        <v>3.8</v>
      </c>
      <c r="Z44" s="48">
        <f>AD13</f>
        <v>37</v>
      </c>
      <c r="AA44" s="48">
        <f>AE13</f>
        <v>6</v>
      </c>
      <c r="AB44" s="48"/>
      <c r="AC44" s="48"/>
      <c r="AD44" s="48">
        <f>AD17</f>
        <v>604</v>
      </c>
      <c r="AE44" s="48">
        <f>AE17</f>
        <v>48.6</v>
      </c>
      <c r="AF44">
        <v>13</v>
      </c>
      <c r="AH44" s="138"/>
      <c r="AI44" s="171" t="s">
        <v>84</v>
      </c>
      <c r="AJ44" s="172"/>
      <c r="AK44" s="84">
        <f>AK79</f>
        <v>48.326086956521742</v>
      </c>
      <c r="AL44" s="101">
        <f>AR36</f>
        <v>0</v>
      </c>
    </row>
    <row r="45" spans="1:38" ht="18" customHeight="1" thickBot="1" x14ac:dyDescent="0.25">
      <c r="A45" s="73" t="s">
        <v>20</v>
      </c>
      <c r="B45" s="74">
        <v>661</v>
      </c>
      <c r="C45" s="62">
        <f>E20</f>
        <v>0</v>
      </c>
      <c r="D45" s="63">
        <f>C20</f>
        <v>0</v>
      </c>
      <c r="E45" s="64">
        <f>D20</f>
        <v>0</v>
      </c>
      <c r="F45" s="69"/>
      <c r="G45" s="70">
        <f t="shared" ref="G45:H45" si="10">F20</f>
        <v>0</v>
      </c>
      <c r="H45" s="71">
        <f t="shared" si="10"/>
        <v>0</v>
      </c>
      <c r="J45" s="162"/>
      <c r="K45" s="93" t="s">
        <v>31</v>
      </c>
      <c r="L45" s="47">
        <f>AF4</f>
        <v>36</v>
      </c>
      <c r="M45" s="47">
        <f>AG4</f>
        <v>11.9</v>
      </c>
      <c r="N45" s="47">
        <f>AF5</f>
        <v>40</v>
      </c>
      <c r="O45" s="47">
        <f>AG5</f>
        <v>7.9</v>
      </c>
      <c r="P45" s="47">
        <f>AF6</f>
        <v>0</v>
      </c>
      <c r="Q45" s="47">
        <f>AG6</f>
        <v>0</v>
      </c>
      <c r="R45" s="47">
        <f>AF7</f>
        <v>21</v>
      </c>
      <c r="S45" s="47">
        <f>AG7</f>
        <v>3.9</v>
      </c>
      <c r="T45" s="47"/>
      <c r="U45" s="47"/>
      <c r="V45" s="47">
        <f>AF11</f>
        <v>9</v>
      </c>
      <c r="W45" s="47">
        <f>AG11</f>
        <v>1.3</v>
      </c>
      <c r="X45" s="47">
        <f>AF12</f>
        <v>4</v>
      </c>
      <c r="Y45" s="47">
        <f>AG12</f>
        <v>0.5</v>
      </c>
      <c r="Z45" s="47">
        <f>AF13</f>
        <v>0</v>
      </c>
      <c r="AA45" s="47">
        <f>AG13</f>
        <v>0</v>
      </c>
      <c r="AB45" s="47"/>
      <c r="AC45" s="47"/>
      <c r="AD45" s="47">
        <f>AF17</f>
        <v>216</v>
      </c>
      <c r="AE45" s="47">
        <f>AG17</f>
        <v>18.3</v>
      </c>
      <c r="AF45">
        <v>14</v>
      </c>
      <c r="AH45" s="138"/>
      <c r="AI45" s="142" t="s">
        <v>85</v>
      </c>
      <c r="AJ45" s="143"/>
      <c r="AK45" s="80">
        <f>AK80</f>
        <v>5.3543478260869577</v>
      </c>
      <c r="AL45" s="102">
        <f>AS36</f>
        <v>0</v>
      </c>
    </row>
    <row r="46" spans="1:38" ht="17" customHeight="1" thickBot="1" x14ac:dyDescent="0.25">
      <c r="J46" s="162"/>
      <c r="K46" s="92" t="s">
        <v>32</v>
      </c>
      <c r="L46" s="48">
        <f>AH4</f>
        <v>22</v>
      </c>
      <c r="M46" s="48">
        <f>AI4</f>
        <v>9.5</v>
      </c>
      <c r="N46" s="48">
        <f>AH5</f>
        <v>0</v>
      </c>
      <c r="O46" s="48">
        <f>AI5</f>
        <v>0</v>
      </c>
      <c r="P46" s="48">
        <f>AH6</f>
        <v>0</v>
      </c>
      <c r="Q46" s="48">
        <f>AI6</f>
        <v>0</v>
      </c>
      <c r="R46" s="48">
        <f>AH7</f>
        <v>35</v>
      </c>
      <c r="S46" s="48">
        <f>AI7</f>
        <v>6.7</v>
      </c>
      <c r="T46" s="48"/>
      <c r="U46" s="48"/>
      <c r="V46" s="48">
        <f>AH11</f>
        <v>2</v>
      </c>
      <c r="W46" s="48">
        <f>AI11</f>
        <v>0.5</v>
      </c>
      <c r="X46" s="48">
        <f>AH12</f>
        <v>7</v>
      </c>
      <c r="Y46" s="48">
        <f>AI12</f>
        <v>1.2</v>
      </c>
      <c r="Z46" s="48">
        <f>AH13</f>
        <v>-20</v>
      </c>
      <c r="AA46" s="48">
        <f>AI13</f>
        <v>-4.0999999999999996</v>
      </c>
      <c r="AB46" s="48"/>
      <c r="AC46" s="48"/>
      <c r="AD46" s="48">
        <f>AH17</f>
        <v>256</v>
      </c>
      <c r="AE46" s="48">
        <f>AI17</f>
        <v>22.1</v>
      </c>
      <c r="AF46">
        <v>15</v>
      </c>
      <c r="AH46" s="138"/>
      <c r="AI46" s="168" t="s">
        <v>79</v>
      </c>
      <c r="AJ46" s="169"/>
      <c r="AK46" s="169"/>
      <c r="AL46" s="170"/>
    </row>
    <row r="47" spans="1:38" ht="17" thickTop="1" x14ac:dyDescent="0.2">
      <c r="J47" s="162"/>
      <c r="K47" s="93" t="s">
        <v>36</v>
      </c>
      <c r="L47" s="47">
        <f>AJ4</f>
        <v>69</v>
      </c>
      <c r="M47" s="47">
        <f>AK4</f>
        <v>14.5</v>
      </c>
      <c r="N47" s="47">
        <f>AJ5</f>
        <v>26</v>
      </c>
      <c r="O47" s="47">
        <f>AK5</f>
        <v>9.1999999999999993</v>
      </c>
      <c r="P47" s="47">
        <f>AJ6</f>
        <v>24</v>
      </c>
      <c r="Q47" s="47">
        <f>AK6</f>
        <v>5</v>
      </c>
      <c r="R47" s="47">
        <f>AJ7</f>
        <v>74</v>
      </c>
      <c r="S47" s="47">
        <f>AK7</f>
        <v>13.1</v>
      </c>
      <c r="T47" s="47"/>
      <c r="U47" s="47"/>
      <c r="V47" s="47">
        <f>AJ11</f>
        <v>39</v>
      </c>
      <c r="W47" s="47">
        <f>AK11</f>
        <v>4.4000000000000004</v>
      </c>
      <c r="X47" s="47">
        <f>AJ12</f>
        <v>43</v>
      </c>
      <c r="Y47" s="47">
        <f>AK12</f>
        <v>4.8</v>
      </c>
      <c r="Z47" s="47">
        <f>AJ13</f>
        <v>43</v>
      </c>
      <c r="AA47" s="47">
        <f>AK13</f>
        <v>9.6999999999999993</v>
      </c>
      <c r="AB47" s="47"/>
      <c r="AC47" s="47"/>
      <c r="AD47" s="47">
        <f>AJ17</f>
        <v>657</v>
      </c>
      <c r="AE47" s="47">
        <f>AK17</f>
        <v>47.6</v>
      </c>
      <c r="AF47">
        <v>16</v>
      </c>
      <c r="AH47" s="138"/>
      <c r="AI47" s="171" t="s">
        <v>84</v>
      </c>
      <c r="AJ47" s="172"/>
      <c r="AK47" s="84">
        <f>AK82</f>
        <v>55</v>
      </c>
      <c r="AL47" s="101">
        <f>AR37</f>
        <v>0</v>
      </c>
    </row>
    <row r="48" spans="1:38" ht="17" customHeight="1" thickBot="1" x14ac:dyDescent="0.25">
      <c r="J48" s="162"/>
      <c r="K48" s="92" t="s">
        <v>37</v>
      </c>
      <c r="L48" s="48">
        <f>AL4</f>
        <v>82</v>
      </c>
      <c r="M48" s="48">
        <f>AM4</f>
        <v>16.5</v>
      </c>
      <c r="N48" s="48">
        <f>AL5</f>
        <v>75</v>
      </c>
      <c r="O48" s="48">
        <f>AM5</f>
        <v>13.4</v>
      </c>
      <c r="P48" s="48">
        <f>AL6</f>
        <v>69</v>
      </c>
      <c r="Q48" s="48">
        <f>AM6</f>
        <v>16.2</v>
      </c>
      <c r="R48" s="48">
        <f>AL7</f>
        <v>78</v>
      </c>
      <c r="S48" s="48">
        <f>AM7</f>
        <v>13.8</v>
      </c>
      <c r="T48" s="48"/>
      <c r="U48" s="48"/>
      <c r="V48" s="48">
        <f>AL11</f>
        <v>40</v>
      </c>
      <c r="W48" s="48">
        <f>AM11</f>
        <v>4.5999999999999996</v>
      </c>
      <c r="X48" s="48">
        <f>AL12</f>
        <v>38</v>
      </c>
      <c r="Y48" s="48">
        <f>AM12</f>
        <v>5.7</v>
      </c>
      <c r="Z48" s="48">
        <f>AL13</f>
        <v>62</v>
      </c>
      <c r="AA48" s="48">
        <f>AM13</f>
        <v>6.5</v>
      </c>
      <c r="AB48" s="48"/>
      <c r="AC48" s="48"/>
      <c r="AD48" s="48">
        <f>AL17</f>
        <v>710</v>
      </c>
      <c r="AE48" s="48">
        <f>AM17</f>
        <v>51.3</v>
      </c>
      <c r="AF48">
        <v>17</v>
      </c>
      <c r="AH48" s="138"/>
      <c r="AI48" s="142" t="s">
        <v>85</v>
      </c>
      <c r="AJ48" s="143"/>
      <c r="AK48" s="80">
        <f>AK83</f>
        <v>5.4239130434782625</v>
      </c>
      <c r="AL48" s="102">
        <f>AS37</f>
        <v>0</v>
      </c>
    </row>
    <row r="49" spans="2:51" ht="17" customHeight="1" thickBot="1" x14ac:dyDescent="0.25">
      <c r="J49" s="162"/>
      <c r="K49" s="93" t="s">
        <v>38</v>
      </c>
      <c r="L49" s="47">
        <f>AN4</f>
        <v>103</v>
      </c>
      <c r="M49" s="47">
        <f>AO4</f>
        <v>18.8</v>
      </c>
      <c r="N49" s="47">
        <f>AN5</f>
        <v>98</v>
      </c>
      <c r="O49" s="47">
        <f>AO5</f>
        <v>18</v>
      </c>
      <c r="P49" s="47">
        <f>AN6</f>
        <v>73</v>
      </c>
      <c r="Q49" s="47">
        <f>AO6</f>
        <v>17.7</v>
      </c>
      <c r="R49" s="47">
        <f>AN7</f>
        <v>86</v>
      </c>
      <c r="S49" s="47">
        <f>AO7</f>
        <v>15.2</v>
      </c>
      <c r="T49" s="47"/>
      <c r="U49" s="47"/>
      <c r="V49" s="47">
        <f>AN11</f>
        <v>47</v>
      </c>
      <c r="W49" s="47">
        <f>AO11</f>
        <v>4.9000000000000004</v>
      </c>
      <c r="X49" s="47">
        <f>AN12</f>
        <v>48</v>
      </c>
      <c r="Y49" s="47">
        <f>AO12</f>
        <v>5.6</v>
      </c>
      <c r="Z49" s="47">
        <f>AN13</f>
        <v>66</v>
      </c>
      <c r="AA49" s="47">
        <f>AO13</f>
        <v>7.6</v>
      </c>
      <c r="AB49" s="47"/>
      <c r="AC49" s="47"/>
      <c r="AD49" s="47">
        <f>AN17</f>
        <v>718</v>
      </c>
      <c r="AE49" s="47">
        <f>AO17</f>
        <v>48.7</v>
      </c>
      <c r="AF49">
        <v>18</v>
      </c>
      <c r="AH49" s="138"/>
      <c r="AI49" s="168" t="s">
        <v>80</v>
      </c>
      <c r="AJ49" s="169"/>
      <c r="AK49" s="169"/>
      <c r="AL49" s="170"/>
    </row>
    <row r="50" spans="2:51" ht="17" thickTop="1" x14ac:dyDescent="0.2">
      <c r="J50" s="162"/>
      <c r="K50" s="92" t="s">
        <v>39</v>
      </c>
      <c r="L50" s="48">
        <f>AP4</f>
        <v>118</v>
      </c>
      <c r="M50" s="48">
        <f>AQ4</f>
        <v>21.6</v>
      </c>
      <c r="N50" s="48">
        <f>AP5</f>
        <v>114</v>
      </c>
      <c r="O50" s="48">
        <f>AQ5</f>
        <v>20.399999999999999</v>
      </c>
      <c r="P50" s="48">
        <f>AP6</f>
        <v>130</v>
      </c>
      <c r="Q50" s="48">
        <f>AQ6</f>
        <v>28.3</v>
      </c>
      <c r="R50" s="48">
        <f>AP7</f>
        <v>107</v>
      </c>
      <c r="S50" s="48">
        <f>AQ7</f>
        <v>18.899999999999999</v>
      </c>
      <c r="T50" s="48"/>
      <c r="U50" s="48"/>
      <c r="V50" s="48">
        <f>AP11</f>
        <v>50</v>
      </c>
      <c r="W50" s="48">
        <f>AQ11</f>
        <v>5.6</v>
      </c>
      <c r="X50" s="48">
        <f>AP12</f>
        <v>47</v>
      </c>
      <c r="Y50" s="48">
        <f>AQ12</f>
        <v>5.2</v>
      </c>
      <c r="Z50" s="48">
        <f>AP13</f>
        <v>71</v>
      </c>
      <c r="AA50" s="48">
        <f>AQ13</f>
        <v>10.7</v>
      </c>
      <c r="AB50" s="48"/>
      <c r="AC50" s="48"/>
      <c r="AD50" s="48">
        <f>AP17</f>
        <v>-467</v>
      </c>
      <c r="AE50" s="48">
        <f>AQ17</f>
        <v>-31.4</v>
      </c>
      <c r="AF50">
        <v>19</v>
      </c>
      <c r="AH50" s="138"/>
      <c r="AI50" s="171" t="s">
        <v>84</v>
      </c>
      <c r="AJ50" s="172"/>
      <c r="AK50" s="84" t="e">
        <f>AK85</f>
        <v>#DIV/0!</v>
      </c>
      <c r="AL50" s="101">
        <f>AR38</f>
        <v>0</v>
      </c>
    </row>
    <row r="51" spans="2:51" ht="17" customHeight="1" thickBot="1" x14ac:dyDescent="0.25">
      <c r="J51" s="162"/>
      <c r="K51" s="93" t="s">
        <v>40</v>
      </c>
      <c r="L51" s="47">
        <f>AR4</f>
        <v>41</v>
      </c>
      <c r="M51" s="47">
        <f>AS4</f>
        <v>9</v>
      </c>
      <c r="N51" s="47">
        <f>AR5</f>
        <v>37</v>
      </c>
      <c r="O51" s="47">
        <f>AS5</f>
        <v>8.5</v>
      </c>
      <c r="P51" s="47">
        <f>AR6</f>
        <v>0</v>
      </c>
      <c r="Q51" s="47">
        <f>AS6</f>
        <v>0</v>
      </c>
      <c r="R51" s="47">
        <f>AR7</f>
        <v>60</v>
      </c>
      <c r="S51" s="47">
        <f>AS7</f>
        <v>11</v>
      </c>
      <c r="T51" s="47"/>
      <c r="U51" s="47"/>
      <c r="V51" s="47">
        <f>AR11</f>
        <v>-5</v>
      </c>
      <c r="W51" s="47">
        <f>AS11</f>
        <v>-1.2</v>
      </c>
      <c r="X51" s="47">
        <f>AR12</f>
        <v>17</v>
      </c>
      <c r="Y51" s="47">
        <f>AS12</f>
        <v>3.3</v>
      </c>
      <c r="Z51" s="47">
        <f>AR13</f>
        <v>-23</v>
      </c>
      <c r="AA51" s="47">
        <f>AS13</f>
        <v>-6.7</v>
      </c>
      <c r="AB51" s="47"/>
      <c r="AC51" s="47"/>
      <c r="AD51" s="47">
        <f>AR17</f>
        <v>409</v>
      </c>
      <c r="AE51" s="47">
        <f>AS17</f>
        <v>33.9</v>
      </c>
      <c r="AF51">
        <v>20</v>
      </c>
      <c r="AH51" s="139"/>
      <c r="AI51" s="142" t="s">
        <v>85</v>
      </c>
      <c r="AJ51" s="143"/>
      <c r="AK51" s="80" t="e">
        <f>AK86</f>
        <v>#DIV/0!</v>
      </c>
      <c r="AL51" s="102">
        <f>AS38</f>
        <v>0</v>
      </c>
    </row>
    <row r="52" spans="2:51" ht="17" customHeight="1" thickBot="1" x14ac:dyDescent="0.25">
      <c r="J52" s="162"/>
      <c r="K52" s="92" t="s">
        <v>41</v>
      </c>
      <c r="L52" s="48">
        <f>AT4</f>
        <v>343</v>
      </c>
      <c r="M52" s="48">
        <f>AU4</f>
        <v>64.099999999999994</v>
      </c>
      <c r="N52" s="48">
        <f>AT5</f>
        <v>60</v>
      </c>
      <c r="O52" s="48">
        <f>AU5</f>
        <v>11.7</v>
      </c>
      <c r="P52" s="48">
        <f>AT6</f>
        <v>23</v>
      </c>
      <c r="Q52" s="48">
        <f>AU6</f>
        <v>7.1</v>
      </c>
      <c r="R52" s="48">
        <f>AT7</f>
        <v>51</v>
      </c>
      <c r="S52" s="48">
        <f>AU7</f>
        <v>9.5</v>
      </c>
      <c r="T52" s="48"/>
      <c r="U52" s="48"/>
      <c r="V52" s="48">
        <f>AT11</f>
        <v>0</v>
      </c>
      <c r="W52" s="48">
        <f>AU11</f>
        <v>0</v>
      </c>
      <c r="X52" s="48">
        <f>AT12</f>
        <v>4</v>
      </c>
      <c r="Y52" s="48">
        <f>AU12</f>
        <v>1.3</v>
      </c>
      <c r="Z52" s="48">
        <f>AT13</f>
        <v>0</v>
      </c>
      <c r="AA52" s="48">
        <f>AU13</f>
        <v>0</v>
      </c>
      <c r="AB52" s="48"/>
      <c r="AC52" s="48"/>
      <c r="AD52" s="48">
        <f>AT17</f>
        <v>422</v>
      </c>
      <c r="AE52" s="48">
        <f>AU17</f>
        <v>34.700000000000003</v>
      </c>
      <c r="AF52">
        <v>21</v>
      </c>
      <c r="AH52" s="137"/>
      <c r="AI52" s="168" t="s">
        <v>81</v>
      </c>
      <c r="AJ52" s="169"/>
      <c r="AK52" s="169"/>
      <c r="AL52" s="170"/>
    </row>
    <row r="53" spans="2:51" ht="17" thickTop="1" x14ac:dyDescent="0.2">
      <c r="J53" s="162"/>
      <c r="K53" s="93" t="s">
        <v>42</v>
      </c>
      <c r="L53" s="47">
        <f>AV4</f>
        <v>96</v>
      </c>
      <c r="M53" s="47">
        <f>AW4</f>
        <v>17.3</v>
      </c>
      <c r="N53" s="47">
        <f>AV5</f>
        <v>92</v>
      </c>
      <c r="O53" s="47">
        <f>AW5</f>
        <v>16.5</v>
      </c>
      <c r="P53" s="47">
        <f>AV6</f>
        <v>84</v>
      </c>
      <c r="Q53" s="47">
        <f>AW6</f>
        <v>16.5</v>
      </c>
      <c r="R53" s="47">
        <f>AV7</f>
        <v>92</v>
      </c>
      <c r="S53" s="47">
        <f>AW7</f>
        <v>16.3</v>
      </c>
      <c r="T53" s="47"/>
      <c r="U53" s="47"/>
      <c r="V53" s="47">
        <f>AV11</f>
        <v>58</v>
      </c>
      <c r="W53" s="47">
        <f>AW11</f>
        <v>5.9</v>
      </c>
      <c r="X53" s="47">
        <f>AV12</f>
        <v>63</v>
      </c>
      <c r="Y53" s="47">
        <f>AW12</f>
        <v>6.9</v>
      </c>
      <c r="Z53" s="47">
        <f>AV13</f>
        <v>76</v>
      </c>
      <c r="AA53" s="47">
        <f>AW13</f>
        <v>8</v>
      </c>
      <c r="AB53" s="47"/>
      <c r="AC53" s="47"/>
      <c r="AD53" s="47">
        <f>AV17</f>
        <v>-378</v>
      </c>
      <c r="AE53" s="47">
        <f>AW17</f>
        <v>-25.5</v>
      </c>
      <c r="AF53">
        <v>22</v>
      </c>
      <c r="AH53" s="138"/>
      <c r="AI53" s="171" t="s">
        <v>84</v>
      </c>
      <c r="AJ53" s="172"/>
      <c r="AK53" s="84">
        <f>AK88</f>
        <v>765.73913043478262</v>
      </c>
      <c r="AL53" s="101">
        <f>AR41</f>
        <v>0</v>
      </c>
    </row>
    <row r="54" spans="2:51" ht="17" customHeight="1" thickBot="1" x14ac:dyDescent="0.25">
      <c r="J54" s="162"/>
      <c r="K54" s="92" t="s">
        <v>43</v>
      </c>
      <c r="L54" s="48">
        <f>AX4</f>
        <v>95</v>
      </c>
      <c r="M54" s="48">
        <f>AY4</f>
        <v>19.3</v>
      </c>
      <c r="N54" s="48">
        <f>AX5</f>
        <v>99</v>
      </c>
      <c r="O54" s="48">
        <f>AY5</f>
        <v>17.7</v>
      </c>
      <c r="P54" s="48">
        <f>AX6</f>
        <v>90</v>
      </c>
      <c r="Q54" s="48">
        <f>AY6</f>
        <v>20.6</v>
      </c>
      <c r="R54" s="48">
        <f>AX7</f>
        <v>89</v>
      </c>
      <c r="S54" s="48">
        <f>AY7</f>
        <v>15.8</v>
      </c>
      <c r="T54" s="48"/>
      <c r="U54" s="48"/>
      <c r="V54" s="48">
        <f>AX11</f>
        <v>62</v>
      </c>
      <c r="W54" s="48">
        <f>AY11</f>
        <v>6.7</v>
      </c>
      <c r="X54" s="48">
        <f>AX12</f>
        <v>60</v>
      </c>
      <c r="Y54" s="48">
        <f>AY12</f>
        <v>6.2</v>
      </c>
      <c r="Z54" s="48">
        <f>AX13</f>
        <v>-61</v>
      </c>
      <c r="AA54" s="48">
        <f>AY13</f>
        <v>-6.2</v>
      </c>
      <c r="AB54" s="48"/>
      <c r="AC54" s="48"/>
      <c r="AD54" s="48">
        <f>AX17</f>
        <v>1145</v>
      </c>
      <c r="AE54" s="48">
        <f>AY17</f>
        <v>80.7</v>
      </c>
      <c r="AF54">
        <v>23</v>
      </c>
      <c r="AH54" s="139"/>
      <c r="AI54" s="142" t="s">
        <v>85</v>
      </c>
      <c r="AJ54" s="143"/>
      <c r="AK54" s="80">
        <f>AK89</f>
        <v>54.845652173913052</v>
      </c>
      <c r="AL54" s="102">
        <f>AS41</f>
        <v>0</v>
      </c>
    </row>
    <row r="55" spans="2:51" ht="17" customHeight="1" thickBot="1" x14ac:dyDescent="0.25">
      <c r="J55" s="162"/>
      <c r="K55" s="93" t="s">
        <v>44</v>
      </c>
      <c r="L55" s="47">
        <f>AZ4</f>
        <v>89</v>
      </c>
      <c r="M55" s="47">
        <f>BA4</f>
        <v>16.3</v>
      </c>
      <c r="N55" s="47">
        <f>AZ5</f>
        <v>100</v>
      </c>
      <c r="O55" s="47">
        <f>BA5</f>
        <v>18.3</v>
      </c>
      <c r="P55" s="47">
        <f>AZ6</f>
        <v>91</v>
      </c>
      <c r="Q55" s="47">
        <f>BA6</f>
        <v>20</v>
      </c>
      <c r="R55" s="47">
        <f>AZ7</f>
        <v>84</v>
      </c>
      <c r="S55" s="47">
        <f>BA7</f>
        <v>14.9</v>
      </c>
      <c r="T55" s="47"/>
      <c r="U55" s="47"/>
      <c r="V55" s="47">
        <f>AZ11</f>
        <v>44</v>
      </c>
      <c r="W55" s="47">
        <f>BA11</f>
        <v>4.5999999999999996</v>
      </c>
      <c r="X55" s="47">
        <f>AZ12</f>
        <v>45</v>
      </c>
      <c r="Y55" s="47">
        <f>BA12</f>
        <v>5.0999999999999996</v>
      </c>
      <c r="Z55" s="47">
        <f>AZ13</f>
        <v>372</v>
      </c>
      <c r="AA55" s="47">
        <f>BA13</f>
        <v>41.6</v>
      </c>
      <c r="AB55" s="47"/>
      <c r="AC55" s="47"/>
      <c r="AD55" s="47">
        <f>AZ17</f>
        <v>1120</v>
      </c>
      <c r="AE55" s="47">
        <f>BA17</f>
        <v>78.900000000000006</v>
      </c>
      <c r="AF55">
        <v>24</v>
      </c>
    </row>
    <row r="56" spans="2:51" ht="17" thickBot="1" x14ac:dyDescent="0.25">
      <c r="B56" s="152" t="s">
        <v>8</v>
      </c>
      <c r="C56" s="153"/>
      <c r="D56" s="75" t="s">
        <v>9</v>
      </c>
      <c r="J56" s="162"/>
      <c r="K56" s="92" t="s">
        <v>48</v>
      </c>
      <c r="L56" s="48">
        <f>BB4</f>
        <v>88</v>
      </c>
      <c r="M56" s="48">
        <f>BC4</f>
        <v>18.7</v>
      </c>
      <c r="N56" s="48">
        <f>BB5</f>
        <v>63</v>
      </c>
      <c r="O56" s="48">
        <f>BC5</f>
        <v>11.8</v>
      </c>
      <c r="P56" s="48">
        <f>BB6</f>
        <v>25</v>
      </c>
      <c r="Q56" s="48">
        <f>BC6</f>
        <v>6.9</v>
      </c>
      <c r="R56" s="48">
        <f>BB7</f>
        <v>86</v>
      </c>
      <c r="S56" s="48">
        <f>BC7</f>
        <v>15.3</v>
      </c>
      <c r="T56" s="48"/>
      <c r="U56" s="48"/>
      <c r="V56" s="48">
        <f>BB11</f>
        <v>43</v>
      </c>
      <c r="W56" s="48">
        <f>BC11</f>
        <v>4.9000000000000004</v>
      </c>
      <c r="X56" s="48">
        <f>BB12</f>
        <v>49</v>
      </c>
      <c r="Y56" s="48">
        <f>BC12</f>
        <v>5.5</v>
      </c>
      <c r="Z56" s="48">
        <f>BB13</f>
        <v>45</v>
      </c>
      <c r="AA56" s="48">
        <f>BC13</f>
        <v>7.2</v>
      </c>
      <c r="AB56" s="48"/>
      <c r="AC56" s="48"/>
      <c r="AD56" s="48">
        <f>BB17</f>
        <v>727</v>
      </c>
      <c r="AE56" s="48">
        <f>BC17</f>
        <v>52.4</v>
      </c>
      <c r="AF56">
        <v>25</v>
      </c>
    </row>
    <row r="57" spans="2:51" ht="16" customHeight="1" x14ac:dyDescent="0.25">
      <c r="B57" s="164" t="s">
        <v>10</v>
      </c>
      <c r="C57" s="85" t="s">
        <v>11</v>
      </c>
      <c r="D57" s="86">
        <v>338</v>
      </c>
      <c r="J57" s="162"/>
      <c r="K57" s="93" t="s">
        <v>49</v>
      </c>
      <c r="L57" s="48">
        <f>BD4</f>
        <v>67</v>
      </c>
      <c r="M57" s="48">
        <f>BE4</f>
        <v>15.1</v>
      </c>
      <c r="N57" s="48">
        <f>BD5</f>
        <v>60</v>
      </c>
      <c r="O57" s="48">
        <f>BE5</f>
        <v>11.1</v>
      </c>
      <c r="P57" s="48">
        <f>BD6</f>
        <v>0</v>
      </c>
      <c r="Q57" s="48">
        <f>BE6</f>
        <v>0</v>
      </c>
      <c r="R57" s="48">
        <f>BD7</f>
        <v>75</v>
      </c>
      <c r="S57" s="48">
        <f>BE7</f>
        <v>13.5</v>
      </c>
      <c r="T57" s="48"/>
      <c r="U57" s="48"/>
      <c r="V57" s="48">
        <f>BD11</f>
        <v>33</v>
      </c>
      <c r="W57" s="48">
        <f>BE11</f>
        <v>3.9</v>
      </c>
      <c r="X57" s="48">
        <f>BD12</f>
        <v>37</v>
      </c>
      <c r="Y57" s="48">
        <f>BE12</f>
        <v>4.3</v>
      </c>
      <c r="Z57" s="48">
        <f>BD13</f>
        <v>56</v>
      </c>
      <c r="AA57" s="48">
        <f>BE13</f>
        <v>8</v>
      </c>
      <c r="AB57" s="48"/>
      <c r="AC57" s="48"/>
      <c r="AD57" s="48">
        <f>BD17</f>
        <v>670</v>
      </c>
      <c r="AE57" s="48">
        <f>BE17</f>
        <v>48.3</v>
      </c>
      <c r="AF57">
        <v>26</v>
      </c>
      <c r="AH57" s="174" t="s">
        <v>111</v>
      </c>
      <c r="AI57" s="174"/>
      <c r="AJ57" s="174"/>
      <c r="AK57" s="174"/>
      <c r="AL57" s="174"/>
    </row>
    <row r="58" spans="2:51" ht="17" thickBot="1" x14ac:dyDescent="0.25">
      <c r="B58" s="165"/>
      <c r="C58" s="83"/>
      <c r="D58" s="84">
        <v>911</v>
      </c>
      <c r="J58" s="162"/>
      <c r="K58" s="92" t="s">
        <v>50</v>
      </c>
      <c r="L58">
        <f>BF4</f>
        <v>66</v>
      </c>
      <c r="M58">
        <f>BG4</f>
        <v>15</v>
      </c>
      <c r="N58">
        <f>BF5</f>
        <v>66</v>
      </c>
      <c r="O58">
        <f>BG5</f>
        <v>12.4</v>
      </c>
      <c r="P58">
        <f>BF6</f>
        <v>0</v>
      </c>
      <c r="Q58">
        <f>BG6</f>
        <v>0</v>
      </c>
      <c r="R58">
        <f>BF7</f>
        <v>70</v>
      </c>
      <c r="S58">
        <f>BG7</f>
        <v>12.6</v>
      </c>
      <c r="V58">
        <f>BF11</f>
        <v>28</v>
      </c>
      <c r="W58">
        <f>BG11</f>
        <v>3.4</v>
      </c>
      <c r="X58">
        <f>BF12</f>
        <v>34</v>
      </c>
      <c r="Y58">
        <f>BG12</f>
        <v>3.9</v>
      </c>
      <c r="Z58">
        <f>BF13</f>
        <v>0</v>
      </c>
      <c r="AA58">
        <f>BG13</f>
        <v>0</v>
      </c>
      <c r="AD58">
        <f>BF17</f>
        <v>666</v>
      </c>
      <c r="AE58">
        <f>BG17</f>
        <v>48.8</v>
      </c>
      <c r="AF58">
        <v>27</v>
      </c>
    </row>
    <row r="59" spans="2:51" ht="17" thickBot="1" x14ac:dyDescent="0.25">
      <c r="B59" s="165"/>
      <c r="C59" s="83" t="s">
        <v>12</v>
      </c>
      <c r="D59" s="84">
        <v>727</v>
      </c>
      <c r="J59" s="162"/>
      <c r="K59" s="93" t="s">
        <v>51</v>
      </c>
      <c r="L59" s="47">
        <f>BH4</f>
        <v>116</v>
      </c>
      <c r="M59" s="47">
        <f>BI4</f>
        <v>23.3</v>
      </c>
      <c r="N59" s="47">
        <f>BH5</f>
        <v>113</v>
      </c>
      <c r="O59" s="47">
        <f>BI5</f>
        <v>20.7</v>
      </c>
      <c r="P59" s="47">
        <f>BH6</f>
        <v>24</v>
      </c>
      <c r="Q59" s="47">
        <f>BI6</f>
        <v>6.2</v>
      </c>
      <c r="R59" s="47">
        <f>BH7</f>
        <v>94</v>
      </c>
      <c r="S59" s="47">
        <f>BI7</f>
        <v>16.7</v>
      </c>
      <c r="T59" s="47"/>
      <c r="U59" s="47"/>
      <c r="V59" s="47">
        <f>BH11</f>
        <v>46</v>
      </c>
      <c r="W59" s="47">
        <f>BI11</f>
        <v>5.2</v>
      </c>
      <c r="X59" s="47">
        <f>BH12</f>
        <v>51</v>
      </c>
      <c r="Y59" s="47">
        <f>BI12</f>
        <v>5.7</v>
      </c>
      <c r="Z59" s="47">
        <f>BH13</f>
        <v>43</v>
      </c>
      <c r="AA59" s="47">
        <f>BI13</f>
        <v>6.5</v>
      </c>
      <c r="AB59" s="47"/>
      <c r="AC59" s="47"/>
      <c r="AD59" s="47">
        <f>BH17</f>
        <v>858</v>
      </c>
      <c r="AE59" s="47">
        <f>BI17</f>
        <v>61.3</v>
      </c>
      <c r="AF59">
        <v>28</v>
      </c>
      <c r="AK59" s="99" t="s">
        <v>82</v>
      </c>
      <c r="AL59" s="111" t="s">
        <v>108</v>
      </c>
      <c r="AM59" s="110" t="s">
        <v>109</v>
      </c>
      <c r="AN59" s="100" t="s">
        <v>83</v>
      </c>
    </row>
    <row r="60" spans="2:51" ht="19" thickBot="1" x14ac:dyDescent="0.25">
      <c r="B60" s="166"/>
      <c r="C60" s="76" t="s">
        <v>13</v>
      </c>
      <c r="D60" s="80">
        <v>238</v>
      </c>
      <c r="J60" s="162"/>
      <c r="K60" s="92" t="s">
        <v>52</v>
      </c>
      <c r="L60" s="48">
        <f>BJ4</f>
        <v>52</v>
      </c>
      <c r="M60" s="48">
        <f>BK4</f>
        <v>10.199999999999999</v>
      </c>
      <c r="N60" s="48">
        <f>BJ5</f>
        <v>25</v>
      </c>
      <c r="O60" s="48">
        <f>BK5</f>
        <v>5.2</v>
      </c>
      <c r="P60" s="48">
        <f>BJ6</f>
        <v>0</v>
      </c>
      <c r="Q60" s="48" t="e">
        <f>BK6</f>
        <v>#DIV/0!</v>
      </c>
      <c r="R60" s="48">
        <f>BJ7</f>
        <v>36</v>
      </c>
      <c r="S60" s="48">
        <f>BK7</f>
        <v>6.7</v>
      </c>
      <c r="T60" s="48"/>
      <c r="U60" s="48"/>
      <c r="V60" s="48">
        <f>BJ11</f>
        <v>25</v>
      </c>
      <c r="W60" s="48">
        <f>BK11</f>
        <v>2.7</v>
      </c>
      <c r="X60" s="48">
        <f>BJ12</f>
        <v>26</v>
      </c>
      <c r="Y60" s="48">
        <f>BK12</f>
        <v>3.4</v>
      </c>
      <c r="Z60" s="48">
        <f>BJ13</f>
        <v>41</v>
      </c>
      <c r="AA60" s="48">
        <f>BK13</f>
        <v>7.4</v>
      </c>
      <c r="AB60" s="48"/>
      <c r="AC60" s="48"/>
      <c r="AD60" s="48">
        <f>BJ17</f>
        <v>334</v>
      </c>
      <c r="AE60" s="48">
        <f>BK17</f>
        <v>26.5</v>
      </c>
      <c r="AF60">
        <v>29</v>
      </c>
      <c r="AH60" s="137" t="s">
        <v>10</v>
      </c>
      <c r="AI60" s="130" t="s">
        <v>72</v>
      </c>
      <c r="AJ60" s="131"/>
      <c r="AK60" s="131"/>
      <c r="AL60" s="131"/>
      <c r="AM60" s="131"/>
      <c r="AN60" s="132"/>
    </row>
    <row r="61" spans="2:51" ht="16" customHeight="1" thickBot="1" x14ac:dyDescent="0.25">
      <c r="B61" s="149" t="s">
        <v>14</v>
      </c>
      <c r="C61" s="87" t="s">
        <v>15</v>
      </c>
      <c r="D61" s="88">
        <v>63</v>
      </c>
      <c r="J61" s="162"/>
      <c r="K61" s="93" t="s">
        <v>53</v>
      </c>
      <c r="L61" s="47">
        <f>BL4</f>
        <v>107</v>
      </c>
      <c r="M61" s="47">
        <f>BM4</f>
        <v>20.2</v>
      </c>
      <c r="N61" s="47">
        <f>BL5</f>
        <v>96</v>
      </c>
      <c r="O61" s="47">
        <f>BM5</f>
        <v>17.3</v>
      </c>
      <c r="P61" s="47">
        <f>BL6</f>
        <v>66</v>
      </c>
      <c r="Q61" s="47">
        <f>BM6</f>
        <v>14</v>
      </c>
      <c r="R61" s="47">
        <f>BL7</f>
        <v>95</v>
      </c>
      <c r="S61" s="47">
        <f>BM7</f>
        <v>16.7</v>
      </c>
      <c r="T61" s="47"/>
      <c r="U61" s="47"/>
      <c r="V61" s="47">
        <f>BL11</f>
        <v>51</v>
      </c>
      <c r="W61" s="47">
        <f>BM11</f>
        <v>5.6</v>
      </c>
      <c r="X61" s="47">
        <f>BL12</f>
        <v>51</v>
      </c>
      <c r="Y61" s="47">
        <f>BM12</f>
        <v>5.4</v>
      </c>
      <c r="Z61" s="47">
        <f>BL13</f>
        <v>60</v>
      </c>
      <c r="AA61" s="47">
        <f>BM13</f>
        <v>7.8</v>
      </c>
      <c r="AB61" s="47"/>
      <c r="AC61" s="47"/>
      <c r="AD61" s="47">
        <f>BL17</f>
        <v>859</v>
      </c>
      <c r="AE61" s="47">
        <f>BM17</f>
        <v>60.6</v>
      </c>
      <c r="AF61">
        <v>30</v>
      </c>
      <c r="AG61" s="96"/>
      <c r="AH61" s="138"/>
      <c r="AI61" s="126" t="s">
        <v>84</v>
      </c>
      <c r="AJ61" s="127"/>
      <c r="AK61" s="116">
        <f>AVERAGE(L32:L93)</f>
        <v>87.978260869565219</v>
      </c>
      <c r="AL61" s="117">
        <v>1</v>
      </c>
      <c r="AM61" s="118">
        <v>2</v>
      </c>
      <c r="AN61" s="122">
        <f>AR63</f>
        <v>58.5</v>
      </c>
      <c r="AP61" s="5" t="s">
        <v>8</v>
      </c>
      <c r="AQ61" s="5" t="s">
        <v>9</v>
      </c>
      <c r="AR61" s="103"/>
      <c r="AS61" s="103"/>
      <c r="AT61" s="133" t="s">
        <v>67</v>
      </c>
      <c r="AU61" s="134"/>
      <c r="AV61" s="135" t="s">
        <v>70</v>
      </c>
      <c r="AW61" s="136"/>
      <c r="AX61" s="133" t="s">
        <v>71</v>
      </c>
      <c r="AY61" s="134"/>
    </row>
    <row r="62" spans="2:51" ht="35" customHeight="1" thickBot="1" x14ac:dyDescent="0.25">
      <c r="B62" s="150"/>
      <c r="C62" s="91" t="s">
        <v>16</v>
      </c>
      <c r="D62" s="67">
        <v>351</v>
      </c>
      <c r="J62" s="162"/>
      <c r="K62" s="92" t="s">
        <v>54</v>
      </c>
      <c r="L62" s="48">
        <f>BN4</f>
        <v>99</v>
      </c>
      <c r="M62" s="48">
        <f>BO4</f>
        <v>20.2</v>
      </c>
      <c r="N62" s="48">
        <f>BN5</f>
        <v>112</v>
      </c>
      <c r="O62" s="48">
        <f>BO5</f>
        <v>20.3</v>
      </c>
      <c r="P62" s="48">
        <f>BN6</f>
        <v>83</v>
      </c>
      <c r="Q62" s="48">
        <f>BO6</f>
        <v>18.100000000000001</v>
      </c>
      <c r="R62" s="48">
        <f>BN7</f>
        <v>101</v>
      </c>
      <c r="S62" s="48">
        <f>BO7</f>
        <v>17.8</v>
      </c>
      <c r="T62" s="48"/>
      <c r="U62" s="48"/>
      <c r="V62" s="48">
        <f>BN11</f>
        <v>48</v>
      </c>
      <c r="W62" s="48">
        <f>BO11</f>
        <v>5.2</v>
      </c>
      <c r="X62" s="48">
        <f>BN12</f>
        <v>55</v>
      </c>
      <c r="Y62" s="48">
        <f>BO12</f>
        <v>5.9</v>
      </c>
      <c r="Z62" s="48">
        <f>BN13</f>
        <v>50</v>
      </c>
      <c r="AA62" s="48">
        <f>BO13</f>
        <v>6.9</v>
      </c>
      <c r="AB62" s="48"/>
      <c r="AC62" s="48"/>
      <c r="AD62" s="48">
        <f>BN17</f>
        <v>1045</v>
      </c>
      <c r="AE62" s="48">
        <f>BO17</f>
        <v>73.8</v>
      </c>
      <c r="AF62">
        <v>31</v>
      </c>
      <c r="AH62" s="138"/>
      <c r="AI62" s="128" t="s">
        <v>85</v>
      </c>
      <c r="AJ62" s="129"/>
      <c r="AK62" s="119">
        <f>AVERAGE(M32:M93)</f>
        <v>17.708695652173922</v>
      </c>
      <c r="AL62" s="120">
        <v>1</v>
      </c>
      <c r="AM62" s="121">
        <v>1</v>
      </c>
      <c r="AN62" s="123">
        <f>AS63</f>
        <v>14.85</v>
      </c>
      <c r="AP62" s="1" t="s">
        <v>10</v>
      </c>
      <c r="AQ62" s="8"/>
      <c r="AR62" s="42" t="s">
        <v>68</v>
      </c>
      <c r="AS62" s="46" t="s">
        <v>69</v>
      </c>
      <c r="AT62" s="9" t="s">
        <v>7</v>
      </c>
      <c r="AU62" s="10"/>
      <c r="AV62" s="23" t="s">
        <v>7</v>
      </c>
      <c r="AW62" s="24"/>
      <c r="AX62" s="9" t="s">
        <v>7</v>
      </c>
      <c r="AY62" s="10"/>
    </row>
    <row r="63" spans="2:51" ht="35" customHeight="1" thickBot="1" x14ac:dyDescent="0.25">
      <c r="B63" s="150"/>
      <c r="C63" s="89" t="s">
        <v>17</v>
      </c>
      <c r="D63" s="90">
        <v>609</v>
      </c>
      <c r="J63" s="162"/>
      <c r="K63" s="93" t="s">
        <v>55</v>
      </c>
      <c r="L63" s="47">
        <f>BP4</f>
        <v>109</v>
      </c>
      <c r="M63" s="47">
        <f>BQ4</f>
        <v>21.2</v>
      </c>
      <c r="N63" s="47">
        <f>BP5</f>
        <v>113</v>
      </c>
      <c r="O63" s="47">
        <f>BQ5</f>
        <v>20.2</v>
      </c>
      <c r="P63" s="47">
        <f>BP6</f>
        <v>77</v>
      </c>
      <c r="Q63" s="47">
        <f>BQ6</f>
        <v>16.600000000000001</v>
      </c>
      <c r="R63" s="47">
        <f>BP7</f>
        <v>93</v>
      </c>
      <c r="S63" s="47">
        <f>BQ7</f>
        <v>16.5</v>
      </c>
      <c r="T63" s="47"/>
      <c r="U63" s="47"/>
      <c r="V63" s="47">
        <f>BP11</f>
        <v>45</v>
      </c>
      <c r="W63" s="47">
        <f>BQ11</f>
        <v>4.8</v>
      </c>
      <c r="X63" s="47">
        <f>BP12</f>
        <v>47</v>
      </c>
      <c r="Y63" s="47">
        <f>BQ12</f>
        <v>5.0999999999999996</v>
      </c>
      <c r="Z63" s="47">
        <f>BP13</f>
        <v>70</v>
      </c>
      <c r="AA63" s="47">
        <f>BQ13</f>
        <v>9</v>
      </c>
      <c r="AB63" s="47"/>
      <c r="AC63" s="47"/>
      <c r="AD63" s="47">
        <f>BP17</f>
        <v>925</v>
      </c>
      <c r="AE63" s="47">
        <f>BQ17</f>
        <v>65.7</v>
      </c>
      <c r="AF63">
        <v>32</v>
      </c>
      <c r="AH63" s="138"/>
      <c r="AI63" s="130" t="s">
        <v>73</v>
      </c>
      <c r="AJ63" s="131"/>
      <c r="AK63" s="131"/>
      <c r="AL63" s="131"/>
      <c r="AM63" s="131"/>
      <c r="AN63" s="132"/>
      <c r="AP63" s="2" t="s">
        <v>11</v>
      </c>
      <c r="AQ63" s="44">
        <v>338</v>
      </c>
      <c r="AR63" s="39">
        <f>AVERAGE(AT63,AV63,AX63)</f>
        <v>58.5</v>
      </c>
      <c r="AS63" s="37">
        <f>AVERAGE(AU63,AW63,AY63)</f>
        <v>14.85</v>
      </c>
      <c r="AT63" s="17"/>
      <c r="AU63" s="18"/>
      <c r="AV63" s="25">
        <v>63</v>
      </c>
      <c r="AW63" s="26">
        <v>15.6</v>
      </c>
      <c r="AX63" s="17">
        <v>54</v>
      </c>
      <c r="AY63" s="18">
        <v>14.1</v>
      </c>
    </row>
    <row r="64" spans="2:51" ht="17" customHeight="1" x14ac:dyDescent="0.2">
      <c r="B64" s="150"/>
      <c r="C64" s="91"/>
      <c r="D64" s="67">
        <v>1120</v>
      </c>
      <c r="J64" s="162"/>
      <c r="K64" s="92" t="s">
        <v>56</v>
      </c>
      <c r="L64" s="48">
        <f>BR4</f>
        <v>94</v>
      </c>
      <c r="M64" s="48">
        <f>BS4</f>
        <v>18.5</v>
      </c>
      <c r="N64" s="48">
        <f>BR5</f>
        <v>96</v>
      </c>
      <c r="O64" s="48">
        <f>BS5</f>
        <v>17.399999999999999</v>
      </c>
      <c r="P64" s="48">
        <f>BR6</f>
        <v>52</v>
      </c>
      <c r="Q64" s="48">
        <f>BS6</f>
        <v>12.4</v>
      </c>
      <c r="R64" s="48">
        <f>BR7</f>
        <v>90</v>
      </c>
      <c r="S64" s="48">
        <f>BS7</f>
        <v>15.8</v>
      </c>
      <c r="T64" s="48"/>
      <c r="U64" s="48"/>
      <c r="V64" s="48">
        <f>BR11</f>
        <v>43</v>
      </c>
      <c r="W64" s="48">
        <f>BS11</f>
        <v>4.7</v>
      </c>
      <c r="X64" s="48">
        <f>BR12</f>
        <v>43</v>
      </c>
      <c r="Y64" s="48">
        <f>BS12</f>
        <v>4.7</v>
      </c>
      <c r="Z64" s="48">
        <f>BR13</f>
        <v>71</v>
      </c>
      <c r="AA64" s="48">
        <f>BS13</f>
        <v>9.3000000000000007</v>
      </c>
      <c r="AB64" s="48"/>
      <c r="AC64" s="48"/>
      <c r="AD64" s="48">
        <f>BR17</f>
        <v>1073</v>
      </c>
      <c r="AE64" s="48">
        <f>BS17</f>
        <v>75.400000000000006</v>
      </c>
      <c r="AF64">
        <v>33</v>
      </c>
      <c r="AH64" s="138"/>
      <c r="AI64" s="126" t="s">
        <v>84</v>
      </c>
      <c r="AJ64" s="127"/>
      <c r="AK64" s="116">
        <f>AVERAGE(N32:N93)</f>
        <v>80.021739130434781</v>
      </c>
      <c r="AL64" s="117">
        <v>6</v>
      </c>
      <c r="AM64" s="114">
        <v>4</v>
      </c>
      <c r="AN64" s="122">
        <f>AR64</f>
        <v>33</v>
      </c>
      <c r="AP64" s="3"/>
      <c r="AQ64" s="44">
        <v>911</v>
      </c>
      <c r="AR64" s="39">
        <f t="shared" ref="AR64:AR79" si="11">AVERAGE(AT64,AV64,AX64)</f>
        <v>33</v>
      </c>
      <c r="AS64" s="37">
        <f t="shared" ref="AS64:AS79" si="12">AVERAGE(AU64,AW64,AY64)</f>
        <v>6.4000000000000012</v>
      </c>
      <c r="AT64" s="11">
        <v>28</v>
      </c>
      <c r="AU64" s="12">
        <v>5.6</v>
      </c>
      <c r="AV64" s="27">
        <v>40</v>
      </c>
      <c r="AW64" s="28">
        <v>7.7</v>
      </c>
      <c r="AX64" s="11">
        <v>31</v>
      </c>
      <c r="AY64" s="12">
        <v>5.9</v>
      </c>
    </row>
    <row r="65" spans="2:51" ht="17" customHeight="1" thickBot="1" x14ac:dyDescent="0.25">
      <c r="B65" s="151"/>
      <c r="C65" s="77" t="s">
        <v>18</v>
      </c>
      <c r="D65" s="81">
        <v>46</v>
      </c>
      <c r="J65" s="162"/>
      <c r="K65" s="93" t="s">
        <v>57</v>
      </c>
      <c r="L65" s="47">
        <f>BT4</f>
        <v>56</v>
      </c>
      <c r="M65" s="47">
        <f>BU4</f>
        <v>12</v>
      </c>
      <c r="N65" s="47">
        <f>BT5</f>
        <v>53</v>
      </c>
      <c r="O65" s="47">
        <f>BU5</f>
        <v>9.9</v>
      </c>
      <c r="P65" s="47">
        <f>BT6</f>
        <v>24</v>
      </c>
      <c r="Q65" s="47">
        <f>BU6</f>
        <v>6.3</v>
      </c>
      <c r="R65" s="47">
        <f>BT7</f>
        <v>52</v>
      </c>
      <c r="S65" s="47">
        <f>BU7</f>
        <v>9.1</v>
      </c>
      <c r="T65" s="47"/>
      <c r="U65" s="47"/>
      <c r="V65" s="47">
        <f>BT11</f>
        <v>25</v>
      </c>
      <c r="W65" s="47">
        <f>BU11</f>
        <v>2.8</v>
      </c>
      <c r="X65" s="47">
        <f>BT12</f>
        <v>32</v>
      </c>
      <c r="Y65" s="47">
        <f>BU12</f>
        <v>3.6</v>
      </c>
      <c r="Z65" s="47">
        <f>BT13</f>
        <v>44</v>
      </c>
      <c r="AA65" s="47">
        <f>BU13</f>
        <v>6.2</v>
      </c>
      <c r="AB65" s="47"/>
      <c r="AC65" s="47"/>
      <c r="AD65" s="47">
        <f>BT17</f>
        <v>479</v>
      </c>
      <c r="AE65" s="47">
        <f>BU17</f>
        <v>34.700000000000003</v>
      </c>
      <c r="AF65">
        <v>34</v>
      </c>
      <c r="AH65" s="138"/>
      <c r="AI65" s="128" t="s">
        <v>85</v>
      </c>
      <c r="AJ65" s="129"/>
      <c r="AK65" s="119">
        <f>AVERAGE(O32:O93)</f>
        <v>14.71086956521739</v>
      </c>
      <c r="AL65" s="120">
        <v>1</v>
      </c>
      <c r="AM65" s="115">
        <v>1</v>
      </c>
      <c r="AN65" s="123">
        <f>AS64</f>
        <v>6.4000000000000012</v>
      </c>
      <c r="AP65" s="3" t="s">
        <v>12</v>
      </c>
      <c r="AQ65" s="44">
        <v>727</v>
      </c>
      <c r="AR65" s="39">
        <f t="shared" si="11"/>
        <v>55</v>
      </c>
      <c r="AS65" s="37">
        <f t="shared" si="12"/>
        <v>13.9</v>
      </c>
      <c r="AT65" s="11"/>
      <c r="AU65" s="12"/>
      <c r="AV65" s="27">
        <v>55</v>
      </c>
      <c r="AW65" s="28">
        <v>13.9</v>
      </c>
      <c r="AX65" s="11"/>
      <c r="AY65" s="12"/>
    </row>
    <row r="66" spans="2:51" ht="19" thickBot="1" x14ac:dyDescent="0.25">
      <c r="B66" s="78"/>
      <c r="C66" s="79" t="s">
        <v>19</v>
      </c>
      <c r="D66" s="82">
        <v>1460</v>
      </c>
      <c r="J66" s="162"/>
      <c r="K66" s="92" t="s">
        <v>58</v>
      </c>
      <c r="L66" s="48">
        <f>BV4</f>
        <v>48</v>
      </c>
      <c r="M66" s="48">
        <f>BW4</f>
        <v>10.199999999999999</v>
      </c>
      <c r="N66" s="48">
        <f>BV5</f>
        <v>53</v>
      </c>
      <c r="O66" s="48">
        <f>BW5</f>
        <v>9.8000000000000007</v>
      </c>
      <c r="P66" s="48">
        <f>BV6</f>
        <v>24</v>
      </c>
      <c r="Q66" s="48">
        <f>BW6</f>
        <v>7.2</v>
      </c>
      <c r="R66" s="48">
        <f>BV7</f>
        <v>45</v>
      </c>
      <c r="S66" s="48">
        <f>BW7</f>
        <v>8</v>
      </c>
      <c r="T66" s="48"/>
      <c r="U66" s="48"/>
      <c r="V66" s="48">
        <f>BV11</f>
        <v>27</v>
      </c>
      <c r="W66" s="48">
        <f>BW11</f>
        <v>3</v>
      </c>
      <c r="X66" s="48">
        <f>BV12</f>
        <v>32</v>
      </c>
      <c r="Y66" s="48">
        <f>BW12</f>
        <v>3.6</v>
      </c>
      <c r="Z66" s="48">
        <f>BV13</f>
        <v>44</v>
      </c>
      <c r="AA66" s="48">
        <f>BW13</f>
        <v>5.9</v>
      </c>
      <c r="AB66" s="48"/>
      <c r="AC66" s="48"/>
      <c r="AD66" s="48">
        <f>BV17</f>
        <v>359</v>
      </c>
      <c r="AE66" s="48">
        <f>BW17</f>
        <v>26.3</v>
      </c>
      <c r="AF66">
        <v>35</v>
      </c>
      <c r="AH66" s="138"/>
      <c r="AI66" s="130" t="s">
        <v>74</v>
      </c>
      <c r="AJ66" s="131"/>
      <c r="AK66" s="131"/>
      <c r="AL66" s="131"/>
      <c r="AM66" s="131"/>
      <c r="AN66" s="132"/>
      <c r="AP66" s="3" t="s">
        <v>13</v>
      </c>
      <c r="AQ66" s="44">
        <v>238</v>
      </c>
      <c r="AR66" s="39">
        <f t="shared" si="11"/>
        <v>56</v>
      </c>
      <c r="AS66" s="37">
        <f t="shared" si="12"/>
        <v>10.166666666666666</v>
      </c>
      <c r="AT66" s="19">
        <v>48</v>
      </c>
      <c r="AU66" s="20">
        <v>8.6999999999999993</v>
      </c>
      <c r="AV66" s="29">
        <v>69</v>
      </c>
      <c r="AW66" s="30">
        <v>12.4</v>
      </c>
      <c r="AX66" s="19">
        <v>51</v>
      </c>
      <c r="AY66" s="20">
        <v>9.4</v>
      </c>
    </row>
    <row r="67" spans="2:51" ht="16" customHeight="1" thickBot="1" x14ac:dyDescent="0.25">
      <c r="J67" s="162"/>
      <c r="K67" s="93" t="s">
        <v>59</v>
      </c>
      <c r="L67" s="47">
        <f>BX4</f>
        <v>52</v>
      </c>
      <c r="M67" s="47">
        <f>BY4</f>
        <v>10.199999999999999</v>
      </c>
      <c r="N67" s="47">
        <f>BX5</f>
        <v>25</v>
      </c>
      <c r="O67" s="47">
        <f>BY5</f>
        <v>5.2</v>
      </c>
      <c r="P67" s="47">
        <f>BX6</f>
        <v>0</v>
      </c>
      <c r="Q67" s="47">
        <f>BY6</f>
        <v>0</v>
      </c>
      <c r="R67" s="47">
        <f>BX7</f>
        <v>36</v>
      </c>
      <c r="S67" s="47">
        <f>BY7</f>
        <v>6.7</v>
      </c>
      <c r="T67" s="47"/>
      <c r="U67" s="47"/>
      <c r="V67" s="47">
        <f>BX11</f>
        <v>25</v>
      </c>
      <c r="W67" s="47">
        <f>BY11</f>
        <v>2.7</v>
      </c>
      <c r="X67" s="47">
        <f>BX12</f>
        <v>26</v>
      </c>
      <c r="Y67" s="47">
        <f>BY12</f>
        <v>3.4</v>
      </c>
      <c r="Z67" s="47">
        <f>BX13</f>
        <v>41</v>
      </c>
      <c r="AA67" s="47">
        <f>BY13</f>
        <v>7.4</v>
      </c>
      <c r="AB67" s="47"/>
      <c r="AC67" s="47"/>
      <c r="AD67" s="47">
        <f>BX17</f>
        <v>334</v>
      </c>
      <c r="AE67" s="47">
        <f>BY17</f>
        <v>26.5</v>
      </c>
      <c r="AF67">
        <v>36</v>
      </c>
      <c r="AH67" s="138"/>
      <c r="AI67" s="126" t="s">
        <v>84</v>
      </c>
      <c r="AJ67" s="127"/>
      <c r="AK67" s="112">
        <f>AVERAGE(P32:P93)</f>
        <v>49.752173913043478</v>
      </c>
      <c r="AL67" s="117">
        <v>3</v>
      </c>
      <c r="AM67" s="114">
        <v>1</v>
      </c>
      <c r="AN67" s="122">
        <f>AR65</f>
        <v>55</v>
      </c>
      <c r="AP67" s="4"/>
      <c r="AQ67" s="8"/>
      <c r="AR67" s="39"/>
      <c r="AT67" s="13"/>
      <c r="AU67" s="14"/>
      <c r="AV67" s="31"/>
      <c r="AW67" s="32"/>
      <c r="AX67" s="13"/>
      <c r="AY67" s="14"/>
    </row>
    <row r="68" spans="2:51" ht="17" customHeight="1" thickBot="1" x14ac:dyDescent="0.25">
      <c r="J68" s="162"/>
      <c r="K68" s="92" t="s">
        <v>60</v>
      </c>
      <c r="L68" s="48">
        <f>BZ4</f>
        <v>80</v>
      </c>
      <c r="M68" s="48">
        <f>CA4</f>
        <v>15.6</v>
      </c>
      <c r="N68" s="48">
        <f>BZ5</f>
        <v>82</v>
      </c>
      <c r="O68" s="48">
        <f>CA5</f>
        <v>14.8</v>
      </c>
      <c r="P68" s="48">
        <f>BZ6</f>
        <v>67</v>
      </c>
      <c r="Q68" s="48">
        <f>CA6</f>
        <v>14.6</v>
      </c>
      <c r="R68" s="48">
        <f>BZ7</f>
        <v>78</v>
      </c>
      <c r="S68" s="48">
        <f>CA7</f>
        <v>13.7</v>
      </c>
      <c r="T68" s="48"/>
      <c r="U68" s="48"/>
      <c r="V68" s="48">
        <f>BZ11</f>
        <v>77</v>
      </c>
      <c r="W68" s="48">
        <f>CA11</f>
        <v>8.1</v>
      </c>
      <c r="X68" s="48">
        <f>BZ12</f>
        <v>81</v>
      </c>
      <c r="Y68" s="48">
        <f>CA12</f>
        <v>8.5</v>
      </c>
      <c r="Z68" s="48">
        <f>BZ13</f>
        <v>81</v>
      </c>
      <c r="AA68" s="48">
        <f>CA13</f>
        <v>10</v>
      </c>
      <c r="AB68" s="48"/>
      <c r="AC68" s="48"/>
      <c r="AD68" s="48">
        <f>BZ17</f>
        <v>768</v>
      </c>
      <c r="AE68" s="48">
        <f>CA17</f>
        <v>54.5</v>
      </c>
      <c r="AF68">
        <v>37</v>
      </c>
      <c r="AH68" s="138"/>
      <c r="AI68" s="128" t="s">
        <v>85</v>
      </c>
      <c r="AJ68" s="129"/>
      <c r="AK68" s="113" t="e">
        <f>AVERAGE(Q32:Q93)</f>
        <v>#DIV/0!</v>
      </c>
      <c r="AL68" s="120">
        <v>1</v>
      </c>
      <c r="AM68" s="115">
        <v>1</v>
      </c>
      <c r="AN68" s="123">
        <f>AS65</f>
        <v>13.9</v>
      </c>
      <c r="AP68" s="5" t="s">
        <v>14</v>
      </c>
      <c r="AQ68" s="8"/>
      <c r="AR68" s="39"/>
      <c r="AT68" s="13"/>
      <c r="AU68" s="14"/>
      <c r="AV68" s="31"/>
      <c r="AW68" s="32"/>
      <c r="AX68" s="13"/>
      <c r="AY68" s="14"/>
    </row>
    <row r="69" spans="2:51" ht="19" thickBot="1" x14ac:dyDescent="0.25">
      <c r="C69" s="6"/>
      <c r="J69" s="162"/>
      <c r="K69" s="93" t="s">
        <v>61</v>
      </c>
      <c r="L69" s="47">
        <f>CB4</f>
        <v>103</v>
      </c>
      <c r="M69" s="47">
        <f>CC4</f>
        <v>19.600000000000001</v>
      </c>
      <c r="N69" s="47">
        <f>CB5</f>
        <v>0</v>
      </c>
      <c r="O69" s="47">
        <f>CC5</f>
        <v>0</v>
      </c>
      <c r="P69" s="47">
        <f>CB6</f>
        <v>0</v>
      </c>
      <c r="Q69" s="47">
        <f>CC6</f>
        <v>0</v>
      </c>
      <c r="R69" s="47">
        <f>CB7</f>
        <v>100</v>
      </c>
      <c r="S69" s="47">
        <f>CC7</f>
        <v>17.7</v>
      </c>
      <c r="T69" s="47"/>
      <c r="U69" s="47"/>
      <c r="V69" s="47">
        <f>CB11</f>
        <v>64</v>
      </c>
      <c r="W69" s="47">
        <f>CC11</f>
        <v>6.8</v>
      </c>
      <c r="X69" s="47">
        <f>CB12</f>
        <v>64</v>
      </c>
      <c r="Y69" s="47">
        <f>CC12</f>
        <v>6.8</v>
      </c>
      <c r="Z69" s="47">
        <f>CB13</f>
        <v>88</v>
      </c>
      <c r="AA69" s="47">
        <f>CC13</f>
        <v>11</v>
      </c>
      <c r="AB69" s="47"/>
      <c r="AC69" s="47"/>
      <c r="AD69" s="47">
        <f>CB17</f>
        <v>1431</v>
      </c>
      <c r="AE69" s="47">
        <f>CC17</f>
        <v>99.5</v>
      </c>
      <c r="AF69">
        <v>38</v>
      </c>
      <c r="AH69" s="138"/>
      <c r="AI69" s="130" t="s">
        <v>75</v>
      </c>
      <c r="AJ69" s="131"/>
      <c r="AK69" s="131"/>
      <c r="AL69" s="131"/>
      <c r="AM69" s="131"/>
      <c r="AN69" s="132"/>
      <c r="AP69" s="2" t="s">
        <v>15</v>
      </c>
      <c r="AQ69" s="44">
        <v>63</v>
      </c>
      <c r="AR69" s="39" t="e">
        <f t="shared" si="11"/>
        <v>#DIV/0!</v>
      </c>
      <c r="AS69" s="37" t="e">
        <f t="shared" si="12"/>
        <v>#DIV/0!</v>
      </c>
      <c r="AT69" s="17"/>
      <c r="AU69" s="18"/>
      <c r="AV69" s="25"/>
      <c r="AW69" s="26"/>
      <c r="AX69" s="17" t="e">
        <v>#DIV/0!</v>
      </c>
      <c r="AY69" s="18" t="e">
        <v>#DIV/0!</v>
      </c>
    </row>
    <row r="70" spans="2:51" ht="18" customHeight="1" thickBot="1" x14ac:dyDescent="0.25">
      <c r="C70" s="6"/>
      <c r="J70" s="163"/>
      <c r="K70" s="92" t="s">
        <v>62</v>
      </c>
      <c r="L70" s="48">
        <f>CD4</f>
        <v>99</v>
      </c>
      <c r="M70" s="48">
        <f>CE4</f>
        <v>18.2</v>
      </c>
      <c r="N70" s="48">
        <f>CD5</f>
        <v>102</v>
      </c>
      <c r="O70" s="48">
        <f>CE5</f>
        <v>18.7</v>
      </c>
      <c r="P70" s="48">
        <f>CD6</f>
        <v>51</v>
      </c>
      <c r="Q70" s="48">
        <f>CE6</f>
        <v>13.4</v>
      </c>
      <c r="R70" s="48">
        <f>CD7</f>
        <v>102</v>
      </c>
      <c r="S70" s="48">
        <f>CE7</f>
        <v>18</v>
      </c>
      <c r="T70" s="48"/>
      <c r="U70" s="48"/>
      <c r="V70" s="48">
        <f>CD11</f>
        <v>73</v>
      </c>
      <c r="W70" s="48">
        <f>CE11</f>
        <v>8</v>
      </c>
      <c r="X70" s="48">
        <f>CD12</f>
        <v>67</v>
      </c>
      <c r="Y70" s="48">
        <f>CE12</f>
        <v>7.3</v>
      </c>
      <c r="Z70" s="48">
        <f>CD13</f>
        <v>69</v>
      </c>
      <c r="AA70" s="48">
        <f>CE13</f>
        <v>8.1</v>
      </c>
      <c r="AB70" s="48"/>
      <c r="AC70" s="48"/>
      <c r="AD70" s="48">
        <f>CD17</f>
        <v>708</v>
      </c>
      <c r="AE70" s="48">
        <f>CE17</f>
        <v>51.7</v>
      </c>
      <c r="AF70">
        <v>39</v>
      </c>
      <c r="AH70" s="138"/>
      <c r="AI70" s="126" t="s">
        <v>84</v>
      </c>
      <c r="AJ70" s="127"/>
      <c r="AK70" s="112">
        <f>AVERAGE(R32:R93)</f>
        <v>79.304347826086953</v>
      </c>
      <c r="AL70" s="117">
        <v>8</v>
      </c>
      <c r="AM70" s="114">
        <v>21</v>
      </c>
      <c r="AN70" s="122">
        <f>AR66</f>
        <v>56</v>
      </c>
      <c r="AP70" s="3" t="s">
        <v>16</v>
      </c>
      <c r="AQ70" s="44">
        <v>351</v>
      </c>
      <c r="AR70" s="39">
        <f t="shared" si="11"/>
        <v>30.333333333333332</v>
      </c>
      <c r="AS70" s="37">
        <f t="shared" si="12"/>
        <v>3.7000000000000006</v>
      </c>
      <c r="AT70" s="11">
        <v>21</v>
      </c>
      <c r="AU70" s="12">
        <v>2.7</v>
      </c>
      <c r="AV70" s="27">
        <v>42</v>
      </c>
      <c r="AW70" s="28">
        <v>4.9000000000000004</v>
      </c>
      <c r="AX70" s="11">
        <v>28</v>
      </c>
      <c r="AY70" s="12">
        <v>3.5</v>
      </c>
    </row>
    <row r="71" spans="2:51" ht="17" customHeight="1" thickBot="1" x14ac:dyDescent="0.25">
      <c r="K71" s="93" t="s">
        <v>86</v>
      </c>
      <c r="L71" s="47">
        <f>CF4</f>
        <v>87</v>
      </c>
      <c r="M71" s="47">
        <f>CG4</f>
        <v>17.2</v>
      </c>
      <c r="N71" s="47">
        <f>CF5</f>
        <v>98</v>
      </c>
      <c r="O71" s="47">
        <f>CG5</f>
        <v>17.8</v>
      </c>
      <c r="P71" s="47">
        <f>CF6</f>
        <v>80.599999999999994</v>
      </c>
      <c r="Q71" s="47">
        <f>CG6</f>
        <v>17.5</v>
      </c>
      <c r="R71" s="47">
        <f>CF7</f>
        <v>90</v>
      </c>
      <c r="S71" s="47">
        <f>CG7</f>
        <v>15.9</v>
      </c>
      <c r="T71" s="47"/>
      <c r="U71" s="47"/>
      <c r="V71" s="47">
        <f>CF11</f>
        <v>60</v>
      </c>
      <c r="W71" s="47">
        <f>CG11</f>
        <v>6.5</v>
      </c>
      <c r="X71" s="47">
        <f>CF12</f>
        <v>58</v>
      </c>
      <c r="Y71" s="47">
        <f>CG12</f>
        <v>6.2</v>
      </c>
      <c r="Z71" s="47">
        <f>CF13</f>
        <v>49</v>
      </c>
      <c r="AA71" s="47">
        <f>CG13</f>
        <v>6.4</v>
      </c>
      <c r="AB71" s="47"/>
      <c r="AC71" s="47"/>
      <c r="AD71" s="47">
        <f>CF17</f>
        <v>922</v>
      </c>
      <c r="AE71" s="47">
        <f>CG17</f>
        <v>65.400000000000006</v>
      </c>
      <c r="AF71">
        <v>40</v>
      </c>
      <c r="AH71" s="138"/>
      <c r="AI71" s="128" t="s">
        <v>85</v>
      </c>
      <c r="AJ71" s="129"/>
      <c r="AK71" s="113">
        <f>AVERAGE(S32:S93)</f>
        <v>14.089130434782609</v>
      </c>
      <c r="AL71" s="120">
        <v>1</v>
      </c>
      <c r="AM71" s="115">
        <v>1</v>
      </c>
      <c r="AN71" s="123">
        <f>AS66</f>
        <v>10.166666666666666</v>
      </c>
      <c r="AP71" s="3" t="s">
        <v>17</v>
      </c>
      <c r="AQ71" s="44">
        <v>609</v>
      </c>
      <c r="AR71" s="39">
        <f t="shared" si="11"/>
        <v>30</v>
      </c>
      <c r="AS71" s="37">
        <f t="shared" si="12"/>
        <v>3.5666666666666664</v>
      </c>
      <c r="AT71" s="11">
        <v>17</v>
      </c>
      <c r="AU71" s="12">
        <v>2.2000000000000002</v>
      </c>
      <c r="AV71" s="27">
        <v>41</v>
      </c>
      <c r="AW71" s="28">
        <v>4.7</v>
      </c>
      <c r="AX71" s="11">
        <v>32</v>
      </c>
      <c r="AY71" s="12">
        <v>3.8</v>
      </c>
    </row>
    <row r="72" spans="2:51" ht="19" thickBot="1" x14ac:dyDescent="0.25">
      <c r="K72" s="92" t="s">
        <v>87</v>
      </c>
      <c r="L72" s="48">
        <f>CH4</f>
        <v>52</v>
      </c>
      <c r="M72" s="48">
        <f>CI4</f>
        <v>12.3</v>
      </c>
      <c r="N72" s="48">
        <f>CH5</f>
        <v>78</v>
      </c>
      <c r="O72" s="48">
        <f>CI5</f>
        <v>14.1</v>
      </c>
      <c r="P72" s="48">
        <f>CH6</f>
        <v>26.8</v>
      </c>
      <c r="Q72" s="48">
        <f>CI6</f>
        <v>6.8</v>
      </c>
      <c r="R72" s="48">
        <f>CH7</f>
        <v>65</v>
      </c>
      <c r="S72" s="48">
        <f>CI7</f>
        <v>11.6</v>
      </c>
      <c r="T72" s="48"/>
      <c r="U72" s="48"/>
      <c r="V72" s="48">
        <f>CH11</f>
        <v>44</v>
      </c>
      <c r="W72" s="48">
        <f>CI11</f>
        <v>4.9000000000000004</v>
      </c>
      <c r="X72" s="48">
        <f>CH12</f>
        <v>44</v>
      </c>
      <c r="Y72" s="48">
        <f>CI12</f>
        <v>4.9000000000000004</v>
      </c>
      <c r="Z72" s="48">
        <f>CH13</f>
        <v>49</v>
      </c>
      <c r="AA72" s="48">
        <f>CI13</f>
        <v>7</v>
      </c>
      <c r="AB72" s="48"/>
      <c r="AC72" s="48"/>
      <c r="AD72" s="48">
        <f>CH17</f>
        <v>1536</v>
      </c>
      <c r="AE72" s="48">
        <f>CI17</f>
        <v>107</v>
      </c>
      <c r="AF72">
        <v>41</v>
      </c>
      <c r="AH72" s="137" t="s">
        <v>14</v>
      </c>
      <c r="AI72" s="130" t="s">
        <v>76</v>
      </c>
      <c r="AJ72" s="131"/>
      <c r="AK72" s="131"/>
      <c r="AL72" s="131"/>
      <c r="AM72" s="131"/>
      <c r="AN72" s="132"/>
      <c r="AP72" s="3"/>
      <c r="AQ72" s="44">
        <v>1120</v>
      </c>
      <c r="AR72" s="39">
        <f t="shared" si="11"/>
        <v>37.5</v>
      </c>
      <c r="AS72" s="37">
        <f t="shared" si="12"/>
        <v>5.95</v>
      </c>
      <c r="AT72" s="11"/>
      <c r="AU72" s="12"/>
      <c r="AV72" s="27">
        <v>50</v>
      </c>
      <c r="AW72" s="28">
        <v>7.9</v>
      </c>
      <c r="AX72" s="11">
        <v>25</v>
      </c>
      <c r="AY72" s="12">
        <v>4</v>
      </c>
    </row>
    <row r="73" spans="2:51" ht="17" customHeight="1" x14ac:dyDescent="0.2">
      <c r="K73" s="93" t="s">
        <v>88</v>
      </c>
      <c r="L73" s="47">
        <f>CJ4</f>
        <v>88</v>
      </c>
      <c r="M73" s="47">
        <f>CK4</f>
        <v>17.2</v>
      </c>
      <c r="N73" s="47">
        <f>CJ5</f>
        <v>91</v>
      </c>
      <c r="O73" s="47">
        <f>CK5</f>
        <v>16.5</v>
      </c>
      <c r="P73" s="47">
        <f>CJ6</f>
        <v>67.7</v>
      </c>
      <c r="Q73" s="47">
        <f>CK6</f>
        <v>15.6</v>
      </c>
      <c r="R73" s="47">
        <f>CJ7</f>
        <v>86</v>
      </c>
      <c r="S73" s="47">
        <f>CK7</f>
        <v>15.1</v>
      </c>
      <c r="T73" s="47"/>
      <c r="U73" s="47"/>
      <c r="V73" s="47">
        <f>CJ11</f>
        <v>46</v>
      </c>
      <c r="W73" s="47">
        <f>CK11</f>
        <v>4.9000000000000004</v>
      </c>
      <c r="X73" s="47">
        <f>CJ12</f>
        <v>45</v>
      </c>
      <c r="Y73" s="47">
        <f>CK12</f>
        <v>4.8</v>
      </c>
      <c r="Z73" s="47">
        <f>CJ13</f>
        <v>61</v>
      </c>
      <c r="AA73" s="47">
        <f>CK13</f>
        <v>8.4</v>
      </c>
      <c r="AB73" s="47"/>
      <c r="AC73" s="47"/>
      <c r="AD73" s="47">
        <f>CJ17</f>
        <v>1033</v>
      </c>
      <c r="AE73" s="47">
        <f>CK17</f>
        <v>72.400000000000006</v>
      </c>
      <c r="AF73">
        <v>42</v>
      </c>
      <c r="AH73" s="138"/>
      <c r="AI73" s="126" t="s">
        <v>84</v>
      </c>
      <c r="AJ73" s="127"/>
      <c r="AK73" s="112" t="e">
        <f>AVERAGE(T32:T93)</f>
        <v>#DIV/0!</v>
      </c>
      <c r="AL73" s="117">
        <v>20</v>
      </c>
      <c r="AM73" s="114">
        <v>12</v>
      </c>
      <c r="AN73" s="122" t="e">
        <f>AR69</f>
        <v>#DIV/0!</v>
      </c>
      <c r="AP73" s="3" t="s">
        <v>18</v>
      </c>
      <c r="AQ73" s="44">
        <v>46</v>
      </c>
      <c r="AR73" s="39" t="e">
        <f>AVERAGE(AT73,AV73,AX73)</f>
        <v>#DIV/0!</v>
      </c>
      <c r="AS73" s="37" t="e">
        <f>AVERAGE(AU73,AW73,AY73)</f>
        <v>#DIV/0!</v>
      </c>
      <c r="AT73" s="11"/>
      <c r="AU73" s="12"/>
      <c r="AV73" s="27"/>
      <c r="AW73" s="28"/>
      <c r="AX73" s="11"/>
      <c r="AY73" s="12"/>
    </row>
    <row r="74" spans="2:51" ht="17" customHeight="1" thickBot="1" x14ac:dyDescent="0.25">
      <c r="K74" s="92" t="s">
        <v>89</v>
      </c>
      <c r="L74" s="48">
        <f>CL4</f>
        <v>87</v>
      </c>
      <c r="M74" s="48">
        <f>CM4</f>
        <v>17.5</v>
      </c>
      <c r="N74" s="48">
        <f>CL5</f>
        <v>97</v>
      </c>
      <c r="O74" s="48">
        <f>CM5</f>
        <v>17.7</v>
      </c>
      <c r="P74" s="48">
        <f>CL6</f>
        <v>-26.7</v>
      </c>
      <c r="Q74" s="48">
        <f>CM6</f>
        <v>-10.9</v>
      </c>
      <c r="R74" s="48">
        <f>CL7</f>
        <v>82</v>
      </c>
      <c r="S74" s="48">
        <f>CM7</f>
        <v>14.6</v>
      </c>
      <c r="T74" s="48"/>
      <c r="U74" s="48"/>
      <c r="V74" s="48">
        <f>CL11</f>
        <v>60</v>
      </c>
      <c r="W74" s="48">
        <f>CM11</f>
        <v>6.5</v>
      </c>
      <c r="X74" s="48">
        <f>CL12</f>
        <v>71</v>
      </c>
      <c r="Y74" s="48">
        <f>CM12</f>
        <v>7.6</v>
      </c>
      <c r="Z74" s="48">
        <f>CL13</f>
        <v>48</v>
      </c>
      <c r="AA74" s="48">
        <f>CM13</f>
        <v>6.4</v>
      </c>
      <c r="AB74" s="48"/>
      <c r="AC74" s="48"/>
      <c r="AD74" s="48">
        <f>CL17</f>
        <v>915</v>
      </c>
      <c r="AE74" s="48">
        <f>CM17</f>
        <v>64.8</v>
      </c>
      <c r="AF74">
        <v>43</v>
      </c>
      <c r="AH74" s="138"/>
      <c r="AI74" s="128" t="s">
        <v>85</v>
      </c>
      <c r="AJ74" s="129"/>
      <c r="AK74" s="113" t="e">
        <f>AVERAGE(U32:U93)</f>
        <v>#DIV/0!</v>
      </c>
      <c r="AL74" s="120">
        <v>1</v>
      </c>
      <c r="AM74" s="115">
        <v>1</v>
      </c>
      <c r="AN74" s="123" t="e">
        <f>AS69</f>
        <v>#DIV/0!</v>
      </c>
      <c r="AP74" s="6"/>
      <c r="AQ74" s="8"/>
      <c r="AR74" s="39"/>
      <c r="AT74" s="21"/>
      <c r="AU74" s="22"/>
      <c r="AV74" s="33"/>
      <c r="AW74" s="34"/>
      <c r="AX74" s="21"/>
      <c r="AY74" s="22"/>
    </row>
    <row r="75" spans="2:51" ht="19" thickBot="1" x14ac:dyDescent="0.25">
      <c r="K75" s="93" t="s">
        <v>91</v>
      </c>
      <c r="L75" s="47">
        <f>CN4</f>
        <v>86</v>
      </c>
      <c r="M75" s="47">
        <f>CO4</f>
        <v>17.399999999999999</v>
      </c>
      <c r="N75" s="47">
        <f>CN5</f>
        <v>64</v>
      </c>
      <c r="O75" s="47">
        <f>CO5</f>
        <v>11.7</v>
      </c>
      <c r="P75" s="47">
        <f>CN6</f>
        <v>44</v>
      </c>
      <c r="Q75" s="47">
        <f>CO6</f>
        <v>9.9</v>
      </c>
      <c r="R75" s="47">
        <f>CN7</f>
        <v>65</v>
      </c>
      <c r="S75" s="47">
        <f>CO7</f>
        <v>11.6</v>
      </c>
      <c r="T75" s="47"/>
      <c r="U75" s="47"/>
      <c r="V75" s="47">
        <f>CN11</f>
        <v>60</v>
      </c>
      <c r="W75" s="47">
        <f>CO11</f>
        <v>6.4</v>
      </c>
      <c r="X75" s="47">
        <f>CN12</f>
        <v>65</v>
      </c>
      <c r="Y75" s="47">
        <f>CO12</f>
        <v>7</v>
      </c>
      <c r="Z75" s="47">
        <f>CN13</f>
        <v>80</v>
      </c>
      <c r="AA75" s="47">
        <f>CO13</f>
        <v>10.4</v>
      </c>
      <c r="AB75" s="47"/>
      <c r="AC75" s="47"/>
      <c r="AD75" s="47">
        <f>CN17</f>
        <v>719</v>
      </c>
      <c r="AE75" s="47">
        <f>CO17</f>
        <v>51.1</v>
      </c>
      <c r="AF75">
        <v>44</v>
      </c>
      <c r="AH75" s="138"/>
      <c r="AI75" s="130" t="s">
        <v>77</v>
      </c>
      <c r="AJ75" s="131"/>
      <c r="AK75" s="131"/>
      <c r="AL75" s="131"/>
      <c r="AM75" s="131"/>
      <c r="AN75" s="132"/>
      <c r="AP75" s="6"/>
      <c r="AQ75" s="8"/>
      <c r="AR75" s="39"/>
      <c r="AT75" s="13"/>
      <c r="AU75" s="14"/>
      <c r="AV75" s="31"/>
      <c r="AW75" s="32"/>
      <c r="AX75" s="13"/>
      <c r="AY75" s="14"/>
    </row>
    <row r="76" spans="2:51" ht="17" customHeight="1" x14ac:dyDescent="0.2">
      <c r="K76" s="92" t="s">
        <v>90</v>
      </c>
      <c r="L76" s="48">
        <f>CP4</f>
        <v>60</v>
      </c>
      <c r="M76" s="48">
        <f>CQ4</f>
        <v>11.8</v>
      </c>
      <c r="N76" s="48">
        <f>CP5</f>
        <v>60</v>
      </c>
      <c r="O76" s="48">
        <f>CQ5</f>
        <v>11</v>
      </c>
      <c r="P76" s="48">
        <f>CP6</f>
        <v>55.1</v>
      </c>
      <c r="Q76" s="48">
        <f>CQ6</f>
        <v>12.1</v>
      </c>
      <c r="R76" s="48">
        <f>CP7</f>
        <v>56</v>
      </c>
      <c r="S76" s="48">
        <f>CQ7</f>
        <v>9.8000000000000007</v>
      </c>
      <c r="T76" s="48"/>
      <c r="U76" s="48"/>
      <c r="V76" s="48">
        <f>CP11</f>
        <v>43</v>
      </c>
      <c r="W76" s="48">
        <f>CQ11</f>
        <v>4.5</v>
      </c>
      <c r="X76" s="48">
        <f>CP12</f>
        <v>46</v>
      </c>
      <c r="Y76" s="48">
        <f>CQ12</f>
        <v>4.9000000000000004</v>
      </c>
      <c r="Z76" s="48">
        <f>CP13</f>
        <v>67</v>
      </c>
      <c r="AA76" s="48">
        <f>CQ13</f>
        <v>8</v>
      </c>
      <c r="AB76" s="48"/>
      <c r="AC76" s="48"/>
      <c r="AD76" s="48">
        <f>CP17</f>
        <v>240</v>
      </c>
      <c r="AE76" s="48">
        <f>CQ17</f>
        <v>17.8</v>
      </c>
      <c r="AF76">
        <v>45</v>
      </c>
      <c r="AH76" s="138"/>
      <c r="AI76" s="126" t="s">
        <v>84</v>
      </c>
      <c r="AJ76" s="127"/>
      <c r="AK76" s="112">
        <f>AVERAGE(V32:V93)</f>
        <v>44.239130434782609</v>
      </c>
      <c r="AL76" s="117">
        <v>1</v>
      </c>
      <c r="AM76" s="114">
        <v>1</v>
      </c>
      <c r="AN76" s="122">
        <f>AR70</f>
        <v>30.333333333333332</v>
      </c>
      <c r="AP76" s="3" t="s">
        <v>19</v>
      </c>
      <c r="AQ76" s="44">
        <v>1460</v>
      </c>
      <c r="AR76" s="39">
        <f t="shared" si="11"/>
        <v>534</v>
      </c>
      <c r="AS76" s="37">
        <f t="shared" si="12"/>
        <v>39.6</v>
      </c>
      <c r="AT76" s="17">
        <v>467</v>
      </c>
      <c r="AU76" s="18">
        <v>35.200000000000003</v>
      </c>
      <c r="AV76" s="25">
        <v>588</v>
      </c>
      <c r="AW76" s="26">
        <v>43.2</v>
      </c>
      <c r="AX76" s="17">
        <v>547</v>
      </c>
      <c r="AY76" s="18">
        <v>40.4</v>
      </c>
    </row>
    <row r="77" spans="2:51" ht="17" customHeight="1" thickBot="1" x14ac:dyDescent="0.25">
      <c r="K77" s="93" t="s">
        <v>92</v>
      </c>
      <c r="L77" s="47">
        <f>CR4</f>
        <v>78</v>
      </c>
      <c r="M77" s="47">
        <f>CS4</f>
        <v>15.7</v>
      </c>
      <c r="N77" s="47">
        <f>CR5</f>
        <v>79</v>
      </c>
      <c r="O77" s="47">
        <f>CS5</f>
        <v>14.4</v>
      </c>
      <c r="P77" s="47">
        <f>CR6</f>
        <v>48.1</v>
      </c>
      <c r="Q77" s="47">
        <f>CS6</f>
        <v>10.5</v>
      </c>
      <c r="R77" s="47">
        <f>CR7</f>
        <v>68</v>
      </c>
      <c r="S77" s="47">
        <f>CS7</f>
        <v>12</v>
      </c>
      <c r="T77" s="47"/>
      <c r="U77" s="47"/>
      <c r="V77" s="47">
        <f>CR11</f>
        <v>100</v>
      </c>
      <c r="W77" s="47">
        <f>CS11</f>
        <v>10.4</v>
      </c>
      <c r="X77" s="47">
        <f>CR12</f>
        <v>103</v>
      </c>
      <c r="Y77" s="47">
        <f>CS12</f>
        <v>10.8</v>
      </c>
      <c r="Z77" s="47">
        <f>CR13</f>
        <v>131</v>
      </c>
      <c r="AA77" s="47">
        <f>CS13</f>
        <v>15.3</v>
      </c>
      <c r="AB77" s="47"/>
      <c r="AC77" s="47"/>
      <c r="AD77" s="47">
        <f>CR17</f>
        <v>432</v>
      </c>
      <c r="AE77" s="47">
        <f>CS17</f>
        <v>31.6</v>
      </c>
      <c r="AF77">
        <v>46</v>
      </c>
      <c r="AH77" s="138"/>
      <c r="AI77" s="128" t="s">
        <v>85</v>
      </c>
      <c r="AJ77" s="129"/>
      <c r="AK77" s="113" t="e">
        <f>AVERAGE(W32:W93)</f>
        <v>#REF!</v>
      </c>
      <c r="AL77" s="120">
        <v>1</v>
      </c>
      <c r="AM77" s="115">
        <v>1</v>
      </c>
      <c r="AN77" s="123">
        <f>AS70</f>
        <v>3.7000000000000006</v>
      </c>
      <c r="AP77" s="6"/>
      <c r="AQ77" s="8"/>
      <c r="AR77" s="39"/>
      <c r="AT77" s="13"/>
      <c r="AU77" s="14"/>
      <c r="AV77" s="31"/>
      <c r="AW77" s="32"/>
      <c r="AX77" s="13"/>
      <c r="AY77" s="14"/>
    </row>
    <row r="78" spans="2:51" ht="19" thickBot="1" x14ac:dyDescent="0.25">
      <c r="K78" s="92" t="s">
        <v>93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>
        <v>47</v>
      </c>
      <c r="AH78" s="138"/>
      <c r="AI78" s="130" t="s">
        <v>78</v>
      </c>
      <c r="AJ78" s="131"/>
      <c r="AK78" s="131"/>
      <c r="AL78" s="131"/>
      <c r="AM78" s="131"/>
      <c r="AN78" s="132"/>
      <c r="AP78" s="6"/>
      <c r="AQ78" s="8"/>
      <c r="AR78" s="39"/>
      <c r="AT78" s="13"/>
      <c r="AU78" s="14"/>
      <c r="AV78" s="31"/>
      <c r="AW78" s="32"/>
      <c r="AX78" s="13"/>
      <c r="AY78" s="14"/>
    </row>
    <row r="79" spans="2:51" ht="17" customHeight="1" thickBot="1" x14ac:dyDescent="0.25">
      <c r="K79" s="93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>
        <v>48</v>
      </c>
      <c r="AH79" s="138"/>
      <c r="AI79" s="126" t="s">
        <v>84</v>
      </c>
      <c r="AJ79" s="127"/>
      <c r="AK79" s="112">
        <f>AVERAGE(X32:X93)</f>
        <v>48.326086956521742</v>
      </c>
      <c r="AL79" s="117">
        <v>9</v>
      </c>
      <c r="AM79" s="114">
        <v>4</v>
      </c>
      <c r="AN79" s="122">
        <f>AR71</f>
        <v>30</v>
      </c>
      <c r="AP79" s="7" t="s">
        <v>20</v>
      </c>
      <c r="AQ79" s="45">
        <v>661</v>
      </c>
      <c r="AR79" s="104" t="e">
        <f t="shared" si="11"/>
        <v>#DIV/0!</v>
      </c>
      <c r="AS79" s="38" t="e">
        <f t="shared" si="12"/>
        <v>#DIV/0!</v>
      </c>
      <c r="AT79" s="15" t="e">
        <v>#DIV/0!</v>
      </c>
      <c r="AU79" s="16" t="e">
        <v>#DIV/0!</v>
      </c>
      <c r="AV79" s="35"/>
      <c r="AW79" s="36"/>
      <c r="AX79" s="15" t="e">
        <v>#DIV/0!</v>
      </c>
      <c r="AY79" s="16" t="e">
        <v>#DIV/0!</v>
      </c>
    </row>
    <row r="80" spans="2:51" ht="17" customHeight="1" thickBot="1" x14ac:dyDescent="0.25">
      <c r="K80" s="92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>
        <v>49</v>
      </c>
      <c r="AH80" s="138"/>
      <c r="AI80" s="128" t="s">
        <v>85</v>
      </c>
      <c r="AJ80" s="129"/>
      <c r="AK80" s="113">
        <f>AVERAGE(Y32:Y93)</f>
        <v>5.3543478260869577</v>
      </c>
      <c r="AL80" s="120">
        <v>1</v>
      </c>
      <c r="AM80" s="115">
        <v>1</v>
      </c>
      <c r="AN80" s="123">
        <f>AS71</f>
        <v>3.5666666666666664</v>
      </c>
    </row>
    <row r="81" spans="11:40" ht="19" thickBot="1" x14ac:dyDescent="0.25">
      <c r="K81" s="93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>
        <v>50</v>
      </c>
      <c r="AH81" s="138"/>
      <c r="AI81" s="130" t="s">
        <v>79</v>
      </c>
      <c r="AJ81" s="131"/>
      <c r="AK81" s="131"/>
      <c r="AL81" s="131"/>
      <c r="AM81" s="131"/>
      <c r="AN81" s="132"/>
    </row>
    <row r="82" spans="11:40" ht="17" customHeight="1" x14ac:dyDescent="0.2">
      <c r="K82" s="92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>
        <v>51</v>
      </c>
      <c r="AH82" s="138"/>
      <c r="AI82" s="126" t="s">
        <v>84</v>
      </c>
      <c r="AJ82" s="127"/>
      <c r="AK82" s="112">
        <f>AVERAGE(Z32:Z93)</f>
        <v>55</v>
      </c>
      <c r="AL82" s="117">
        <v>8</v>
      </c>
      <c r="AM82" s="114">
        <v>6</v>
      </c>
      <c r="AN82" s="122">
        <f>AR72</f>
        <v>37.5</v>
      </c>
    </row>
    <row r="83" spans="11:40" ht="17" customHeight="1" thickBot="1" x14ac:dyDescent="0.25">
      <c r="K83" s="93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H83" s="138"/>
      <c r="AI83" s="128" t="s">
        <v>85</v>
      </c>
      <c r="AJ83" s="129"/>
      <c r="AK83" s="113">
        <f>AVERAGE(AA32:AA93)</f>
        <v>5.4239130434782625</v>
      </c>
      <c r="AL83" s="120">
        <v>1</v>
      </c>
      <c r="AM83" s="115">
        <v>1</v>
      </c>
      <c r="AN83" s="123">
        <f>AS72</f>
        <v>5.95</v>
      </c>
    </row>
    <row r="84" spans="11:40" ht="19" thickBot="1" x14ac:dyDescent="0.25">
      <c r="K84" s="92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H84" s="138"/>
      <c r="AI84" s="130" t="s">
        <v>80</v>
      </c>
      <c r="AJ84" s="131"/>
      <c r="AK84" s="131"/>
      <c r="AL84" s="131"/>
      <c r="AM84" s="131"/>
      <c r="AN84" s="132"/>
    </row>
    <row r="85" spans="11:40" ht="17" customHeight="1" x14ac:dyDescent="0.2">
      <c r="K85" s="93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H85" s="138"/>
      <c r="AI85" s="126" t="s">
        <v>84</v>
      </c>
      <c r="AJ85" s="127"/>
      <c r="AK85" s="112" t="e">
        <f>AVERAGE(AB32:AB93)</f>
        <v>#DIV/0!</v>
      </c>
      <c r="AL85" s="117">
        <v>1</v>
      </c>
      <c r="AM85" s="114">
        <v>1</v>
      </c>
      <c r="AN85" s="122" t="e">
        <f>AR73</f>
        <v>#DIV/0!</v>
      </c>
    </row>
    <row r="86" spans="11:40" ht="17" customHeight="1" thickBot="1" x14ac:dyDescent="0.25">
      <c r="K86" s="92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H86" s="139"/>
      <c r="AI86" s="128" t="s">
        <v>85</v>
      </c>
      <c r="AJ86" s="129"/>
      <c r="AK86" s="113" t="e">
        <f>AVERAGE(AC32:AC93)</f>
        <v>#DIV/0!</v>
      </c>
      <c r="AL86" s="120">
        <v>1</v>
      </c>
      <c r="AM86" s="115">
        <v>1</v>
      </c>
      <c r="AN86" s="123" t="e">
        <f>AS73</f>
        <v>#DIV/0!</v>
      </c>
    </row>
    <row r="87" spans="11:40" ht="19" thickBot="1" x14ac:dyDescent="0.25">
      <c r="K87" s="93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H87" s="137"/>
      <c r="AI87" s="130" t="s">
        <v>81</v>
      </c>
      <c r="AJ87" s="131"/>
      <c r="AK87" s="131"/>
      <c r="AL87" s="131"/>
      <c r="AM87" s="131"/>
      <c r="AN87" s="132"/>
    </row>
    <row r="88" spans="11:40" ht="17" customHeight="1" x14ac:dyDescent="0.2">
      <c r="K88" s="92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H88" s="138"/>
      <c r="AI88" s="126" t="s">
        <v>84</v>
      </c>
      <c r="AJ88" s="127"/>
      <c r="AK88" s="112">
        <f>AVERAGE(AD32:AD93)</f>
        <v>765.73913043478262</v>
      </c>
      <c r="AL88" s="117">
        <v>20</v>
      </c>
      <c r="AM88" s="114">
        <v>15</v>
      </c>
      <c r="AN88" s="122">
        <f>AR76</f>
        <v>534</v>
      </c>
    </row>
    <row r="89" spans="11:40" ht="17" customHeight="1" thickBot="1" x14ac:dyDescent="0.25">
      <c r="K89" s="93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H89" s="139"/>
      <c r="AI89" s="142" t="s">
        <v>85</v>
      </c>
      <c r="AJ89" s="143"/>
      <c r="AK89" s="113">
        <f>AVERAGE(AE32:AE93)</f>
        <v>54.845652173913052</v>
      </c>
      <c r="AL89" s="124">
        <v>1</v>
      </c>
      <c r="AM89" s="115">
        <v>1</v>
      </c>
      <c r="AN89" s="125">
        <f>AS76</f>
        <v>39.6</v>
      </c>
    </row>
    <row r="90" spans="11:40" x14ac:dyDescent="0.2">
      <c r="K90" s="92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</row>
    <row r="91" spans="11:40" x14ac:dyDescent="0.2">
      <c r="K91" s="93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</row>
    <row r="92" spans="11:40" x14ac:dyDescent="0.2">
      <c r="K92" s="92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</row>
    <row r="93" spans="11:40" x14ac:dyDescent="0.2">
      <c r="K93" s="93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</row>
    <row r="94" spans="11:40" x14ac:dyDescent="0.2">
      <c r="U94" t="s">
        <v>107</v>
      </c>
    </row>
  </sheetData>
  <mergeCells count="152">
    <mergeCell ref="AH23:AL23"/>
    <mergeCell ref="AH57:AL57"/>
    <mergeCell ref="AI54:AJ54"/>
    <mergeCell ref="AH25:AH36"/>
    <mergeCell ref="AI25:AL25"/>
    <mergeCell ref="AI26:AJ26"/>
    <mergeCell ref="AI28:AL28"/>
    <mergeCell ref="AI29:AJ29"/>
    <mergeCell ref="AI31:AL31"/>
    <mergeCell ref="AI32:AJ32"/>
    <mergeCell ref="AI34:AL34"/>
    <mergeCell ref="AI35:AJ35"/>
    <mergeCell ref="AH37:AH51"/>
    <mergeCell ref="AI37:AL37"/>
    <mergeCell ref="AI38:AJ38"/>
    <mergeCell ref="AI40:AL40"/>
    <mergeCell ref="AI41:AJ41"/>
    <mergeCell ref="AI43:AL43"/>
    <mergeCell ref="AI44:AJ44"/>
    <mergeCell ref="AI46:AL46"/>
    <mergeCell ref="AI47:AJ47"/>
    <mergeCell ref="AI49:AL49"/>
    <mergeCell ref="AI50:AJ50"/>
    <mergeCell ref="AI36:AJ36"/>
    <mergeCell ref="AI45:AJ45"/>
    <mergeCell ref="AI48:AJ48"/>
    <mergeCell ref="AI51:AJ51"/>
    <mergeCell ref="AH52:AH54"/>
    <mergeCell ref="AI52:AL52"/>
    <mergeCell ref="AI53:AJ53"/>
    <mergeCell ref="AI27:AJ27"/>
    <mergeCell ref="AI30:AJ30"/>
    <mergeCell ref="AI33:AJ33"/>
    <mergeCell ref="CR2:CS2"/>
    <mergeCell ref="CT2:CU2"/>
    <mergeCell ref="CV2:CW2"/>
    <mergeCell ref="V2:W2"/>
    <mergeCell ref="CF2:CG2"/>
    <mergeCell ref="CH2:CI2"/>
    <mergeCell ref="CJ2:CK2"/>
    <mergeCell ref="CL2:CM2"/>
    <mergeCell ref="CN2:CO2"/>
    <mergeCell ref="CP2:CQ2"/>
    <mergeCell ref="CD2:CE2"/>
    <mergeCell ref="BR2:BS2"/>
    <mergeCell ref="BT2:BU2"/>
    <mergeCell ref="BV2:BW2"/>
    <mergeCell ref="BX2:BY2"/>
    <mergeCell ref="BZ2:CA2"/>
    <mergeCell ref="CB2:CC2"/>
    <mergeCell ref="BH2:BI2"/>
    <mergeCell ref="BJ2:BK2"/>
    <mergeCell ref="BL2:BM2"/>
    <mergeCell ref="BN2:BO2"/>
    <mergeCell ref="BP2:BQ2"/>
    <mergeCell ref="AF2:AG2"/>
    <mergeCell ref="AH2:AI2"/>
    <mergeCell ref="BF2:BG2"/>
    <mergeCell ref="AZ2:BA2"/>
    <mergeCell ref="AV21:AW21"/>
    <mergeCell ref="AX2:AY2"/>
    <mergeCell ref="AT61:AU61"/>
    <mergeCell ref="AT2:AU2"/>
    <mergeCell ref="AV2:AW2"/>
    <mergeCell ref="P2:Q2"/>
    <mergeCell ref="AJ2:AK2"/>
    <mergeCell ref="AL2:AM2"/>
    <mergeCell ref="AN2:AO2"/>
    <mergeCell ref="AP2:AQ2"/>
    <mergeCell ref="AR2:AS2"/>
    <mergeCell ref="AV61:AW61"/>
    <mergeCell ref="AX61:AY61"/>
    <mergeCell ref="BB2:BC2"/>
    <mergeCell ref="BD2:BE2"/>
    <mergeCell ref="X2:Y2"/>
    <mergeCell ref="Z2:AA2"/>
    <mergeCell ref="AB2:AC2"/>
    <mergeCell ref="AD2:AE2"/>
    <mergeCell ref="AI60:AN60"/>
    <mergeCell ref="AI39:AJ39"/>
    <mergeCell ref="AI42:AJ42"/>
    <mergeCell ref="B57:B60"/>
    <mergeCell ref="V29:W29"/>
    <mergeCell ref="X29:Y29"/>
    <mergeCell ref="AD30:AE30"/>
    <mergeCell ref="AD29:AE29"/>
    <mergeCell ref="X30:Y30"/>
    <mergeCell ref="Z29:AA29"/>
    <mergeCell ref="Z30:AA30"/>
    <mergeCell ref="AB29:AC29"/>
    <mergeCell ref="N30:O30"/>
    <mergeCell ref="P30:Q30"/>
    <mergeCell ref="R29:S29"/>
    <mergeCell ref="F2:G2"/>
    <mergeCell ref="T30:U30"/>
    <mergeCell ref="T29:U29"/>
    <mergeCell ref="V30:W30"/>
    <mergeCell ref="AD28:AE28"/>
    <mergeCell ref="T28:AC28"/>
    <mergeCell ref="T2:U2"/>
    <mergeCell ref="B61:B65"/>
    <mergeCell ref="B56:C56"/>
    <mergeCell ref="F27:H27"/>
    <mergeCell ref="C27:E27"/>
    <mergeCell ref="C2:E2"/>
    <mergeCell ref="R2:S2"/>
    <mergeCell ref="J2:K2"/>
    <mergeCell ref="H2:I2"/>
    <mergeCell ref="R30:S30"/>
    <mergeCell ref="J30:K30"/>
    <mergeCell ref="J29:K29"/>
    <mergeCell ref="J32:J70"/>
    <mergeCell ref="L29:M29"/>
    <mergeCell ref="L30:M30"/>
    <mergeCell ref="L28:S28"/>
    <mergeCell ref="N29:O29"/>
    <mergeCell ref="P29:Q29"/>
    <mergeCell ref="N2:O2"/>
    <mergeCell ref="L2:M2"/>
    <mergeCell ref="AI88:AJ88"/>
    <mergeCell ref="AI79:AJ79"/>
    <mergeCell ref="AI80:AJ80"/>
    <mergeCell ref="AI82:AJ82"/>
    <mergeCell ref="AI83:AJ83"/>
    <mergeCell ref="AH87:AH89"/>
    <mergeCell ref="AH72:AH86"/>
    <mergeCell ref="AH60:AH71"/>
    <mergeCell ref="AB30:AC30"/>
    <mergeCell ref="AI62:AJ62"/>
    <mergeCell ref="AI65:AJ65"/>
    <mergeCell ref="AI61:AJ61"/>
    <mergeCell ref="AI68:AJ68"/>
    <mergeCell ref="AI70:AJ70"/>
    <mergeCell ref="AI71:AJ71"/>
    <mergeCell ref="AI73:AJ73"/>
    <mergeCell ref="AI64:AJ64"/>
    <mergeCell ref="AI67:AJ67"/>
    <mergeCell ref="AI74:AJ74"/>
    <mergeCell ref="AI76:AJ76"/>
    <mergeCell ref="AI77:AJ77"/>
    <mergeCell ref="AI89:AJ89"/>
    <mergeCell ref="AI85:AJ85"/>
    <mergeCell ref="AI86:AJ86"/>
    <mergeCell ref="AI63:AN63"/>
    <mergeCell ref="AI66:AN66"/>
    <mergeCell ref="AI69:AN69"/>
    <mergeCell ref="AI72:AN72"/>
    <mergeCell ref="AI75:AN75"/>
    <mergeCell ref="AI87:AN87"/>
    <mergeCell ref="AI84:AN84"/>
    <mergeCell ref="AI81:AN81"/>
    <mergeCell ref="AI78:AN78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D290-1DE0-5C4D-B5E4-41D267505597}">
  <dimension ref="A1:CW150"/>
  <sheetViews>
    <sheetView topLeftCell="Z63" zoomScale="84" zoomScaleNormal="83" workbookViewId="0">
      <selection activeCell="AK89" sqref="AK89"/>
    </sheetView>
  </sheetViews>
  <sheetFormatPr baseColWidth="10" defaultRowHeight="16" x14ac:dyDescent="0.2"/>
  <cols>
    <col min="1" max="1" width="14.83203125" customWidth="1"/>
    <col min="2" max="2" width="14.1640625" customWidth="1"/>
    <col min="3" max="3" width="15.83203125" customWidth="1"/>
    <col min="4" max="4" width="14.33203125" customWidth="1"/>
    <col min="35" max="35" width="12.1640625" customWidth="1"/>
  </cols>
  <sheetData>
    <row r="1" spans="1:101" ht="17" thickBot="1" x14ac:dyDescent="0.25"/>
    <row r="2" spans="1:101" ht="17" thickBot="1" x14ac:dyDescent="0.25">
      <c r="A2" s="5" t="s">
        <v>8</v>
      </c>
      <c r="B2" s="5" t="s">
        <v>9</v>
      </c>
      <c r="C2" s="146" t="s">
        <v>0</v>
      </c>
      <c r="D2" s="148"/>
      <c r="E2" s="147"/>
      <c r="F2" s="133" t="s">
        <v>3</v>
      </c>
      <c r="G2" s="134"/>
      <c r="H2" s="135" t="s">
        <v>5</v>
      </c>
      <c r="I2" s="136"/>
      <c r="J2" s="133" t="s">
        <v>6</v>
      </c>
      <c r="K2" s="134"/>
      <c r="L2" s="135" t="s">
        <v>21</v>
      </c>
      <c r="M2" s="136"/>
      <c r="N2" s="133" t="s">
        <v>22</v>
      </c>
      <c r="O2" s="134"/>
      <c r="P2" s="135" t="s">
        <v>23</v>
      </c>
      <c r="Q2" s="136"/>
      <c r="R2" s="133" t="s">
        <v>24</v>
      </c>
      <c r="S2" s="134"/>
      <c r="T2" s="135" t="s">
        <v>25</v>
      </c>
      <c r="U2" s="136"/>
      <c r="V2" s="133" t="s">
        <v>26</v>
      </c>
      <c r="W2" s="134"/>
      <c r="X2" s="135" t="s">
        <v>27</v>
      </c>
      <c r="Y2" s="136"/>
      <c r="Z2" s="133" t="s">
        <v>28</v>
      </c>
      <c r="AA2" s="134"/>
      <c r="AB2" s="135" t="s">
        <v>29</v>
      </c>
      <c r="AC2" s="136"/>
      <c r="AD2" s="133" t="s">
        <v>30</v>
      </c>
      <c r="AE2" s="134"/>
      <c r="AF2" s="135" t="s">
        <v>31</v>
      </c>
      <c r="AG2" s="136"/>
      <c r="AH2" s="133" t="s">
        <v>32</v>
      </c>
      <c r="AI2" s="134"/>
      <c r="AJ2" s="135" t="s">
        <v>36</v>
      </c>
      <c r="AK2" s="136"/>
      <c r="AL2" s="133" t="s">
        <v>37</v>
      </c>
      <c r="AM2" s="134"/>
      <c r="AN2" s="135" t="s">
        <v>38</v>
      </c>
      <c r="AO2" s="136"/>
      <c r="AP2" s="133" t="s">
        <v>39</v>
      </c>
      <c r="AQ2" s="134"/>
      <c r="AR2" s="135" t="s">
        <v>40</v>
      </c>
      <c r="AS2" s="136"/>
      <c r="AT2" s="133" t="s">
        <v>41</v>
      </c>
      <c r="AU2" s="134"/>
      <c r="AV2" s="135" t="s">
        <v>42</v>
      </c>
      <c r="AW2" s="136"/>
      <c r="AX2" s="133" t="s">
        <v>43</v>
      </c>
      <c r="AY2" s="134"/>
      <c r="AZ2" s="135" t="s">
        <v>44</v>
      </c>
      <c r="BA2" s="136"/>
      <c r="BB2" s="133" t="s">
        <v>48</v>
      </c>
      <c r="BC2" s="134"/>
      <c r="BD2" s="135" t="s">
        <v>49</v>
      </c>
      <c r="BE2" s="136"/>
      <c r="BF2" s="133" t="s">
        <v>50</v>
      </c>
      <c r="BG2" s="134"/>
      <c r="BH2" s="135" t="s">
        <v>51</v>
      </c>
      <c r="BI2" s="136"/>
      <c r="BJ2" s="133" t="s">
        <v>52</v>
      </c>
      <c r="BK2" s="134"/>
      <c r="BL2" s="135" t="s">
        <v>53</v>
      </c>
      <c r="BM2" s="136"/>
      <c r="BN2" s="133" t="s">
        <v>54</v>
      </c>
      <c r="BO2" s="134"/>
      <c r="BP2" s="135" t="s">
        <v>55</v>
      </c>
      <c r="BQ2" s="136"/>
      <c r="BR2" s="133" t="s">
        <v>56</v>
      </c>
      <c r="BS2" s="134"/>
      <c r="BT2" s="135" t="s">
        <v>57</v>
      </c>
      <c r="BU2" s="136"/>
      <c r="BV2" s="133" t="s">
        <v>58</v>
      </c>
      <c r="BW2" s="134"/>
      <c r="BX2" s="135" t="s">
        <v>59</v>
      </c>
      <c r="BY2" s="136"/>
      <c r="BZ2" s="133" t="s">
        <v>60</v>
      </c>
      <c r="CA2" s="134"/>
      <c r="CB2" s="135" t="s">
        <v>61</v>
      </c>
      <c r="CC2" s="136"/>
      <c r="CD2" s="133" t="s">
        <v>62</v>
      </c>
      <c r="CE2" s="134"/>
      <c r="CF2" s="135" t="s">
        <v>86</v>
      </c>
      <c r="CG2" s="136"/>
      <c r="CH2" s="133" t="s">
        <v>87</v>
      </c>
      <c r="CI2" s="134"/>
      <c r="CJ2" s="135" t="s">
        <v>88</v>
      </c>
      <c r="CK2" s="136"/>
      <c r="CL2" s="133" t="s">
        <v>89</v>
      </c>
      <c r="CM2" s="134"/>
      <c r="CN2" s="135" t="s">
        <v>91</v>
      </c>
      <c r="CO2" s="136"/>
      <c r="CP2" s="133" t="s">
        <v>90</v>
      </c>
      <c r="CQ2" s="134"/>
      <c r="CR2" s="135" t="s">
        <v>95</v>
      </c>
      <c r="CS2" s="136"/>
      <c r="CT2" s="133" t="s">
        <v>93</v>
      </c>
      <c r="CU2" s="134"/>
      <c r="CV2" s="135" t="s">
        <v>95</v>
      </c>
      <c r="CW2" s="136"/>
    </row>
    <row r="3" spans="1:101" ht="35" thickBot="1" x14ac:dyDescent="0.25">
      <c r="A3" s="1" t="s">
        <v>10</v>
      </c>
      <c r="B3" s="8"/>
      <c r="C3" s="42" t="s">
        <v>1</v>
      </c>
      <c r="D3" s="46" t="s">
        <v>2</v>
      </c>
      <c r="E3" s="43" t="s">
        <v>4</v>
      </c>
      <c r="F3" s="9" t="s">
        <v>7</v>
      </c>
      <c r="G3" s="10"/>
      <c r="H3" s="23" t="s">
        <v>7</v>
      </c>
      <c r="I3" s="24"/>
      <c r="J3" s="9" t="s">
        <v>7</v>
      </c>
      <c r="K3" s="10"/>
      <c r="L3" s="23" t="s">
        <v>7</v>
      </c>
      <c r="M3" s="24"/>
      <c r="N3" s="9" t="s">
        <v>7</v>
      </c>
      <c r="O3" s="10"/>
      <c r="P3" s="23" t="s">
        <v>7</v>
      </c>
      <c r="Q3" s="24"/>
      <c r="R3" s="9" t="s">
        <v>7</v>
      </c>
      <c r="S3" s="10"/>
      <c r="T3" s="23" t="s">
        <v>7</v>
      </c>
      <c r="U3" s="24"/>
      <c r="V3" s="9" t="s">
        <v>7</v>
      </c>
      <c r="W3" s="10"/>
      <c r="X3" s="23" t="s">
        <v>7</v>
      </c>
      <c r="Y3" s="24"/>
      <c r="Z3" s="9" t="s">
        <v>7</v>
      </c>
      <c r="AA3" s="10"/>
      <c r="AB3" s="23" t="s">
        <v>7</v>
      </c>
      <c r="AC3" s="24"/>
      <c r="AD3" s="9" t="s">
        <v>7</v>
      </c>
      <c r="AE3" s="10"/>
      <c r="AF3" s="23" t="s">
        <v>7</v>
      </c>
      <c r="AG3" s="24"/>
      <c r="AH3" s="9" t="s">
        <v>7</v>
      </c>
      <c r="AI3" s="10"/>
      <c r="AJ3" s="23" t="s">
        <v>7</v>
      </c>
      <c r="AK3" s="24"/>
      <c r="AL3" s="9" t="s">
        <v>7</v>
      </c>
      <c r="AM3" s="10"/>
      <c r="AN3" s="23" t="s">
        <v>7</v>
      </c>
      <c r="AO3" s="24"/>
      <c r="AP3" s="9" t="s">
        <v>7</v>
      </c>
      <c r="AQ3" s="10"/>
      <c r="AR3" s="23" t="s">
        <v>7</v>
      </c>
      <c r="AS3" s="24"/>
      <c r="AT3" s="9" t="s">
        <v>7</v>
      </c>
      <c r="AU3" s="10"/>
      <c r="AV3" s="23" t="s">
        <v>7</v>
      </c>
      <c r="AW3" s="24"/>
      <c r="AX3" s="9" t="s">
        <v>7</v>
      </c>
      <c r="AY3" s="10"/>
      <c r="AZ3" s="23" t="s">
        <v>7</v>
      </c>
      <c r="BA3" s="24"/>
      <c r="BB3" s="9" t="s">
        <v>7</v>
      </c>
      <c r="BC3" s="10"/>
      <c r="BD3" s="23" t="s">
        <v>7</v>
      </c>
      <c r="BE3" s="24"/>
      <c r="BF3" s="9" t="s">
        <v>7</v>
      </c>
      <c r="BG3" s="10"/>
      <c r="BH3" s="23" t="s">
        <v>7</v>
      </c>
      <c r="BI3" s="24"/>
      <c r="BJ3" s="9" t="s">
        <v>7</v>
      </c>
      <c r="BK3" s="10"/>
      <c r="BL3" s="23" t="s">
        <v>7</v>
      </c>
      <c r="BM3" s="24"/>
      <c r="BN3" s="9" t="s">
        <v>7</v>
      </c>
      <c r="BO3" s="10"/>
      <c r="BP3" s="23" t="s">
        <v>7</v>
      </c>
      <c r="BQ3" s="24"/>
      <c r="BR3" s="9" t="s">
        <v>7</v>
      </c>
      <c r="BS3" s="10"/>
      <c r="BT3" s="23" t="s">
        <v>7</v>
      </c>
      <c r="BU3" s="24"/>
      <c r="BV3" s="9" t="s">
        <v>7</v>
      </c>
      <c r="BW3" s="10"/>
      <c r="BX3" s="23" t="s">
        <v>7</v>
      </c>
      <c r="BY3" s="24"/>
      <c r="BZ3" s="9" t="s">
        <v>7</v>
      </c>
      <c r="CA3" s="10"/>
      <c r="CB3" s="23" t="s">
        <v>7</v>
      </c>
      <c r="CC3" s="24"/>
      <c r="CD3" s="9" t="s">
        <v>7</v>
      </c>
      <c r="CE3" s="10"/>
      <c r="CF3" s="23" t="s">
        <v>7</v>
      </c>
      <c r="CG3" s="24"/>
      <c r="CH3" s="9" t="s">
        <v>7</v>
      </c>
      <c r="CI3" s="10"/>
      <c r="CJ3" s="23" t="s">
        <v>7</v>
      </c>
      <c r="CK3" s="24"/>
      <c r="CL3" s="9" t="s">
        <v>7</v>
      </c>
      <c r="CM3" s="10"/>
      <c r="CN3" s="23" t="s">
        <v>7</v>
      </c>
      <c r="CO3" s="24"/>
      <c r="CP3" s="9" t="s">
        <v>7</v>
      </c>
      <c r="CQ3" s="10"/>
      <c r="CR3" s="23" t="s">
        <v>7</v>
      </c>
      <c r="CS3" s="24"/>
      <c r="CT3" s="9" t="s">
        <v>7</v>
      </c>
      <c r="CU3" s="10"/>
      <c r="CV3" s="23" t="s">
        <v>7</v>
      </c>
      <c r="CW3" s="24"/>
    </row>
    <row r="4" spans="1:101" ht="17" x14ac:dyDescent="0.2">
      <c r="A4" s="2" t="s">
        <v>11</v>
      </c>
      <c r="B4" s="44">
        <v>338</v>
      </c>
      <c r="C4" s="39">
        <f>STDEV(F4,H4,J4,L4,N4,P4,R4,T4,V4,X4,Z4,AB4,AD4,AF4,AH4,AJ4,AL4,AN4,AP4,AR4,AT4)</f>
        <v>66.928995780532048</v>
      </c>
      <c r="D4" s="37">
        <f>C4/E4</f>
        <v>0.70522273526902812</v>
      </c>
      <c r="E4" s="40">
        <f>AVERAGE(F4,H4,J4,L4,N4,P4,R4,T4,V4,X4,Z4,AB4,AD4,AF4,AH4,AJ4,AL4,AN4,AP4,AR4,AT4)</f>
        <v>94.904761904761898</v>
      </c>
      <c r="F4" s="17">
        <v>130</v>
      </c>
      <c r="G4" s="18">
        <v>26.3</v>
      </c>
      <c r="H4" s="25">
        <v>79</v>
      </c>
      <c r="I4" s="26">
        <v>15</v>
      </c>
      <c r="J4" s="17">
        <v>105</v>
      </c>
      <c r="K4" s="18">
        <v>21.5</v>
      </c>
      <c r="L4" s="25">
        <v>20</v>
      </c>
      <c r="M4" s="26">
        <v>6.9</v>
      </c>
      <c r="N4" s="17">
        <v>152</v>
      </c>
      <c r="O4" s="18">
        <v>30.5</v>
      </c>
      <c r="P4" s="25">
        <v>120</v>
      </c>
      <c r="Q4" s="26">
        <v>22</v>
      </c>
      <c r="R4" s="17">
        <v>59</v>
      </c>
      <c r="S4" s="18">
        <v>13.5</v>
      </c>
      <c r="T4" s="25">
        <v>120</v>
      </c>
      <c r="U4" s="26">
        <v>22</v>
      </c>
      <c r="V4" s="17">
        <v>69</v>
      </c>
      <c r="W4" s="18">
        <v>14.7</v>
      </c>
      <c r="X4" s="25">
        <v>82</v>
      </c>
      <c r="Y4" s="26">
        <v>16</v>
      </c>
      <c r="Z4" s="17">
        <v>71</v>
      </c>
      <c r="AA4" s="18">
        <v>15.6</v>
      </c>
      <c r="AB4" s="25">
        <v>99</v>
      </c>
      <c r="AC4" s="26">
        <v>19.5</v>
      </c>
      <c r="AD4" s="17">
        <v>73</v>
      </c>
      <c r="AE4" s="18">
        <v>15</v>
      </c>
      <c r="AF4" s="25">
        <v>36</v>
      </c>
      <c r="AG4" s="26">
        <v>11.9</v>
      </c>
      <c r="AH4" s="17">
        <v>22</v>
      </c>
      <c r="AI4" s="18">
        <v>9.5</v>
      </c>
      <c r="AJ4" s="25">
        <v>69</v>
      </c>
      <c r="AK4" s="26">
        <v>14.5</v>
      </c>
      <c r="AL4" s="17">
        <v>82</v>
      </c>
      <c r="AM4" s="18">
        <v>16.5</v>
      </c>
      <c r="AN4" s="25">
        <v>103</v>
      </c>
      <c r="AO4" s="26">
        <v>18.8</v>
      </c>
      <c r="AP4" s="17">
        <v>118</v>
      </c>
      <c r="AQ4" s="18">
        <v>21.6</v>
      </c>
      <c r="AR4" s="25">
        <v>41</v>
      </c>
      <c r="AS4" s="26">
        <v>9</v>
      </c>
      <c r="AT4" s="17">
        <v>343</v>
      </c>
      <c r="AU4" s="18">
        <v>64.099999999999994</v>
      </c>
      <c r="AV4" s="25">
        <v>96</v>
      </c>
      <c r="AW4" s="26">
        <v>17.3</v>
      </c>
      <c r="AX4" s="17">
        <v>95</v>
      </c>
      <c r="AY4" s="18">
        <v>19.3</v>
      </c>
      <c r="AZ4" s="25">
        <v>89</v>
      </c>
      <c r="BA4" s="26">
        <v>16.3</v>
      </c>
      <c r="BB4" s="17">
        <v>88</v>
      </c>
      <c r="BC4" s="18">
        <v>18.7</v>
      </c>
      <c r="BD4" s="25">
        <v>67</v>
      </c>
      <c r="BE4" s="26">
        <v>15.1</v>
      </c>
      <c r="BF4" s="17">
        <v>66</v>
      </c>
      <c r="BG4" s="18">
        <v>15</v>
      </c>
      <c r="BH4" s="25">
        <v>116</v>
      </c>
      <c r="BI4" s="26">
        <v>23.3</v>
      </c>
      <c r="BJ4" s="17">
        <v>52</v>
      </c>
      <c r="BK4" s="18">
        <v>10.199999999999999</v>
      </c>
      <c r="BL4" s="25">
        <v>107</v>
      </c>
      <c r="BM4" s="26">
        <v>20.2</v>
      </c>
      <c r="BN4" s="17">
        <v>99</v>
      </c>
      <c r="BO4" s="18">
        <v>20.2</v>
      </c>
      <c r="BP4" s="25">
        <v>109</v>
      </c>
      <c r="BQ4" s="26">
        <v>21.2</v>
      </c>
      <c r="BR4" s="17">
        <v>94</v>
      </c>
      <c r="BS4" s="18">
        <v>18.5</v>
      </c>
      <c r="BT4" s="25">
        <v>56</v>
      </c>
      <c r="BU4" s="26">
        <v>12</v>
      </c>
      <c r="BV4" s="17">
        <v>48</v>
      </c>
      <c r="BW4" s="18">
        <v>10.199999999999999</v>
      </c>
      <c r="BX4" s="25">
        <v>52</v>
      </c>
      <c r="BY4" s="26">
        <v>10.199999999999999</v>
      </c>
      <c r="BZ4" s="17">
        <v>80</v>
      </c>
      <c r="CA4" s="18">
        <v>15.6</v>
      </c>
      <c r="CB4" s="25">
        <v>103</v>
      </c>
      <c r="CC4" s="26">
        <v>19.600000000000001</v>
      </c>
      <c r="CD4" s="17">
        <v>99</v>
      </c>
      <c r="CE4" s="18">
        <v>18.2</v>
      </c>
      <c r="CF4" s="25">
        <v>87</v>
      </c>
      <c r="CG4" s="26">
        <v>17.2</v>
      </c>
      <c r="CH4" s="17">
        <v>52</v>
      </c>
      <c r="CI4" s="18">
        <v>12.3</v>
      </c>
      <c r="CJ4" s="25">
        <v>88</v>
      </c>
      <c r="CK4" s="26">
        <v>17.2</v>
      </c>
      <c r="CL4" s="17">
        <v>87</v>
      </c>
      <c r="CM4" s="18">
        <v>17.5</v>
      </c>
      <c r="CN4" s="25">
        <v>86</v>
      </c>
      <c r="CO4" s="26">
        <v>17.399999999999999</v>
      </c>
      <c r="CP4" s="17">
        <v>60</v>
      </c>
      <c r="CQ4" s="18">
        <v>11.8</v>
      </c>
      <c r="CR4" s="25">
        <v>78</v>
      </c>
      <c r="CS4" s="26">
        <v>15.7</v>
      </c>
      <c r="CT4" s="17">
        <v>74</v>
      </c>
      <c r="CU4" s="18">
        <v>15.2</v>
      </c>
      <c r="CV4" s="25"/>
      <c r="CW4" s="26"/>
    </row>
    <row r="5" spans="1:101" ht="17" x14ac:dyDescent="0.2">
      <c r="A5" s="3"/>
      <c r="B5" s="44">
        <v>911</v>
      </c>
      <c r="C5" s="39">
        <f>STDEV(F5,H5,J5,L5,N5,P5,R5,T5,V5,X5,Z5,AB5,AD5,AF5,AH5,AJ5,AL5,AN5,AP5,AR5,AT5)</f>
        <v>37.516662964608138</v>
      </c>
      <c r="D5" s="37">
        <f>C5/E5</f>
        <v>0.44662694005485876</v>
      </c>
      <c r="E5" s="40">
        <f>AVERAGE(F5,H5,J5,L5,N5,P5,R5,T5,V5,X5,Z5,AB5,AD5,AF5,AH5,AJ5,AL5,AN5,AP5,AR5,AT5)</f>
        <v>84</v>
      </c>
      <c r="F5" s="11">
        <v>123</v>
      </c>
      <c r="G5" s="12">
        <v>21.9</v>
      </c>
      <c r="H5" s="27">
        <v>89</v>
      </c>
      <c r="I5" s="28">
        <v>16</v>
      </c>
      <c r="J5" s="11">
        <v>100</v>
      </c>
      <c r="K5" s="12">
        <v>17.899999999999999</v>
      </c>
      <c r="L5" s="27">
        <v>125</v>
      </c>
      <c r="M5" s="28">
        <v>22.8</v>
      </c>
      <c r="N5" s="11">
        <v>125</v>
      </c>
      <c r="O5" s="12">
        <v>23</v>
      </c>
      <c r="P5" s="27">
        <v>135</v>
      </c>
      <c r="Q5" s="28">
        <v>24.2</v>
      </c>
      <c r="R5" s="11">
        <v>76</v>
      </c>
      <c r="S5" s="12">
        <v>14.2</v>
      </c>
      <c r="T5" s="27">
        <v>135</v>
      </c>
      <c r="U5" s="28">
        <v>24.2</v>
      </c>
      <c r="V5" s="11">
        <v>55</v>
      </c>
      <c r="W5" s="12">
        <v>9.8000000000000007</v>
      </c>
      <c r="X5" s="27">
        <v>92</v>
      </c>
      <c r="Y5" s="28">
        <v>16.399999999999999</v>
      </c>
      <c r="Z5" s="11">
        <v>80</v>
      </c>
      <c r="AA5" s="12">
        <v>14.4</v>
      </c>
      <c r="AB5" s="27">
        <v>104</v>
      </c>
      <c r="AC5" s="28">
        <v>18.600000000000001</v>
      </c>
      <c r="AD5" s="11">
        <v>75</v>
      </c>
      <c r="AE5" s="12">
        <v>13.7</v>
      </c>
      <c r="AF5" s="27">
        <v>40</v>
      </c>
      <c r="AG5" s="28">
        <v>7.9</v>
      </c>
      <c r="AH5" s="11">
        <v>0</v>
      </c>
      <c r="AI5" s="12">
        <v>0</v>
      </c>
      <c r="AJ5" s="27">
        <v>26</v>
      </c>
      <c r="AK5" s="28">
        <v>9.1999999999999993</v>
      </c>
      <c r="AL5" s="11">
        <v>75</v>
      </c>
      <c r="AM5" s="12">
        <v>13.4</v>
      </c>
      <c r="AN5" s="27">
        <v>98</v>
      </c>
      <c r="AO5" s="28">
        <v>18</v>
      </c>
      <c r="AP5" s="11">
        <v>114</v>
      </c>
      <c r="AQ5" s="12">
        <v>20.399999999999999</v>
      </c>
      <c r="AR5" s="27">
        <v>37</v>
      </c>
      <c r="AS5" s="28">
        <v>8.5</v>
      </c>
      <c r="AT5" s="11">
        <v>60</v>
      </c>
      <c r="AU5" s="12">
        <v>11.7</v>
      </c>
      <c r="AV5" s="27">
        <v>92</v>
      </c>
      <c r="AW5" s="28">
        <v>16.5</v>
      </c>
      <c r="AX5" s="11">
        <v>99</v>
      </c>
      <c r="AY5" s="12">
        <v>17.7</v>
      </c>
      <c r="AZ5" s="27">
        <v>100</v>
      </c>
      <c r="BA5" s="28">
        <v>18.3</v>
      </c>
      <c r="BB5" s="11">
        <v>63</v>
      </c>
      <c r="BC5" s="12">
        <v>11.8</v>
      </c>
      <c r="BD5" s="27">
        <v>60</v>
      </c>
      <c r="BE5" s="28">
        <v>11.1</v>
      </c>
      <c r="BF5" s="11">
        <v>66</v>
      </c>
      <c r="BG5" s="12">
        <v>12.4</v>
      </c>
      <c r="BH5" s="27">
        <v>113</v>
      </c>
      <c r="BI5" s="28">
        <v>20.7</v>
      </c>
      <c r="BJ5" s="11">
        <v>25</v>
      </c>
      <c r="BK5" s="12">
        <v>5.2</v>
      </c>
      <c r="BL5" s="27">
        <v>96</v>
      </c>
      <c r="BM5" s="28">
        <v>17.3</v>
      </c>
      <c r="BN5" s="11">
        <v>112</v>
      </c>
      <c r="BO5" s="12">
        <v>20.3</v>
      </c>
      <c r="BP5" s="27">
        <v>113</v>
      </c>
      <c r="BQ5" s="28">
        <v>20.2</v>
      </c>
      <c r="BR5" s="11">
        <v>96</v>
      </c>
      <c r="BS5" s="12">
        <v>17.399999999999999</v>
      </c>
      <c r="BT5" s="27">
        <v>53</v>
      </c>
      <c r="BU5" s="28">
        <v>9.9</v>
      </c>
      <c r="BV5" s="11">
        <v>53</v>
      </c>
      <c r="BW5" s="12">
        <v>9.8000000000000007</v>
      </c>
      <c r="BX5" s="27">
        <v>25</v>
      </c>
      <c r="BY5" s="28">
        <v>5.2</v>
      </c>
      <c r="BZ5" s="11">
        <v>82</v>
      </c>
      <c r="CA5" s="12">
        <v>14.8</v>
      </c>
      <c r="CB5" s="27"/>
      <c r="CC5" s="28"/>
      <c r="CD5" s="11">
        <v>102</v>
      </c>
      <c r="CE5" s="12">
        <v>18.7</v>
      </c>
      <c r="CF5" s="27">
        <v>98</v>
      </c>
      <c r="CG5" s="28">
        <v>17.8</v>
      </c>
      <c r="CH5" s="11">
        <v>78</v>
      </c>
      <c r="CI5" s="12">
        <v>14.1</v>
      </c>
      <c r="CJ5" s="27">
        <v>91</v>
      </c>
      <c r="CK5" s="28">
        <v>16.5</v>
      </c>
      <c r="CL5" s="11">
        <v>97</v>
      </c>
      <c r="CM5" s="12">
        <v>17.7</v>
      </c>
      <c r="CN5" s="27">
        <v>64</v>
      </c>
      <c r="CO5" s="28">
        <v>11.7</v>
      </c>
      <c r="CP5" s="11">
        <v>60</v>
      </c>
      <c r="CQ5" s="12">
        <v>11</v>
      </c>
      <c r="CR5" s="27">
        <v>79</v>
      </c>
      <c r="CS5" s="28">
        <v>14.4</v>
      </c>
      <c r="CT5" s="11">
        <v>74</v>
      </c>
      <c r="CU5" s="12">
        <v>13.5</v>
      </c>
      <c r="CV5" s="27"/>
      <c r="CW5" s="28"/>
    </row>
    <row r="6" spans="1:101" ht="17" x14ac:dyDescent="0.2">
      <c r="A6" s="3" t="s">
        <v>12</v>
      </c>
      <c r="B6" s="44">
        <v>727</v>
      </c>
      <c r="C6" s="39">
        <f>STDEV(F6,H6,J6,L6,N6,P6,R6,T6,V6,X6,Z6,AB6,AD6,AF6,AH6,AJ6,AL6,AN6,AP6,AR6,AT6)</f>
        <v>59.908263203000637</v>
      </c>
      <c r="D6" s="37">
        <f>C6/E6</f>
        <v>0.92166558773847129</v>
      </c>
      <c r="E6" s="40">
        <f>AVERAGE(F6,H6,J6,L6,N6,P6,R6,T6,V6,X6,Z6,AB6,AD6,AF6,AH6,AJ6,AL6,AN6,AP6,AR6,AT6)</f>
        <v>65</v>
      </c>
      <c r="F6" s="11">
        <v>92</v>
      </c>
      <c r="G6" s="12">
        <v>18.3</v>
      </c>
      <c r="H6" s="27">
        <v>-61</v>
      </c>
      <c r="I6" s="28">
        <v>-57.3</v>
      </c>
      <c r="J6" s="11">
        <v>50</v>
      </c>
      <c r="K6" s="12">
        <v>12.8</v>
      </c>
      <c r="L6" s="27">
        <v>-31</v>
      </c>
      <c r="M6" s="28">
        <v>-9.4</v>
      </c>
      <c r="N6" s="11">
        <v>187</v>
      </c>
      <c r="O6" s="12">
        <v>41.3</v>
      </c>
      <c r="P6" s="27">
        <v>114</v>
      </c>
      <c r="Q6" s="28">
        <v>22.4</v>
      </c>
      <c r="R6" s="11">
        <v>105</v>
      </c>
      <c r="S6" s="12">
        <v>23.3</v>
      </c>
      <c r="T6" s="27">
        <v>114</v>
      </c>
      <c r="U6" s="28">
        <v>22.4</v>
      </c>
      <c r="V6" s="11">
        <v>21</v>
      </c>
      <c r="W6" s="12">
        <v>6.2</v>
      </c>
      <c r="X6" s="27">
        <v>75</v>
      </c>
      <c r="Y6" s="28">
        <v>18.7</v>
      </c>
      <c r="Z6" s="11">
        <v>66</v>
      </c>
      <c r="AA6" s="12">
        <v>16.100000000000001</v>
      </c>
      <c r="AB6" s="27">
        <v>122</v>
      </c>
      <c r="AC6" s="28">
        <v>24.7</v>
      </c>
      <c r="AD6" s="11">
        <v>62</v>
      </c>
      <c r="AE6" s="12">
        <v>13.8</v>
      </c>
      <c r="AF6" s="27">
        <v>0</v>
      </c>
      <c r="AG6" s="28">
        <v>0</v>
      </c>
      <c r="AH6" s="11"/>
      <c r="AI6" s="12"/>
      <c r="AJ6" s="27">
        <v>24</v>
      </c>
      <c r="AK6" s="28">
        <v>5</v>
      </c>
      <c r="AL6" s="11">
        <v>69</v>
      </c>
      <c r="AM6" s="12">
        <v>16.2</v>
      </c>
      <c r="AN6" s="27">
        <v>73</v>
      </c>
      <c r="AO6" s="28">
        <v>17.7</v>
      </c>
      <c r="AP6" s="11">
        <v>130</v>
      </c>
      <c r="AQ6" s="12">
        <v>28.3</v>
      </c>
      <c r="AR6" s="27"/>
      <c r="AS6" s="28"/>
      <c r="AT6" s="11">
        <v>23</v>
      </c>
      <c r="AU6" s="12">
        <v>7.1</v>
      </c>
      <c r="AV6" s="27">
        <v>84</v>
      </c>
      <c r="AW6" s="28">
        <v>16.5</v>
      </c>
      <c r="AX6" s="11">
        <v>90</v>
      </c>
      <c r="AY6" s="12">
        <v>20.6</v>
      </c>
      <c r="AZ6" s="27">
        <v>91</v>
      </c>
      <c r="BA6" s="28">
        <v>20</v>
      </c>
      <c r="BB6" s="11">
        <v>25</v>
      </c>
      <c r="BC6" s="12">
        <v>6.9</v>
      </c>
      <c r="BD6" s="27"/>
      <c r="BE6" s="28"/>
      <c r="BF6" s="11"/>
      <c r="BG6" s="12"/>
      <c r="BH6" s="27">
        <v>24</v>
      </c>
      <c r="BI6" s="28">
        <v>6.2</v>
      </c>
      <c r="BJ6" s="11">
        <v>0</v>
      </c>
      <c r="BK6" s="12" t="e">
        <v>#DIV/0!</v>
      </c>
      <c r="BL6" s="27">
        <v>66</v>
      </c>
      <c r="BM6" s="28">
        <v>14</v>
      </c>
      <c r="BN6" s="11">
        <v>83</v>
      </c>
      <c r="BO6" s="12">
        <v>18.100000000000001</v>
      </c>
      <c r="BP6" s="27">
        <v>77</v>
      </c>
      <c r="BQ6" s="28">
        <v>16.600000000000001</v>
      </c>
      <c r="BR6" s="11">
        <v>52</v>
      </c>
      <c r="BS6" s="12">
        <v>12.4</v>
      </c>
      <c r="BT6" s="27">
        <v>24</v>
      </c>
      <c r="BU6" s="28">
        <v>6.3</v>
      </c>
      <c r="BV6" s="11">
        <v>24</v>
      </c>
      <c r="BW6" s="12">
        <v>7.2</v>
      </c>
      <c r="BX6" s="27">
        <v>0</v>
      </c>
      <c r="BY6" s="28">
        <v>0</v>
      </c>
      <c r="BZ6" s="11">
        <v>67</v>
      </c>
      <c r="CA6" s="12">
        <v>14.6</v>
      </c>
      <c r="CB6" s="27"/>
      <c r="CC6" s="28"/>
      <c r="CD6" s="11">
        <v>51</v>
      </c>
      <c r="CE6" s="12">
        <v>13.4</v>
      </c>
      <c r="CF6" s="27">
        <v>80.599999999999994</v>
      </c>
      <c r="CG6" s="28">
        <v>17.5</v>
      </c>
      <c r="CH6" s="11">
        <v>26.8</v>
      </c>
      <c r="CI6" s="12">
        <v>6.8</v>
      </c>
      <c r="CJ6" s="27">
        <v>67.7</v>
      </c>
      <c r="CK6" s="28">
        <v>15.6</v>
      </c>
      <c r="CL6" s="11">
        <v>-26.7</v>
      </c>
      <c r="CM6" s="12">
        <v>-10.9</v>
      </c>
      <c r="CN6" s="27">
        <v>44</v>
      </c>
      <c r="CO6" s="28">
        <v>9.9</v>
      </c>
      <c r="CP6" s="11">
        <v>55.1</v>
      </c>
      <c r="CQ6" s="12">
        <v>12.1</v>
      </c>
      <c r="CR6" s="27">
        <v>48.1</v>
      </c>
      <c r="CS6" s="28">
        <v>10.5</v>
      </c>
      <c r="CT6" s="11">
        <v>76</v>
      </c>
      <c r="CU6" s="12">
        <v>17.2</v>
      </c>
      <c r="CV6" s="27"/>
      <c r="CW6" s="28"/>
    </row>
    <row r="7" spans="1:101" ht="17" x14ac:dyDescent="0.2">
      <c r="A7" s="3" t="s">
        <v>13</v>
      </c>
      <c r="B7" s="44">
        <v>238</v>
      </c>
      <c r="C7" s="39">
        <f>STDEV(F7,H7,J7,L7,N7,P7,R7,T7,V7,X7,Z7,AB7,AD7,AF7,AH7,AJ7,AL7,AN7,AP7,AR7,AT7)</f>
        <v>30.050988415722792</v>
      </c>
      <c r="D7" s="37">
        <f>C7/E7</f>
        <v>0.3673287291793822</v>
      </c>
      <c r="E7" s="40">
        <f>AVERAGE(F7,H7,J7,L7,N7,P7,R7,T7,V7,X7,Z7,AB7,AD7,AF7,AH7,AJ7,AL7,AN7,AP7,AR7,AT7)</f>
        <v>81.80952380952381</v>
      </c>
      <c r="F7" s="19">
        <v>116</v>
      </c>
      <c r="G7" s="20">
        <v>20.5</v>
      </c>
      <c r="H7" s="29">
        <v>76</v>
      </c>
      <c r="I7" s="30">
        <v>13.4</v>
      </c>
      <c r="J7" s="19">
        <v>97</v>
      </c>
      <c r="K7" s="20">
        <v>17.100000000000001</v>
      </c>
      <c r="L7" s="29">
        <v>116</v>
      </c>
      <c r="M7" s="30">
        <v>20.5</v>
      </c>
      <c r="N7" s="19">
        <v>130</v>
      </c>
      <c r="O7" s="20">
        <v>23</v>
      </c>
      <c r="P7" s="29">
        <v>123</v>
      </c>
      <c r="Q7" s="30">
        <v>21.8</v>
      </c>
      <c r="R7" s="19">
        <v>62</v>
      </c>
      <c r="S7" s="20">
        <v>11</v>
      </c>
      <c r="T7" s="29">
        <v>123</v>
      </c>
      <c r="U7" s="30">
        <v>21.8</v>
      </c>
      <c r="V7" s="19">
        <v>54</v>
      </c>
      <c r="W7" s="20">
        <v>9.6</v>
      </c>
      <c r="X7" s="29">
        <v>72</v>
      </c>
      <c r="Y7" s="30">
        <v>12.8</v>
      </c>
      <c r="Z7" s="19">
        <v>83</v>
      </c>
      <c r="AA7" s="20">
        <v>14.7</v>
      </c>
      <c r="AB7" s="29">
        <v>91</v>
      </c>
      <c r="AC7" s="30">
        <v>16.2</v>
      </c>
      <c r="AD7" s="19">
        <v>63</v>
      </c>
      <c r="AE7" s="20">
        <v>11.2</v>
      </c>
      <c r="AF7" s="29">
        <v>21</v>
      </c>
      <c r="AG7" s="30">
        <v>3.9</v>
      </c>
      <c r="AH7" s="19">
        <v>35</v>
      </c>
      <c r="AI7" s="20">
        <v>6.7</v>
      </c>
      <c r="AJ7" s="29">
        <v>74</v>
      </c>
      <c r="AK7" s="30">
        <v>13.1</v>
      </c>
      <c r="AL7" s="19">
        <v>78</v>
      </c>
      <c r="AM7" s="20">
        <v>13.8</v>
      </c>
      <c r="AN7" s="29">
        <v>86</v>
      </c>
      <c r="AO7" s="30">
        <v>15.2</v>
      </c>
      <c r="AP7" s="19">
        <v>107</v>
      </c>
      <c r="AQ7" s="20">
        <v>18.899999999999999</v>
      </c>
      <c r="AR7" s="29">
        <v>60</v>
      </c>
      <c r="AS7" s="30">
        <v>11</v>
      </c>
      <c r="AT7" s="19">
        <v>51</v>
      </c>
      <c r="AU7" s="20">
        <v>9.5</v>
      </c>
      <c r="AV7" s="29">
        <v>92</v>
      </c>
      <c r="AW7" s="30">
        <v>16.3</v>
      </c>
      <c r="AX7" s="19">
        <v>89</v>
      </c>
      <c r="AY7" s="20">
        <v>15.8</v>
      </c>
      <c r="AZ7" s="29">
        <v>84</v>
      </c>
      <c r="BA7" s="30">
        <v>14.9</v>
      </c>
      <c r="BB7" s="19">
        <v>86</v>
      </c>
      <c r="BC7" s="20">
        <v>15.3</v>
      </c>
      <c r="BD7" s="29">
        <v>75</v>
      </c>
      <c r="BE7" s="30">
        <v>13.5</v>
      </c>
      <c r="BF7" s="19">
        <v>70</v>
      </c>
      <c r="BG7" s="20">
        <v>12.6</v>
      </c>
      <c r="BH7" s="29">
        <v>94</v>
      </c>
      <c r="BI7" s="30">
        <v>16.7</v>
      </c>
      <c r="BJ7" s="19">
        <v>36</v>
      </c>
      <c r="BK7" s="20">
        <v>6.7</v>
      </c>
      <c r="BL7" s="29">
        <v>95</v>
      </c>
      <c r="BM7" s="30">
        <v>16.7</v>
      </c>
      <c r="BN7" s="19">
        <v>101</v>
      </c>
      <c r="BO7" s="20">
        <v>17.8</v>
      </c>
      <c r="BP7" s="29">
        <v>93</v>
      </c>
      <c r="BQ7" s="30">
        <v>16.5</v>
      </c>
      <c r="BR7" s="19">
        <v>90</v>
      </c>
      <c r="BS7" s="20">
        <v>15.8</v>
      </c>
      <c r="BT7" s="29">
        <v>52</v>
      </c>
      <c r="BU7" s="30">
        <v>9.1</v>
      </c>
      <c r="BV7" s="19">
        <v>45</v>
      </c>
      <c r="BW7" s="20">
        <v>8</v>
      </c>
      <c r="BX7" s="29">
        <v>36</v>
      </c>
      <c r="BY7" s="30">
        <v>6.7</v>
      </c>
      <c r="BZ7" s="19">
        <v>78</v>
      </c>
      <c r="CA7" s="20">
        <v>13.7</v>
      </c>
      <c r="CB7" s="29">
        <v>100</v>
      </c>
      <c r="CC7" s="30">
        <v>17.7</v>
      </c>
      <c r="CD7" s="19">
        <v>102</v>
      </c>
      <c r="CE7" s="20">
        <v>18</v>
      </c>
      <c r="CF7" s="29">
        <v>90</v>
      </c>
      <c r="CG7" s="30">
        <v>15.9</v>
      </c>
      <c r="CH7" s="19">
        <v>65</v>
      </c>
      <c r="CI7" s="20">
        <v>11.6</v>
      </c>
      <c r="CJ7" s="29">
        <v>86</v>
      </c>
      <c r="CK7" s="30">
        <v>15.1</v>
      </c>
      <c r="CL7" s="19">
        <v>82</v>
      </c>
      <c r="CM7" s="20">
        <v>14.6</v>
      </c>
      <c r="CN7" s="29">
        <v>65</v>
      </c>
      <c r="CO7" s="30">
        <v>11.6</v>
      </c>
      <c r="CP7" s="19">
        <v>56</v>
      </c>
      <c r="CQ7" s="20">
        <v>9.8000000000000007</v>
      </c>
      <c r="CR7" s="29">
        <v>68</v>
      </c>
      <c r="CS7" s="30">
        <v>12</v>
      </c>
      <c r="CT7" s="19">
        <v>70</v>
      </c>
      <c r="CU7" s="20">
        <v>12.4</v>
      </c>
      <c r="CV7" s="29"/>
      <c r="CW7" s="30"/>
    </row>
    <row r="8" spans="1:101" ht="17" thickBot="1" x14ac:dyDescent="0.25">
      <c r="A8" s="4"/>
      <c r="B8" s="8"/>
      <c r="C8" s="39"/>
      <c r="E8" s="40"/>
      <c r="F8" s="13"/>
      <c r="G8" s="14"/>
      <c r="H8" s="31"/>
      <c r="I8" s="32"/>
      <c r="J8" s="13"/>
      <c r="K8" s="14"/>
      <c r="L8" s="31"/>
      <c r="M8" s="32"/>
      <c r="N8" s="13"/>
      <c r="O8" s="14"/>
      <c r="P8" s="31"/>
      <c r="Q8" s="32"/>
      <c r="R8" s="13"/>
      <c r="S8" s="14"/>
      <c r="T8" s="31"/>
      <c r="U8" s="32"/>
      <c r="V8" s="13"/>
      <c r="W8" s="14"/>
      <c r="X8" s="31"/>
      <c r="Y8" s="32"/>
      <c r="Z8" s="13"/>
      <c r="AA8" s="14"/>
      <c r="AB8" s="31"/>
      <c r="AC8" s="32"/>
      <c r="AD8" s="13"/>
      <c r="AE8" s="14"/>
      <c r="AF8" s="31"/>
      <c r="AG8" s="32"/>
      <c r="AH8" s="13"/>
      <c r="AI8" s="14"/>
      <c r="AJ8" s="31"/>
      <c r="AK8" s="32"/>
      <c r="AL8" s="13"/>
      <c r="AM8" s="14"/>
      <c r="AN8" s="31"/>
      <c r="AO8" s="32"/>
      <c r="AP8" s="13"/>
      <c r="AQ8" s="14"/>
      <c r="AR8" s="31"/>
      <c r="AS8" s="32"/>
      <c r="AT8" s="13"/>
      <c r="AU8" s="14"/>
      <c r="AV8" s="31"/>
      <c r="AW8" s="32"/>
      <c r="AX8" s="13"/>
      <c r="AY8" s="14"/>
      <c r="AZ8" s="31"/>
      <c r="BA8" s="32"/>
      <c r="BB8" s="13"/>
      <c r="BC8" s="14"/>
      <c r="BD8" s="31"/>
      <c r="BE8" s="32"/>
      <c r="BF8" s="13"/>
      <c r="BG8" s="14"/>
      <c r="BH8" s="31"/>
      <c r="BI8" s="32"/>
      <c r="BJ8" s="13"/>
      <c r="BK8" s="14"/>
      <c r="BL8" s="31"/>
      <c r="BM8" s="32"/>
      <c r="BN8" s="13"/>
      <c r="BO8" s="14"/>
      <c r="BP8" s="31"/>
      <c r="BQ8" s="32"/>
      <c r="BR8" s="13"/>
      <c r="BS8" s="14"/>
      <c r="BT8" s="31"/>
      <c r="BU8" s="32"/>
      <c r="BV8" s="13"/>
      <c r="BW8" s="14"/>
      <c r="BX8" s="31"/>
      <c r="BY8" s="32"/>
      <c r="BZ8" s="13"/>
      <c r="CA8" s="14"/>
      <c r="CB8" s="31"/>
      <c r="CC8" s="32"/>
      <c r="CD8" s="13"/>
      <c r="CE8" s="14"/>
      <c r="CF8" s="31"/>
      <c r="CG8" s="32"/>
      <c r="CH8" s="13"/>
      <c r="CI8" s="14"/>
      <c r="CJ8" s="31"/>
      <c r="CK8" s="32"/>
      <c r="CL8" s="13"/>
      <c r="CM8" s="14"/>
      <c r="CN8" s="31"/>
      <c r="CO8" s="32"/>
      <c r="CP8" s="13"/>
      <c r="CQ8" s="14"/>
      <c r="CR8" s="31"/>
      <c r="CS8" s="32"/>
      <c r="CT8" s="13"/>
      <c r="CU8" s="14"/>
      <c r="CV8" s="31"/>
      <c r="CW8" s="32"/>
    </row>
    <row r="9" spans="1:101" ht="17" thickBot="1" x14ac:dyDescent="0.25">
      <c r="A9" s="5" t="s">
        <v>14</v>
      </c>
      <c r="B9" s="8"/>
      <c r="C9" s="39"/>
      <c r="E9" s="40"/>
      <c r="F9" s="13"/>
      <c r="G9" s="14"/>
      <c r="H9" s="31"/>
      <c r="I9" s="32"/>
      <c r="J9" s="13"/>
      <c r="K9" s="14"/>
      <c r="L9" s="31"/>
      <c r="M9" s="32"/>
      <c r="N9" s="13"/>
      <c r="O9" s="14"/>
      <c r="P9" s="31"/>
      <c r="Q9" s="32"/>
      <c r="R9" s="13"/>
      <c r="S9" s="14"/>
      <c r="T9" s="31"/>
      <c r="U9" s="32"/>
      <c r="V9" s="13"/>
      <c r="W9" s="14"/>
      <c r="X9" s="31"/>
      <c r="Y9" s="32"/>
      <c r="Z9" s="13"/>
      <c r="AA9" s="14"/>
      <c r="AB9" s="31"/>
      <c r="AC9" s="32"/>
      <c r="AD9" s="13"/>
      <c r="AE9" s="14"/>
      <c r="AF9" s="31"/>
      <c r="AG9" s="32"/>
      <c r="AH9" s="13"/>
      <c r="AI9" s="14"/>
      <c r="AJ9" s="31"/>
      <c r="AK9" s="32"/>
      <c r="AL9" s="13"/>
      <c r="AM9" s="14"/>
      <c r="AN9" s="31"/>
      <c r="AO9" s="32"/>
      <c r="AP9" s="13"/>
      <c r="AQ9" s="14"/>
      <c r="AR9" s="31"/>
      <c r="AS9" s="32"/>
      <c r="AT9" s="13"/>
      <c r="AU9" s="14"/>
      <c r="AV9" s="31"/>
      <c r="AW9" s="32"/>
      <c r="AX9" s="13"/>
      <c r="AY9" s="14"/>
      <c r="AZ9" s="31"/>
      <c r="BA9" s="32"/>
      <c r="BB9" s="13"/>
      <c r="BC9" s="14"/>
      <c r="BD9" s="31"/>
      <c r="BE9" s="32"/>
      <c r="BF9" s="13"/>
      <c r="BG9" s="14"/>
      <c r="BH9" s="31"/>
      <c r="BI9" s="32"/>
      <c r="BJ9" s="13"/>
      <c r="BK9" s="14"/>
      <c r="BL9" s="31"/>
      <c r="BM9" s="32"/>
      <c r="BN9" s="13"/>
      <c r="BO9" s="14"/>
      <c r="BP9" s="31"/>
      <c r="BQ9" s="32"/>
      <c r="BR9" s="13"/>
      <c r="BS9" s="14"/>
      <c r="BT9" s="31"/>
      <c r="BU9" s="32"/>
      <c r="BV9" s="13"/>
      <c r="BW9" s="14"/>
      <c r="BX9" s="31"/>
      <c r="BY9" s="32"/>
      <c r="BZ9" s="13"/>
      <c r="CA9" s="14"/>
      <c r="CB9" s="31"/>
      <c r="CC9" s="32"/>
      <c r="CD9" s="13"/>
      <c r="CE9" s="14"/>
      <c r="CF9" s="31"/>
      <c r="CG9" s="32"/>
      <c r="CH9" s="13"/>
      <c r="CI9" s="14"/>
      <c r="CJ9" s="31"/>
      <c r="CK9" s="32"/>
      <c r="CL9" s="13"/>
      <c r="CM9" s="14"/>
      <c r="CN9" s="31"/>
      <c r="CO9" s="32"/>
      <c r="CP9" s="13"/>
      <c r="CQ9" s="14"/>
      <c r="CR9" s="31"/>
      <c r="CS9" s="32"/>
      <c r="CT9" s="13"/>
      <c r="CU9" s="14"/>
      <c r="CV9" s="31"/>
      <c r="CW9" s="32"/>
    </row>
    <row r="10" spans="1:101" ht="17" x14ac:dyDescent="0.2">
      <c r="A10" s="2" t="s">
        <v>15</v>
      </c>
      <c r="B10" s="44">
        <v>63</v>
      </c>
      <c r="C10" s="39"/>
      <c r="D10" s="37"/>
      <c r="E10" s="40"/>
      <c r="F10" s="17"/>
      <c r="G10" s="18"/>
      <c r="H10" s="25"/>
      <c r="I10" s="26"/>
      <c r="J10" s="17"/>
      <c r="K10" s="18"/>
      <c r="L10" s="25"/>
      <c r="M10" s="26"/>
      <c r="N10" s="17"/>
      <c r="O10" s="18"/>
      <c r="P10" s="25"/>
      <c r="Q10" s="26"/>
      <c r="R10" s="17"/>
      <c r="S10" s="18"/>
      <c r="T10" s="25"/>
      <c r="U10" s="26"/>
      <c r="V10" s="17"/>
      <c r="W10" s="18"/>
      <c r="X10" s="25"/>
      <c r="Y10" s="26"/>
      <c r="Z10" s="17"/>
      <c r="AA10" s="18"/>
      <c r="AB10" s="25"/>
      <c r="AC10" s="26"/>
      <c r="AD10" s="17"/>
      <c r="AE10" s="18"/>
      <c r="AF10" s="25"/>
      <c r="AG10" s="26"/>
      <c r="AH10" s="17"/>
      <c r="AI10" s="18"/>
      <c r="AJ10" s="25"/>
      <c r="AK10" s="26"/>
      <c r="AL10" s="17"/>
      <c r="AM10" s="18"/>
      <c r="AN10" s="25"/>
      <c r="AO10" s="26"/>
      <c r="AP10" s="17"/>
      <c r="AQ10" s="18"/>
      <c r="AR10" s="25"/>
      <c r="AS10" s="26"/>
      <c r="AT10" s="17"/>
      <c r="AU10" s="18"/>
      <c r="AV10" s="25"/>
      <c r="AW10" s="26"/>
      <c r="AX10" s="17"/>
      <c r="AY10" s="18"/>
      <c r="AZ10" s="25"/>
      <c r="BA10" s="26"/>
      <c r="BB10" s="17"/>
      <c r="BC10" s="18"/>
      <c r="BD10" s="25"/>
      <c r="BE10" s="26"/>
      <c r="BF10" s="17"/>
      <c r="BG10" s="18"/>
      <c r="BH10" s="25"/>
      <c r="BI10" s="26"/>
      <c r="BJ10" s="17"/>
      <c r="BK10" s="18"/>
      <c r="BL10" s="25"/>
      <c r="BM10" s="26"/>
      <c r="BN10" s="17"/>
      <c r="BO10" s="18"/>
      <c r="BP10" s="25"/>
      <c r="BQ10" s="26"/>
      <c r="BR10" s="17"/>
      <c r="BS10" s="18"/>
      <c r="BT10" s="25"/>
      <c r="BU10" s="26"/>
      <c r="BV10" s="17"/>
      <c r="BW10" s="18"/>
      <c r="BX10" s="25"/>
      <c r="BY10" s="26"/>
      <c r="BZ10" s="17"/>
      <c r="CA10" s="18"/>
      <c r="CB10" s="25"/>
      <c r="CC10" s="26"/>
      <c r="CD10" s="17"/>
      <c r="CE10" s="18"/>
      <c r="CF10" s="25"/>
      <c r="CG10" s="26"/>
      <c r="CH10" s="17"/>
      <c r="CI10" s="18"/>
      <c r="CJ10" s="25"/>
      <c r="CK10" s="26"/>
      <c r="CL10" s="17"/>
      <c r="CM10" s="18"/>
      <c r="CN10" s="25"/>
      <c r="CO10" s="26"/>
      <c r="CP10" s="17"/>
      <c r="CQ10" s="18"/>
      <c r="CR10" s="25"/>
      <c r="CS10" s="26"/>
      <c r="CT10" s="17"/>
      <c r="CU10" s="18"/>
      <c r="CV10" s="25"/>
      <c r="CW10" s="26"/>
    </row>
    <row r="11" spans="1:101" ht="17" x14ac:dyDescent="0.2">
      <c r="A11" s="3" t="s">
        <v>16</v>
      </c>
      <c r="B11" s="44">
        <v>351</v>
      </c>
      <c r="C11" s="39" t="e">
        <f>STDEV(F11,H11,J11,L11,N11,P11,R11,T11,V11,X11,Z11,AB11,AD11,AF11,AH11,AJ11,AL11,AN11,AP11,AR11,AT11)</f>
        <v>#REF!</v>
      </c>
      <c r="D11" s="37" t="e">
        <f>C11/E11</f>
        <v>#REF!</v>
      </c>
      <c r="E11" s="40" t="e">
        <f>AVERAGE(F11,H11,J11,L11,N11,P11,R11,T11,V11,X11,Z11,AB11,AD11,AF11,AH11,AJ11,AL11,AN11,AP11,AR11,AT11)</f>
        <v>#REF!</v>
      </c>
      <c r="F11" s="11" t="e">
        <v>#REF!</v>
      </c>
      <c r="G11" s="12" t="e">
        <v>#REF!</v>
      </c>
      <c r="H11" s="27">
        <v>59</v>
      </c>
      <c r="I11" s="28">
        <v>6.7</v>
      </c>
      <c r="J11" s="11">
        <v>58</v>
      </c>
      <c r="K11" s="12">
        <v>6.4</v>
      </c>
      <c r="L11" s="27">
        <v>76</v>
      </c>
      <c r="M11" s="28">
        <v>8.3000000000000007</v>
      </c>
      <c r="N11" s="11">
        <v>79</v>
      </c>
      <c r="O11" s="12">
        <v>8.9</v>
      </c>
      <c r="P11" s="27">
        <v>70</v>
      </c>
      <c r="Q11" s="28">
        <v>7.8</v>
      </c>
      <c r="R11" s="11">
        <v>35</v>
      </c>
      <c r="S11" s="12">
        <v>4.2</v>
      </c>
      <c r="T11" s="27">
        <v>70</v>
      </c>
      <c r="U11" s="28">
        <v>7.8</v>
      </c>
      <c r="V11" s="11">
        <v>35</v>
      </c>
      <c r="W11" s="12">
        <v>3.6</v>
      </c>
      <c r="X11" s="27">
        <v>28</v>
      </c>
      <c r="Y11" s="28">
        <v>3</v>
      </c>
      <c r="Z11" s="11">
        <v>42</v>
      </c>
      <c r="AA11" s="12">
        <v>4.7</v>
      </c>
      <c r="AB11" s="27">
        <v>35</v>
      </c>
      <c r="AC11" s="28">
        <v>3.5</v>
      </c>
      <c r="AD11" s="11">
        <v>36</v>
      </c>
      <c r="AE11" s="12">
        <v>3.7</v>
      </c>
      <c r="AF11" s="27">
        <v>9</v>
      </c>
      <c r="AG11" s="28">
        <v>1.3</v>
      </c>
      <c r="AH11" s="11">
        <v>2</v>
      </c>
      <c r="AI11" s="12">
        <v>0.5</v>
      </c>
      <c r="AJ11" s="27">
        <v>39</v>
      </c>
      <c r="AK11" s="28">
        <v>4.4000000000000004</v>
      </c>
      <c r="AL11" s="11">
        <v>40</v>
      </c>
      <c r="AM11" s="12">
        <v>4.5999999999999996</v>
      </c>
      <c r="AN11" s="27">
        <v>47</v>
      </c>
      <c r="AO11" s="28">
        <v>4.9000000000000004</v>
      </c>
      <c r="AP11" s="11">
        <v>50</v>
      </c>
      <c r="AQ11" s="12">
        <v>5.6</v>
      </c>
      <c r="AR11" s="27">
        <v>-5</v>
      </c>
      <c r="AS11" s="28">
        <v>-1.2</v>
      </c>
      <c r="AT11" s="11">
        <v>0</v>
      </c>
      <c r="AU11" s="12">
        <v>0</v>
      </c>
      <c r="AV11" s="27">
        <v>58</v>
      </c>
      <c r="AW11" s="28">
        <v>5.9</v>
      </c>
      <c r="AX11" s="11">
        <v>62</v>
      </c>
      <c r="AY11" s="12">
        <v>6.7</v>
      </c>
      <c r="AZ11" s="27">
        <v>44</v>
      </c>
      <c r="BA11" s="28">
        <v>4.5999999999999996</v>
      </c>
      <c r="BB11" s="11">
        <v>43</v>
      </c>
      <c r="BC11" s="12">
        <v>4.9000000000000004</v>
      </c>
      <c r="BD11" s="27">
        <v>33</v>
      </c>
      <c r="BE11" s="28">
        <v>3.9</v>
      </c>
      <c r="BF11" s="11">
        <v>28</v>
      </c>
      <c r="BG11" s="12">
        <v>3.4</v>
      </c>
      <c r="BH11" s="27">
        <v>46</v>
      </c>
      <c r="BI11" s="28">
        <v>5.2</v>
      </c>
      <c r="BJ11" s="11">
        <v>25</v>
      </c>
      <c r="BK11" s="12">
        <v>2.7</v>
      </c>
      <c r="BL11" s="27">
        <v>51</v>
      </c>
      <c r="BM11" s="28">
        <v>5.6</v>
      </c>
      <c r="BN11" s="11">
        <v>48</v>
      </c>
      <c r="BO11" s="12">
        <v>5.2</v>
      </c>
      <c r="BP11" s="27">
        <v>45</v>
      </c>
      <c r="BQ11" s="28">
        <v>4.8</v>
      </c>
      <c r="BR11" s="11">
        <v>43</v>
      </c>
      <c r="BS11" s="12">
        <v>4.7</v>
      </c>
      <c r="BT11" s="27">
        <v>25</v>
      </c>
      <c r="BU11" s="28">
        <v>2.8</v>
      </c>
      <c r="BV11" s="11">
        <v>27</v>
      </c>
      <c r="BW11" s="12">
        <v>3</v>
      </c>
      <c r="BX11" s="27">
        <v>25</v>
      </c>
      <c r="BY11" s="28">
        <v>2.7</v>
      </c>
      <c r="BZ11" s="11">
        <v>77</v>
      </c>
      <c r="CA11" s="12">
        <v>8.1</v>
      </c>
      <c r="CB11" s="27">
        <v>64</v>
      </c>
      <c r="CC11" s="28">
        <v>6.8</v>
      </c>
      <c r="CD11" s="11">
        <v>73</v>
      </c>
      <c r="CE11" s="12">
        <v>8</v>
      </c>
      <c r="CF11" s="27">
        <v>60</v>
      </c>
      <c r="CG11" s="28">
        <v>6.5</v>
      </c>
      <c r="CH11" s="11">
        <v>44</v>
      </c>
      <c r="CI11" s="12">
        <v>4.9000000000000004</v>
      </c>
      <c r="CJ11" s="27">
        <v>46</v>
      </c>
      <c r="CK11" s="28">
        <v>4.9000000000000004</v>
      </c>
      <c r="CL11" s="11">
        <v>60</v>
      </c>
      <c r="CM11" s="12">
        <v>6.5</v>
      </c>
      <c r="CN11" s="27">
        <v>60</v>
      </c>
      <c r="CO11" s="28">
        <v>6.4</v>
      </c>
      <c r="CP11" s="11">
        <v>43</v>
      </c>
      <c r="CQ11" s="12">
        <v>4.5</v>
      </c>
      <c r="CR11" s="27">
        <v>100</v>
      </c>
      <c r="CS11" s="28">
        <v>10.4</v>
      </c>
      <c r="CT11" s="11">
        <v>70</v>
      </c>
      <c r="CU11" s="12">
        <v>7.4</v>
      </c>
      <c r="CV11" s="27"/>
      <c r="CW11" s="28"/>
    </row>
    <row r="12" spans="1:101" ht="17" x14ac:dyDescent="0.2">
      <c r="A12" s="3" t="s">
        <v>17</v>
      </c>
      <c r="B12" s="44">
        <v>609</v>
      </c>
      <c r="C12" s="39">
        <f>STDEV(F12,H12,J12,L12,N12,P12,R12,T12,V12,X12,Z12,AB12,AD12,AF12,AH12,AJ12,AL12,AN12,AP12,AR12,AT12)</f>
        <v>24.163234567456083</v>
      </c>
      <c r="D12" s="37">
        <f>C12/E12</f>
        <v>0.5467973339618295</v>
      </c>
      <c r="E12" s="40">
        <f>AVERAGE(F12,H12,J12,L12,N12,P12,R12,T12,V12,X12,Z12,AB12,AD12,AF12,AH12,AJ12,AL12,AN12,AP12,AR12,AT12)</f>
        <v>44.19047619047619</v>
      </c>
      <c r="F12" s="11">
        <v>56</v>
      </c>
      <c r="G12" s="12">
        <v>6.2</v>
      </c>
      <c r="H12" s="27">
        <v>61</v>
      </c>
      <c r="I12" s="28">
        <v>6.7</v>
      </c>
      <c r="J12" s="11">
        <v>62</v>
      </c>
      <c r="K12" s="12">
        <v>6.9</v>
      </c>
      <c r="L12" s="27">
        <v>77</v>
      </c>
      <c r="M12" s="28">
        <v>8.4</v>
      </c>
      <c r="N12" s="11">
        <v>83</v>
      </c>
      <c r="O12" s="12">
        <v>8.6</v>
      </c>
      <c r="P12" s="27">
        <v>80</v>
      </c>
      <c r="Q12" s="28">
        <v>8.3000000000000007</v>
      </c>
      <c r="R12" s="11">
        <v>39</v>
      </c>
      <c r="S12" s="12">
        <v>4.0999999999999996</v>
      </c>
      <c r="T12" s="27">
        <v>80</v>
      </c>
      <c r="U12" s="28">
        <v>8.3000000000000007</v>
      </c>
      <c r="V12" s="11">
        <v>35</v>
      </c>
      <c r="W12" s="12">
        <v>3.6</v>
      </c>
      <c r="X12" s="27">
        <v>33</v>
      </c>
      <c r="Y12" s="28">
        <v>3.5</v>
      </c>
      <c r="Z12" s="11">
        <v>40</v>
      </c>
      <c r="AA12" s="12">
        <v>4.2</v>
      </c>
      <c r="AB12" s="27">
        <v>40</v>
      </c>
      <c r="AC12" s="28">
        <v>4.5999999999999996</v>
      </c>
      <c r="AD12" s="11">
        <v>34</v>
      </c>
      <c r="AE12" s="12">
        <v>3.8</v>
      </c>
      <c r="AF12" s="27">
        <v>4</v>
      </c>
      <c r="AG12" s="28">
        <v>0.5</v>
      </c>
      <c r="AH12" s="11">
        <v>7</v>
      </c>
      <c r="AI12" s="12">
        <v>1.2</v>
      </c>
      <c r="AJ12" s="27">
        <v>43</v>
      </c>
      <c r="AK12" s="28">
        <v>4.8</v>
      </c>
      <c r="AL12" s="11">
        <v>38</v>
      </c>
      <c r="AM12" s="12">
        <v>5.7</v>
      </c>
      <c r="AN12" s="27">
        <v>48</v>
      </c>
      <c r="AO12" s="28">
        <v>5.6</v>
      </c>
      <c r="AP12" s="11">
        <v>47</v>
      </c>
      <c r="AQ12" s="12">
        <v>5.2</v>
      </c>
      <c r="AR12" s="27">
        <v>17</v>
      </c>
      <c r="AS12" s="28">
        <v>3.3</v>
      </c>
      <c r="AT12" s="11">
        <v>4</v>
      </c>
      <c r="AU12" s="12">
        <v>1.3</v>
      </c>
      <c r="AV12" s="27">
        <v>63</v>
      </c>
      <c r="AW12" s="28">
        <v>6.9</v>
      </c>
      <c r="AX12" s="11">
        <v>60</v>
      </c>
      <c r="AY12" s="12">
        <v>6.2</v>
      </c>
      <c r="AZ12" s="27">
        <v>45</v>
      </c>
      <c r="BA12" s="28">
        <v>5.0999999999999996</v>
      </c>
      <c r="BB12" s="11">
        <v>49</v>
      </c>
      <c r="BC12" s="12">
        <v>5.5</v>
      </c>
      <c r="BD12" s="27">
        <v>37</v>
      </c>
      <c r="BE12" s="28">
        <v>4.3</v>
      </c>
      <c r="BF12" s="11">
        <v>34</v>
      </c>
      <c r="BG12" s="12">
        <v>3.9</v>
      </c>
      <c r="BH12" s="27">
        <v>51</v>
      </c>
      <c r="BI12" s="28">
        <v>5.7</v>
      </c>
      <c r="BJ12" s="11">
        <v>26</v>
      </c>
      <c r="BK12" s="12">
        <v>3.4</v>
      </c>
      <c r="BL12" s="27">
        <v>51</v>
      </c>
      <c r="BM12" s="28">
        <v>5.4</v>
      </c>
      <c r="BN12" s="11">
        <v>55</v>
      </c>
      <c r="BO12" s="12">
        <v>5.9</v>
      </c>
      <c r="BP12" s="27">
        <v>47</v>
      </c>
      <c r="BQ12" s="28">
        <v>5.0999999999999996</v>
      </c>
      <c r="BR12" s="11">
        <v>43</v>
      </c>
      <c r="BS12" s="12">
        <v>4.7</v>
      </c>
      <c r="BT12" s="27">
        <v>32</v>
      </c>
      <c r="BU12" s="28">
        <v>3.6</v>
      </c>
      <c r="BV12" s="11">
        <v>32</v>
      </c>
      <c r="BW12" s="12">
        <v>3.6</v>
      </c>
      <c r="BX12" s="27">
        <v>26</v>
      </c>
      <c r="BY12" s="28">
        <v>3.4</v>
      </c>
      <c r="BZ12" s="11">
        <v>81</v>
      </c>
      <c r="CA12" s="12">
        <v>8.5</v>
      </c>
      <c r="CB12" s="27">
        <v>64</v>
      </c>
      <c r="CC12" s="28">
        <v>6.8</v>
      </c>
      <c r="CD12" s="11">
        <v>67</v>
      </c>
      <c r="CE12" s="12">
        <v>7.3</v>
      </c>
      <c r="CF12" s="27">
        <v>58</v>
      </c>
      <c r="CG12" s="28">
        <v>6.2</v>
      </c>
      <c r="CH12" s="11">
        <v>44</v>
      </c>
      <c r="CI12" s="12">
        <v>4.9000000000000004</v>
      </c>
      <c r="CJ12" s="27">
        <v>45</v>
      </c>
      <c r="CK12" s="28">
        <v>4.8</v>
      </c>
      <c r="CL12" s="11">
        <v>71</v>
      </c>
      <c r="CM12" s="12">
        <v>7.6</v>
      </c>
      <c r="CN12" s="27">
        <v>65</v>
      </c>
      <c r="CO12" s="28">
        <v>7</v>
      </c>
      <c r="CP12" s="11">
        <v>46</v>
      </c>
      <c r="CQ12" s="12">
        <v>4.9000000000000004</v>
      </c>
      <c r="CR12" s="27">
        <v>103</v>
      </c>
      <c r="CS12" s="28">
        <v>10.8</v>
      </c>
      <c r="CT12" s="11">
        <v>71</v>
      </c>
      <c r="CU12" s="12">
        <v>7.5</v>
      </c>
      <c r="CV12" s="27"/>
      <c r="CW12" s="28"/>
    </row>
    <row r="13" spans="1:101" ht="17" x14ac:dyDescent="0.2">
      <c r="A13" s="3"/>
      <c r="B13" s="44">
        <v>1120</v>
      </c>
      <c r="C13" s="39">
        <f>STDEV(F13,H13,J13,L13,N13,P13,R13,T13,V13,X13,Z13,AB13,AD13,AF13,AH13,AJ13,AL13,AN13,AP13,AR13,AT13)</f>
        <v>46.317979912318009</v>
      </c>
      <c r="D13" s="37">
        <f>C13/E13</f>
        <v>1.0834615184167955</v>
      </c>
      <c r="E13" s="40">
        <f>AVERAGE(F13,H13,J13,L13,N13,P13,R13,T13,V13,X13,Z13,AB13,AD13,AF13,AH13,AJ13,AL13,AN13,AP13,AR13,AT13)</f>
        <v>42.75</v>
      </c>
      <c r="F13" s="11">
        <v>-83</v>
      </c>
      <c r="G13" s="12">
        <v>-87.8</v>
      </c>
      <c r="H13" s="27">
        <v>111</v>
      </c>
      <c r="I13" s="28">
        <v>12.5</v>
      </c>
      <c r="J13" s="11">
        <v>67</v>
      </c>
      <c r="K13" s="12">
        <v>7.2</v>
      </c>
      <c r="L13" s="27">
        <v>28</v>
      </c>
      <c r="M13" s="28">
        <v>3.3</v>
      </c>
      <c r="N13" s="11">
        <v>113</v>
      </c>
      <c r="O13" s="12">
        <v>12.9</v>
      </c>
      <c r="P13" s="27">
        <v>77</v>
      </c>
      <c r="Q13" s="28">
        <v>12.1</v>
      </c>
      <c r="R13" s="11">
        <v>47</v>
      </c>
      <c r="S13" s="12">
        <v>7.6</v>
      </c>
      <c r="T13" s="27">
        <v>77</v>
      </c>
      <c r="U13" s="28">
        <v>12.1</v>
      </c>
      <c r="V13" s="11">
        <v>39</v>
      </c>
      <c r="W13" s="12">
        <v>4.2</v>
      </c>
      <c r="X13" s="27">
        <v>46</v>
      </c>
      <c r="Y13" s="28">
        <v>6.8</v>
      </c>
      <c r="Z13" s="11">
        <v>60</v>
      </c>
      <c r="AA13" s="12">
        <v>7</v>
      </c>
      <c r="AB13" s="27">
        <v>37</v>
      </c>
      <c r="AC13" s="28">
        <v>5.9</v>
      </c>
      <c r="AD13" s="11">
        <v>37</v>
      </c>
      <c r="AE13" s="12">
        <v>6</v>
      </c>
      <c r="AF13" s="27">
        <v>0</v>
      </c>
      <c r="AG13" s="28">
        <v>0</v>
      </c>
      <c r="AH13" s="11">
        <v>-20</v>
      </c>
      <c r="AI13" s="12">
        <v>-4.0999999999999996</v>
      </c>
      <c r="AJ13" s="27">
        <v>43</v>
      </c>
      <c r="AK13" s="28">
        <v>9.6999999999999993</v>
      </c>
      <c r="AL13" s="11">
        <v>62</v>
      </c>
      <c r="AM13" s="12">
        <v>6.5</v>
      </c>
      <c r="AN13" s="27">
        <v>66</v>
      </c>
      <c r="AO13" s="28">
        <v>7.6</v>
      </c>
      <c r="AP13" s="11">
        <v>71</v>
      </c>
      <c r="AQ13" s="12">
        <v>10.7</v>
      </c>
      <c r="AR13" s="27">
        <v>-23</v>
      </c>
      <c r="AS13" s="28">
        <v>-6.7</v>
      </c>
      <c r="AT13" s="11"/>
      <c r="AU13" s="12"/>
      <c r="AV13" s="27">
        <v>76</v>
      </c>
      <c r="AW13" s="28">
        <v>8</v>
      </c>
      <c r="AX13" s="11">
        <v>-61</v>
      </c>
      <c r="AY13" s="12">
        <v>-6.2</v>
      </c>
      <c r="AZ13" s="27">
        <v>372</v>
      </c>
      <c r="BA13" s="28">
        <v>41.6</v>
      </c>
      <c r="BB13" s="11">
        <v>45</v>
      </c>
      <c r="BC13" s="12">
        <v>7.2</v>
      </c>
      <c r="BD13" s="27">
        <v>56</v>
      </c>
      <c r="BE13" s="28">
        <v>8</v>
      </c>
      <c r="BF13" s="11"/>
      <c r="BG13" s="12"/>
      <c r="BH13" s="27">
        <v>43</v>
      </c>
      <c r="BI13" s="28">
        <v>6.5</v>
      </c>
      <c r="BJ13" s="11">
        <v>41</v>
      </c>
      <c r="BK13" s="12">
        <v>7.4</v>
      </c>
      <c r="BL13" s="27">
        <v>60</v>
      </c>
      <c r="BM13" s="28">
        <v>7.8</v>
      </c>
      <c r="BN13" s="11">
        <v>50</v>
      </c>
      <c r="BO13" s="12">
        <v>6.9</v>
      </c>
      <c r="BP13" s="27">
        <v>70</v>
      </c>
      <c r="BQ13" s="28">
        <v>9</v>
      </c>
      <c r="BR13" s="11">
        <v>71</v>
      </c>
      <c r="BS13" s="12">
        <v>9.3000000000000007</v>
      </c>
      <c r="BT13" s="27">
        <v>44</v>
      </c>
      <c r="BU13" s="28">
        <v>6.2</v>
      </c>
      <c r="BV13" s="11">
        <v>44</v>
      </c>
      <c r="BW13" s="12">
        <v>5.9</v>
      </c>
      <c r="BX13" s="27">
        <v>41</v>
      </c>
      <c r="BY13" s="28">
        <v>7.4</v>
      </c>
      <c r="BZ13" s="11">
        <v>81</v>
      </c>
      <c r="CA13" s="12">
        <v>10</v>
      </c>
      <c r="CB13" s="27">
        <v>88</v>
      </c>
      <c r="CC13" s="28">
        <v>11</v>
      </c>
      <c r="CD13" s="11">
        <v>69</v>
      </c>
      <c r="CE13" s="12">
        <v>8.1</v>
      </c>
      <c r="CF13" s="27">
        <v>49</v>
      </c>
      <c r="CG13" s="28">
        <v>6.4</v>
      </c>
      <c r="CH13" s="11">
        <v>49</v>
      </c>
      <c r="CI13" s="12">
        <v>7</v>
      </c>
      <c r="CJ13" s="27">
        <v>61</v>
      </c>
      <c r="CK13" s="28">
        <v>8.4</v>
      </c>
      <c r="CL13" s="11">
        <v>48</v>
      </c>
      <c r="CM13" s="12">
        <v>6.4</v>
      </c>
      <c r="CN13" s="27">
        <v>80</v>
      </c>
      <c r="CO13" s="28">
        <v>10.4</v>
      </c>
      <c r="CP13" s="11">
        <v>67</v>
      </c>
      <c r="CQ13" s="12">
        <v>8</v>
      </c>
      <c r="CR13" s="27">
        <v>131</v>
      </c>
      <c r="CS13" s="28">
        <v>15.3</v>
      </c>
      <c r="CT13" s="11">
        <v>69</v>
      </c>
      <c r="CU13" s="12">
        <v>8.9</v>
      </c>
      <c r="CV13" s="27"/>
      <c r="CW13" s="28"/>
    </row>
    <row r="14" spans="1:101" ht="17" x14ac:dyDescent="0.2">
      <c r="A14" s="3" t="s">
        <v>18</v>
      </c>
      <c r="B14" s="44">
        <v>46</v>
      </c>
      <c r="C14" s="39" t="e">
        <f>STDEV(F14,H14,J14,L14,N14,P14,R14,T14,V14,X14,Z14,AB14,AD14,AF14,AH14,AJ14,AL14,AN14,AP14,AR14,AT14)</f>
        <v>#REF!</v>
      </c>
      <c r="D14" s="37" t="e">
        <f>C14/E14</f>
        <v>#REF!</v>
      </c>
      <c r="E14" s="40" t="e">
        <f>AVERAGE(F14,H14,J14,L14,N14,P14,R14,T14,V14,X14,Z14,AB14,AD14,AF14,AH14,AJ14,AL14,AN14,AP14,AR14,AT14)</f>
        <v>#REF!</v>
      </c>
      <c r="F14" s="11" t="e">
        <v>#REF!</v>
      </c>
      <c r="G14" s="12" t="e">
        <v>#REF!</v>
      </c>
      <c r="H14" s="27">
        <v>-111</v>
      </c>
      <c r="I14" s="28">
        <v>-161.6</v>
      </c>
      <c r="J14" s="11">
        <v>-90</v>
      </c>
      <c r="K14" s="12">
        <v>-136.19999999999999</v>
      </c>
      <c r="L14" s="27">
        <v>-68</v>
      </c>
      <c r="M14" s="28">
        <v>-8.6999999999999993</v>
      </c>
      <c r="N14" s="11">
        <v>-68</v>
      </c>
      <c r="O14" s="12">
        <v>-11</v>
      </c>
      <c r="P14" s="27">
        <v>-83</v>
      </c>
      <c r="Q14" s="28">
        <v>-59.4</v>
      </c>
      <c r="R14" s="11">
        <v>-114</v>
      </c>
      <c r="S14" s="12">
        <v>-408.8</v>
      </c>
      <c r="T14" s="27">
        <v>-83</v>
      </c>
      <c r="U14" s="28">
        <v>-59.4</v>
      </c>
      <c r="V14" s="11">
        <v>-70</v>
      </c>
      <c r="W14" s="12">
        <v>-15.3</v>
      </c>
      <c r="X14" s="27">
        <v>-100</v>
      </c>
      <c r="Y14" s="28">
        <v>-155.6</v>
      </c>
      <c r="Z14" s="11">
        <v>-72</v>
      </c>
      <c r="AA14" s="12">
        <v>-34.4</v>
      </c>
      <c r="AB14" s="27">
        <v>-52</v>
      </c>
      <c r="AC14" s="28">
        <v>-7.9</v>
      </c>
      <c r="AD14" s="11">
        <v>-97</v>
      </c>
      <c r="AE14" s="12">
        <v>-382.3</v>
      </c>
      <c r="AF14" s="27"/>
      <c r="AG14" s="28"/>
      <c r="AH14" s="11"/>
      <c r="AI14" s="12"/>
      <c r="AJ14" s="27">
        <v>-26</v>
      </c>
      <c r="AK14" s="28">
        <v>-3.2</v>
      </c>
      <c r="AL14" s="11">
        <v>-41</v>
      </c>
      <c r="AM14" s="12">
        <v>-7.1</v>
      </c>
      <c r="AN14" s="27">
        <v>-53</v>
      </c>
      <c r="AO14" s="28">
        <v>-8.5</v>
      </c>
      <c r="AP14" s="11">
        <v>245</v>
      </c>
      <c r="AQ14" s="12">
        <v>25.8</v>
      </c>
      <c r="AR14" s="27"/>
      <c r="AS14" s="28"/>
      <c r="AT14" s="11"/>
      <c r="AU14" s="12"/>
      <c r="AV14" s="27">
        <v>-84</v>
      </c>
      <c r="AW14" s="28">
        <v>-180.7</v>
      </c>
      <c r="AX14" s="11">
        <v>-41</v>
      </c>
      <c r="AY14" s="12">
        <v>-6.1</v>
      </c>
      <c r="AZ14" s="27">
        <v>41</v>
      </c>
      <c r="BA14" s="28">
        <v>4.5</v>
      </c>
      <c r="BB14" s="11"/>
      <c r="BC14" s="12"/>
      <c r="BD14" s="27"/>
      <c r="BE14" s="28"/>
      <c r="BF14" s="11"/>
      <c r="BG14" s="12"/>
      <c r="BH14" s="27"/>
      <c r="BI14" s="28"/>
      <c r="BJ14" s="11"/>
      <c r="BK14" s="12"/>
      <c r="BL14" s="27">
        <v>-40</v>
      </c>
      <c r="BM14" s="28">
        <v>-5.0999999999999996</v>
      </c>
      <c r="BN14" s="11">
        <v>-40</v>
      </c>
      <c r="BO14" s="12">
        <v>-5.2</v>
      </c>
      <c r="BP14" s="27">
        <v>-93</v>
      </c>
      <c r="BQ14" s="28">
        <v>-79.599999999999994</v>
      </c>
      <c r="BR14" s="11">
        <v>-95</v>
      </c>
      <c r="BS14" s="12">
        <v>-74.2</v>
      </c>
      <c r="BT14" s="27">
        <v>-44</v>
      </c>
      <c r="BU14" s="28">
        <v>-5.9</v>
      </c>
      <c r="BV14" s="11">
        <v>-89</v>
      </c>
      <c r="BW14" s="12">
        <v>-28.8</v>
      </c>
      <c r="BX14" s="27"/>
      <c r="BY14" s="28"/>
      <c r="BZ14" s="11">
        <v>-81</v>
      </c>
      <c r="CA14" s="12">
        <v>-87.8</v>
      </c>
      <c r="CB14" s="27"/>
      <c r="CC14" s="28"/>
      <c r="CD14" s="11">
        <v>212</v>
      </c>
      <c r="CE14" s="12">
        <v>22.5</v>
      </c>
      <c r="CF14" s="27"/>
      <c r="CG14" s="28"/>
      <c r="CH14" s="11"/>
      <c r="CI14" s="12"/>
      <c r="CJ14" s="27">
        <v>-49</v>
      </c>
      <c r="CK14" s="28">
        <v>-7.4</v>
      </c>
      <c r="CL14" s="11">
        <v>-126</v>
      </c>
      <c r="CM14" s="12">
        <v>-12.7</v>
      </c>
      <c r="CN14" s="27">
        <v>-24</v>
      </c>
      <c r="CO14" s="28">
        <v>-3</v>
      </c>
      <c r="CP14" s="11">
        <v>-33</v>
      </c>
      <c r="CQ14" s="12">
        <v>-4.4000000000000004</v>
      </c>
      <c r="CR14" s="27">
        <v>-9</v>
      </c>
      <c r="CS14" s="28">
        <v>-1</v>
      </c>
      <c r="CT14" s="11">
        <v>-64</v>
      </c>
      <c r="CU14" s="12">
        <v>-7.3</v>
      </c>
      <c r="CV14" s="27"/>
      <c r="CW14" s="28"/>
    </row>
    <row r="15" spans="1:101" x14ac:dyDescent="0.2">
      <c r="A15" s="6"/>
      <c r="B15" s="8"/>
      <c r="C15" s="39"/>
      <c r="E15" s="40"/>
      <c r="F15" s="21"/>
      <c r="G15" s="22"/>
      <c r="H15" s="33"/>
      <c r="I15" s="34"/>
      <c r="J15" s="21"/>
      <c r="K15" s="22"/>
      <c r="L15" s="33"/>
      <c r="M15" s="34"/>
      <c r="N15" s="21"/>
      <c r="O15" s="22"/>
      <c r="P15" s="33"/>
      <c r="Q15" s="34"/>
      <c r="R15" s="21"/>
      <c r="S15" s="22"/>
      <c r="T15" s="33"/>
      <c r="U15" s="34"/>
      <c r="V15" s="21"/>
      <c r="W15" s="22"/>
      <c r="X15" s="33"/>
      <c r="Y15" s="34"/>
      <c r="Z15" s="21"/>
      <c r="AA15" s="22"/>
      <c r="AB15" s="33"/>
      <c r="AC15" s="34"/>
      <c r="AD15" s="21"/>
      <c r="AE15" s="22"/>
      <c r="AF15" s="33"/>
      <c r="AG15" s="34"/>
      <c r="AH15" s="21"/>
      <c r="AI15" s="22"/>
      <c r="AJ15" s="33"/>
      <c r="AK15" s="34"/>
      <c r="AL15" s="21"/>
      <c r="AM15" s="22"/>
      <c r="AN15" s="33"/>
      <c r="AO15" s="34"/>
      <c r="AP15" s="21"/>
      <c r="AQ15" s="22"/>
      <c r="AR15" s="33"/>
      <c r="AS15" s="34"/>
      <c r="AT15" s="21"/>
      <c r="AU15" s="22"/>
      <c r="AV15" s="33"/>
      <c r="AW15" s="34"/>
      <c r="AX15" s="21"/>
      <c r="AY15" s="22"/>
      <c r="AZ15" s="33"/>
      <c r="BA15" s="34"/>
      <c r="BB15" s="21"/>
      <c r="BC15" s="22"/>
      <c r="BD15" s="33"/>
      <c r="BE15" s="34"/>
      <c r="BF15" s="21"/>
      <c r="BG15" s="22"/>
      <c r="BH15" s="33"/>
      <c r="BI15" s="34"/>
      <c r="BJ15" s="21"/>
      <c r="BK15" s="22"/>
      <c r="BL15" s="33"/>
      <c r="BM15" s="34"/>
      <c r="BN15" s="21"/>
      <c r="BO15" s="22"/>
      <c r="BP15" s="33"/>
      <c r="BQ15" s="34"/>
      <c r="BR15" s="21"/>
      <c r="BS15" s="22"/>
      <c r="BT15" s="33"/>
      <c r="BU15" s="34"/>
      <c r="BV15" s="21"/>
      <c r="BW15" s="22"/>
      <c r="BX15" s="33"/>
      <c r="BY15" s="34"/>
      <c r="BZ15" s="21"/>
      <c r="CA15" s="22"/>
      <c r="CB15" s="33"/>
      <c r="CC15" s="34"/>
      <c r="CD15" s="21"/>
      <c r="CE15" s="22"/>
      <c r="CF15" s="33"/>
      <c r="CG15" s="34"/>
      <c r="CH15" s="21"/>
      <c r="CI15" s="22"/>
      <c r="CJ15" s="33"/>
      <c r="CK15" s="34"/>
      <c r="CL15" s="21"/>
      <c r="CM15" s="22"/>
      <c r="CN15" s="33"/>
      <c r="CO15" s="34"/>
      <c r="CP15" s="21"/>
      <c r="CQ15" s="22"/>
      <c r="CR15" s="33"/>
      <c r="CS15" s="34"/>
      <c r="CT15" s="21"/>
      <c r="CU15" s="22"/>
      <c r="CV15" s="33"/>
      <c r="CW15" s="34"/>
    </row>
    <row r="16" spans="1:101" x14ac:dyDescent="0.2">
      <c r="A16" s="6"/>
      <c r="B16" s="8"/>
      <c r="C16" s="39"/>
      <c r="E16" s="40"/>
      <c r="F16" s="13"/>
      <c r="G16" s="14"/>
      <c r="H16" s="31"/>
      <c r="I16" s="32"/>
      <c r="J16" s="13"/>
      <c r="K16" s="14"/>
      <c r="L16" s="31"/>
      <c r="M16" s="32"/>
      <c r="N16" s="13"/>
      <c r="O16" s="14"/>
      <c r="P16" s="31"/>
      <c r="Q16" s="32"/>
      <c r="R16" s="13"/>
      <c r="S16" s="14"/>
      <c r="T16" s="31"/>
      <c r="U16" s="32"/>
      <c r="V16" s="13"/>
      <c r="W16" s="14"/>
      <c r="X16" s="31"/>
      <c r="Y16" s="32"/>
      <c r="Z16" s="13"/>
      <c r="AA16" s="14"/>
      <c r="AB16" s="31"/>
      <c r="AC16" s="32"/>
      <c r="AD16" s="13"/>
      <c r="AE16" s="14"/>
      <c r="AF16" s="31"/>
      <c r="AG16" s="32"/>
      <c r="AH16" s="13"/>
      <c r="AI16" s="14"/>
      <c r="AJ16" s="31"/>
      <c r="AK16" s="32"/>
      <c r="AL16" s="13"/>
      <c r="AM16" s="14"/>
      <c r="AN16" s="31"/>
      <c r="AO16" s="32"/>
      <c r="AP16" s="13"/>
      <c r="AQ16" s="14"/>
      <c r="AR16" s="31"/>
      <c r="AS16" s="32"/>
      <c r="AT16" s="13"/>
      <c r="AU16" s="14"/>
      <c r="AV16" s="31"/>
      <c r="AW16" s="32"/>
      <c r="AX16" s="13"/>
      <c r="AY16" s="14"/>
      <c r="AZ16" s="31"/>
      <c r="BA16" s="32"/>
      <c r="BB16" s="13"/>
      <c r="BC16" s="14"/>
      <c r="BD16" s="31"/>
      <c r="BE16" s="32"/>
      <c r="BF16" s="13"/>
      <c r="BG16" s="14"/>
      <c r="BH16" s="31"/>
      <c r="BI16" s="32"/>
      <c r="BJ16" s="13"/>
      <c r="BK16" s="14"/>
      <c r="BL16" s="31"/>
      <c r="BM16" s="32"/>
      <c r="BN16" s="13"/>
      <c r="BO16" s="14"/>
      <c r="BP16" s="31"/>
      <c r="BQ16" s="32"/>
      <c r="BR16" s="13"/>
      <c r="BS16" s="14"/>
      <c r="BT16" s="31"/>
      <c r="BU16" s="32"/>
      <c r="BV16" s="13"/>
      <c r="BW16" s="14"/>
      <c r="BX16" s="31"/>
      <c r="BY16" s="32"/>
      <c r="BZ16" s="13"/>
      <c r="CA16" s="14"/>
      <c r="CB16" s="31"/>
      <c r="CC16" s="32"/>
      <c r="CD16" s="13"/>
      <c r="CE16" s="14"/>
      <c r="CF16" s="31"/>
      <c r="CG16" s="32"/>
      <c r="CH16" s="13"/>
      <c r="CI16" s="14"/>
      <c r="CJ16" s="31"/>
      <c r="CK16" s="32"/>
      <c r="CL16" s="13"/>
      <c r="CM16" s="14"/>
      <c r="CN16" s="31"/>
      <c r="CO16" s="32"/>
      <c r="CP16" s="13"/>
      <c r="CQ16" s="14"/>
      <c r="CR16" s="31"/>
      <c r="CS16" s="32"/>
      <c r="CT16" s="13"/>
      <c r="CU16" s="14"/>
      <c r="CV16" s="31"/>
      <c r="CW16" s="32"/>
    </row>
    <row r="17" spans="1:101" ht="17" x14ac:dyDescent="0.2">
      <c r="A17" s="3" t="s">
        <v>19</v>
      </c>
      <c r="B17" s="44">
        <v>1460</v>
      </c>
      <c r="C17" s="39">
        <f>STDEV(F17,H17,J17,L17,N17,P17,R17,T17,V17,X17,Z17,AB17,AD17,AF17,AH17,AJ17,AL17,AN17,AP17,AR17,AT17)</f>
        <v>628.0283812209824</v>
      </c>
      <c r="D17" s="37">
        <f>C17/E17</f>
        <v>0.80891781192594636</v>
      </c>
      <c r="E17" s="40">
        <f>AVERAGE(F17,H17,J17,L17,N17,P17,R17,T17,V17,X17,Z17,AB17,AD17,AF17,AH17,AJ17,AL17,AN17,AP17,AR17,AT17)</f>
        <v>776.38095238095241</v>
      </c>
      <c r="F17" s="17">
        <v>1354</v>
      </c>
      <c r="G17" s="18">
        <v>91.8</v>
      </c>
      <c r="H17" s="25">
        <v>1246</v>
      </c>
      <c r="I17" s="26">
        <v>88.5</v>
      </c>
      <c r="J17" s="17">
        <v>933</v>
      </c>
      <c r="K17" s="18">
        <v>63.9</v>
      </c>
      <c r="L17" s="25">
        <v>1827</v>
      </c>
      <c r="M17" s="26">
        <v>128</v>
      </c>
      <c r="N17" s="17">
        <v>1838</v>
      </c>
      <c r="O17" s="18">
        <v>128.69999999999999</v>
      </c>
      <c r="P17" s="25">
        <v>1537</v>
      </c>
      <c r="Q17" s="26">
        <v>108.4</v>
      </c>
      <c r="R17" s="17">
        <v>513</v>
      </c>
      <c r="S17" s="18">
        <v>38.4</v>
      </c>
      <c r="T17" s="25">
        <v>1537</v>
      </c>
      <c r="U17" s="26">
        <v>108.4</v>
      </c>
      <c r="V17" s="17">
        <v>524</v>
      </c>
      <c r="W17" s="18">
        <v>38.200000000000003</v>
      </c>
      <c r="X17" s="25">
        <v>904</v>
      </c>
      <c r="Y17" s="26">
        <v>64.8</v>
      </c>
      <c r="Z17" s="17">
        <v>932</v>
      </c>
      <c r="AA17" s="18">
        <v>64.400000000000006</v>
      </c>
      <c r="AB17" s="25">
        <v>-366</v>
      </c>
      <c r="AC17" s="26">
        <v>-24.6</v>
      </c>
      <c r="AD17" s="17">
        <v>604</v>
      </c>
      <c r="AE17" s="18">
        <v>48.6</v>
      </c>
      <c r="AF17" s="25">
        <v>216</v>
      </c>
      <c r="AG17" s="26">
        <v>18.3</v>
      </c>
      <c r="AH17" s="17">
        <v>256</v>
      </c>
      <c r="AI17" s="18">
        <v>22.1</v>
      </c>
      <c r="AJ17" s="25">
        <v>657</v>
      </c>
      <c r="AK17" s="26">
        <v>47.6</v>
      </c>
      <c r="AL17" s="17">
        <v>710</v>
      </c>
      <c r="AM17" s="18">
        <v>51.3</v>
      </c>
      <c r="AN17" s="25">
        <v>718</v>
      </c>
      <c r="AO17" s="26">
        <v>48.7</v>
      </c>
      <c r="AP17" s="17">
        <v>-467</v>
      </c>
      <c r="AQ17" s="18">
        <v>-31.4</v>
      </c>
      <c r="AR17" s="25">
        <v>409</v>
      </c>
      <c r="AS17" s="26">
        <v>33.9</v>
      </c>
      <c r="AT17" s="17">
        <v>422</v>
      </c>
      <c r="AU17" s="18">
        <v>34.700000000000003</v>
      </c>
      <c r="AV17" s="25">
        <v>-378</v>
      </c>
      <c r="AW17" s="26">
        <v>-25.5</v>
      </c>
      <c r="AX17" s="17">
        <v>1145</v>
      </c>
      <c r="AY17" s="18">
        <v>80.7</v>
      </c>
      <c r="AZ17" s="25">
        <v>1120</v>
      </c>
      <c r="BA17" s="26">
        <v>78.900000000000006</v>
      </c>
      <c r="BB17" s="17">
        <v>727</v>
      </c>
      <c r="BC17" s="18">
        <v>52.4</v>
      </c>
      <c r="BD17" s="25">
        <v>670</v>
      </c>
      <c r="BE17" s="26">
        <v>48.3</v>
      </c>
      <c r="BF17" s="17">
        <v>666</v>
      </c>
      <c r="BG17" s="18">
        <v>48.8</v>
      </c>
      <c r="BH17" s="25">
        <v>858</v>
      </c>
      <c r="BI17" s="26">
        <v>61.3</v>
      </c>
      <c r="BJ17" s="17">
        <v>334</v>
      </c>
      <c r="BK17" s="18">
        <v>26.5</v>
      </c>
      <c r="BL17" s="25">
        <v>859</v>
      </c>
      <c r="BM17" s="26">
        <v>60.6</v>
      </c>
      <c r="BN17" s="17">
        <v>1045</v>
      </c>
      <c r="BO17" s="18">
        <v>73.8</v>
      </c>
      <c r="BP17" s="25">
        <v>925</v>
      </c>
      <c r="BQ17" s="26">
        <v>65.7</v>
      </c>
      <c r="BR17" s="17">
        <v>1073</v>
      </c>
      <c r="BS17" s="18">
        <v>75.400000000000006</v>
      </c>
      <c r="BT17" s="25">
        <v>479</v>
      </c>
      <c r="BU17" s="26">
        <v>34.700000000000003</v>
      </c>
      <c r="BV17" s="17">
        <v>359</v>
      </c>
      <c r="BW17" s="18">
        <v>26.3</v>
      </c>
      <c r="BX17" s="25">
        <v>334</v>
      </c>
      <c r="BY17" s="26">
        <v>26.5</v>
      </c>
      <c r="BZ17" s="17">
        <v>768</v>
      </c>
      <c r="CA17" s="18">
        <v>54.5</v>
      </c>
      <c r="CB17" s="25">
        <v>1431</v>
      </c>
      <c r="CC17" s="26">
        <v>99.5</v>
      </c>
      <c r="CD17" s="17">
        <v>708</v>
      </c>
      <c r="CE17" s="18">
        <v>51.7</v>
      </c>
      <c r="CF17" s="25">
        <v>922</v>
      </c>
      <c r="CG17" s="26">
        <v>65.400000000000006</v>
      </c>
      <c r="CH17" s="17">
        <v>1536</v>
      </c>
      <c r="CI17" s="18">
        <v>107</v>
      </c>
      <c r="CJ17" s="25">
        <v>1033</v>
      </c>
      <c r="CK17" s="26">
        <v>72.400000000000006</v>
      </c>
      <c r="CL17" s="17">
        <v>915</v>
      </c>
      <c r="CM17" s="18">
        <v>64.8</v>
      </c>
      <c r="CN17" s="25">
        <v>719</v>
      </c>
      <c r="CO17" s="26">
        <v>51.1</v>
      </c>
      <c r="CP17" s="17">
        <v>240</v>
      </c>
      <c r="CQ17" s="18">
        <v>17.8</v>
      </c>
      <c r="CR17" s="25">
        <v>432</v>
      </c>
      <c r="CS17" s="26">
        <v>31.6</v>
      </c>
      <c r="CT17" s="17">
        <v>663</v>
      </c>
      <c r="CU17" s="18">
        <v>47.6</v>
      </c>
      <c r="CV17" s="25"/>
      <c r="CW17" s="26"/>
    </row>
    <row r="18" spans="1:101" x14ac:dyDescent="0.2">
      <c r="A18" s="6"/>
      <c r="B18" s="8"/>
      <c r="C18" s="39"/>
      <c r="E18" s="40"/>
      <c r="F18" s="13"/>
      <c r="G18" s="14"/>
      <c r="H18" s="31"/>
      <c r="I18" s="32"/>
      <c r="J18" s="13"/>
      <c r="K18" s="14"/>
      <c r="L18" s="31"/>
      <c r="M18" s="32"/>
      <c r="N18" s="13"/>
      <c r="O18" s="14"/>
      <c r="P18" s="31"/>
      <c r="Q18" s="32"/>
      <c r="R18" s="13"/>
      <c r="S18" s="14"/>
      <c r="T18" s="31"/>
      <c r="U18" s="32"/>
      <c r="V18" s="13"/>
      <c r="W18" s="14"/>
      <c r="X18" s="31"/>
      <c r="Y18" s="32"/>
      <c r="Z18" s="13"/>
      <c r="AA18" s="14"/>
      <c r="AB18" s="31"/>
      <c r="AC18" s="32"/>
      <c r="AD18" s="13"/>
      <c r="AE18" s="14"/>
      <c r="AF18" s="31"/>
      <c r="AG18" s="32"/>
      <c r="AH18" s="13"/>
      <c r="AI18" s="14"/>
      <c r="AJ18" s="31"/>
      <c r="AK18" s="32"/>
      <c r="AL18" s="13"/>
      <c r="AM18" s="14"/>
      <c r="AN18" s="31"/>
      <c r="AO18" s="32"/>
      <c r="AP18" s="13"/>
      <c r="AQ18" s="14"/>
      <c r="AR18" s="31"/>
      <c r="AS18" s="32"/>
      <c r="AT18" s="13"/>
      <c r="AU18" s="14"/>
      <c r="AV18" s="31"/>
      <c r="AW18" s="32"/>
      <c r="AX18" s="13"/>
      <c r="AY18" s="14"/>
      <c r="AZ18" s="31"/>
      <c r="BA18" s="32"/>
      <c r="BB18" s="13"/>
      <c r="BC18" s="14"/>
      <c r="BD18" s="31"/>
      <c r="BE18" s="32"/>
      <c r="BF18" s="13"/>
      <c r="BG18" s="14"/>
      <c r="BH18" s="31"/>
      <c r="BI18" s="32"/>
      <c r="BJ18" s="13"/>
      <c r="BK18" s="14"/>
      <c r="BL18" s="31"/>
      <c r="BM18" s="32"/>
      <c r="BN18" s="13"/>
      <c r="BO18" s="14"/>
      <c r="BP18" s="31"/>
      <c r="BQ18" s="32"/>
      <c r="BR18" s="13"/>
      <c r="BS18" s="14"/>
      <c r="BT18" s="31"/>
      <c r="BU18" s="32"/>
      <c r="BV18" s="13"/>
      <c r="BW18" s="14"/>
      <c r="BX18" s="31"/>
      <c r="BY18" s="32"/>
      <c r="BZ18" s="13"/>
      <c r="CA18" s="14"/>
      <c r="CB18" s="31"/>
      <c r="CC18" s="32"/>
      <c r="CD18" s="13"/>
      <c r="CE18" s="14"/>
      <c r="CF18" s="31"/>
      <c r="CG18" s="32"/>
      <c r="CH18" s="13"/>
      <c r="CI18" s="14"/>
      <c r="CJ18" s="31"/>
      <c r="CK18" s="32"/>
      <c r="CL18" s="13"/>
      <c r="CM18" s="14"/>
      <c r="CN18" s="31"/>
      <c r="CO18" s="32"/>
      <c r="CP18" s="13"/>
      <c r="CQ18" s="14"/>
      <c r="CR18" s="31"/>
      <c r="CS18" s="32"/>
      <c r="CT18" s="13"/>
      <c r="CU18" s="14"/>
      <c r="CV18" s="31"/>
      <c r="CW18" s="32"/>
    </row>
    <row r="19" spans="1:101" x14ac:dyDescent="0.2">
      <c r="A19" s="6"/>
      <c r="B19" s="8"/>
      <c r="C19" s="39"/>
      <c r="E19" s="40"/>
      <c r="F19" s="13"/>
      <c r="G19" s="14"/>
      <c r="H19" s="31"/>
      <c r="I19" s="32"/>
      <c r="J19" s="13"/>
      <c r="K19" s="14"/>
      <c r="L19" s="31"/>
      <c r="M19" s="32"/>
      <c r="N19" s="13"/>
      <c r="O19" s="14"/>
      <c r="P19" s="31"/>
      <c r="Q19" s="32"/>
      <c r="R19" s="13"/>
      <c r="S19" s="14"/>
      <c r="T19" s="31"/>
      <c r="U19" s="32"/>
      <c r="V19" s="13"/>
      <c r="W19" s="14"/>
      <c r="X19" s="31"/>
      <c r="Y19" s="32"/>
      <c r="Z19" s="13"/>
      <c r="AA19" s="14"/>
      <c r="AB19" s="31"/>
      <c r="AC19" s="32"/>
      <c r="AD19" s="13"/>
      <c r="AE19" s="14"/>
      <c r="AF19" s="31"/>
      <c r="AG19" s="32"/>
      <c r="AH19" s="13"/>
      <c r="AI19" s="14"/>
      <c r="AJ19" s="31"/>
      <c r="AK19" s="32"/>
      <c r="AL19" s="13"/>
      <c r="AM19" s="14"/>
      <c r="AN19" s="31"/>
      <c r="AO19" s="32"/>
      <c r="AP19" s="13"/>
      <c r="AQ19" s="14"/>
      <c r="AR19" s="31"/>
      <c r="AS19" s="32"/>
      <c r="AT19" s="13"/>
      <c r="AU19" s="14"/>
      <c r="AV19" s="31"/>
      <c r="AW19" s="32"/>
      <c r="AX19" s="13"/>
      <c r="AY19" s="14"/>
      <c r="AZ19" s="31"/>
      <c r="BA19" s="32"/>
      <c r="BB19" s="13"/>
      <c r="BC19" s="14"/>
      <c r="BD19" s="31"/>
      <c r="BE19" s="32"/>
      <c r="BF19" s="13"/>
      <c r="BG19" s="14"/>
      <c r="BH19" s="31"/>
      <c r="BI19" s="32"/>
      <c r="BJ19" s="13"/>
      <c r="BK19" s="14"/>
      <c r="BL19" s="31"/>
      <c r="BM19" s="32"/>
      <c r="BN19" s="13"/>
      <c r="BO19" s="14"/>
      <c r="BP19" s="31"/>
      <c r="BQ19" s="32"/>
      <c r="BR19" s="13"/>
      <c r="BS19" s="14"/>
      <c r="BT19" s="31"/>
      <c r="BU19" s="32"/>
      <c r="BV19" s="13"/>
      <c r="BW19" s="14"/>
      <c r="BX19" s="31"/>
      <c r="BY19" s="32"/>
      <c r="BZ19" s="13"/>
      <c r="CA19" s="14"/>
      <c r="CB19" s="31"/>
      <c r="CC19" s="32"/>
      <c r="CD19" s="13"/>
      <c r="CE19" s="14"/>
      <c r="CF19" s="31"/>
      <c r="CG19" s="32"/>
      <c r="CH19" s="13"/>
      <c r="CI19" s="14"/>
      <c r="CJ19" s="31"/>
      <c r="CK19" s="32"/>
      <c r="CL19" s="13"/>
      <c r="CM19" s="14"/>
      <c r="CN19" s="31"/>
      <c r="CO19" s="32"/>
      <c r="CP19" s="13"/>
      <c r="CQ19" s="14"/>
      <c r="CR19" s="31"/>
      <c r="CS19" s="32"/>
      <c r="CT19" s="13"/>
      <c r="CU19" s="14"/>
      <c r="CV19" s="31"/>
      <c r="CW19" s="32"/>
    </row>
    <row r="20" spans="1:101" ht="18" thickBot="1" x14ac:dyDescent="0.25">
      <c r="A20" s="7" t="s">
        <v>20</v>
      </c>
      <c r="B20" s="45">
        <v>661</v>
      </c>
      <c r="C20" s="39"/>
      <c r="D20" s="38"/>
      <c r="E20" s="41"/>
      <c r="F20" s="15"/>
      <c r="G20" s="16"/>
      <c r="H20" s="35"/>
      <c r="I20" s="36"/>
      <c r="J20" s="15"/>
      <c r="K20" s="16"/>
      <c r="L20" s="35"/>
      <c r="M20" s="36"/>
      <c r="N20" s="15"/>
      <c r="O20" s="16"/>
      <c r="P20" s="35"/>
      <c r="Q20" s="36"/>
      <c r="R20" s="15"/>
      <c r="S20" s="16"/>
      <c r="T20" s="35"/>
      <c r="U20" s="36"/>
      <c r="V20" s="15"/>
      <c r="W20" s="16"/>
      <c r="X20" s="35"/>
      <c r="Y20" s="36"/>
      <c r="Z20" s="15"/>
      <c r="AA20" s="16"/>
      <c r="AB20" s="35"/>
      <c r="AC20" s="36"/>
      <c r="AD20" s="15"/>
      <c r="AE20" s="16"/>
      <c r="AF20" s="35"/>
      <c r="AG20" s="36"/>
      <c r="AH20" s="15"/>
      <c r="AI20" s="16"/>
      <c r="AJ20" s="35"/>
      <c r="AK20" s="36"/>
      <c r="AL20" s="15"/>
      <c r="AM20" s="16"/>
      <c r="AN20" s="35"/>
      <c r="AO20" s="36"/>
      <c r="AP20" s="15"/>
      <c r="AQ20" s="16"/>
      <c r="AR20" s="35"/>
      <c r="AS20" s="36"/>
      <c r="AT20" s="15"/>
      <c r="AU20" s="16"/>
      <c r="AV20" s="35"/>
      <c r="AW20" s="36"/>
      <c r="AX20" s="15"/>
      <c r="AY20" s="16"/>
      <c r="AZ20" s="35"/>
      <c r="BA20" s="36"/>
      <c r="BB20" s="15"/>
      <c r="BC20" s="16"/>
      <c r="BD20" s="35"/>
      <c r="BE20" s="36"/>
      <c r="BF20" s="15"/>
      <c r="BG20" s="16"/>
      <c r="BH20" s="35"/>
      <c r="BI20" s="36"/>
      <c r="BJ20" s="15"/>
      <c r="BK20" s="16"/>
      <c r="BL20" s="35"/>
      <c r="BM20" s="36"/>
      <c r="BN20" s="15"/>
      <c r="BO20" s="16"/>
      <c r="BP20" s="35"/>
      <c r="BQ20" s="36"/>
      <c r="BR20" s="15"/>
      <c r="BS20" s="16"/>
      <c r="BT20" s="35"/>
      <c r="BU20" s="36"/>
      <c r="BV20" s="15"/>
      <c r="BW20" s="16"/>
      <c r="BX20" s="35"/>
      <c r="BY20" s="36"/>
      <c r="BZ20" s="15"/>
      <c r="CA20" s="16"/>
      <c r="CB20" s="35"/>
      <c r="CC20" s="36"/>
      <c r="CD20" s="15"/>
      <c r="CE20" s="16"/>
      <c r="CF20" s="35"/>
      <c r="CG20" s="36"/>
      <c r="CH20" s="15"/>
      <c r="CI20" s="16"/>
      <c r="CJ20" s="35"/>
      <c r="CK20" s="36"/>
      <c r="CL20" s="15"/>
      <c r="CM20" s="16"/>
      <c r="CN20" s="35"/>
      <c r="CO20" s="36"/>
      <c r="CP20" s="15"/>
      <c r="CQ20" s="16"/>
      <c r="CR20" s="35"/>
      <c r="CS20" s="36"/>
      <c r="CT20" s="15"/>
      <c r="CU20" s="16"/>
      <c r="CV20" s="35"/>
      <c r="CW20" s="36"/>
    </row>
    <row r="21" spans="1:101" x14ac:dyDescent="0.2">
      <c r="AV21" s="167"/>
      <c r="AW21" s="167"/>
    </row>
    <row r="22" spans="1:101" x14ac:dyDescent="0.2">
      <c r="CR22" t="s">
        <v>94</v>
      </c>
    </row>
    <row r="25" spans="1:101" x14ac:dyDescent="0.2">
      <c r="B25" t="s">
        <v>33</v>
      </c>
    </row>
    <row r="26" spans="1:101" ht="17" thickBot="1" x14ac:dyDescent="0.25"/>
    <row r="27" spans="1:101" ht="17" thickBot="1" x14ac:dyDescent="0.25">
      <c r="A27" s="5" t="s">
        <v>8</v>
      </c>
      <c r="B27" s="5" t="s">
        <v>9</v>
      </c>
      <c r="C27" s="157" t="s">
        <v>46</v>
      </c>
      <c r="D27" s="158"/>
      <c r="E27" s="159"/>
      <c r="F27" s="154" t="s">
        <v>45</v>
      </c>
      <c r="G27" s="155"/>
      <c r="H27" s="156"/>
    </row>
    <row r="28" spans="1:101" ht="52" thickBot="1" x14ac:dyDescent="0.25">
      <c r="A28" s="1" t="s">
        <v>10</v>
      </c>
      <c r="C28" s="51" t="s">
        <v>34</v>
      </c>
      <c r="D28" s="51" t="s">
        <v>1</v>
      </c>
      <c r="E28" s="52" t="s">
        <v>2</v>
      </c>
      <c r="F28" s="65" t="s">
        <v>35</v>
      </c>
      <c r="G28" s="53" t="s">
        <v>1</v>
      </c>
      <c r="H28" s="54" t="s">
        <v>2</v>
      </c>
      <c r="J28" s="97"/>
      <c r="K28" s="98"/>
      <c r="L28" s="146" t="s">
        <v>10</v>
      </c>
      <c r="M28" s="148"/>
      <c r="N28" s="148"/>
      <c r="O28" s="148"/>
      <c r="P28" s="148"/>
      <c r="Q28" s="148"/>
      <c r="R28" s="148"/>
      <c r="S28" s="147"/>
      <c r="T28" s="146" t="s">
        <v>14</v>
      </c>
      <c r="U28" s="148"/>
      <c r="V28" s="148"/>
      <c r="W28" s="148"/>
      <c r="X28" s="148"/>
      <c r="Y28" s="148"/>
      <c r="Z28" s="148"/>
      <c r="AA28" s="148"/>
      <c r="AB28" s="148"/>
      <c r="AC28" s="147"/>
      <c r="AD28" s="146"/>
      <c r="AE28" s="147"/>
    </row>
    <row r="29" spans="1:101" x14ac:dyDescent="0.2">
      <c r="A29" s="2" t="s">
        <v>11</v>
      </c>
      <c r="B29" s="50">
        <v>338</v>
      </c>
      <c r="C29" s="58">
        <f>E4</f>
        <v>94.904761904761898</v>
      </c>
      <c r="D29" s="55">
        <f t="shared" ref="D29:E32" si="0">C4</f>
        <v>66.928995780532048</v>
      </c>
      <c r="E29" s="59">
        <f t="shared" si="0"/>
        <v>0.70522273526902812</v>
      </c>
      <c r="F29" s="66"/>
      <c r="G29" s="56">
        <f>F4</f>
        <v>130</v>
      </c>
      <c r="H29" s="67">
        <f t="shared" ref="G29:H32" si="1">G4</f>
        <v>26.3</v>
      </c>
      <c r="J29" s="160" t="s">
        <v>63</v>
      </c>
      <c r="K29" s="141"/>
      <c r="L29" s="144" t="str">
        <f>A29</f>
        <v>Ac-228</v>
      </c>
      <c r="M29" s="145"/>
      <c r="N29" s="144"/>
      <c r="O29" s="145"/>
      <c r="P29" s="144" t="str">
        <f>A31</f>
        <v>Bi-212</v>
      </c>
      <c r="Q29" s="145"/>
      <c r="R29" s="144" t="str">
        <f>A32</f>
        <v>Pb-212</v>
      </c>
      <c r="S29" s="145"/>
      <c r="T29" s="144" t="str">
        <f>A35</f>
        <v>Th-234</v>
      </c>
      <c r="U29" s="145"/>
      <c r="V29" s="144" t="str">
        <f>A36</f>
        <v>Pb-214</v>
      </c>
      <c r="W29" s="145"/>
      <c r="X29" s="144" t="str">
        <f>A37</f>
        <v>Bi-214</v>
      </c>
      <c r="Y29" s="145"/>
      <c r="Z29" s="144"/>
      <c r="AA29" s="145"/>
      <c r="AB29" s="144" t="str">
        <f>A39</f>
        <v>Pb-210</v>
      </c>
      <c r="AC29" s="145"/>
      <c r="AD29" s="144" t="str">
        <f>A42</f>
        <v>K-40</v>
      </c>
      <c r="AE29" s="145"/>
      <c r="AF29" t="s">
        <v>106</v>
      </c>
    </row>
    <row r="30" spans="1:101" x14ac:dyDescent="0.2">
      <c r="A30" s="3"/>
      <c r="B30" s="50">
        <v>911</v>
      </c>
      <c r="C30" s="58">
        <f>E5</f>
        <v>84</v>
      </c>
      <c r="D30" s="55">
        <f t="shared" si="0"/>
        <v>37.516662964608138</v>
      </c>
      <c r="E30" s="59">
        <f t="shared" si="0"/>
        <v>0.44662694005485876</v>
      </c>
      <c r="F30" s="66"/>
      <c r="G30" s="56">
        <f t="shared" si="1"/>
        <v>123</v>
      </c>
      <c r="H30" s="67">
        <f t="shared" si="1"/>
        <v>21.9</v>
      </c>
      <c r="J30" s="160" t="s">
        <v>64</v>
      </c>
      <c r="K30" s="141"/>
      <c r="L30" s="140">
        <v>338</v>
      </c>
      <c r="M30" s="141"/>
      <c r="N30" s="140">
        <v>911</v>
      </c>
      <c r="O30" s="141"/>
      <c r="P30" s="140">
        <v>727</v>
      </c>
      <c r="Q30" s="141"/>
      <c r="R30" s="140">
        <v>238</v>
      </c>
      <c r="S30" s="141"/>
      <c r="T30" s="140">
        <v>63</v>
      </c>
      <c r="U30" s="141"/>
      <c r="V30" s="140">
        <v>351</v>
      </c>
      <c r="W30" s="141"/>
      <c r="X30" s="140">
        <v>609</v>
      </c>
      <c r="Y30" s="141"/>
      <c r="Z30" s="140">
        <v>1120</v>
      </c>
      <c r="AA30" s="141"/>
      <c r="AB30" s="140">
        <v>46</v>
      </c>
      <c r="AC30" s="141"/>
      <c r="AD30" s="140">
        <v>1460</v>
      </c>
      <c r="AE30" s="141"/>
    </row>
    <row r="31" spans="1:101" ht="16" customHeight="1" thickBot="1" x14ac:dyDescent="0.25">
      <c r="A31" s="3" t="s">
        <v>12</v>
      </c>
      <c r="B31" s="50">
        <v>727</v>
      </c>
      <c r="C31" s="58">
        <f>E6</f>
        <v>65</v>
      </c>
      <c r="D31" s="55">
        <f t="shared" si="0"/>
        <v>59.908263203000637</v>
      </c>
      <c r="E31" s="59">
        <f t="shared" si="0"/>
        <v>0.92166558773847129</v>
      </c>
      <c r="F31" s="66"/>
      <c r="G31" s="56">
        <f t="shared" si="1"/>
        <v>92</v>
      </c>
      <c r="H31" s="67">
        <f t="shared" si="1"/>
        <v>18.3</v>
      </c>
      <c r="J31" s="96"/>
      <c r="K31" s="8"/>
      <c r="L31" s="94" t="s">
        <v>65</v>
      </c>
      <c r="M31" s="95" t="s">
        <v>66</v>
      </c>
      <c r="N31" s="94" t="s">
        <v>65</v>
      </c>
      <c r="O31" s="95" t="s">
        <v>66</v>
      </c>
      <c r="P31" s="94" t="s">
        <v>65</v>
      </c>
      <c r="Q31" s="95" t="s">
        <v>66</v>
      </c>
      <c r="R31" s="94" t="s">
        <v>65</v>
      </c>
      <c r="S31" s="95" t="s">
        <v>66</v>
      </c>
      <c r="T31" s="94" t="s">
        <v>65</v>
      </c>
      <c r="U31" s="95" t="s">
        <v>66</v>
      </c>
      <c r="V31" s="94" t="s">
        <v>65</v>
      </c>
      <c r="W31" s="95" t="s">
        <v>66</v>
      </c>
      <c r="X31" s="94" t="s">
        <v>65</v>
      </c>
      <c r="Y31" s="95" t="s">
        <v>66</v>
      </c>
      <c r="Z31" s="94" t="s">
        <v>65</v>
      </c>
      <c r="AA31" s="95" t="s">
        <v>66</v>
      </c>
      <c r="AB31" s="94" t="s">
        <v>65</v>
      </c>
      <c r="AC31" s="95" t="s">
        <v>66</v>
      </c>
      <c r="AD31" s="94" t="s">
        <v>65</v>
      </c>
      <c r="AE31" s="95" t="s">
        <v>66</v>
      </c>
    </row>
    <row r="32" spans="1:101" ht="17" customHeight="1" x14ac:dyDescent="0.2">
      <c r="A32" s="3" t="s">
        <v>13</v>
      </c>
      <c r="B32" s="50">
        <v>238</v>
      </c>
      <c r="C32" s="58">
        <f>E7</f>
        <v>81.80952380952381</v>
      </c>
      <c r="D32" s="55">
        <f t="shared" si="0"/>
        <v>30.050988415722792</v>
      </c>
      <c r="E32" s="59">
        <f t="shared" si="0"/>
        <v>0.3673287291793822</v>
      </c>
      <c r="F32" s="66"/>
      <c r="G32" s="56">
        <f t="shared" si="1"/>
        <v>116</v>
      </c>
      <c r="H32" s="67">
        <f t="shared" si="1"/>
        <v>20.5</v>
      </c>
      <c r="J32" s="161" t="s">
        <v>47</v>
      </c>
      <c r="K32" s="92" t="s">
        <v>3</v>
      </c>
      <c r="L32" s="48">
        <f>F4</f>
        <v>130</v>
      </c>
      <c r="M32" s="48">
        <f>G4</f>
        <v>26.3</v>
      </c>
      <c r="N32" s="48">
        <f>F5</f>
        <v>123</v>
      </c>
      <c r="O32" s="48">
        <f>G5</f>
        <v>21.9</v>
      </c>
      <c r="P32" s="48">
        <f>F6</f>
        <v>92</v>
      </c>
      <c r="Q32" s="48">
        <f>G6</f>
        <v>18.3</v>
      </c>
      <c r="R32" s="48">
        <f>F7</f>
        <v>116</v>
      </c>
      <c r="S32" s="48">
        <f>G7</f>
        <v>20.5</v>
      </c>
      <c r="T32" s="48"/>
      <c r="U32" s="48"/>
      <c r="V32" s="48"/>
      <c r="W32" s="48"/>
      <c r="X32" s="48">
        <f>F12</f>
        <v>56</v>
      </c>
      <c r="Y32" s="48">
        <f>G12</f>
        <v>6.2</v>
      </c>
      <c r="Z32" s="48"/>
      <c r="AA32" s="48"/>
      <c r="AB32" s="48"/>
      <c r="AC32" s="48"/>
      <c r="AD32" s="48">
        <f>F17</f>
        <v>1354</v>
      </c>
      <c r="AE32" s="48">
        <f>G17</f>
        <v>91.8</v>
      </c>
      <c r="AF32">
        <v>1</v>
      </c>
    </row>
    <row r="33" spans="1:32" ht="17" thickBot="1" x14ac:dyDescent="0.25">
      <c r="A33" s="4"/>
      <c r="C33" s="60"/>
      <c r="D33" s="48"/>
      <c r="E33" s="61"/>
      <c r="F33" s="68"/>
      <c r="G33" s="47"/>
      <c r="H33" s="49"/>
      <c r="J33" s="162"/>
      <c r="K33" s="93" t="s">
        <v>5</v>
      </c>
      <c r="L33" s="47">
        <f>H4</f>
        <v>79</v>
      </c>
      <c r="M33" s="47">
        <f>I4</f>
        <v>15</v>
      </c>
      <c r="N33" s="47">
        <f>H5</f>
        <v>89</v>
      </c>
      <c r="O33" s="47">
        <f>I5</f>
        <v>16</v>
      </c>
      <c r="P33" s="47"/>
      <c r="Q33" s="47"/>
      <c r="R33" s="47">
        <f>H7</f>
        <v>76</v>
      </c>
      <c r="S33" s="47">
        <f>I7</f>
        <v>13.4</v>
      </c>
      <c r="T33" s="47"/>
      <c r="U33" s="47"/>
      <c r="V33" s="47">
        <f>H11</f>
        <v>59</v>
      </c>
      <c r="W33" s="47">
        <f>I11</f>
        <v>6.7</v>
      </c>
      <c r="X33" s="47">
        <f>H12</f>
        <v>61</v>
      </c>
      <c r="Y33" s="47">
        <f>I12</f>
        <v>6.7</v>
      </c>
      <c r="Z33" s="47">
        <f>H13</f>
        <v>111</v>
      </c>
      <c r="AA33" s="47">
        <f>I13</f>
        <v>12.5</v>
      </c>
      <c r="AB33" s="47"/>
      <c r="AC33" s="47"/>
      <c r="AD33" s="47">
        <f>H17</f>
        <v>1246</v>
      </c>
      <c r="AE33" s="47">
        <f>I17</f>
        <v>88.5</v>
      </c>
      <c r="AF33">
        <v>2</v>
      </c>
    </row>
    <row r="34" spans="1:32" ht="17" thickBot="1" x14ac:dyDescent="0.25">
      <c r="A34" s="5" t="s">
        <v>14</v>
      </c>
      <c r="C34" s="60"/>
      <c r="D34" s="48"/>
      <c r="E34" s="61"/>
      <c r="F34" s="68"/>
      <c r="G34" s="47"/>
      <c r="H34" s="49"/>
      <c r="J34" s="162"/>
      <c r="K34" s="92" t="s">
        <v>6</v>
      </c>
      <c r="L34" s="48">
        <f>J4</f>
        <v>105</v>
      </c>
      <c r="M34" s="48">
        <f>K4</f>
        <v>21.5</v>
      </c>
      <c r="N34" s="48">
        <f>J5</f>
        <v>100</v>
      </c>
      <c r="O34" s="48">
        <f>K5</f>
        <v>17.899999999999999</v>
      </c>
      <c r="P34" s="48">
        <f>J6</f>
        <v>50</v>
      </c>
      <c r="Q34" s="48">
        <f>K6</f>
        <v>12.8</v>
      </c>
      <c r="R34" s="48">
        <f>J7</f>
        <v>97</v>
      </c>
      <c r="S34" s="48">
        <f>K7</f>
        <v>17.100000000000001</v>
      </c>
      <c r="T34" s="48"/>
      <c r="U34" s="48"/>
      <c r="V34" s="48">
        <f>J11</f>
        <v>58</v>
      </c>
      <c r="W34" s="48">
        <f>K11</f>
        <v>6.4</v>
      </c>
      <c r="X34" s="48">
        <f>J12</f>
        <v>62</v>
      </c>
      <c r="Y34" s="48">
        <f>K12</f>
        <v>6.9</v>
      </c>
      <c r="Z34" s="48">
        <f>J13</f>
        <v>67</v>
      </c>
      <c r="AA34" s="48">
        <f>K13</f>
        <v>7.2</v>
      </c>
      <c r="AB34" s="48"/>
      <c r="AC34" s="48"/>
      <c r="AD34" s="48">
        <f>J17</f>
        <v>933</v>
      </c>
      <c r="AE34" s="48">
        <f>K17</f>
        <v>63.9</v>
      </c>
      <c r="AF34">
        <v>3</v>
      </c>
    </row>
    <row r="35" spans="1:32" x14ac:dyDescent="0.2">
      <c r="A35" s="2" t="s">
        <v>15</v>
      </c>
      <c r="B35" s="57">
        <v>63</v>
      </c>
      <c r="C35" s="58">
        <f>E10</f>
        <v>0</v>
      </c>
      <c r="D35" s="55">
        <f t="shared" ref="D35:E39" si="2">C10</f>
        <v>0</v>
      </c>
      <c r="E35" s="59">
        <f t="shared" si="2"/>
        <v>0</v>
      </c>
      <c r="F35" s="66"/>
      <c r="G35" s="56">
        <f t="shared" ref="G35:H39" si="3">F10</f>
        <v>0</v>
      </c>
      <c r="H35" s="67">
        <f t="shared" si="3"/>
        <v>0</v>
      </c>
      <c r="J35" s="162"/>
      <c r="K35" s="93" t="s">
        <v>21</v>
      </c>
      <c r="L35" s="47">
        <f>L4</f>
        <v>20</v>
      </c>
      <c r="M35" s="47">
        <f>M4</f>
        <v>6.9</v>
      </c>
      <c r="N35" s="47">
        <f>L5</f>
        <v>125</v>
      </c>
      <c r="O35" s="47">
        <f>M5</f>
        <v>22.8</v>
      </c>
      <c r="P35" s="47"/>
      <c r="Q35" s="47"/>
      <c r="R35" s="47">
        <f>L7</f>
        <v>116</v>
      </c>
      <c r="S35" s="47">
        <f t="shared" ref="S35" si="4">M7</f>
        <v>20.5</v>
      </c>
      <c r="T35" s="47"/>
      <c r="U35" s="47"/>
      <c r="V35" s="47">
        <f>L11</f>
        <v>76</v>
      </c>
      <c r="W35" s="47">
        <f>M11</f>
        <v>8.3000000000000007</v>
      </c>
      <c r="X35" s="47">
        <f>L12</f>
        <v>77</v>
      </c>
      <c r="Y35" s="47">
        <f>M12</f>
        <v>8.4</v>
      </c>
      <c r="Z35" s="47">
        <f>L13</f>
        <v>28</v>
      </c>
      <c r="AA35" s="47">
        <f>M13</f>
        <v>3.3</v>
      </c>
      <c r="AB35" s="47"/>
      <c r="AC35" s="47"/>
      <c r="AD35" s="47">
        <f>L17</f>
        <v>1827</v>
      </c>
      <c r="AE35" s="47">
        <f>M17</f>
        <v>128</v>
      </c>
      <c r="AF35">
        <v>4</v>
      </c>
    </row>
    <row r="36" spans="1:32" x14ac:dyDescent="0.2">
      <c r="A36" s="3" t="s">
        <v>16</v>
      </c>
      <c r="B36" s="50">
        <v>351</v>
      </c>
      <c r="C36" s="58" t="e">
        <f>E11</f>
        <v>#REF!</v>
      </c>
      <c r="D36" s="55" t="e">
        <f t="shared" si="2"/>
        <v>#REF!</v>
      </c>
      <c r="E36" s="59" t="e">
        <f t="shared" si="2"/>
        <v>#REF!</v>
      </c>
      <c r="F36" s="66"/>
      <c r="G36" s="56" t="e">
        <f t="shared" si="3"/>
        <v>#REF!</v>
      </c>
      <c r="H36" s="67" t="e">
        <f t="shared" si="3"/>
        <v>#REF!</v>
      </c>
      <c r="J36" s="162"/>
      <c r="K36" s="92" t="s">
        <v>22</v>
      </c>
      <c r="L36" s="48">
        <f>N4</f>
        <v>152</v>
      </c>
      <c r="M36" s="48">
        <f>O4</f>
        <v>30.5</v>
      </c>
      <c r="N36" s="48">
        <f>N5</f>
        <v>125</v>
      </c>
      <c r="O36" s="48">
        <f>O5</f>
        <v>23</v>
      </c>
      <c r="P36" s="48">
        <f>N6</f>
        <v>187</v>
      </c>
      <c r="Q36" s="48">
        <f>O6</f>
        <v>41.3</v>
      </c>
      <c r="R36" s="48">
        <f>N7</f>
        <v>130</v>
      </c>
      <c r="S36" s="48">
        <f>O7</f>
        <v>23</v>
      </c>
      <c r="T36" s="48"/>
      <c r="U36" s="48"/>
      <c r="V36" s="48">
        <f>N11</f>
        <v>79</v>
      </c>
      <c r="W36" s="48">
        <f>O11</f>
        <v>8.9</v>
      </c>
      <c r="X36" s="48">
        <f>N12</f>
        <v>83</v>
      </c>
      <c r="Y36" s="48">
        <f>O12</f>
        <v>8.6</v>
      </c>
      <c r="Z36" s="48">
        <f>N13</f>
        <v>113</v>
      </c>
      <c r="AA36" s="48">
        <f>O13</f>
        <v>12.9</v>
      </c>
      <c r="AB36" s="48"/>
      <c r="AC36" s="48"/>
      <c r="AD36" s="48">
        <f>N17</f>
        <v>1838</v>
      </c>
      <c r="AE36" s="48">
        <f>O17</f>
        <v>128.69999999999999</v>
      </c>
      <c r="AF36">
        <v>5</v>
      </c>
    </row>
    <row r="37" spans="1:32" x14ac:dyDescent="0.2">
      <c r="A37" s="3" t="s">
        <v>17</v>
      </c>
      <c r="B37" s="50">
        <v>609</v>
      </c>
      <c r="C37" s="58">
        <f>E12</f>
        <v>44.19047619047619</v>
      </c>
      <c r="D37" s="55">
        <f t="shared" si="2"/>
        <v>24.163234567456083</v>
      </c>
      <c r="E37" s="59">
        <f t="shared" si="2"/>
        <v>0.5467973339618295</v>
      </c>
      <c r="F37" s="66"/>
      <c r="G37" s="56">
        <f t="shared" si="3"/>
        <v>56</v>
      </c>
      <c r="H37" s="67">
        <f t="shared" si="3"/>
        <v>6.2</v>
      </c>
      <c r="J37" s="162"/>
      <c r="K37" s="93" t="s">
        <v>23</v>
      </c>
      <c r="L37" s="47">
        <f>P4</f>
        <v>120</v>
      </c>
      <c r="M37" s="47">
        <f>Q4</f>
        <v>22</v>
      </c>
      <c r="N37" s="47">
        <f>P5</f>
        <v>135</v>
      </c>
      <c r="O37" s="47">
        <f>Q5</f>
        <v>24.2</v>
      </c>
      <c r="P37" s="47">
        <f>P6</f>
        <v>114</v>
      </c>
      <c r="Q37" s="47">
        <f>Q6</f>
        <v>22.4</v>
      </c>
      <c r="R37" s="47">
        <f>P7</f>
        <v>123</v>
      </c>
      <c r="S37" s="47">
        <f>Q7</f>
        <v>21.8</v>
      </c>
      <c r="T37" s="47"/>
      <c r="U37" s="47"/>
      <c r="V37" s="47">
        <f>P11</f>
        <v>70</v>
      </c>
      <c r="W37" s="47">
        <f>Q11</f>
        <v>7.8</v>
      </c>
      <c r="X37" s="47">
        <f>P12</f>
        <v>80</v>
      </c>
      <c r="Y37" s="47">
        <f>Q12</f>
        <v>8.3000000000000007</v>
      </c>
      <c r="Z37" s="47">
        <f>P13</f>
        <v>77</v>
      </c>
      <c r="AA37" s="47">
        <f>Q13</f>
        <v>12.1</v>
      </c>
      <c r="AB37" s="47"/>
      <c r="AC37" s="47"/>
      <c r="AD37" s="47">
        <f>P17</f>
        <v>1537</v>
      </c>
      <c r="AE37" s="47">
        <f>Q17</f>
        <v>108.4</v>
      </c>
      <c r="AF37">
        <v>6</v>
      </c>
    </row>
    <row r="38" spans="1:32" x14ac:dyDescent="0.2">
      <c r="A38" s="3"/>
      <c r="B38" s="50">
        <v>1120</v>
      </c>
      <c r="C38" s="58">
        <f>E13</f>
        <v>42.75</v>
      </c>
      <c r="D38" s="55">
        <f t="shared" si="2"/>
        <v>46.317979912318009</v>
      </c>
      <c r="E38" s="59">
        <f t="shared" si="2"/>
        <v>1.0834615184167955</v>
      </c>
      <c r="F38" s="66"/>
      <c r="G38" s="56">
        <f t="shared" si="3"/>
        <v>-83</v>
      </c>
      <c r="H38" s="67">
        <f t="shared" si="3"/>
        <v>-87.8</v>
      </c>
      <c r="J38" s="162"/>
      <c r="K38" s="92" t="s">
        <v>24</v>
      </c>
      <c r="L38" s="48">
        <f>R4</f>
        <v>59</v>
      </c>
      <c r="M38" s="48">
        <f>S4</f>
        <v>13.5</v>
      </c>
      <c r="N38" s="48">
        <f>R5</f>
        <v>76</v>
      </c>
      <c r="O38" s="48">
        <f>S5</f>
        <v>14.2</v>
      </c>
      <c r="P38" s="48">
        <f>R6</f>
        <v>105</v>
      </c>
      <c r="Q38" s="48">
        <f>S6</f>
        <v>23.3</v>
      </c>
      <c r="R38" s="48">
        <f>R7</f>
        <v>62</v>
      </c>
      <c r="S38" s="48">
        <f>S7</f>
        <v>11</v>
      </c>
      <c r="T38" s="48"/>
      <c r="U38" s="48"/>
      <c r="V38" s="48">
        <f>R11</f>
        <v>35</v>
      </c>
      <c r="W38" s="48">
        <f>S11</f>
        <v>4.2</v>
      </c>
      <c r="X38" s="48">
        <f>R12</f>
        <v>39</v>
      </c>
      <c r="Y38" s="48">
        <f>S12</f>
        <v>4.0999999999999996</v>
      </c>
      <c r="Z38" s="48">
        <f>R13</f>
        <v>47</v>
      </c>
      <c r="AA38" s="48">
        <f>S13</f>
        <v>7.6</v>
      </c>
      <c r="AB38" s="48"/>
      <c r="AC38" s="48"/>
      <c r="AD38" s="48">
        <f>R17</f>
        <v>513</v>
      </c>
      <c r="AE38" s="48">
        <f>S17</f>
        <v>38.4</v>
      </c>
      <c r="AF38">
        <v>7</v>
      </c>
    </row>
    <row r="39" spans="1:32" x14ac:dyDescent="0.2">
      <c r="A39" s="3" t="s">
        <v>18</v>
      </c>
      <c r="B39" s="50">
        <v>46</v>
      </c>
      <c r="C39" s="58" t="e">
        <f>E14</f>
        <v>#REF!</v>
      </c>
      <c r="D39" s="55" t="e">
        <f t="shared" si="2"/>
        <v>#REF!</v>
      </c>
      <c r="E39" s="59" t="e">
        <f t="shared" si="2"/>
        <v>#REF!</v>
      </c>
      <c r="F39" s="66"/>
      <c r="G39" s="56" t="e">
        <f t="shared" si="3"/>
        <v>#REF!</v>
      </c>
      <c r="H39" s="67" t="e">
        <f t="shared" si="3"/>
        <v>#REF!</v>
      </c>
      <c r="J39" s="162"/>
      <c r="K39" s="93" t="s">
        <v>25</v>
      </c>
      <c r="L39" s="47">
        <f>T4</f>
        <v>120</v>
      </c>
      <c r="M39" s="47">
        <f>U4</f>
        <v>22</v>
      </c>
      <c r="N39" s="47">
        <f>T5</f>
        <v>135</v>
      </c>
      <c r="O39" s="47">
        <f>U5</f>
        <v>24.2</v>
      </c>
      <c r="P39" s="47">
        <f>T6</f>
        <v>114</v>
      </c>
      <c r="Q39" s="47">
        <f>U6</f>
        <v>22.4</v>
      </c>
      <c r="R39" s="47">
        <f>T7</f>
        <v>123</v>
      </c>
      <c r="S39" s="47">
        <f>U7</f>
        <v>21.8</v>
      </c>
      <c r="T39" s="47"/>
      <c r="U39" s="47"/>
      <c r="V39" s="47">
        <f>T11</f>
        <v>70</v>
      </c>
      <c r="W39" s="47">
        <f>U11</f>
        <v>7.8</v>
      </c>
      <c r="X39" s="47">
        <f>T12</f>
        <v>80</v>
      </c>
      <c r="Y39" s="47">
        <f>U12</f>
        <v>8.3000000000000007</v>
      </c>
      <c r="Z39" s="47">
        <f>T13</f>
        <v>77</v>
      </c>
      <c r="AA39" s="47">
        <f>U13</f>
        <v>12.1</v>
      </c>
      <c r="AB39" s="47"/>
      <c r="AC39" s="47"/>
      <c r="AD39" s="47">
        <f>T17</f>
        <v>1537</v>
      </c>
      <c r="AE39" s="47">
        <f>U17</f>
        <v>108.4</v>
      </c>
      <c r="AF39">
        <v>8</v>
      </c>
    </row>
    <row r="40" spans="1:32" x14ac:dyDescent="0.2">
      <c r="A40" s="6"/>
      <c r="C40" s="60"/>
      <c r="D40" s="48"/>
      <c r="E40" s="61"/>
      <c r="F40" s="68"/>
      <c r="G40" s="47"/>
      <c r="H40" s="49"/>
      <c r="J40" s="162"/>
      <c r="K40" s="92" t="s">
        <v>26</v>
      </c>
      <c r="L40" s="48">
        <f>V4</f>
        <v>69</v>
      </c>
      <c r="M40" s="48">
        <f>W4</f>
        <v>14.7</v>
      </c>
      <c r="N40" s="48">
        <f>V5</f>
        <v>55</v>
      </c>
      <c r="O40" s="48">
        <f>W5</f>
        <v>9.8000000000000007</v>
      </c>
      <c r="P40" s="48">
        <f>V6</f>
        <v>21</v>
      </c>
      <c r="Q40" s="48">
        <f>W6</f>
        <v>6.2</v>
      </c>
      <c r="R40" s="48">
        <f>V7</f>
        <v>54</v>
      </c>
      <c r="S40" s="48">
        <f>W7</f>
        <v>9.6</v>
      </c>
      <c r="T40" s="48"/>
      <c r="U40" s="48"/>
      <c r="V40" s="48">
        <f>V11</f>
        <v>35</v>
      </c>
      <c r="W40" s="48">
        <f>W11</f>
        <v>3.6</v>
      </c>
      <c r="X40" s="48">
        <f>V12</f>
        <v>35</v>
      </c>
      <c r="Y40" s="48">
        <f>W12</f>
        <v>3.6</v>
      </c>
      <c r="Z40" s="48">
        <f>V13</f>
        <v>39</v>
      </c>
      <c r="AA40" s="48">
        <f>W13</f>
        <v>4.2</v>
      </c>
      <c r="AB40" s="48"/>
      <c r="AC40" s="48"/>
      <c r="AD40" s="48">
        <f>V17</f>
        <v>524</v>
      </c>
      <c r="AE40" s="48">
        <f>W17</f>
        <v>38.200000000000003</v>
      </c>
      <c r="AF40">
        <v>9</v>
      </c>
    </row>
    <row r="41" spans="1:32" ht="17" thickBot="1" x14ac:dyDescent="0.25">
      <c r="A41" s="6"/>
      <c r="C41" s="60"/>
      <c r="D41" s="48"/>
      <c r="E41" s="61"/>
      <c r="F41" s="68"/>
      <c r="G41" s="47"/>
      <c r="H41" s="49"/>
      <c r="J41" s="162"/>
      <c r="K41" s="93" t="s">
        <v>27</v>
      </c>
      <c r="L41" s="47">
        <f>X4</f>
        <v>82</v>
      </c>
      <c r="M41" s="47">
        <f>Y4</f>
        <v>16</v>
      </c>
      <c r="N41" s="47">
        <f>X5</f>
        <v>92</v>
      </c>
      <c r="O41" s="47">
        <f>Y5</f>
        <v>16.399999999999999</v>
      </c>
      <c r="P41" s="47">
        <f>X6</f>
        <v>75</v>
      </c>
      <c r="Q41" s="47">
        <f>Y6</f>
        <v>18.7</v>
      </c>
      <c r="R41" s="47">
        <f>X7</f>
        <v>72</v>
      </c>
      <c r="S41" s="47">
        <f>Y7</f>
        <v>12.8</v>
      </c>
      <c r="T41" s="47"/>
      <c r="U41" s="47"/>
      <c r="V41" s="47">
        <f>X11</f>
        <v>28</v>
      </c>
      <c r="W41" s="47">
        <f>Y11</f>
        <v>3</v>
      </c>
      <c r="X41" s="47">
        <f>X12</f>
        <v>33</v>
      </c>
      <c r="Y41" s="47">
        <f>Y12</f>
        <v>3.5</v>
      </c>
      <c r="Z41" s="47">
        <f>X13</f>
        <v>46</v>
      </c>
      <c r="AA41" s="47">
        <f>Y13</f>
        <v>6.8</v>
      </c>
      <c r="AB41" s="47"/>
      <c r="AC41" s="47"/>
      <c r="AD41" s="47">
        <f>X17</f>
        <v>904</v>
      </c>
      <c r="AE41" s="47">
        <f>Y17</f>
        <v>64.8</v>
      </c>
      <c r="AF41">
        <v>10</v>
      </c>
    </row>
    <row r="42" spans="1:32" ht="17" thickBot="1" x14ac:dyDescent="0.25">
      <c r="A42" s="73" t="s">
        <v>19</v>
      </c>
      <c r="B42" s="72">
        <v>1460</v>
      </c>
      <c r="C42" s="58">
        <f>E17</f>
        <v>776.38095238095241</v>
      </c>
      <c r="D42" s="55">
        <f>C17</f>
        <v>628.0283812209824</v>
      </c>
      <c r="E42" s="59">
        <f>D17</f>
        <v>0.80891781192594636</v>
      </c>
      <c r="F42" s="66"/>
      <c r="G42" s="56">
        <f t="shared" ref="G42:H42" si="5">F17</f>
        <v>1354</v>
      </c>
      <c r="H42" s="67">
        <f t="shared" si="5"/>
        <v>91.8</v>
      </c>
      <c r="J42" s="162"/>
      <c r="K42" s="92" t="s">
        <v>28</v>
      </c>
      <c r="L42" s="48">
        <f>Z4</f>
        <v>71</v>
      </c>
      <c r="M42" s="48">
        <f>AA4</f>
        <v>15.6</v>
      </c>
      <c r="N42" s="48">
        <f>Z5</f>
        <v>80</v>
      </c>
      <c r="O42" s="48">
        <f>AA5</f>
        <v>14.4</v>
      </c>
      <c r="P42" s="48">
        <f>Z6</f>
        <v>66</v>
      </c>
      <c r="Q42" s="48">
        <f>AA6</f>
        <v>16.100000000000001</v>
      </c>
      <c r="R42" s="48">
        <f>Z7</f>
        <v>83</v>
      </c>
      <c r="S42" s="48">
        <f>AA7</f>
        <v>14.7</v>
      </c>
      <c r="T42" s="48"/>
      <c r="U42" s="48"/>
      <c r="V42" s="48">
        <f>Z11</f>
        <v>42</v>
      </c>
      <c r="W42" s="48">
        <f>AA11</f>
        <v>4.7</v>
      </c>
      <c r="X42" s="48">
        <f>Z12</f>
        <v>40</v>
      </c>
      <c r="Y42" s="48">
        <f>AA12</f>
        <v>4.2</v>
      </c>
      <c r="Z42" s="48">
        <f>Z13</f>
        <v>60</v>
      </c>
      <c r="AA42" s="48">
        <f>AA13</f>
        <v>7</v>
      </c>
      <c r="AB42" s="48"/>
      <c r="AC42" s="48"/>
      <c r="AD42" s="48">
        <f>Z17</f>
        <v>932</v>
      </c>
      <c r="AE42" s="48">
        <f>AA17</f>
        <v>64.400000000000006</v>
      </c>
      <c r="AF42">
        <v>11</v>
      </c>
    </row>
    <row r="43" spans="1:32" x14ac:dyDescent="0.2">
      <c r="A43" s="6"/>
      <c r="C43" s="60"/>
      <c r="D43" s="48"/>
      <c r="E43" s="61"/>
      <c r="F43" s="68"/>
      <c r="G43" s="47"/>
      <c r="H43" s="49"/>
      <c r="J43" s="162"/>
      <c r="K43" s="93" t="s">
        <v>29</v>
      </c>
      <c r="L43" s="47">
        <f>AB4</f>
        <v>99</v>
      </c>
      <c r="M43" s="47">
        <f>AC4</f>
        <v>19.5</v>
      </c>
      <c r="N43" s="47">
        <f>AB5</f>
        <v>104</v>
      </c>
      <c r="O43" s="47">
        <f>AC5</f>
        <v>18.600000000000001</v>
      </c>
      <c r="P43" s="47">
        <f>AB6</f>
        <v>122</v>
      </c>
      <c r="Q43" s="47">
        <f>AC6</f>
        <v>24.7</v>
      </c>
      <c r="R43" s="47">
        <f>AB7</f>
        <v>91</v>
      </c>
      <c r="S43" s="47">
        <f>AC7</f>
        <v>16.2</v>
      </c>
      <c r="T43" s="47"/>
      <c r="U43" s="47"/>
      <c r="V43" s="47">
        <f>AB11</f>
        <v>35</v>
      </c>
      <c r="W43" s="47">
        <f>AC11</f>
        <v>3.5</v>
      </c>
      <c r="X43" s="47">
        <f>AB12</f>
        <v>40</v>
      </c>
      <c r="Y43" s="47">
        <f>AC12</f>
        <v>4.5999999999999996</v>
      </c>
      <c r="Z43" s="47">
        <f>AB13</f>
        <v>37</v>
      </c>
      <c r="AA43" s="47">
        <f>AC13</f>
        <v>5.9</v>
      </c>
      <c r="AB43" s="47"/>
      <c r="AC43" s="47"/>
      <c r="AD43" s="47"/>
      <c r="AE43" s="47"/>
      <c r="AF43">
        <v>12</v>
      </c>
    </row>
    <row r="44" spans="1:32" ht="17" thickBot="1" x14ac:dyDescent="0.25">
      <c r="A44" s="6"/>
      <c r="C44" s="60"/>
      <c r="D44" s="48"/>
      <c r="E44" s="61"/>
      <c r="F44" s="68"/>
      <c r="G44" s="47"/>
      <c r="H44" s="49"/>
      <c r="J44" s="162"/>
      <c r="K44" s="92" t="s">
        <v>30</v>
      </c>
      <c r="L44" s="48">
        <f>AD4</f>
        <v>73</v>
      </c>
      <c r="M44" s="48">
        <f>AE4</f>
        <v>15</v>
      </c>
      <c r="N44" s="48">
        <f>AD5</f>
        <v>75</v>
      </c>
      <c r="O44" s="48">
        <f>AE5</f>
        <v>13.7</v>
      </c>
      <c r="P44" s="48">
        <f>AD6</f>
        <v>62</v>
      </c>
      <c r="Q44" s="48">
        <f>AE6</f>
        <v>13.8</v>
      </c>
      <c r="R44" s="48">
        <f>AD7</f>
        <v>63</v>
      </c>
      <c r="S44" s="48">
        <f>AE7</f>
        <v>11.2</v>
      </c>
      <c r="T44" s="48"/>
      <c r="U44" s="48"/>
      <c r="V44" s="48">
        <f>AD11</f>
        <v>36</v>
      </c>
      <c r="W44" s="48">
        <f>AE11</f>
        <v>3.7</v>
      </c>
      <c r="X44" s="48">
        <f>AD12</f>
        <v>34</v>
      </c>
      <c r="Y44" s="48">
        <f>AE12</f>
        <v>3.8</v>
      </c>
      <c r="Z44" s="48">
        <f>AD13</f>
        <v>37</v>
      </c>
      <c r="AA44" s="48">
        <f>AE13</f>
        <v>6</v>
      </c>
      <c r="AB44" s="48"/>
      <c r="AC44" s="48"/>
      <c r="AD44" s="48">
        <f>AD17</f>
        <v>604</v>
      </c>
      <c r="AE44" s="48">
        <f>AE17</f>
        <v>48.6</v>
      </c>
      <c r="AF44">
        <v>13</v>
      </c>
    </row>
    <row r="45" spans="1:32" ht="17" thickBot="1" x14ac:dyDescent="0.25">
      <c r="A45" s="73" t="s">
        <v>20</v>
      </c>
      <c r="B45" s="74">
        <v>661</v>
      </c>
      <c r="C45" s="62">
        <f>E20</f>
        <v>0</v>
      </c>
      <c r="D45" s="63">
        <f>C20</f>
        <v>0</v>
      </c>
      <c r="E45" s="64">
        <f>D20</f>
        <v>0</v>
      </c>
      <c r="F45" s="69"/>
      <c r="G45" s="70">
        <f t="shared" ref="G45:H45" si="6">F20</f>
        <v>0</v>
      </c>
      <c r="H45" s="71">
        <f t="shared" si="6"/>
        <v>0</v>
      </c>
      <c r="J45" s="162"/>
      <c r="K45" s="93" t="s">
        <v>31</v>
      </c>
      <c r="L45" s="47">
        <f>AF4</f>
        <v>36</v>
      </c>
      <c r="M45" s="47">
        <f>AG4</f>
        <v>11.9</v>
      </c>
      <c r="N45" s="47">
        <f>AF5</f>
        <v>40</v>
      </c>
      <c r="O45" s="47">
        <f>AG5</f>
        <v>7.9</v>
      </c>
      <c r="P45" s="47"/>
      <c r="Q45" s="47"/>
      <c r="R45" s="47">
        <f>AF7</f>
        <v>21</v>
      </c>
      <c r="S45" s="47">
        <f>AG7</f>
        <v>3.9</v>
      </c>
      <c r="T45" s="47"/>
      <c r="U45" s="47"/>
      <c r="V45" s="47">
        <f>AF11</f>
        <v>9</v>
      </c>
      <c r="W45" s="47">
        <f>AG11</f>
        <v>1.3</v>
      </c>
      <c r="X45" s="47">
        <f>AF12</f>
        <v>4</v>
      </c>
      <c r="Y45" s="47">
        <f>AG12</f>
        <v>0.5</v>
      </c>
      <c r="Z45" s="47">
        <f>AF13</f>
        <v>0</v>
      </c>
      <c r="AA45" s="47">
        <f>AG13</f>
        <v>0</v>
      </c>
      <c r="AB45" s="47"/>
      <c r="AC45" s="47"/>
      <c r="AD45" s="47">
        <f>AF17</f>
        <v>216</v>
      </c>
      <c r="AE45" s="47">
        <f>AG17</f>
        <v>18.3</v>
      </c>
      <c r="AF45">
        <v>14</v>
      </c>
    </row>
    <row r="46" spans="1:32" x14ac:dyDescent="0.2">
      <c r="J46" s="162"/>
      <c r="K46" s="92" t="s">
        <v>32</v>
      </c>
      <c r="L46" s="48">
        <f>AH4</f>
        <v>22</v>
      </c>
      <c r="M46" s="48">
        <f>AI4</f>
        <v>9.5</v>
      </c>
      <c r="N46" s="48"/>
      <c r="O46" s="48"/>
      <c r="P46" s="48"/>
      <c r="Q46" s="48"/>
      <c r="R46" s="48">
        <f>AH7</f>
        <v>35</v>
      </c>
      <c r="S46" s="48">
        <f>AI7</f>
        <v>6.7</v>
      </c>
      <c r="T46" s="48"/>
      <c r="U46" s="48"/>
      <c r="V46" s="48">
        <f>AH11</f>
        <v>2</v>
      </c>
      <c r="W46" s="48">
        <f>AI11</f>
        <v>0.5</v>
      </c>
      <c r="X46" s="48">
        <f>AH12</f>
        <v>7</v>
      </c>
      <c r="Y46" s="48">
        <f>AI12</f>
        <v>1.2</v>
      </c>
      <c r="Z46" s="48"/>
      <c r="AA46" s="48"/>
      <c r="AB46" s="48"/>
      <c r="AC46" s="48"/>
      <c r="AD46" s="48">
        <f>AH17</f>
        <v>256</v>
      </c>
      <c r="AE46" s="48">
        <f>AI17</f>
        <v>22.1</v>
      </c>
      <c r="AF46">
        <v>15</v>
      </c>
    </row>
    <row r="47" spans="1:32" x14ac:dyDescent="0.2">
      <c r="J47" s="162"/>
      <c r="K47" s="93" t="s">
        <v>36</v>
      </c>
      <c r="L47" s="47">
        <f>AJ4</f>
        <v>69</v>
      </c>
      <c r="M47" s="47">
        <f>AK4</f>
        <v>14.5</v>
      </c>
      <c r="N47" s="47">
        <f>AJ5</f>
        <v>26</v>
      </c>
      <c r="O47" s="47">
        <f>AK5</f>
        <v>9.1999999999999993</v>
      </c>
      <c r="P47" s="47">
        <f>AJ6</f>
        <v>24</v>
      </c>
      <c r="Q47" s="47">
        <f>AK6</f>
        <v>5</v>
      </c>
      <c r="R47" s="47">
        <f>AJ7</f>
        <v>74</v>
      </c>
      <c r="S47" s="47">
        <f>AK7</f>
        <v>13.1</v>
      </c>
      <c r="T47" s="47"/>
      <c r="U47" s="47"/>
      <c r="V47" s="47">
        <f>AJ11</f>
        <v>39</v>
      </c>
      <c r="W47" s="47">
        <f>AK11</f>
        <v>4.4000000000000004</v>
      </c>
      <c r="X47" s="47">
        <f>AJ12</f>
        <v>43</v>
      </c>
      <c r="Y47" s="47">
        <f>AK12</f>
        <v>4.8</v>
      </c>
      <c r="Z47" s="47">
        <f>AJ13</f>
        <v>43</v>
      </c>
      <c r="AA47" s="47">
        <f>AK13</f>
        <v>9.6999999999999993</v>
      </c>
      <c r="AB47" s="47"/>
      <c r="AC47" s="47"/>
      <c r="AD47" s="47">
        <f>AJ17</f>
        <v>657</v>
      </c>
      <c r="AE47" s="47">
        <f>AK17</f>
        <v>47.6</v>
      </c>
      <c r="AF47">
        <v>16</v>
      </c>
    </row>
    <row r="48" spans="1:32" x14ac:dyDescent="0.2">
      <c r="J48" s="162"/>
      <c r="K48" s="92" t="s">
        <v>37</v>
      </c>
      <c r="L48" s="48">
        <f>AL4</f>
        <v>82</v>
      </c>
      <c r="M48" s="48">
        <f>AM4</f>
        <v>16.5</v>
      </c>
      <c r="N48" s="48">
        <f>AL5</f>
        <v>75</v>
      </c>
      <c r="O48" s="48">
        <f>AM5</f>
        <v>13.4</v>
      </c>
      <c r="P48" s="48">
        <f>AL6</f>
        <v>69</v>
      </c>
      <c r="Q48" s="48">
        <f>AM6</f>
        <v>16.2</v>
      </c>
      <c r="R48" s="48">
        <f>AL7</f>
        <v>78</v>
      </c>
      <c r="S48" s="48">
        <f>AM7</f>
        <v>13.8</v>
      </c>
      <c r="T48" s="48"/>
      <c r="U48" s="48"/>
      <c r="V48" s="48">
        <f>AL11</f>
        <v>40</v>
      </c>
      <c r="W48" s="48">
        <f>AM11</f>
        <v>4.5999999999999996</v>
      </c>
      <c r="X48" s="48">
        <f>AL12</f>
        <v>38</v>
      </c>
      <c r="Y48" s="48">
        <f>AM12</f>
        <v>5.7</v>
      </c>
      <c r="Z48" s="48">
        <f>AL13</f>
        <v>62</v>
      </c>
      <c r="AA48" s="48">
        <f>AM13</f>
        <v>6.5</v>
      </c>
      <c r="AB48" s="48"/>
      <c r="AC48" s="48"/>
      <c r="AD48" s="48">
        <f>AL17</f>
        <v>710</v>
      </c>
      <c r="AE48" s="48">
        <f>AM17</f>
        <v>51.3</v>
      </c>
      <c r="AF48">
        <v>17</v>
      </c>
    </row>
    <row r="49" spans="2:51" x14ac:dyDescent="0.2">
      <c r="J49" s="162"/>
      <c r="K49" s="93" t="s">
        <v>38</v>
      </c>
      <c r="L49" s="47">
        <f>AN4</f>
        <v>103</v>
      </c>
      <c r="M49" s="47">
        <f>AO4</f>
        <v>18.8</v>
      </c>
      <c r="N49" s="47">
        <f>AN5</f>
        <v>98</v>
      </c>
      <c r="O49" s="47">
        <f>AO5</f>
        <v>18</v>
      </c>
      <c r="P49" s="47">
        <f>AN6</f>
        <v>73</v>
      </c>
      <c r="Q49" s="47">
        <f>AO6</f>
        <v>17.7</v>
      </c>
      <c r="R49" s="47">
        <f>AN7</f>
        <v>86</v>
      </c>
      <c r="S49" s="47">
        <f>AO7</f>
        <v>15.2</v>
      </c>
      <c r="T49" s="47"/>
      <c r="U49" s="47"/>
      <c r="V49" s="47">
        <f>AN11</f>
        <v>47</v>
      </c>
      <c r="W49" s="47">
        <f>AO11</f>
        <v>4.9000000000000004</v>
      </c>
      <c r="X49" s="47">
        <f>AN12</f>
        <v>48</v>
      </c>
      <c r="Y49" s="47">
        <f>AO12</f>
        <v>5.6</v>
      </c>
      <c r="Z49" s="47">
        <f>AN13</f>
        <v>66</v>
      </c>
      <c r="AA49" s="47">
        <f>AO13</f>
        <v>7.6</v>
      </c>
      <c r="AB49" s="47"/>
      <c r="AC49" s="47"/>
      <c r="AD49" s="47">
        <f>AN17</f>
        <v>718</v>
      </c>
      <c r="AE49" s="47">
        <f>AO17</f>
        <v>48.7</v>
      </c>
      <c r="AF49">
        <v>18</v>
      </c>
    </row>
    <row r="50" spans="2:51" x14ac:dyDescent="0.2">
      <c r="J50" s="162"/>
      <c r="K50" s="92" t="s">
        <v>39</v>
      </c>
      <c r="L50" s="48">
        <f>AP4</f>
        <v>118</v>
      </c>
      <c r="M50" s="48">
        <f>AQ4</f>
        <v>21.6</v>
      </c>
      <c r="N50" s="48">
        <f>AP5</f>
        <v>114</v>
      </c>
      <c r="O50" s="48">
        <f>AQ5</f>
        <v>20.399999999999999</v>
      </c>
      <c r="P50" s="48">
        <f>AP6</f>
        <v>130</v>
      </c>
      <c r="Q50" s="48">
        <f>AQ6</f>
        <v>28.3</v>
      </c>
      <c r="R50" s="48">
        <f>AP7</f>
        <v>107</v>
      </c>
      <c r="S50" s="48">
        <f>AQ7</f>
        <v>18.899999999999999</v>
      </c>
      <c r="T50" s="48"/>
      <c r="U50" s="48"/>
      <c r="V50" s="48">
        <f>AP11</f>
        <v>50</v>
      </c>
      <c r="W50" s="48">
        <f>AQ11</f>
        <v>5.6</v>
      </c>
      <c r="X50" s="48">
        <f>AP12</f>
        <v>47</v>
      </c>
      <c r="Y50" s="48">
        <f>AQ12</f>
        <v>5.2</v>
      </c>
      <c r="Z50" s="48">
        <f>AP13</f>
        <v>71</v>
      </c>
      <c r="AA50" s="48">
        <f>AQ13</f>
        <v>10.7</v>
      </c>
      <c r="AB50" s="48"/>
      <c r="AC50" s="48"/>
      <c r="AD50" s="48"/>
      <c r="AE50" s="48"/>
      <c r="AF50">
        <v>19</v>
      </c>
    </row>
    <row r="51" spans="2:51" x14ac:dyDescent="0.2">
      <c r="J51" s="162"/>
      <c r="K51" s="93" t="s">
        <v>40</v>
      </c>
      <c r="L51" s="47">
        <f>AR4</f>
        <v>41</v>
      </c>
      <c r="M51" s="47">
        <f>AS4</f>
        <v>9</v>
      </c>
      <c r="N51" s="47">
        <f>AR5</f>
        <v>37</v>
      </c>
      <c r="O51" s="47">
        <f>AS5</f>
        <v>8.5</v>
      </c>
      <c r="P51" s="47"/>
      <c r="Q51" s="47"/>
      <c r="R51" s="47">
        <f>AR7</f>
        <v>60</v>
      </c>
      <c r="S51" s="47">
        <f>AS7</f>
        <v>11</v>
      </c>
      <c r="T51" s="47"/>
      <c r="U51" s="47"/>
      <c r="V51" s="47"/>
      <c r="W51" s="47"/>
      <c r="X51" s="47">
        <f>AR12</f>
        <v>17</v>
      </c>
      <c r="Y51" s="47">
        <f>AS12</f>
        <v>3.3</v>
      </c>
      <c r="Z51" s="47"/>
      <c r="AA51" s="47"/>
      <c r="AB51" s="47"/>
      <c r="AC51" s="47"/>
      <c r="AD51" s="47">
        <f>AR17</f>
        <v>409</v>
      </c>
      <c r="AE51" s="47">
        <f>AS17</f>
        <v>33.9</v>
      </c>
      <c r="AF51">
        <v>20</v>
      </c>
    </row>
    <row r="52" spans="2:51" x14ac:dyDescent="0.2">
      <c r="J52" s="162"/>
      <c r="K52" s="92" t="s">
        <v>41</v>
      </c>
      <c r="L52" s="48">
        <f>AT4</f>
        <v>343</v>
      </c>
      <c r="M52" s="48">
        <f>AU4</f>
        <v>64.099999999999994</v>
      </c>
      <c r="N52" s="48">
        <f>AT5</f>
        <v>60</v>
      </c>
      <c r="O52" s="48">
        <f>AU5</f>
        <v>11.7</v>
      </c>
      <c r="P52" s="48">
        <f>AT6</f>
        <v>23</v>
      </c>
      <c r="Q52" s="48">
        <f>AU6</f>
        <v>7.1</v>
      </c>
      <c r="R52" s="48">
        <f>AT7</f>
        <v>51</v>
      </c>
      <c r="S52" s="48">
        <f>AU7</f>
        <v>9.5</v>
      </c>
      <c r="T52" s="48"/>
      <c r="U52" s="48"/>
      <c r="V52" s="48"/>
      <c r="W52" s="48"/>
      <c r="X52" s="48">
        <f>AT12</f>
        <v>4</v>
      </c>
      <c r="Y52" s="48">
        <f>AU12</f>
        <v>1.3</v>
      </c>
      <c r="Z52" s="48"/>
      <c r="AA52" s="48"/>
      <c r="AB52" s="48"/>
      <c r="AC52" s="48"/>
      <c r="AD52" s="48">
        <f>AT17</f>
        <v>422</v>
      </c>
      <c r="AE52" s="48">
        <f>AU17</f>
        <v>34.700000000000003</v>
      </c>
      <c r="AF52">
        <v>21</v>
      </c>
    </row>
    <row r="53" spans="2:51" x14ac:dyDescent="0.2">
      <c r="J53" s="162"/>
      <c r="K53" s="93" t="s">
        <v>42</v>
      </c>
      <c r="L53" s="47">
        <f>AV4</f>
        <v>96</v>
      </c>
      <c r="M53" s="47">
        <f>AW4</f>
        <v>17.3</v>
      </c>
      <c r="N53" s="47">
        <f>AV5</f>
        <v>92</v>
      </c>
      <c r="O53" s="47">
        <f>AW5</f>
        <v>16.5</v>
      </c>
      <c r="P53" s="47">
        <f>AV6</f>
        <v>84</v>
      </c>
      <c r="Q53" s="47">
        <f>AW6</f>
        <v>16.5</v>
      </c>
      <c r="R53" s="47">
        <f>AV7</f>
        <v>92</v>
      </c>
      <c r="S53" s="47">
        <f>AW7</f>
        <v>16.3</v>
      </c>
      <c r="T53" s="47"/>
      <c r="U53" s="47"/>
      <c r="V53" s="47">
        <f>AV11</f>
        <v>58</v>
      </c>
      <c r="W53" s="47">
        <f>AW11</f>
        <v>5.9</v>
      </c>
      <c r="X53" s="47">
        <f>AV12</f>
        <v>63</v>
      </c>
      <c r="Y53" s="47">
        <f>AW12</f>
        <v>6.9</v>
      </c>
      <c r="Z53" s="47">
        <f>AV13</f>
        <v>76</v>
      </c>
      <c r="AA53" s="47">
        <f>AW13</f>
        <v>8</v>
      </c>
      <c r="AB53" s="47"/>
      <c r="AC53" s="47"/>
      <c r="AD53" s="47"/>
      <c r="AE53" s="47"/>
      <c r="AF53">
        <v>22</v>
      </c>
    </row>
    <row r="54" spans="2:51" ht="17" customHeight="1" x14ac:dyDescent="0.2">
      <c r="J54" s="162"/>
      <c r="K54" s="92" t="s">
        <v>43</v>
      </c>
      <c r="L54" s="48">
        <f>AX4</f>
        <v>95</v>
      </c>
      <c r="M54" s="48">
        <f>AY4</f>
        <v>19.3</v>
      </c>
      <c r="N54" s="48">
        <f>AX5</f>
        <v>99</v>
      </c>
      <c r="O54" s="48">
        <f>AY5</f>
        <v>17.7</v>
      </c>
      <c r="P54" s="48">
        <f>AX6</f>
        <v>90</v>
      </c>
      <c r="Q54" s="48">
        <f>AY6</f>
        <v>20.6</v>
      </c>
      <c r="R54" s="48">
        <f>AX7</f>
        <v>89</v>
      </c>
      <c r="S54" s="48">
        <f>AY7</f>
        <v>15.8</v>
      </c>
      <c r="T54" s="48"/>
      <c r="U54" s="48"/>
      <c r="V54" s="48">
        <f>AX11</f>
        <v>62</v>
      </c>
      <c r="W54" s="48">
        <f>AY11</f>
        <v>6.7</v>
      </c>
      <c r="X54" s="48">
        <f>AX12</f>
        <v>60</v>
      </c>
      <c r="Y54" s="48">
        <f>AY12</f>
        <v>6.2</v>
      </c>
      <c r="Z54" s="48"/>
      <c r="AA54" s="48"/>
      <c r="AB54" s="48"/>
      <c r="AC54" s="48"/>
      <c r="AD54" s="48">
        <f>AX17</f>
        <v>1145</v>
      </c>
      <c r="AE54" s="48">
        <f>AY17</f>
        <v>80.7</v>
      </c>
      <c r="AF54">
        <v>23</v>
      </c>
    </row>
    <row r="55" spans="2:51" ht="17" thickBot="1" x14ac:dyDescent="0.25">
      <c r="J55" s="162"/>
      <c r="K55" s="93" t="s">
        <v>44</v>
      </c>
      <c r="L55" s="47">
        <f>AZ4</f>
        <v>89</v>
      </c>
      <c r="M55" s="47">
        <f>BA4</f>
        <v>16.3</v>
      </c>
      <c r="N55" s="47">
        <f>AZ5</f>
        <v>100</v>
      </c>
      <c r="O55" s="47">
        <f>BA5</f>
        <v>18.3</v>
      </c>
      <c r="P55" s="47">
        <f>AZ6</f>
        <v>91</v>
      </c>
      <c r="Q55" s="47">
        <f>BA6</f>
        <v>20</v>
      </c>
      <c r="R55" s="47">
        <f>AZ7</f>
        <v>84</v>
      </c>
      <c r="S55" s="47">
        <f>BA7</f>
        <v>14.9</v>
      </c>
      <c r="T55" s="47"/>
      <c r="U55" s="47"/>
      <c r="V55" s="47">
        <f>AZ11</f>
        <v>44</v>
      </c>
      <c r="W55" s="47">
        <f>BA11</f>
        <v>4.5999999999999996</v>
      </c>
      <c r="X55" s="47">
        <f>AZ12</f>
        <v>45</v>
      </c>
      <c r="Y55" s="47">
        <f>BA12</f>
        <v>5.0999999999999996</v>
      </c>
      <c r="Z55" s="47">
        <f>AZ13</f>
        <v>372</v>
      </c>
      <c r="AA55" s="47">
        <f>BA13</f>
        <v>41.6</v>
      </c>
      <c r="AB55" s="47"/>
      <c r="AC55" s="47"/>
      <c r="AD55" s="47">
        <f>AZ17</f>
        <v>1120</v>
      </c>
      <c r="AE55" s="47">
        <f>BA17</f>
        <v>78.900000000000006</v>
      </c>
      <c r="AF55">
        <v>24</v>
      </c>
    </row>
    <row r="56" spans="2:51" ht="17" thickBot="1" x14ac:dyDescent="0.25">
      <c r="B56" s="152" t="s">
        <v>8</v>
      </c>
      <c r="C56" s="153"/>
      <c r="D56" s="75" t="s">
        <v>9</v>
      </c>
      <c r="J56" s="162"/>
      <c r="K56" s="92" t="s">
        <v>48</v>
      </c>
      <c r="L56" s="48">
        <f>BB4</f>
        <v>88</v>
      </c>
      <c r="M56" s="48">
        <f>BC4</f>
        <v>18.7</v>
      </c>
      <c r="N56" s="48">
        <f>BB5</f>
        <v>63</v>
      </c>
      <c r="O56" s="48">
        <f>BC5</f>
        <v>11.8</v>
      </c>
      <c r="P56" s="48">
        <f>BB6</f>
        <v>25</v>
      </c>
      <c r="Q56" s="48">
        <f>BC6</f>
        <v>6.9</v>
      </c>
      <c r="R56" s="48">
        <f>BB7</f>
        <v>86</v>
      </c>
      <c r="S56" s="48">
        <f>BC7</f>
        <v>15.3</v>
      </c>
      <c r="T56" s="48"/>
      <c r="U56" s="48"/>
      <c r="V56" s="48">
        <f>BB11</f>
        <v>43</v>
      </c>
      <c r="W56" s="48">
        <f>BC11</f>
        <v>4.9000000000000004</v>
      </c>
      <c r="X56" s="48">
        <f>BB12</f>
        <v>49</v>
      </c>
      <c r="Y56" s="48">
        <f>BC12</f>
        <v>5.5</v>
      </c>
      <c r="Z56" s="48">
        <f>BB13</f>
        <v>45</v>
      </c>
      <c r="AA56" s="48">
        <f>BC13</f>
        <v>7.2</v>
      </c>
      <c r="AB56" s="48"/>
      <c r="AC56" s="48"/>
      <c r="AD56" s="48">
        <f>BB17</f>
        <v>727</v>
      </c>
      <c r="AE56" s="48">
        <f>BC17</f>
        <v>52.4</v>
      </c>
      <c r="AF56">
        <v>25</v>
      </c>
    </row>
    <row r="57" spans="2:51" ht="16" customHeight="1" x14ac:dyDescent="0.2">
      <c r="B57" s="164" t="s">
        <v>10</v>
      </c>
      <c r="C57" s="85" t="s">
        <v>11</v>
      </c>
      <c r="D57" s="86">
        <v>338</v>
      </c>
      <c r="J57" s="162"/>
      <c r="K57" s="93" t="s">
        <v>49</v>
      </c>
      <c r="L57" s="48">
        <f>BD4</f>
        <v>67</v>
      </c>
      <c r="M57" s="48">
        <f>BE4</f>
        <v>15.1</v>
      </c>
      <c r="N57" s="48">
        <f>BD5</f>
        <v>60</v>
      </c>
      <c r="O57" s="48">
        <f>BE5</f>
        <v>11.1</v>
      </c>
      <c r="P57" s="48"/>
      <c r="Q57" s="48"/>
      <c r="R57" s="48">
        <f>BD7</f>
        <v>75</v>
      </c>
      <c r="S57" s="48">
        <f>BE7</f>
        <v>13.5</v>
      </c>
      <c r="T57" s="48"/>
      <c r="U57" s="48"/>
      <c r="V57" s="48">
        <f>BD11</f>
        <v>33</v>
      </c>
      <c r="W57" s="48">
        <f>BE11</f>
        <v>3.9</v>
      </c>
      <c r="X57" s="48">
        <f>BD12</f>
        <v>37</v>
      </c>
      <c r="Y57" s="48">
        <f>BE12</f>
        <v>4.3</v>
      </c>
      <c r="Z57" s="48">
        <f>BD13</f>
        <v>56</v>
      </c>
      <c r="AA57" s="48">
        <f>BE13</f>
        <v>8</v>
      </c>
      <c r="AB57" s="48"/>
      <c r="AC57" s="48"/>
      <c r="AD57" s="48">
        <f>BD17</f>
        <v>670</v>
      </c>
      <c r="AE57" s="48">
        <f>BE17</f>
        <v>48.3</v>
      </c>
      <c r="AF57">
        <v>26</v>
      </c>
    </row>
    <row r="58" spans="2:51" ht="17" thickBot="1" x14ac:dyDescent="0.25">
      <c r="B58" s="165"/>
      <c r="C58" s="83"/>
      <c r="D58" s="84">
        <v>911</v>
      </c>
      <c r="J58" s="162"/>
      <c r="K58" s="92" t="s">
        <v>50</v>
      </c>
      <c r="L58">
        <f>BF4</f>
        <v>66</v>
      </c>
      <c r="M58">
        <f>BG4</f>
        <v>15</v>
      </c>
      <c r="N58">
        <f>BF5</f>
        <v>66</v>
      </c>
      <c r="O58">
        <f>BG5</f>
        <v>12.4</v>
      </c>
      <c r="R58">
        <f>BF7</f>
        <v>70</v>
      </c>
      <c r="S58">
        <f>BG7</f>
        <v>12.6</v>
      </c>
      <c r="V58">
        <f>BF11</f>
        <v>28</v>
      </c>
      <c r="W58">
        <f>BG11</f>
        <v>3.4</v>
      </c>
      <c r="X58">
        <f>BF12</f>
        <v>34</v>
      </c>
      <c r="Y58">
        <f>BG12</f>
        <v>3.9</v>
      </c>
      <c r="AD58">
        <f>BF17</f>
        <v>666</v>
      </c>
      <c r="AE58">
        <f>BG17</f>
        <v>48.8</v>
      </c>
      <c r="AF58">
        <v>27</v>
      </c>
    </row>
    <row r="59" spans="2:51" ht="17" thickBot="1" x14ac:dyDescent="0.25">
      <c r="B59" s="165"/>
      <c r="C59" s="83" t="s">
        <v>12</v>
      </c>
      <c r="D59" s="84">
        <v>727</v>
      </c>
      <c r="J59" s="162"/>
      <c r="K59" s="93" t="s">
        <v>51</v>
      </c>
      <c r="L59" s="47">
        <f>BH4</f>
        <v>116</v>
      </c>
      <c r="M59" s="47">
        <f>BI4</f>
        <v>23.3</v>
      </c>
      <c r="N59" s="47">
        <f>BH5</f>
        <v>113</v>
      </c>
      <c r="O59" s="47">
        <f>BI5</f>
        <v>20.7</v>
      </c>
      <c r="P59" s="47">
        <f>BH6</f>
        <v>24</v>
      </c>
      <c r="Q59" s="47">
        <f>BI6</f>
        <v>6.2</v>
      </c>
      <c r="R59" s="47">
        <f>BH7</f>
        <v>94</v>
      </c>
      <c r="S59" s="47">
        <f>BI7</f>
        <v>16.7</v>
      </c>
      <c r="T59" s="47"/>
      <c r="U59" s="47"/>
      <c r="V59" s="47">
        <f>BH11</f>
        <v>46</v>
      </c>
      <c r="W59" s="47">
        <f>BI11</f>
        <v>5.2</v>
      </c>
      <c r="X59" s="47">
        <f>BH12</f>
        <v>51</v>
      </c>
      <c r="Y59" s="47">
        <f>BI12</f>
        <v>5.7</v>
      </c>
      <c r="Z59" s="47">
        <f>BH13</f>
        <v>43</v>
      </c>
      <c r="AA59" s="47">
        <f>BI13</f>
        <v>6.5</v>
      </c>
      <c r="AB59" s="47"/>
      <c r="AC59" s="47"/>
      <c r="AD59" s="47">
        <f>BH17</f>
        <v>858</v>
      </c>
      <c r="AE59" s="47">
        <f>BI17</f>
        <v>61.3</v>
      </c>
      <c r="AF59">
        <v>28</v>
      </c>
      <c r="AK59" s="99" t="s">
        <v>82</v>
      </c>
      <c r="AL59" s="100" t="s">
        <v>83</v>
      </c>
    </row>
    <row r="60" spans="2:51" ht="19" thickBot="1" x14ac:dyDescent="0.25">
      <c r="B60" s="166"/>
      <c r="C60" s="76" t="s">
        <v>13</v>
      </c>
      <c r="D60" s="80">
        <v>238</v>
      </c>
      <c r="J60" s="162"/>
      <c r="K60" s="92" t="s">
        <v>52</v>
      </c>
      <c r="L60" s="48">
        <f>BJ4</f>
        <v>52</v>
      </c>
      <c r="M60" s="48">
        <f>BK4</f>
        <v>10.199999999999999</v>
      </c>
      <c r="N60" s="48">
        <f>BJ5</f>
        <v>25</v>
      </c>
      <c r="O60" s="48">
        <f>BK5</f>
        <v>5.2</v>
      </c>
      <c r="P60" s="48"/>
      <c r="Q60" s="48"/>
      <c r="R60" s="48">
        <f>BJ7</f>
        <v>36</v>
      </c>
      <c r="S60" s="48">
        <f>BK7</f>
        <v>6.7</v>
      </c>
      <c r="T60" s="48"/>
      <c r="U60" s="48"/>
      <c r="V60" s="48">
        <f>BJ11</f>
        <v>25</v>
      </c>
      <c r="W60" s="48">
        <f>BK11</f>
        <v>2.7</v>
      </c>
      <c r="X60" s="48">
        <f>BJ12</f>
        <v>26</v>
      </c>
      <c r="Y60" s="48">
        <f>BK12</f>
        <v>3.4</v>
      </c>
      <c r="Z60" s="48">
        <f>BJ13</f>
        <v>41</v>
      </c>
      <c r="AA60" s="48">
        <f>BK13</f>
        <v>7.4</v>
      </c>
      <c r="AB60" s="48"/>
      <c r="AC60" s="48"/>
      <c r="AD60" s="48">
        <f>BJ17</f>
        <v>334</v>
      </c>
      <c r="AE60" s="48">
        <f>BK17</f>
        <v>26.5</v>
      </c>
      <c r="AF60">
        <v>29</v>
      </c>
      <c r="AH60" s="137" t="s">
        <v>10</v>
      </c>
      <c r="AI60" s="168" t="s">
        <v>72</v>
      </c>
      <c r="AJ60" s="169"/>
      <c r="AK60" s="169"/>
      <c r="AL60" s="170"/>
    </row>
    <row r="61" spans="2:51" ht="16" customHeight="1" thickTop="1" thickBot="1" x14ac:dyDescent="0.25">
      <c r="B61" s="149" t="s">
        <v>14</v>
      </c>
      <c r="C61" s="87" t="s">
        <v>15</v>
      </c>
      <c r="D61" s="88">
        <v>63</v>
      </c>
      <c r="J61" s="162"/>
      <c r="K61" s="93" t="s">
        <v>53</v>
      </c>
      <c r="L61" s="47">
        <f>BL4</f>
        <v>107</v>
      </c>
      <c r="M61" s="47">
        <f>BM4</f>
        <v>20.2</v>
      </c>
      <c r="N61" s="47">
        <f>BL5</f>
        <v>96</v>
      </c>
      <c r="O61" s="47">
        <f>BM5</f>
        <v>17.3</v>
      </c>
      <c r="P61" s="47">
        <f>BL6</f>
        <v>66</v>
      </c>
      <c r="Q61" s="47">
        <f>BM6</f>
        <v>14</v>
      </c>
      <c r="R61" s="47">
        <f>BL7</f>
        <v>95</v>
      </c>
      <c r="S61" s="47">
        <f>BM7</f>
        <v>16.7</v>
      </c>
      <c r="T61" s="47"/>
      <c r="U61" s="47"/>
      <c r="V61" s="47">
        <f>BL11</f>
        <v>51</v>
      </c>
      <c r="W61" s="47">
        <f>BM11</f>
        <v>5.6</v>
      </c>
      <c r="X61" s="47">
        <f>BL12</f>
        <v>51</v>
      </c>
      <c r="Y61" s="47">
        <f>BM12</f>
        <v>5.4</v>
      </c>
      <c r="Z61" s="47">
        <f>BL13</f>
        <v>60</v>
      </c>
      <c r="AA61" s="47">
        <f>BM13</f>
        <v>7.8</v>
      </c>
      <c r="AB61" s="47"/>
      <c r="AC61" s="47"/>
      <c r="AD61" s="47">
        <f>BL17</f>
        <v>859</v>
      </c>
      <c r="AE61" s="47">
        <f>BM17</f>
        <v>60.6</v>
      </c>
      <c r="AF61">
        <v>30</v>
      </c>
      <c r="AG61" s="96"/>
      <c r="AH61" s="138"/>
      <c r="AI61" s="171" t="s">
        <v>84</v>
      </c>
      <c r="AJ61" s="172"/>
      <c r="AK61" s="84">
        <f>AVERAGE(L32:L93)</f>
        <v>87.978260869565219</v>
      </c>
      <c r="AL61" s="101">
        <f>AR63</f>
        <v>58.5</v>
      </c>
      <c r="AP61" s="5" t="s">
        <v>8</v>
      </c>
      <c r="AQ61" s="5" t="s">
        <v>9</v>
      </c>
      <c r="AR61" s="103"/>
      <c r="AS61" s="103"/>
      <c r="AT61" s="133" t="s">
        <v>67</v>
      </c>
      <c r="AU61" s="134"/>
      <c r="AV61" s="135" t="s">
        <v>70</v>
      </c>
      <c r="AW61" s="136"/>
      <c r="AX61" s="133" t="s">
        <v>71</v>
      </c>
      <c r="AY61" s="134"/>
    </row>
    <row r="62" spans="2:51" ht="35" customHeight="1" thickBot="1" x14ac:dyDescent="0.25">
      <c r="B62" s="150"/>
      <c r="C62" s="91" t="s">
        <v>16</v>
      </c>
      <c r="D62" s="67">
        <v>351</v>
      </c>
      <c r="J62" s="162"/>
      <c r="K62" s="92" t="s">
        <v>54</v>
      </c>
      <c r="L62" s="48">
        <f>BN4</f>
        <v>99</v>
      </c>
      <c r="M62" s="48">
        <f>BO4</f>
        <v>20.2</v>
      </c>
      <c r="N62" s="48">
        <f>BN5</f>
        <v>112</v>
      </c>
      <c r="O62" s="48">
        <f>BO5</f>
        <v>20.3</v>
      </c>
      <c r="P62" s="48">
        <f>BN6</f>
        <v>83</v>
      </c>
      <c r="Q62" s="48">
        <f>BO6</f>
        <v>18.100000000000001</v>
      </c>
      <c r="R62" s="48">
        <f>BN7</f>
        <v>101</v>
      </c>
      <c r="S62" s="48">
        <f>BO7</f>
        <v>17.8</v>
      </c>
      <c r="T62" s="48"/>
      <c r="U62" s="48"/>
      <c r="V62" s="48">
        <f>BN11</f>
        <v>48</v>
      </c>
      <c r="W62" s="48">
        <f>BO11</f>
        <v>5.2</v>
      </c>
      <c r="X62" s="48">
        <f>BN12</f>
        <v>55</v>
      </c>
      <c r="Y62" s="48">
        <f>BO12</f>
        <v>5.9</v>
      </c>
      <c r="Z62" s="48">
        <f>BN13</f>
        <v>50</v>
      </c>
      <c r="AA62" s="48">
        <f>BO13</f>
        <v>6.9</v>
      </c>
      <c r="AB62" s="48"/>
      <c r="AC62" s="48"/>
      <c r="AD62" s="48">
        <f>BN17</f>
        <v>1045</v>
      </c>
      <c r="AE62" s="48">
        <f>BO17</f>
        <v>73.8</v>
      </c>
      <c r="AF62">
        <v>31</v>
      </c>
      <c r="AH62" s="138"/>
      <c r="AI62" s="142" t="s">
        <v>85</v>
      </c>
      <c r="AJ62" s="143"/>
      <c r="AK62" s="80">
        <f>AVERAGE(M32:M93)</f>
        <v>17.708695652173922</v>
      </c>
      <c r="AL62" s="102">
        <f>AS63</f>
        <v>14.85</v>
      </c>
      <c r="AP62" s="1" t="s">
        <v>10</v>
      </c>
      <c r="AQ62" s="8"/>
      <c r="AR62" s="42" t="s">
        <v>68</v>
      </c>
      <c r="AS62" s="46" t="s">
        <v>69</v>
      </c>
      <c r="AT62" s="9" t="s">
        <v>7</v>
      </c>
      <c r="AU62" s="10"/>
      <c r="AV62" s="23" t="s">
        <v>7</v>
      </c>
      <c r="AW62" s="24"/>
      <c r="AX62" s="9" t="s">
        <v>7</v>
      </c>
      <c r="AY62" s="10"/>
    </row>
    <row r="63" spans="2:51" ht="35" customHeight="1" thickBot="1" x14ac:dyDescent="0.25">
      <c r="B63" s="150"/>
      <c r="C63" s="89" t="s">
        <v>17</v>
      </c>
      <c r="D63" s="90">
        <v>609</v>
      </c>
      <c r="J63" s="162"/>
      <c r="K63" s="93" t="s">
        <v>55</v>
      </c>
      <c r="L63" s="47">
        <f>BP4</f>
        <v>109</v>
      </c>
      <c r="M63" s="47">
        <f>BQ4</f>
        <v>21.2</v>
      </c>
      <c r="N63" s="47">
        <f>BP5</f>
        <v>113</v>
      </c>
      <c r="O63" s="47">
        <f>BQ5</f>
        <v>20.2</v>
      </c>
      <c r="P63" s="47">
        <f>BP6</f>
        <v>77</v>
      </c>
      <c r="Q63" s="47">
        <f>BQ6</f>
        <v>16.600000000000001</v>
      </c>
      <c r="R63" s="47">
        <f>BP7</f>
        <v>93</v>
      </c>
      <c r="S63" s="47">
        <f>BQ7</f>
        <v>16.5</v>
      </c>
      <c r="T63" s="47"/>
      <c r="U63" s="47"/>
      <c r="V63" s="47">
        <f>BP11</f>
        <v>45</v>
      </c>
      <c r="W63" s="47">
        <f>BQ11</f>
        <v>4.8</v>
      </c>
      <c r="X63" s="47">
        <f>BP12</f>
        <v>47</v>
      </c>
      <c r="Y63" s="47">
        <f>BQ12</f>
        <v>5.0999999999999996</v>
      </c>
      <c r="Z63" s="47">
        <f>BP13</f>
        <v>70</v>
      </c>
      <c r="AA63" s="47">
        <f>BQ13</f>
        <v>9</v>
      </c>
      <c r="AB63" s="47"/>
      <c r="AC63" s="47"/>
      <c r="AD63" s="47">
        <f>BP17</f>
        <v>925</v>
      </c>
      <c r="AE63" s="47">
        <f>BQ17</f>
        <v>65.7</v>
      </c>
      <c r="AF63">
        <v>32</v>
      </c>
      <c r="AH63" s="138"/>
      <c r="AI63" s="168" t="s">
        <v>73</v>
      </c>
      <c r="AJ63" s="169"/>
      <c r="AK63" s="169"/>
      <c r="AL63" s="170"/>
      <c r="AP63" s="2" t="s">
        <v>11</v>
      </c>
      <c r="AQ63" s="44">
        <v>338</v>
      </c>
      <c r="AR63" s="39">
        <f>AVERAGE(AT63,AV63,AX63)</f>
        <v>58.5</v>
      </c>
      <c r="AS63" s="37">
        <f>AVERAGE(AU63,AW63,AY63)</f>
        <v>14.85</v>
      </c>
      <c r="AT63" s="17"/>
      <c r="AU63" s="18"/>
      <c r="AV63" s="25">
        <v>63</v>
      </c>
      <c r="AW63" s="26">
        <v>15.6</v>
      </c>
      <c r="AX63" s="17">
        <v>54</v>
      </c>
      <c r="AY63" s="18">
        <v>14.1</v>
      </c>
    </row>
    <row r="64" spans="2:51" ht="17" customHeight="1" thickTop="1" x14ac:dyDescent="0.2">
      <c r="B64" s="150"/>
      <c r="C64" s="91"/>
      <c r="D64" s="67">
        <v>1120</v>
      </c>
      <c r="J64" s="162"/>
      <c r="K64" s="92" t="s">
        <v>56</v>
      </c>
      <c r="L64" s="48">
        <f>BR4</f>
        <v>94</v>
      </c>
      <c r="M64" s="48">
        <f>BS4</f>
        <v>18.5</v>
      </c>
      <c r="N64" s="48">
        <f>BR5</f>
        <v>96</v>
      </c>
      <c r="O64" s="48">
        <f>BS5</f>
        <v>17.399999999999999</v>
      </c>
      <c r="P64" s="48">
        <f>BR6</f>
        <v>52</v>
      </c>
      <c r="Q64" s="48">
        <f>BS6</f>
        <v>12.4</v>
      </c>
      <c r="R64" s="48">
        <f>BR7</f>
        <v>90</v>
      </c>
      <c r="S64" s="48">
        <f>BS7</f>
        <v>15.8</v>
      </c>
      <c r="T64" s="48"/>
      <c r="U64" s="48"/>
      <c r="V64" s="48">
        <f>BR11</f>
        <v>43</v>
      </c>
      <c r="W64" s="48">
        <f>BS11</f>
        <v>4.7</v>
      </c>
      <c r="X64" s="48">
        <f>BR12</f>
        <v>43</v>
      </c>
      <c r="Y64" s="48">
        <f>BS12</f>
        <v>4.7</v>
      </c>
      <c r="Z64" s="48">
        <f>BR13</f>
        <v>71</v>
      </c>
      <c r="AA64" s="48">
        <f>BS13</f>
        <v>9.3000000000000007</v>
      </c>
      <c r="AB64" s="48"/>
      <c r="AC64" s="48"/>
      <c r="AD64" s="48">
        <f>BR17</f>
        <v>1073</v>
      </c>
      <c r="AE64" s="48">
        <f>BS17</f>
        <v>75.400000000000006</v>
      </c>
      <c r="AF64">
        <v>33</v>
      </c>
      <c r="AH64" s="138"/>
      <c r="AI64" s="171" t="s">
        <v>84</v>
      </c>
      <c r="AJ64" s="172"/>
      <c r="AK64" s="84">
        <f>AVERAGE(N32:N93)</f>
        <v>83.659090909090907</v>
      </c>
      <c r="AL64" s="101">
        <f>AR64</f>
        <v>33</v>
      </c>
      <c r="AP64" s="3"/>
      <c r="AQ64" s="44">
        <v>911</v>
      </c>
      <c r="AR64" s="39">
        <f t="shared" ref="AR64:AS79" si="7">AVERAGE(AT64,AV64,AX64)</f>
        <v>33</v>
      </c>
      <c r="AS64" s="37">
        <f t="shared" si="7"/>
        <v>6.4000000000000012</v>
      </c>
      <c r="AT64" s="11">
        <v>28</v>
      </c>
      <c r="AU64" s="12">
        <v>5.6</v>
      </c>
      <c r="AV64" s="27">
        <v>40</v>
      </c>
      <c r="AW64" s="28">
        <v>7.7</v>
      </c>
      <c r="AX64" s="11">
        <v>31</v>
      </c>
      <c r="AY64" s="12">
        <v>5.9</v>
      </c>
    </row>
    <row r="65" spans="2:51" ht="17" customHeight="1" thickBot="1" x14ac:dyDescent="0.25">
      <c r="B65" s="151"/>
      <c r="C65" s="77" t="s">
        <v>18</v>
      </c>
      <c r="D65" s="81">
        <v>46</v>
      </c>
      <c r="J65" s="162"/>
      <c r="K65" s="93" t="s">
        <v>57</v>
      </c>
      <c r="L65" s="47">
        <f>BT4</f>
        <v>56</v>
      </c>
      <c r="M65" s="47">
        <f>BU4</f>
        <v>12</v>
      </c>
      <c r="N65" s="47">
        <f>BT5</f>
        <v>53</v>
      </c>
      <c r="O65" s="47">
        <f>BU5</f>
        <v>9.9</v>
      </c>
      <c r="P65" s="47">
        <f>BT6</f>
        <v>24</v>
      </c>
      <c r="Q65" s="47">
        <f>BU6</f>
        <v>6.3</v>
      </c>
      <c r="R65" s="47">
        <f>BT7</f>
        <v>52</v>
      </c>
      <c r="S65" s="47">
        <f>BU7</f>
        <v>9.1</v>
      </c>
      <c r="T65" s="47"/>
      <c r="U65" s="47"/>
      <c r="V65" s="47">
        <f>BT11</f>
        <v>25</v>
      </c>
      <c r="W65" s="47">
        <f>BU11</f>
        <v>2.8</v>
      </c>
      <c r="X65" s="47">
        <f>BT12</f>
        <v>32</v>
      </c>
      <c r="Y65" s="47">
        <f>BU12</f>
        <v>3.6</v>
      </c>
      <c r="Z65" s="47">
        <f>BT13</f>
        <v>44</v>
      </c>
      <c r="AA65" s="47">
        <f>BU13</f>
        <v>6.2</v>
      </c>
      <c r="AB65" s="47"/>
      <c r="AC65" s="47"/>
      <c r="AD65" s="47">
        <f>BT17</f>
        <v>479</v>
      </c>
      <c r="AE65" s="47">
        <f>BU17</f>
        <v>34.700000000000003</v>
      </c>
      <c r="AF65">
        <v>34</v>
      </c>
      <c r="AH65" s="138"/>
      <c r="AI65" s="142" t="s">
        <v>85</v>
      </c>
      <c r="AJ65" s="143"/>
      <c r="AK65" s="80">
        <f>AVERAGE(O32:O93)</f>
        <v>15.379545454545452</v>
      </c>
      <c r="AL65" s="102">
        <f>AS64</f>
        <v>6.4000000000000012</v>
      </c>
      <c r="AP65" s="3" t="s">
        <v>12</v>
      </c>
      <c r="AQ65" s="44">
        <v>727</v>
      </c>
      <c r="AR65" s="39">
        <f t="shared" si="7"/>
        <v>55</v>
      </c>
      <c r="AS65" s="37">
        <f t="shared" si="7"/>
        <v>13.9</v>
      </c>
      <c r="AT65" s="11"/>
      <c r="AU65" s="12"/>
      <c r="AV65" s="27">
        <v>55</v>
      </c>
      <c r="AW65" s="28">
        <v>13.9</v>
      </c>
      <c r="AX65" s="11"/>
      <c r="AY65" s="12"/>
    </row>
    <row r="66" spans="2:51" ht="19" thickBot="1" x14ac:dyDescent="0.25">
      <c r="B66" s="78"/>
      <c r="C66" s="79" t="s">
        <v>19</v>
      </c>
      <c r="D66" s="82">
        <v>1460</v>
      </c>
      <c r="J66" s="162"/>
      <c r="K66" s="92" t="s">
        <v>58</v>
      </c>
      <c r="L66" s="48">
        <f>BV4</f>
        <v>48</v>
      </c>
      <c r="M66" s="48">
        <f>BW4</f>
        <v>10.199999999999999</v>
      </c>
      <c r="N66" s="48">
        <f>BV5</f>
        <v>53</v>
      </c>
      <c r="O66" s="48">
        <f>BW5</f>
        <v>9.8000000000000007</v>
      </c>
      <c r="P66" s="48">
        <f>BV6</f>
        <v>24</v>
      </c>
      <c r="Q66" s="48">
        <f>BW6</f>
        <v>7.2</v>
      </c>
      <c r="R66" s="48">
        <f>BV7</f>
        <v>45</v>
      </c>
      <c r="S66" s="48">
        <f>BW7</f>
        <v>8</v>
      </c>
      <c r="T66" s="48"/>
      <c r="U66" s="48"/>
      <c r="V66" s="48">
        <f>BV11</f>
        <v>27</v>
      </c>
      <c r="W66" s="48">
        <f>BW11</f>
        <v>3</v>
      </c>
      <c r="X66" s="48">
        <f>BV12</f>
        <v>32</v>
      </c>
      <c r="Y66" s="48">
        <f>BW12</f>
        <v>3.6</v>
      </c>
      <c r="Z66" s="48">
        <f>BV13</f>
        <v>44</v>
      </c>
      <c r="AA66" s="48">
        <f>BW13</f>
        <v>5.9</v>
      </c>
      <c r="AB66" s="48"/>
      <c r="AC66" s="48"/>
      <c r="AD66" s="48">
        <f>BV17</f>
        <v>359</v>
      </c>
      <c r="AE66" s="48">
        <f>BW17</f>
        <v>26.3</v>
      </c>
      <c r="AF66">
        <v>35</v>
      </c>
      <c r="AH66" s="138"/>
      <c r="AI66" s="168" t="s">
        <v>74</v>
      </c>
      <c r="AJ66" s="169"/>
      <c r="AK66" s="169"/>
      <c r="AL66" s="170"/>
      <c r="AP66" s="3" t="s">
        <v>13</v>
      </c>
      <c r="AQ66" s="44">
        <v>238</v>
      </c>
      <c r="AR66" s="39">
        <f t="shared" si="7"/>
        <v>56</v>
      </c>
      <c r="AS66" s="37">
        <f t="shared" si="7"/>
        <v>10.166666666666666</v>
      </c>
      <c r="AT66" s="19">
        <v>48</v>
      </c>
      <c r="AU66" s="20">
        <v>8.6999999999999993</v>
      </c>
      <c r="AV66" s="29">
        <v>69</v>
      </c>
      <c r="AW66" s="30">
        <v>12.4</v>
      </c>
      <c r="AX66" s="19">
        <v>51</v>
      </c>
      <c r="AY66" s="20">
        <v>9.4</v>
      </c>
    </row>
    <row r="67" spans="2:51" ht="16" customHeight="1" thickTop="1" thickBot="1" x14ac:dyDescent="0.25">
      <c r="J67" s="162"/>
      <c r="K67" s="93" t="s">
        <v>59</v>
      </c>
      <c r="L67" s="47">
        <f>BX4</f>
        <v>52</v>
      </c>
      <c r="M67" s="47">
        <f>BY4</f>
        <v>10.199999999999999</v>
      </c>
      <c r="N67" s="47">
        <f>BX5</f>
        <v>25</v>
      </c>
      <c r="O67" s="47">
        <f>BY5</f>
        <v>5.2</v>
      </c>
      <c r="P67" s="47"/>
      <c r="Q67" s="47"/>
      <c r="R67" s="47">
        <f>BX7</f>
        <v>36</v>
      </c>
      <c r="S67" s="47">
        <f>BY7</f>
        <v>6.7</v>
      </c>
      <c r="T67" s="47"/>
      <c r="U67" s="47"/>
      <c r="V67" s="47">
        <f>BX11</f>
        <v>25</v>
      </c>
      <c r="W67" s="47">
        <f>BY11</f>
        <v>2.7</v>
      </c>
      <c r="X67" s="47">
        <f>BX12</f>
        <v>26</v>
      </c>
      <c r="Y67" s="47">
        <f>BY12</f>
        <v>3.4</v>
      </c>
      <c r="Z67" s="47">
        <f>BX13</f>
        <v>41</v>
      </c>
      <c r="AA67" s="47">
        <f>BY13</f>
        <v>7.4</v>
      </c>
      <c r="AB67" s="47"/>
      <c r="AC67" s="47"/>
      <c r="AD67" s="47">
        <f>BX17</f>
        <v>334</v>
      </c>
      <c r="AE67" s="47">
        <f>BY17</f>
        <v>26.5</v>
      </c>
      <c r="AF67">
        <v>36</v>
      </c>
      <c r="AH67" s="138"/>
      <c r="AI67" s="171" t="s">
        <v>84</v>
      </c>
      <c r="AJ67" s="172"/>
      <c r="AK67" s="84">
        <f>AVERAGE(P32:P93)</f>
        <v>66.12777777777778</v>
      </c>
      <c r="AL67" s="101">
        <f>AR65</f>
        <v>55</v>
      </c>
      <c r="AP67" s="4"/>
      <c r="AQ67" s="8"/>
      <c r="AR67" s="39"/>
      <c r="AT67" s="13"/>
      <c r="AU67" s="14"/>
      <c r="AV67" s="31"/>
      <c r="AW67" s="32"/>
      <c r="AX67" s="13"/>
      <c r="AY67" s="14"/>
    </row>
    <row r="68" spans="2:51" ht="17" customHeight="1" thickBot="1" x14ac:dyDescent="0.25">
      <c r="J68" s="162"/>
      <c r="K68" s="92" t="s">
        <v>60</v>
      </c>
      <c r="L68" s="48">
        <f>BZ4</f>
        <v>80</v>
      </c>
      <c r="M68" s="48">
        <f>CA4</f>
        <v>15.6</v>
      </c>
      <c r="N68" s="48">
        <f>BZ5</f>
        <v>82</v>
      </c>
      <c r="O68" s="48">
        <f>CA5</f>
        <v>14.8</v>
      </c>
      <c r="P68" s="48">
        <f>BZ6</f>
        <v>67</v>
      </c>
      <c r="Q68" s="48">
        <f>CA6</f>
        <v>14.6</v>
      </c>
      <c r="R68" s="48">
        <f>BZ7</f>
        <v>78</v>
      </c>
      <c r="S68" s="48">
        <f>CA7</f>
        <v>13.7</v>
      </c>
      <c r="T68" s="48"/>
      <c r="U68" s="48"/>
      <c r="V68" s="48">
        <f>BZ11</f>
        <v>77</v>
      </c>
      <c r="W68" s="48">
        <f>CA11</f>
        <v>8.1</v>
      </c>
      <c r="X68" s="48">
        <f>BZ12</f>
        <v>81</v>
      </c>
      <c r="Y68" s="48">
        <f>CA12</f>
        <v>8.5</v>
      </c>
      <c r="Z68" s="48">
        <f>BZ13</f>
        <v>81</v>
      </c>
      <c r="AA68" s="48">
        <f>CA13</f>
        <v>10</v>
      </c>
      <c r="AB68" s="48"/>
      <c r="AC68" s="48"/>
      <c r="AD68" s="48">
        <f>BZ17</f>
        <v>768</v>
      </c>
      <c r="AE68" s="48">
        <f>CA17</f>
        <v>54.5</v>
      </c>
      <c r="AF68">
        <v>37</v>
      </c>
      <c r="AH68" s="138"/>
      <c r="AI68" s="142" t="s">
        <v>85</v>
      </c>
      <c r="AJ68" s="143"/>
      <c r="AK68" s="80">
        <f>AVERAGE(Q32:Q93)</f>
        <v>14.683333333333334</v>
      </c>
      <c r="AL68" s="102">
        <f>AS65</f>
        <v>13.9</v>
      </c>
      <c r="AP68" s="5" t="s">
        <v>14</v>
      </c>
      <c r="AQ68" s="8"/>
      <c r="AR68" s="39"/>
      <c r="AT68" s="13"/>
      <c r="AU68" s="14"/>
      <c r="AV68" s="31"/>
      <c r="AW68" s="32"/>
      <c r="AX68" s="13"/>
      <c r="AY68" s="14"/>
    </row>
    <row r="69" spans="2:51" ht="19" thickBot="1" x14ac:dyDescent="0.25">
      <c r="C69" s="6"/>
      <c r="J69" s="162"/>
      <c r="K69" s="93" t="s">
        <v>61</v>
      </c>
      <c r="L69" s="47">
        <f>CB4</f>
        <v>103</v>
      </c>
      <c r="M69" s="47">
        <f>CC4</f>
        <v>19.600000000000001</v>
      </c>
      <c r="N69" s="47"/>
      <c r="O69" s="47"/>
      <c r="P69" s="47"/>
      <c r="Q69" s="47"/>
      <c r="R69" s="47">
        <f>CB7</f>
        <v>100</v>
      </c>
      <c r="S69" s="47">
        <f>CC7</f>
        <v>17.7</v>
      </c>
      <c r="T69" s="47"/>
      <c r="U69" s="47"/>
      <c r="V69" s="47">
        <f>CB11</f>
        <v>64</v>
      </c>
      <c r="W69" s="47">
        <f>CC11</f>
        <v>6.8</v>
      </c>
      <c r="X69" s="47">
        <f>CB12</f>
        <v>64</v>
      </c>
      <c r="Y69" s="47">
        <f>CC12</f>
        <v>6.8</v>
      </c>
      <c r="Z69" s="47">
        <f>CB13</f>
        <v>88</v>
      </c>
      <c r="AA69" s="47">
        <f>CC13</f>
        <v>11</v>
      </c>
      <c r="AB69" s="47"/>
      <c r="AC69" s="47"/>
      <c r="AD69" s="47">
        <f>CB17</f>
        <v>1431</v>
      </c>
      <c r="AE69" s="47">
        <f>CC17</f>
        <v>99.5</v>
      </c>
      <c r="AF69">
        <v>38</v>
      </c>
      <c r="AH69" s="138"/>
      <c r="AI69" s="168" t="s">
        <v>75</v>
      </c>
      <c r="AJ69" s="169"/>
      <c r="AK69" s="169"/>
      <c r="AL69" s="170"/>
      <c r="AP69" s="2" t="s">
        <v>15</v>
      </c>
      <c r="AQ69" s="44">
        <v>63</v>
      </c>
      <c r="AR69" s="39" t="e">
        <f t="shared" si="7"/>
        <v>#DIV/0!</v>
      </c>
      <c r="AS69" s="37" t="e">
        <f t="shared" si="7"/>
        <v>#DIV/0!</v>
      </c>
      <c r="AT69" s="17"/>
      <c r="AU69" s="18"/>
      <c r="AV69" s="25"/>
      <c r="AW69" s="26"/>
      <c r="AX69" s="17" t="e">
        <v>#DIV/0!</v>
      </c>
      <c r="AY69" s="18" t="e">
        <v>#DIV/0!</v>
      </c>
    </row>
    <row r="70" spans="2:51" ht="18" customHeight="1" thickTop="1" thickBot="1" x14ac:dyDescent="0.25">
      <c r="C70" s="6"/>
      <c r="J70" s="163"/>
      <c r="K70" s="92" t="s">
        <v>62</v>
      </c>
      <c r="L70" s="48">
        <f>CD4</f>
        <v>99</v>
      </c>
      <c r="M70" s="48">
        <f>CE4</f>
        <v>18.2</v>
      </c>
      <c r="N70" s="48">
        <f>CD5</f>
        <v>102</v>
      </c>
      <c r="O70" s="48">
        <f>CE5</f>
        <v>18.7</v>
      </c>
      <c r="P70" s="48">
        <f>CD6</f>
        <v>51</v>
      </c>
      <c r="Q70" s="48">
        <f>CE6</f>
        <v>13.4</v>
      </c>
      <c r="R70" s="48">
        <f>CD7</f>
        <v>102</v>
      </c>
      <c r="S70" s="48">
        <f>CE7</f>
        <v>18</v>
      </c>
      <c r="T70" s="48"/>
      <c r="U70" s="48"/>
      <c r="V70" s="48">
        <f>CD11</f>
        <v>73</v>
      </c>
      <c r="W70" s="48">
        <f>CE11</f>
        <v>8</v>
      </c>
      <c r="X70" s="48">
        <f>CD12</f>
        <v>67</v>
      </c>
      <c r="Y70" s="48">
        <f>CE12</f>
        <v>7.3</v>
      </c>
      <c r="Z70" s="48">
        <f>CD13</f>
        <v>69</v>
      </c>
      <c r="AA70" s="48">
        <f>CE13</f>
        <v>8.1</v>
      </c>
      <c r="AB70" s="48"/>
      <c r="AC70" s="48"/>
      <c r="AD70" s="48">
        <f>CD17</f>
        <v>708</v>
      </c>
      <c r="AE70" s="48">
        <f>CE17</f>
        <v>51.7</v>
      </c>
      <c r="AF70">
        <v>39</v>
      </c>
      <c r="AH70" s="138"/>
      <c r="AI70" s="171" t="s">
        <v>84</v>
      </c>
      <c r="AJ70" s="172"/>
      <c r="AK70" s="84">
        <f>AVERAGE(R32:R93)</f>
        <v>79.304347826086953</v>
      </c>
      <c r="AL70" s="101">
        <f>AR66</f>
        <v>56</v>
      </c>
      <c r="AP70" s="3" t="s">
        <v>16</v>
      </c>
      <c r="AQ70" s="44">
        <v>351</v>
      </c>
      <c r="AR70" s="39">
        <f t="shared" si="7"/>
        <v>30.333333333333332</v>
      </c>
      <c r="AS70" s="37">
        <f t="shared" si="7"/>
        <v>3.7000000000000006</v>
      </c>
      <c r="AT70" s="11">
        <v>21</v>
      </c>
      <c r="AU70" s="12">
        <v>2.7</v>
      </c>
      <c r="AV70" s="27">
        <v>42</v>
      </c>
      <c r="AW70" s="28">
        <v>4.9000000000000004</v>
      </c>
      <c r="AX70" s="11">
        <v>28</v>
      </c>
      <c r="AY70" s="12">
        <v>3.5</v>
      </c>
    </row>
    <row r="71" spans="2:51" ht="17" customHeight="1" thickBot="1" x14ac:dyDescent="0.25">
      <c r="K71" s="93" t="s">
        <v>86</v>
      </c>
      <c r="L71" s="47">
        <f>CF4</f>
        <v>87</v>
      </c>
      <c r="M71" s="47">
        <f>CG4</f>
        <v>17.2</v>
      </c>
      <c r="N71" s="47">
        <f>CF5</f>
        <v>98</v>
      </c>
      <c r="O71" s="47">
        <f>CG5</f>
        <v>17.8</v>
      </c>
      <c r="P71" s="47">
        <f>CF6</f>
        <v>80.599999999999994</v>
      </c>
      <c r="Q71" s="47">
        <f>CG6</f>
        <v>17.5</v>
      </c>
      <c r="R71" s="47">
        <f>CF7</f>
        <v>90</v>
      </c>
      <c r="S71" s="47">
        <f>CG7</f>
        <v>15.9</v>
      </c>
      <c r="T71" s="47"/>
      <c r="U71" s="47"/>
      <c r="V71" s="47">
        <f>CF11</f>
        <v>60</v>
      </c>
      <c r="W71" s="47">
        <f>CG11</f>
        <v>6.5</v>
      </c>
      <c r="X71" s="47">
        <f>CF12</f>
        <v>58</v>
      </c>
      <c r="Y71" s="47">
        <f>CG12</f>
        <v>6.2</v>
      </c>
      <c r="Z71" s="47">
        <f>CF13</f>
        <v>49</v>
      </c>
      <c r="AA71" s="47">
        <f>CG13</f>
        <v>6.4</v>
      </c>
      <c r="AB71" s="47"/>
      <c r="AC71" s="47"/>
      <c r="AD71" s="47">
        <f>CF17</f>
        <v>922</v>
      </c>
      <c r="AE71" s="47">
        <f>CG17</f>
        <v>65.400000000000006</v>
      </c>
      <c r="AF71">
        <v>40</v>
      </c>
      <c r="AH71" s="138"/>
      <c r="AI71" s="142" t="s">
        <v>85</v>
      </c>
      <c r="AJ71" s="143"/>
      <c r="AK71" s="80">
        <f>AVERAGE(S32:S93)</f>
        <v>14.089130434782609</v>
      </c>
      <c r="AL71" s="102">
        <f>AS66</f>
        <v>10.166666666666666</v>
      </c>
      <c r="AP71" s="3" t="s">
        <v>17</v>
      </c>
      <c r="AQ71" s="44">
        <v>609</v>
      </c>
      <c r="AR71" s="39">
        <f t="shared" si="7"/>
        <v>30</v>
      </c>
      <c r="AS71" s="37">
        <f t="shared" si="7"/>
        <v>3.5666666666666664</v>
      </c>
      <c r="AT71" s="11">
        <v>17</v>
      </c>
      <c r="AU71" s="12">
        <v>2.2000000000000002</v>
      </c>
      <c r="AV71" s="27">
        <v>41</v>
      </c>
      <c r="AW71" s="28">
        <v>4.7</v>
      </c>
      <c r="AX71" s="11">
        <v>32</v>
      </c>
      <c r="AY71" s="12">
        <v>3.8</v>
      </c>
    </row>
    <row r="72" spans="2:51" ht="19" thickBot="1" x14ac:dyDescent="0.25">
      <c r="K72" s="92" t="s">
        <v>87</v>
      </c>
      <c r="L72" s="48">
        <f>CH4</f>
        <v>52</v>
      </c>
      <c r="M72" s="48">
        <f>CI4</f>
        <v>12.3</v>
      </c>
      <c r="N72" s="48">
        <f>CH5</f>
        <v>78</v>
      </c>
      <c r="O72" s="48">
        <f>CI5</f>
        <v>14.1</v>
      </c>
      <c r="P72" s="48">
        <f>CH6</f>
        <v>26.8</v>
      </c>
      <c r="Q72" s="48">
        <f>CI6</f>
        <v>6.8</v>
      </c>
      <c r="R72" s="48">
        <f>CH7</f>
        <v>65</v>
      </c>
      <c r="S72" s="48">
        <f>CI7</f>
        <v>11.6</v>
      </c>
      <c r="T72" s="48"/>
      <c r="U72" s="48"/>
      <c r="V72" s="48">
        <f>CH11</f>
        <v>44</v>
      </c>
      <c r="W72" s="48">
        <f>CI11</f>
        <v>4.9000000000000004</v>
      </c>
      <c r="X72" s="48">
        <f>CH12</f>
        <v>44</v>
      </c>
      <c r="Y72" s="48">
        <f>CI12</f>
        <v>4.9000000000000004</v>
      </c>
      <c r="Z72" s="48">
        <f>CH13</f>
        <v>49</v>
      </c>
      <c r="AA72" s="48">
        <f>CI13</f>
        <v>7</v>
      </c>
      <c r="AB72" s="48"/>
      <c r="AC72" s="48"/>
      <c r="AD72" s="48">
        <f>CH17</f>
        <v>1536</v>
      </c>
      <c r="AE72" s="48">
        <f>CI17</f>
        <v>107</v>
      </c>
      <c r="AF72">
        <v>41</v>
      </c>
      <c r="AH72" s="137" t="s">
        <v>14</v>
      </c>
      <c r="AI72" s="168" t="s">
        <v>76</v>
      </c>
      <c r="AJ72" s="169"/>
      <c r="AK72" s="169"/>
      <c r="AL72" s="170"/>
      <c r="AP72" s="3"/>
      <c r="AQ72" s="44">
        <v>1120</v>
      </c>
      <c r="AR72" s="39">
        <f t="shared" si="7"/>
        <v>37.5</v>
      </c>
      <c r="AS72" s="37">
        <f t="shared" si="7"/>
        <v>5.95</v>
      </c>
      <c r="AT72" s="11"/>
      <c r="AU72" s="12"/>
      <c r="AV72" s="27">
        <v>50</v>
      </c>
      <c r="AW72" s="28">
        <v>7.9</v>
      </c>
      <c r="AX72" s="11">
        <v>25</v>
      </c>
      <c r="AY72" s="12">
        <v>4</v>
      </c>
    </row>
    <row r="73" spans="2:51" ht="17" customHeight="1" thickTop="1" x14ac:dyDescent="0.2">
      <c r="K73" s="93" t="s">
        <v>88</v>
      </c>
      <c r="L73" s="47">
        <f>CJ4</f>
        <v>88</v>
      </c>
      <c r="M73" s="47">
        <f>CK4</f>
        <v>17.2</v>
      </c>
      <c r="N73" s="47">
        <f>CJ5</f>
        <v>91</v>
      </c>
      <c r="O73" s="47">
        <f>CK5</f>
        <v>16.5</v>
      </c>
      <c r="P73" s="47">
        <f>CJ6</f>
        <v>67.7</v>
      </c>
      <c r="Q73" s="47">
        <f>CK6</f>
        <v>15.6</v>
      </c>
      <c r="R73" s="47">
        <f>CJ7</f>
        <v>86</v>
      </c>
      <c r="S73" s="47">
        <f>CK7</f>
        <v>15.1</v>
      </c>
      <c r="T73" s="47"/>
      <c r="U73" s="47"/>
      <c r="V73" s="47">
        <f>CJ11</f>
        <v>46</v>
      </c>
      <c r="W73" s="47">
        <f>CK11</f>
        <v>4.9000000000000004</v>
      </c>
      <c r="X73" s="47">
        <f>CJ12</f>
        <v>45</v>
      </c>
      <c r="Y73" s="47">
        <f>CK12</f>
        <v>4.8</v>
      </c>
      <c r="Z73" s="47">
        <f>CJ13</f>
        <v>61</v>
      </c>
      <c r="AA73" s="47">
        <f>CK13</f>
        <v>8.4</v>
      </c>
      <c r="AB73" s="47"/>
      <c r="AC73" s="47"/>
      <c r="AD73" s="47">
        <f>CJ17</f>
        <v>1033</v>
      </c>
      <c r="AE73" s="47">
        <f>CK17</f>
        <v>72.400000000000006</v>
      </c>
      <c r="AF73">
        <v>42</v>
      </c>
      <c r="AH73" s="138"/>
      <c r="AI73" s="171" t="s">
        <v>84</v>
      </c>
      <c r="AJ73" s="172"/>
      <c r="AK73" s="84" t="e">
        <f>AVERAGE(T32:T93)</f>
        <v>#DIV/0!</v>
      </c>
      <c r="AL73" s="101" t="e">
        <f>AR69</f>
        <v>#DIV/0!</v>
      </c>
      <c r="AP73" s="3" t="s">
        <v>18</v>
      </c>
      <c r="AQ73" s="44">
        <v>46</v>
      </c>
      <c r="AR73" s="39" t="e">
        <f>AVERAGE(AT73,AV73,AX73)</f>
        <v>#DIV/0!</v>
      </c>
      <c r="AS73" s="37" t="e">
        <f>AVERAGE(AU73,AW73,AY73)</f>
        <v>#DIV/0!</v>
      </c>
      <c r="AT73" s="11"/>
      <c r="AU73" s="12"/>
      <c r="AV73" s="27"/>
      <c r="AW73" s="28"/>
      <c r="AX73" s="11"/>
      <c r="AY73" s="12"/>
    </row>
    <row r="74" spans="2:51" ht="17" customHeight="1" thickBot="1" x14ac:dyDescent="0.25">
      <c r="K74" s="92" t="s">
        <v>89</v>
      </c>
      <c r="L74" s="48">
        <f>CL4</f>
        <v>87</v>
      </c>
      <c r="M74" s="48">
        <f>CM4</f>
        <v>17.5</v>
      </c>
      <c r="N74" s="48">
        <f>CL5</f>
        <v>97</v>
      </c>
      <c r="O74" s="48">
        <f>CM5</f>
        <v>17.7</v>
      </c>
      <c r="P74" s="48">
        <f>CL6</f>
        <v>-26.7</v>
      </c>
      <c r="Q74" s="48">
        <f>CM6</f>
        <v>-10.9</v>
      </c>
      <c r="R74" s="48">
        <f>CL7</f>
        <v>82</v>
      </c>
      <c r="S74" s="48">
        <f>CM7</f>
        <v>14.6</v>
      </c>
      <c r="T74" s="48"/>
      <c r="U74" s="48"/>
      <c r="V74" s="48">
        <f>CL11</f>
        <v>60</v>
      </c>
      <c r="W74" s="48">
        <f>CM11</f>
        <v>6.5</v>
      </c>
      <c r="X74" s="48">
        <f>CL12</f>
        <v>71</v>
      </c>
      <c r="Y74" s="48">
        <f>CM12</f>
        <v>7.6</v>
      </c>
      <c r="Z74" s="48">
        <f>CL13</f>
        <v>48</v>
      </c>
      <c r="AA74" s="48">
        <f>CM13</f>
        <v>6.4</v>
      </c>
      <c r="AB74" s="48"/>
      <c r="AC74" s="48"/>
      <c r="AD74" s="48">
        <f>CL17</f>
        <v>915</v>
      </c>
      <c r="AE74" s="48">
        <f>CM17</f>
        <v>64.8</v>
      </c>
      <c r="AF74">
        <v>43</v>
      </c>
      <c r="AH74" s="138"/>
      <c r="AI74" s="142" t="s">
        <v>85</v>
      </c>
      <c r="AJ74" s="143"/>
      <c r="AK74" s="80" t="e">
        <f>AVERAGE(U32:U93)</f>
        <v>#DIV/0!</v>
      </c>
      <c r="AL74" s="102" t="e">
        <f>AS69</f>
        <v>#DIV/0!</v>
      </c>
      <c r="AP74" s="6"/>
      <c r="AQ74" s="8"/>
      <c r="AR74" s="39"/>
      <c r="AT74" s="21"/>
      <c r="AU74" s="22"/>
      <c r="AV74" s="33"/>
      <c r="AW74" s="34"/>
      <c r="AX74" s="21"/>
      <c r="AY74" s="22"/>
    </row>
    <row r="75" spans="2:51" ht="19" thickBot="1" x14ac:dyDescent="0.25">
      <c r="K75" s="93" t="s">
        <v>91</v>
      </c>
      <c r="L75" s="47">
        <f>CN4</f>
        <v>86</v>
      </c>
      <c r="M75" s="47">
        <f>CO4</f>
        <v>17.399999999999999</v>
      </c>
      <c r="N75" s="47">
        <f>CN5</f>
        <v>64</v>
      </c>
      <c r="O75" s="47">
        <f>CO5</f>
        <v>11.7</v>
      </c>
      <c r="P75" s="47">
        <f>CN6</f>
        <v>44</v>
      </c>
      <c r="Q75" s="47">
        <f>CO6</f>
        <v>9.9</v>
      </c>
      <c r="R75" s="47">
        <f>CN7</f>
        <v>65</v>
      </c>
      <c r="S75" s="47">
        <f>CO7</f>
        <v>11.6</v>
      </c>
      <c r="T75" s="47"/>
      <c r="U75" s="47"/>
      <c r="V75" s="47">
        <f>CN11</f>
        <v>60</v>
      </c>
      <c r="W75" s="47">
        <f>CO11</f>
        <v>6.4</v>
      </c>
      <c r="X75" s="47">
        <f>CN12</f>
        <v>65</v>
      </c>
      <c r="Y75" s="47">
        <f>CO12</f>
        <v>7</v>
      </c>
      <c r="Z75" s="47">
        <f>CN13</f>
        <v>80</v>
      </c>
      <c r="AA75" s="47">
        <f>CO13</f>
        <v>10.4</v>
      </c>
      <c r="AB75" s="47"/>
      <c r="AC75" s="47"/>
      <c r="AD75" s="47">
        <f>CN17</f>
        <v>719</v>
      </c>
      <c r="AE75" s="47">
        <f>CO17</f>
        <v>51.1</v>
      </c>
      <c r="AF75">
        <v>44</v>
      </c>
      <c r="AH75" s="138"/>
      <c r="AI75" s="168" t="s">
        <v>77</v>
      </c>
      <c r="AJ75" s="169"/>
      <c r="AK75" s="169"/>
      <c r="AL75" s="170"/>
      <c r="AP75" s="6"/>
      <c r="AQ75" s="8"/>
      <c r="AR75" s="39"/>
      <c r="AT75" s="13"/>
      <c r="AU75" s="14"/>
      <c r="AV75" s="31"/>
      <c r="AW75" s="32"/>
      <c r="AX75" s="13"/>
      <c r="AY75" s="14"/>
    </row>
    <row r="76" spans="2:51" ht="17" customHeight="1" thickTop="1" x14ac:dyDescent="0.2">
      <c r="K76" s="92" t="s">
        <v>90</v>
      </c>
      <c r="L76" s="48">
        <f>CP4</f>
        <v>60</v>
      </c>
      <c r="M76" s="48">
        <f>CQ4</f>
        <v>11.8</v>
      </c>
      <c r="N76" s="48">
        <f>CP5</f>
        <v>60</v>
      </c>
      <c r="O76" s="48">
        <f>CQ5</f>
        <v>11</v>
      </c>
      <c r="P76" s="48">
        <f>CP6</f>
        <v>55.1</v>
      </c>
      <c r="Q76" s="48">
        <f>CQ6</f>
        <v>12.1</v>
      </c>
      <c r="R76" s="48">
        <f>CP7</f>
        <v>56</v>
      </c>
      <c r="S76" s="48">
        <f>CQ7</f>
        <v>9.8000000000000007</v>
      </c>
      <c r="T76" s="48"/>
      <c r="U76" s="48"/>
      <c r="V76" s="48">
        <f>CP11</f>
        <v>43</v>
      </c>
      <c r="W76" s="48">
        <f>CQ11</f>
        <v>4.5</v>
      </c>
      <c r="X76" s="48">
        <f>CP12</f>
        <v>46</v>
      </c>
      <c r="Y76" s="48">
        <f>CQ12</f>
        <v>4.9000000000000004</v>
      </c>
      <c r="Z76" s="48">
        <f>CP13</f>
        <v>67</v>
      </c>
      <c r="AA76" s="48">
        <f>CQ13</f>
        <v>8</v>
      </c>
      <c r="AB76" s="48"/>
      <c r="AC76" s="48"/>
      <c r="AD76" s="48">
        <f>CP17</f>
        <v>240</v>
      </c>
      <c r="AE76" s="48">
        <f>CQ17</f>
        <v>17.8</v>
      </c>
      <c r="AF76">
        <v>45</v>
      </c>
      <c r="AH76" s="138"/>
      <c r="AI76" s="171" t="s">
        <v>84</v>
      </c>
      <c r="AJ76" s="172"/>
      <c r="AK76" s="84">
        <f>AVERAGE(V32:V93)</f>
        <v>47.441860465116278</v>
      </c>
      <c r="AL76" s="101">
        <f>AR70</f>
        <v>30.333333333333332</v>
      </c>
      <c r="AP76" s="3" t="s">
        <v>19</v>
      </c>
      <c r="AQ76" s="44">
        <v>1460</v>
      </c>
      <c r="AR76" s="39">
        <f t="shared" si="7"/>
        <v>534</v>
      </c>
      <c r="AS76" s="37">
        <f t="shared" si="7"/>
        <v>39.6</v>
      </c>
      <c r="AT76" s="17">
        <v>467</v>
      </c>
      <c r="AU76" s="18">
        <v>35.200000000000003</v>
      </c>
      <c r="AV76" s="25">
        <v>588</v>
      </c>
      <c r="AW76" s="26">
        <v>43.2</v>
      </c>
      <c r="AX76" s="17">
        <v>547</v>
      </c>
      <c r="AY76" s="18">
        <v>40.4</v>
      </c>
    </row>
    <row r="77" spans="2:51" ht="17" customHeight="1" thickBot="1" x14ac:dyDescent="0.25">
      <c r="K77" s="93" t="s">
        <v>92</v>
      </c>
      <c r="L77" s="47">
        <f>CR4</f>
        <v>78</v>
      </c>
      <c r="M77" s="47">
        <f>CS4</f>
        <v>15.7</v>
      </c>
      <c r="N77" s="47">
        <f>CR5</f>
        <v>79</v>
      </c>
      <c r="O77" s="47">
        <f>CS5</f>
        <v>14.4</v>
      </c>
      <c r="P77" s="47">
        <f>CR6</f>
        <v>48.1</v>
      </c>
      <c r="Q77" s="47">
        <f>CS6</f>
        <v>10.5</v>
      </c>
      <c r="R77" s="47">
        <f>CR7</f>
        <v>68</v>
      </c>
      <c r="S77" s="47">
        <f>CS7</f>
        <v>12</v>
      </c>
      <c r="T77" s="47"/>
      <c r="U77" s="47"/>
      <c r="V77" s="47">
        <f>CR11</f>
        <v>100</v>
      </c>
      <c r="W77" s="47">
        <f>CS11</f>
        <v>10.4</v>
      </c>
      <c r="X77" s="47">
        <f>CR12</f>
        <v>103</v>
      </c>
      <c r="Y77" s="47">
        <f>CS12</f>
        <v>10.8</v>
      </c>
      <c r="Z77" s="47">
        <f>CR13</f>
        <v>131</v>
      </c>
      <c r="AA77" s="47">
        <f>CS13</f>
        <v>15.3</v>
      </c>
      <c r="AB77" s="47"/>
      <c r="AC77" s="47"/>
      <c r="AD77" s="47">
        <f>CR17</f>
        <v>432</v>
      </c>
      <c r="AE77" s="47">
        <f>CS17</f>
        <v>31.6</v>
      </c>
      <c r="AF77">
        <v>46</v>
      </c>
      <c r="AH77" s="138"/>
      <c r="AI77" s="142" t="s">
        <v>85</v>
      </c>
      <c r="AJ77" s="143"/>
      <c r="AK77" s="80">
        <f>AVERAGE(W32:W93)</f>
        <v>5.1860465116279082</v>
      </c>
      <c r="AL77" s="102">
        <f>AS70</f>
        <v>3.7000000000000006</v>
      </c>
      <c r="AP77" s="6"/>
      <c r="AQ77" s="8"/>
      <c r="AR77" s="39"/>
      <c r="AT77" s="13"/>
      <c r="AU77" s="14"/>
      <c r="AV77" s="31"/>
      <c r="AW77" s="32"/>
      <c r="AX77" s="13"/>
      <c r="AY77" s="14"/>
    </row>
    <row r="78" spans="2:51" ht="19" thickBot="1" x14ac:dyDescent="0.25">
      <c r="K78" s="92" t="s">
        <v>93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>
        <v>47</v>
      </c>
      <c r="AH78" s="138"/>
      <c r="AI78" s="168" t="s">
        <v>78</v>
      </c>
      <c r="AJ78" s="169"/>
      <c r="AK78" s="169"/>
      <c r="AL78" s="170"/>
      <c r="AP78" s="6"/>
      <c r="AQ78" s="8"/>
      <c r="AR78" s="39"/>
      <c r="AT78" s="13"/>
      <c r="AU78" s="14"/>
      <c r="AV78" s="31"/>
      <c r="AW78" s="32"/>
      <c r="AX78" s="13"/>
      <c r="AY78" s="14"/>
    </row>
    <row r="79" spans="2:51" ht="17" customHeight="1" thickTop="1" thickBot="1" x14ac:dyDescent="0.25">
      <c r="K79" s="93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>
        <v>48</v>
      </c>
      <c r="AH79" s="138"/>
      <c r="AI79" s="171" t="s">
        <v>84</v>
      </c>
      <c r="AJ79" s="172"/>
      <c r="AK79" s="84">
        <f>AVERAGE(X32:X93)</f>
        <v>48.326086956521742</v>
      </c>
      <c r="AL79" s="101">
        <f>AR71</f>
        <v>30</v>
      </c>
      <c r="AP79" s="7" t="s">
        <v>20</v>
      </c>
      <c r="AQ79" s="45">
        <v>661</v>
      </c>
      <c r="AR79" s="104" t="e">
        <f t="shared" si="7"/>
        <v>#DIV/0!</v>
      </c>
      <c r="AS79" s="38" t="e">
        <f t="shared" si="7"/>
        <v>#DIV/0!</v>
      </c>
      <c r="AT79" s="15" t="e">
        <v>#DIV/0!</v>
      </c>
      <c r="AU79" s="16" t="e">
        <v>#DIV/0!</v>
      </c>
      <c r="AV79" s="35"/>
      <c r="AW79" s="36"/>
      <c r="AX79" s="15" t="e">
        <v>#DIV/0!</v>
      </c>
      <c r="AY79" s="16" t="e">
        <v>#DIV/0!</v>
      </c>
    </row>
    <row r="80" spans="2:51" ht="17" customHeight="1" thickBot="1" x14ac:dyDescent="0.25">
      <c r="K80" s="92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>
        <v>49</v>
      </c>
      <c r="AH80" s="138"/>
      <c r="AI80" s="142" t="s">
        <v>85</v>
      </c>
      <c r="AJ80" s="143"/>
      <c r="AK80" s="80">
        <f>AVERAGE(Y32:Y93)</f>
        <v>5.3543478260869577</v>
      </c>
      <c r="AL80" s="102">
        <f>AS71</f>
        <v>3.5666666666666664</v>
      </c>
    </row>
    <row r="81" spans="11:46" ht="19" thickBot="1" x14ac:dyDescent="0.25">
      <c r="K81" s="93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>
        <v>50</v>
      </c>
      <c r="AH81" s="138"/>
      <c r="AI81" s="168" t="s">
        <v>79</v>
      </c>
      <c r="AJ81" s="169"/>
      <c r="AK81" s="169"/>
      <c r="AL81" s="170"/>
    </row>
    <row r="82" spans="11:46" ht="17" customHeight="1" thickTop="1" x14ac:dyDescent="0.2">
      <c r="K82" s="92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>
        <v>51</v>
      </c>
      <c r="AH82" s="138"/>
      <c r="AI82" s="171" t="s">
        <v>84</v>
      </c>
      <c r="AJ82" s="172"/>
      <c r="AK82" s="84">
        <f>AVERAGE(Z32:Z93)</f>
        <v>67.924999999999997</v>
      </c>
      <c r="AL82" s="101">
        <f>AR72</f>
        <v>37.5</v>
      </c>
    </row>
    <row r="83" spans="11:46" ht="17" customHeight="1" thickBot="1" x14ac:dyDescent="0.25">
      <c r="K83" s="93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H83" s="138"/>
      <c r="AI83" s="142" t="s">
        <v>85</v>
      </c>
      <c r="AJ83" s="143"/>
      <c r="AK83" s="80">
        <f>AVERAGE(AA32:AA93)</f>
        <v>8.8574999999999982</v>
      </c>
      <c r="AL83" s="102">
        <f>AS72</f>
        <v>5.95</v>
      </c>
    </row>
    <row r="84" spans="11:46" ht="19" thickBot="1" x14ac:dyDescent="0.25">
      <c r="K84" s="92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H84" s="138"/>
      <c r="AI84" s="168" t="s">
        <v>80</v>
      </c>
      <c r="AJ84" s="169"/>
      <c r="AK84" s="169"/>
      <c r="AL84" s="170"/>
    </row>
    <row r="85" spans="11:46" ht="17" customHeight="1" thickTop="1" x14ac:dyDescent="0.2">
      <c r="K85" s="93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H85" s="138"/>
      <c r="AI85" s="171" t="s">
        <v>84</v>
      </c>
      <c r="AJ85" s="172"/>
      <c r="AK85" s="84" t="e">
        <f>AVERAGE(AB32:AB93)</f>
        <v>#DIV/0!</v>
      </c>
      <c r="AL85" s="101" t="e">
        <f>AR73</f>
        <v>#DIV/0!</v>
      </c>
    </row>
    <row r="86" spans="11:46" ht="17" customHeight="1" thickBot="1" x14ac:dyDescent="0.25">
      <c r="K86" s="92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H86" s="139"/>
      <c r="AI86" s="142" t="s">
        <v>85</v>
      </c>
      <c r="AJ86" s="143"/>
      <c r="AK86" s="80" t="e">
        <f>AVERAGE(AC32:AC93)</f>
        <v>#DIV/0!</v>
      </c>
      <c r="AL86" s="102" t="e">
        <f>AS73</f>
        <v>#DIV/0!</v>
      </c>
    </row>
    <row r="87" spans="11:46" ht="19" thickBot="1" x14ac:dyDescent="0.25">
      <c r="K87" s="93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H87" s="137"/>
      <c r="AI87" s="168" t="s">
        <v>81</v>
      </c>
      <c r="AJ87" s="169"/>
      <c r="AK87" s="169"/>
      <c r="AL87" s="170"/>
    </row>
    <row r="88" spans="11:46" ht="17" customHeight="1" thickTop="1" thickBot="1" x14ac:dyDescent="0.25">
      <c r="K88" s="92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H88" s="138"/>
      <c r="AI88" s="171" t="s">
        <v>84</v>
      </c>
      <c r="AJ88" s="172"/>
      <c r="AK88" s="84">
        <f>AVERAGE(AD32:AD93)</f>
        <v>847.32558139534888</v>
      </c>
      <c r="AL88" s="101">
        <f>AR76</f>
        <v>534</v>
      </c>
    </row>
    <row r="89" spans="11:46" ht="17" customHeight="1" thickBot="1" x14ac:dyDescent="0.25">
      <c r="K89" s="93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H89" s="139"/>
      <c r="AI89" s="142" t="s">
        <v>85</v>
      </c>
      <c r="AJ89" s="143"/>
      <c r="AK89" s="80">
        <f>AVERAGE(AE32:AE93)</f>
        <v>60.567441860465131</v>
      </c>
      <c r="AL89" s="102">
        <f>AS76</f>
        <v>39.6</v>
      </c>
      <c r="AS89" s="99" t="s">
        <v>82</v>
      </c>
      <c r="AT89" s="100" t="s">
        <v>83</v>
      </c>
    </row>
    <row r="90" spans="11:46" ht="19" customHeight="1" thickBot="1" x14ac:dyDescent="0.25">
      <c r="K90" s="92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P90" s="137" t="s">
        <v>10</v>
      </c>
      <c r="AQ90" s="168" t="s">
        <v>72</v>
      </c>
      <c r="AR90" s="169"/>
      <c r="AS90" s="169"/>
      <c r="AT90" s="170"/>
    </row>
    <row r="91" spans="11:46" ht="17" customHeight="1" thickTop="1" x14ac:dyDescent="0.2">
      <c r="K91" s="93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P91" s="138"/>
      <c r="AQ91" s="171" t="s">
        <v>84</v>
      </c>
      <c r="AR91" s="172"/>
      <c r="AS91" s="84">
        <v>88</v>
      </c>
      <c r="AT91" s="107">
        <v>58.5</v>
      </c>
    </row>
    <row r="92" spans="11:46" ht="17" customHeight="1" thickBot="1" x14ac:dyDescent="0.25">
      <c r="K92" s="92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P92" s="138"/>
      <c r="AQ92" s="142" t="s">
        <v>85</v>
      </c>
      <c r="AR92" s="143"/>
      <c r="AS92" s="108" t="s">
        <v>104</v>
      </c>
      <c r="AT92" s="109" t="s">
        <v>96</v>
      </c>
    </row>
    <row r="93" spans="11:46" ht="17" customHeight="1" thickBot="1" x14ac:dyDescent="0.25">
      <c r="K93" s="93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P93" s="138"/>
      <c r="AQ93" s="168" t="s">
        <v>73</v>
      </c>
      <c r="AR93" s="169"/>
      <c r="AS93" s="169"/>
      <c r="AT93" s="170"/>
    </row>
    <row r="94" spans="11:46" ht="17" thickTop="1" x14ac:dyDescent="0.2">
      <c r="AP94" s="138"/>
      <c r="AQ94" s="171" t="s">
        <v>84</v>
      </c>
      <c r="AR94" s="172"/>
      <c r="AS94" s="84">
        <v>84</v>
      </c>
      <c r="AT94" s="101">
        <v>33</v>
      </c>
    </row>
    <row r="95" spans="11:46" ht="17" customHeight="1" thickBot="1" x14ac:dyDescent="0.25">
      <c r="AP95" s="138"/>
      <c r="AQ95" s="142" t="s">
        <v>85</v>
      </c>
      <c r="AR95" s="143"/>
      <c r="AS95" s="108" t="s">
        <v>96</v>
      </c>
      <c r="AT95" s="109" t="s">
        <v>97</v>
      </c>
    </row>
    <row r="96" spans="11:46" ht="17" customHeight="1" thickBot="1" x14ac:dyDescent="0.25">
      <c r="AP96" s="138"/>
      <c r="AQ96" s="168" t="s">
        <v>74</v>
      </c>
      <c r="AR96" s="169"/>
      <c r="AS96" s="169"/>
      <c r="AT96" s="170"/>
    </row>
    <row r="97" spans="42:46" ht="17" customHeight="1" thickTop="1" x14ac:dyDescent="0.2">
      <c r="AP97" s="138"/>
      <c r="AQ97" s="171" t="s">
        <v>84</v>
      </c>
      <c r="AR97" s="172"/>
      <c r="AS97" s="84">
        <v>66</v>
      </c>
      <c r="AT97" s="101">
        <v>55</v>
      </c>
    </row>
    <row r="98" spans="42:46" ht="17" customHeight="1" thickBot="1" x14ac:dyDescent="0.25">
      <c r="AP98" s="138"/>
      <c r="AQ98" s="142" t="s">
        <v>85</v>
      </c>
      <c r="AR98" s="143"/>
      <c r="AS98" s="108" t="s">
        <v>96</v>
      </c>
      <c r="AT98" s="109" t="s">
        <v>98</v>
      </c>
    </row>
    <row r="99" spans="42:46" ht="17" customHeight="1" thickBot="1" x14ac:dyDescent="0.25">
      <c r="AP99" s="138"/>
      <c r="AQ99" s="168" t="s">
        <v>75</v>
      </c>
      <c r="AR99" s="169"/>
      <c r="AS99" s="169"/>
      <c r="AT99" s="170"/>
    </row>
    <row r="100" spans="42:46" ht="17" customHeight="1" thickTop="1" x14ac:dyDescent="0.2">
      <c r="AP100" s="138"/>
      <c r="AQ100" s="171" t="s">
        <v>84</v>
      </c>
      <c r="AR100" s="172"/>
      <c r="AS100" s="84">
        <v>79</v>
      </c>
      <c r="AT100" s="101">
        <v>56</v>
      </c>
    </row>
    <row r="101" spans="42:46" ht="17" customHeight="1" thickBot="1" x14ac:dyDescent="0.25">
      <c r="AP101" s="138"/>
      <c r="AQ101" s="142" t="s">
        <v>85</v>
      </c>
      <c r="AR101" s="143"/>
      <c r="AS101" s="108" t="s">
        <v>98</v>
      </c>
      <c r="AT101" s="109" t="s">
        <v>99</v>
      </c>
    </row>
    <row r="102" spans="42:46" ht="17" customHeight="1" thickBot="1" x14ac:dyDescent="0.25">
      <c r="AP102" s="175" t="s">
        <v>14</v>
      </c>
      <c r="AQ102" s="168" t="s">
        <v>77</v>
      </c>
      <c r="AR102" s="169"/>
      <c r="AS102" s="169"/>
      <c r="AT102" s="170"/>
    </row>
    <row r="103" spans="42:46" ht="17" customHeight="1" thickTop="1" x14ac:dyDescent="0.2">
      <c r="AP103" s="176"/>
      <c r="AQ103" s="171" t="s">
        <v>84</v>
      </c>
      <c r="AR103" s="172"/>
      <c r="AS103" s="84">
        <v>47</v>
      </c>
      <c r="AT103" s="101">
        <v>30</v>
      </c>
    </row>
    <row r="104" spans="42:46" ht="17" customHeight="1" thickBot="1" x14ac:dyDescent="0.25">
      <c r="AP104" s="176"/>
      <c r="AQ104" s="142" t="s">
        <v>85</v>
      </c>
      <c r="AR104" s="143"/>
      <c r="AS104" s="108" t="s">
        <v>105</v>
      </c>
      <c r="AT104" s="109" t="s">
        <v>100</v>
      </c>
    </row>
    <row r="105" spans="42:46" ht="17" customHeight="1" thickBot="1" x14ac:dyDescent="0.25">
      <c r="AP105" s="176"/>
      <c r="AQ105" s="168" t="s">
        <v>78</v>
      </c>
      <c r="AR105" s="169"/>
      <c r="AS105" s="169"/>
      <c r="AT105" s="170"/>
    </row>
    <row r="106" spans="42:46" ht="17" customHeight="1" thickTop="1" x14ac:dyDescent="0.2">
      <c r="AP106" s="176"/>
      <c r="AQ106" s="171" t="s">
        <v>84</v>
      </c>
      <c r="AR106" s="172"/>
      <c r="AS106" s="84">
        <v>48</v>
      </c>
      <c r="AT106" s="101">
        <v>30</v>
      </c>
    </row>
    <row r="107" spans="42:46" ht="17" customHeight="1" thickBot="1" x14ac:dyDescent="0.25">
      <c r="AP107" s="176"/>
      <c r="AQ107" s="142" t="s">
        <v>85</v>
      </c>
      <c r="AR107" s="143"/>
      <c r="AS107" s="108" t="s">
        <v>105</v>
      </c>
      <c r="AT107" s="109" t="s">
        <v>100</v>
      </c>
    </row>
    <row r="108" spans="42:46" ht="17" customHeight="1" thickBot="1" x14ac:dyDescent="0.25">
      <c r="AP108" s="176"/>
      <c r="AQ108" s="168" t="s">
        <v>79</v>
      </c>
      <c r="AR108" s="169"/>
      <c r="AS108" s="169"/>
      <c r="AT108" s="170"/>
    </row>
    <row r="109" spans="42:46" ht="17" customHeight="1" thickTop="1" x14ac:dyDescent="0.2">
      <c r="AP109" s="176"/>
      <c r="AQ109" s="171" t="s">
        <v>84</v>
      </c>
      <c r="AR109" s="172"/>
      <c r="AS109" s="84">
        <v>68</v>
      </c>
      <c r="AT109" s="101">
        <v>38</v>
      </c>
    </row>
    <row r="110" spans="42:46" ht="17" customHeight="1" thickBot="1" x14ac:dyDescent="0.25">
      <c r="AP110" s="177"/>
      <c r="AQ110" s="142" t="s">
        <v>85</v>
      </c>
      <c r="AR110" s="143"/>
      <c r="AS110" s="108" t="s">
        <v>103</v>
      </c>
      <c r="AT110" s="109" t="s">
        <v>97</v>
      </c>
    </row>
    <row r="111" spans="42:46" ht="17" customHeight="1" thickBot="1" x14ac:dyDescent="0.25">
      <c r="AP111" s="137"/>
      <c r="AQ111" s="168" t="s">
        <v>81</v>
      </c>
      <c r="AR111" s="169"/>
      <c r="AS111" s="169"/>
      <c r="AT111" s="170"/>
    </row>
    <row r="112" spans="42:46" ht="17" customHeight="1" thickTop="1" x14ac:dyDescent="0.2">
      <c r="AP112" s="138"/>
      <c r="AQ112" s="171" t="s">
        <v>84</v>
      </c>
      <c r="AR112" s="172"/>
      <c r="AS112" s="84">
        <v>847</v>
      </c>
      <c r="AT112" s="101">
        <v>534</v>
      </c>
    </row>
    <row r="113" spans="36:46" ht="17" customHeight="1" thickBot="1" x14ac:dyDescent="0.25">
      <c r="AP113" s="139"/>
      <c r="AQ113" s="142" t="s">
        <v>85</v>
      </c>
      <c r="AR113" s="143"/>
      <c r="AS113" s="108" t="s">
        <v>102</v>
      </c>
      <c r="AT113" s="109" t="s">
        <v>101</v>
      </c>
    </row>
    <row r="114" spans="36:46" ht="17" customHeight="1" x14ac:dyDescent="0.2">
      <c r="AJ114" s="105"/>
    </row>
    <row r="115" spans="36:46" ht="17" customHeight="1" x14ac:dyDescent="0.2">
      <c r="AJ115" s="105"/>
    </row>
    <row r="116" spans="36:46" ht="17" customHeight="1" x14ac:dyDescent="0.2">
      <c r="AJ116" s="105"/>
    </row>
    <row r="117" spans="36:46" ht="17" customHeight="1" x14ac:dyDescent="0.2">
      <c r="AJ117" s="105"/>
    </row>
    <row r="118" spans="36:46" ht="17" customHeight="1" x14ac:dyDescent="0.2">
      <c r="AJ118" s="105"/>
    </row>
    <row r="119" spans="36:46" ht="17" customHeight="1" x14ac:dyDescent="0.2">
      <c r="AJ119" s="105"/>
    </row>
    <row r="120" spans="36:46" ht="17" x14ac:dyDescent="0.2">
      <c r="AJ120" s="105"/>
    </row>
    <row r="121" spans="36:46" ht="17" x14ac:dyDescent="0.2">
      <c r="AJ121" s="105"/>
    </row>
    <row r="122" spans="36:46" ht="17" x14ac:dyDescent="0.2">
      <c r="AJ122" s="105"/>
    </row>
    <row r="123" spans="36:46" ht="17" x14ac:dyDescent="0.2">
      <c r="AJ123" s="105"/>
    </row>
    <row r="124" spans="36:46" ht="17" x14ac:dyDescent="0.2">
      <c r="AJ124" s="105"/>
    </row>
    <row r="125" spans="36:46" ht="17" x14ac:dyDescent="0.2">
      <c r="AJ125" s="105"/>
    </row>
    <row r="126" spans="36:46" ht="17" x14ac:dyDescent="0.2">
      <c r="AJ126" s="105"/>
    </row>
    <row r="127" spans="36:46" ht="17" x14ac:dyDescent="0.2">
      <c r="AJ127" s="105"/>
    </row>
    <row r="128" spans="36:46" ht="17" x14ac:dyDescent="0.2">
      <c r="AJ128" s="105"/>
    </row>
    <row r="129" spans="36:36" ht="17" x14ac:dyDescent="0.2">
      <c r="AJ129" s="105"/>
    </row>
    <row r="130" spans="36:36" ht="17" x14ac:dyDescent="0.2">
      <c r="AJ130" s="105"/>
    </row>
    <row r="131" spans="36:36" ht="17" x14ac:dyDescent="0.2">
      <c r="AJ131" s="105"/>
    </row>
    <row r="132" spans="36:36" ht="17" x14ac:dyDescent="0.2">
      <c r="AJ132" s="105"/>
    </row>
    <row r="133" spans="36:36" ht="17" x14ac:dyDescent="0.2">
      <c r="AJ133" s="105"/>
    </row>
    <row r="134" spans="36:36" ht="17" x14ac:dyDescent="0.2">
      <c r="AJ134" s="105"/>
    </row>
    <row r="135" spans="36:36" ht="17" x14ac:dyDescent="0.2">
      <c r="AJ135" s="105"/>
    </row>
    <row r="136" spans="36:36" ht="17" x14ac:dyDescent="0.2">
      <c r="AJ136" s="105"/>
    </row>
    <row r="137" spans="36:36" ht="17" x14ac:dyDescent="0.2">
      <c r="AJ137" s="105"/>
    </row>
    <row r="138" spans="36:36" ht="17" x14ac:dyDescent="0.2">
      <c r="AJ138" s="105"/>
    </row>
    <row r="139" spans="36:36" ht="17" x14ac:dyDescent="0.2">
      <c r="AJ139" s="105"/>
    </row>
    <row r="140" spans="36:36" ht="17" x14ac:dyDescent="0.2">
      <c r="AJ140" s="105"/>
    </row>
    <row r="141" spans="36:36" ht="17" x14ac:dyDescent="0.2">
      <c r="AJ141" s="105"/>
    </row>
    <row r="142" spans="36:36" ht="17" x14ac:dyDescent="0.2">
      <c r="AJ142" s="105"/>
    </row>
    <row r="143" spans="36:36" ht="17" x14ac:dyDescent="0.2">
      <c r="AJ143" s="105"/>
    </row>
    <row r="144" spans="36:36" ht="17" x14ac:dyDescent="0.2">
      <c r="AJ144" s="105"/>
    </row>
    <row r="145" spans="36:36" ht="17" x14ac:dyDescent="0.2">
      <c r="AJ145" s="105"/>
    </row>
    <row r="146" spans="36:36" ht="17" x14ac:dyDescent="0.2">
      <c r="AJ146" s="105"/>
    </row>
    <row r="147" spans="36:36" ht="17" x14ac:dyDescent="0.2">
      <c r="AJ147" s="105"/>
    </row>
    <row r="148" spans="36:36" x14ac:dyDescent="0.2">
      <c r="AJ148" s="106"/>
    </row>
    <row r="149" spans="36:36" x14ac:dyDescent="0.2">
      <c r="AJ149" s="106"/>
    </row>
    <row r="150" spans="36:36" x14ac:dyDescent="0.2">
      <c r="AJ150" s="106"/>
    </row>
  </sheetData>
  <sortState xmlns:xlrd2="http://schemas.microsoft.com/office/spreadsheetml/2017/richdata2" ref="AJ105:AJ150">
    <sortCondition ref="AJ105:AJ150"/>
  </sortState>
  <mergeCells count="144">
    <mergeCell ref="AQ102:AT102"/>
    <mergeCell ref="AQ103:AR103"/>
    <mergeCell ref="AQ104:AR104"/>
    <mergeCell ref="AQ105:AT105"/>
    <mergeCell ref="AQ106:AR106"/>
    <mergeCell ref="AQ107:AR107"/>
    <mergeCell ref="AP102:AP110"/>
    <mergeCell ref="AP111:AP113"/>
    <mergeCell ref="AQ111:AT111"/>
    <mergeCell ref="AQ112:AR112"/>
    <mergeCell ref="AQ113:AR113"/>
    <mergeCell ref="AQ108:AT108"/>
    <mergeCell ref="AQ109:AR109"/>
    <mergeCell ref="AQ110:AR110"/>
    <mergeCell ref="AQ99:AT99"/>
    <mergeCell ref="AQ100:AR100"/>
    <mergeCell ref="AQ101:AR101"/>
    <mergeCell ref="AP90:AP101"/>
    <mergeCell ref="AQ90:AT90"/>
    <mergeCell ref="AQ91:AR91"/>
    <mergeCell ref="AQ92:AR92"/>
    <mergeCell ref="AQ93:AT93"/>
    <mergeCell ref="AQ94:AR94"/>
    <mergeCell ref="AQ95:AR95"/>
    <mergeCell ref="AQ96:AT96"/>
    <mergeCell ref="AQ97:AR97"/>
    <mergeCell ref="AQ98:AR98"/>
    <mergeCell ref="AH87:AH89"/>
    <mergeCell ref="AI87:AL87"/>
    <mergeCell ref="AI88:AJ88"/>
    <mergeCell ref="AI89:AJ89"/>
    <mergeCell ref="AI77:AJ77"/>
    <mergeCell ref="AI78:AL78"/>
    <mergeCell ref="AI79:AJ79"/>
    <mergeCell ref="AI80:AJ80"/>
    <mergeCell ref="AI81:AL81"/>
    <mergeCell ref="AI82:AJ82"/>
    <mergeCell ref="AH72:AH86"/>
    <mergeCell ref="AI72:AL72"/>
    <mergeCell ref="AI73:AJ73"/>
    <mergeCell ref="AI74:AJ74"/>
    <mergeCell ref="AI75:AL75"/>
    <mergeCell ref="AI76:AJ76"/>
    <mergeCell ref="AI83:AJ83"/>
    <mergeCell ref="AI84:AL84"/>
    <mergeCell ref="AI85:AJ85"/>
    <mergeCell ref="AI86:AJ86"/>
    <mergeCell ref="T29:U29"/>
    <mergeCell ref="AT61:AU61"/>
    <mergeCell ref="AV61:AW61"/>
    <mergeCell ref="AX61:AY61"/>
    <mergeCell ref="AI62:AJ62"/>
    <mergeCell ref="AI63:AL63"/>
    <mergeCell ref="AI64:AJ64"/>
    <mergeCell ref="J32:J70"/>
    <mergeCell ref="B56:C56"/>
    <mergeCell ref="B57:B60"/>
    <mergeCell ref="AH60:AH71"/>
    <mergeCell ref="AI60:AL60"/>
    <mergeCell ref="B61:B65"/>
    <mergeCell ref="AI61:AJ61"/>
    <mergeCell ref="AI65:AJ65"/>
    <mergeCell ref="AI66:AL66"/>
    <mergeCell ref="AI67:AJ67"/>
    <mergeCell ref="AI68:AJ68"/>
    <mergeCell ref="AI69:AL69"/>
    <mergeCell ref="AI70:AJ70"/>
    <mergeCell ref="AI71:AJ71"/>
    <mergeCell ref="P30:Q30"/>
    <mergeCell ref="R30:S30"/>
    <mergeCell ref="P29:Q29"/>
    <mergeCell ref="CV2:CW2"/>
    <mergeCell ref="AV21:AW21"/>
    <mergeCell ref="C27:E27"/>
    <mergeCell ref="F27:H27"/>
    <mergeCell ref="L28:S28"/>
    <mergeCell ref="T28:AC28"/>
    <mergeCell ref="AD28:AE28"/>
    <mergeCell ref="CJ2:CK2"/>
    <mergeCell ref="CL2:CM2"/>
    <mergeCell ref="CN2:CO2"/>
    <mergeCell ref="CP2:CQ2"/>
    <mergeCell ref="CR2:CS2"/>
    <mergeCell ref="CT2:CU2"/>
    <mergeCell ref="BX2:BY2"/>
    <mergeCell ref="BZ2:CA2"/>
    <mergeCell ref="CB2:CC2"/>
    <mergeCell ref="CD2:CE2"/>
    <mergeCell ref="CF2:CG2"/>
    <mergeCell ref="CH2:CI2"/>
    <mergeCell ref="BL2:BM2"/>
    <mergeCell ref="BN2:BO2"/>
    <mergeCell ref="BP2:BQ2"/>
    <mergeCell ref="BR2:BS2"/>
    <mergeCell ref="BT2:BU2"/>
    <mergeCell ref="BV2:BW2"/>
    <mergeCell ref="AZ2:BA2"/>
    <mergeCell ref="BB2:BC2"/>
    <mergeCell ref="BD2:BE2"/>
    <mergeCell ref="BF2:BG2"/>
    <mergeCell ref="BH2:BI2"/>
    <mergeCell ref="BJ2:BK2"/>
    <mergeCell ref="AN2:AO2"/>
    <mergeCell ref="AP2:AQ2"/>
    <mergeCell ref="AR2:AS2"/>
    <mergeCell ref="AT2:AU2"/>
    <mergeCell ref="AV2:AW2"/>
    <mergeCell ref="AX2:AY2"/>
    <mergeCell ref="AB2:AC2"/>
    <mergeCell ref="AD2:AE2"/>
    <mergeCell ref="AF2:AG2"/>
    <mergeCell ref="AH2:AI2"/>
    <mergeCell ref="AJ2:AK2"/>
    <mergeCell ref="AL2:AM2"/>
    <mergeCell ref="P2:Q2"/>
    <mergeCell ref="R2:S2"/>
    <mergeCell ref="T2:U2"/>
    <mergeCell ref="V2:W2"/>
    <mergeCell ref="X2:Y2"/>
    <mergeCell ref="Z2:AA2"/>
    <mergeCell ref="R29:S29"/>
    <mergeCell ref="T30:U30"/>
    <mergeCell ref="V30:W30"/>
    <mergeCell ref="X30:Y30"/>
    <mergeCell ref="Z30:AA30"/>
    <mergeCell ref="AB30:AC30"/>
    <mergeCell ref="AD30:AE30"/>
    <mergeCell ref="C2:E2"/>
    <mergeCell ref="F2:G2"/>
    <mergeCell ref="H2:I2"/>
    <mergeCell ref="J2:K2"/>
    <mergeCell ref="L2:M2"/>
    <mergeCell ref="N2:O2"/>
    <mergeCell ref="J30:K30"/>
    <mergeCell ref="L30:M30"/>
    <mergeCell ref="N30:O30"/>
    <mergeCell ref="J29:K29"/>
    <mergeCell ref="L29:M29"/>
    <mergeCell ref="N29:O29"/>
    <mergeCell ref="V29:W29"/>
    <mergeCell ref="X29:Y29"/>
    <mergeCell ref="Z29:AA29"/>
    <mergeCell ref="AB29:AC29"/>
    <mergeCell ref="AD29:AE2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Dados tratados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 Pires Bertaco</dc:creator>
  <cp:keywords/>
  <dc:description/>
  <cp:lastModifiedBy>Gustavo  Pires Bertaco</cp:lastModifiedBy>
  <dcterms:created xsi:type="dcterms:W3CDTF">2022-08-01T19:21:35Z</dcterms:created>
  <dcterms:modified xsi:type="dcterms:W3CDTF">2022-10-27T06:35:37Z</dcterms:modified>
  <cp:category/>
</cp:coreProperties>
</file>