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Work\Research\In process\Brasileirão\"/>
    </mc:Choice>
  </mc:AlternateContent>
  <xr:revisionPtr revIDLastSave="0" documentId="13_ncr:1_{8F5DA9F0-93E2-420E-86BE-E12C304885E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Data" sheetId="2" r:id="rId1"/>
    <sheet name="Dictionary" sheetId="1" r:id="rId2"/>
  </sheets>
  <definedNames>
    <definedName name="_xlnm._FilterDatabase" localSheetId="0" hidden="1">Data!$A$1:$Z$1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" i="2"/>
  <c r="Z23" i="2"/>
  <c r="Q23" i="2"/>
  <c r="Z22" i="2"/>
  <c r="Q22" i="2"/>
  <c r="I20" i="2"/>
  <c r="I21" i="2"/>
  <c r="I18" i="2"/>
  <c r="I17" i="2"/>
  <c r="I16" i="2"/>
  <c r="I15" i="2"/>
  <c r="I12" i="2"/>
  <c r="I11" i="2"/>
  <c r="I9" i="2"/>
  <c r="I8" i="2"/>
  <c r="I7" i="2"/>
  <c r="I2" i="2"/>
  <c r="I3" i="2"/>
  <c r="I4" i="2"/>
  <c r="I5" i="2"/>
  <c r="I6" i="2"/>
  <c r="I10" i="2"/>
  <c r="I13" i="2"/>
  <c r="I14" i="2"/>
  <c r="I19" i="2"/>
  <c r="Z21" i="2"/>
  <c r="Q2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" i="2"/>
</calcChain>
</file>

<file path=xl/sharedStrings.xml><?xml version="1.0" encoding="utf-8"?>
<sst xmlns="http://schemas.openxmlformats.org/spreadsheetml/2006/main" count="278" uniqueCount="79">
  <si>
    <t>Belo Horizonte</t>
  </si>
  <si>
    <t>Minas Gerais</t>
  </si>
  <si>
    <t>Santos</t>
  </si>
  <si>
    <t>São Paulo</t>
  </si>
  <si>
    <t>Rio de Janeiro</t>
  </si>
  <si>
    <t>Variable</t>
  </si>
  <si>
    <t>Description</t>
  </si>
  <si>
    <t>Cruzeiro EC</t>
  </si>
  <si>
    <t>Santos FC</t>
  </si>
  <si>
    <t>São Paulo FC</t>
  </si>
  <si>
    <t>CR Flamengo</t>
  </si>
  <si>
    <t>Fluminense FC</t>
  </si>
  <si>
    <t>SE Palmeiras</t>
  </si>
  <si>
    <t>CA Mineiro</t>
  </si>
  <si>
    <t>Club</t>
  </si>
  <si>
    <t>Hometown</t>
  </si>
  <si>
    <t>Homestate</t>
  </si>
  <si>
    <t>Sc</t>
  </si>
  <si>
    <t>Season</t>
  </si>
  <si>
    <t>Season year</t>
  </si>
  <si>
    <t>Champion club name</t>
  </si>
  <si>
    <t>Hometown of the winning club</t>
  </si>
  <si>
    <t>Home state of the winning club</t>
  </si>
  <si>
    <t>Libfinal</t>
  </si>
  <si>
    <t>Number of Brazilian clubs in the Conmebol Libertadores final</t>
  </si>
  <si>
    <t>Label</t>
  </si>
  <si>
    <t>CAM</t>
  </si>
  <si>
    <t>CRF</t>
  </si>
  <si>
    <t>CEC</t>
  </si>
  <si>
    <t>FFC</t>
  </si>
  <si>
    <t>SFC</t>
  </si>
  <si>
    <t>SPFC</t>
  </si>
  <si>
    <t>SCCP</t>
  </si>
  <si>
    <t>SEP</t>
  </si>
  <si>
    <t>Club name abbreviation</t>
  </si>
  <si>
    <t>Libwin</t>
  </si>
  <si>
    <t>If a Brazilian club won the Conmebol Libertadores in the current season</t>
  </si>
  <si>
    <t>If the winning club was the state champion in the current season</t>
  </si>
  <si>
    <t>Contfin</t>
  </si>
  <si>
    <t>Number of Brazilian clubs in continental tournaments finals: Conmebol Libertadores and Conmebol Sudamericana</t>
  </si>
  <si>
    <t>Stadium</t>
  </si>
  <si>
    <t>If the winner had his own stadium</t>
  </si>
  <si>
    <t>If it is FIFA World Cup season</t>
  </si>
  <si>
    <t>Staterivals</t>
  </si>
  <si>
    <t>Number of clubs from the same home state as the winner</t>
  </si>
  <si>
    <t>Rivals</t>
  </si>
  <si>
    <t>Number of clubs considered rivals in the competition</t>
  </si>
  <si>
    <t>Holds</t>
  </si>
  <si>
    <t>If the winning club was the champion in the previous season</t>
  </si>
  <si>
    <t>Number of clubs in the tournament</t>
  </si>
  <si>
    <t>Num</t>
  </si>
  <si>
    <t>Goals</t>
  </si>
  <si>
    <t>Total of goals in the tournament</t>
  </si>
  <si>
    <t>Gav</t>
  </si>
  <si>
    <t>Goals average: goals/matches</t>
  </si>
  <si>
    <t>Pld</t>
  </si>
  <si>
    <t>Number of matches played by the winning club</t>
  </si>
  <si>
    <t>Pts</t>
  </si>
  <si>
    <t>Points earned by the winning club</t>
  </si>
  <si>
    <t>Fifawc</t>
  </si>
  <si>
    <t>Won</t>
  </si>
  <si>
    <t>Drawn</t>
  </si>
  <si>
    <t>Lost</t>
  </si>
  <si>
    <t>Number of wins</t>
  </si>
  <si>
    <t>Number of draws</t>
  </si>
  <si>
    <t>Number of defeats</t>
  </si>
  <si>
    <t>Gf</t>
  </si>
  <si>
    <t>Ga</t>
  </si>
  <si>
    <t>Gd</t>
  </si>
  <si>
    <t>Goals for</t>
  </si>
  <si>
    <t>Goals against</t>
  </si>
  <si>
    <t>Goal difference, Gf minus Ga</t>
  </si>
  <si>
    <t>Ratio</t>
  </si>
  <si>
    <t>Ratio between Pts and 3*Pld</t>
  </si>
  <si>
    <t>Botafogo FR</t>
  </si>
  <si>
    <t>BFR</t>
  </si>
  <si>
    <t>SCC Paulista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</si>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</sst>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165" fontId="0" fillId="0" borderId="0" xfId="0" applyNumberFormat="1" applyAlignment="1">
      <alignment horizontal="right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9E54-2393-42C0-8BB0-1817DD11ED79}">
  <dimension ref="A1:AC2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9" style="1" bestFit="1" customWidth="1"/>
    <col min="2" max="2" width="12.90625" style="1" bestFit="1" customWidth="1"/>
    <col min="3" max="3" width="7.453125" style="1" bestFit="1" customWidth="1"/>
    <col min="4" max="4" width="13.1796875" style="1" bestFit="1" customWidth="1"/>
    <col min="5" max="5" width="12.453125" style="1" bestFit="1" customWidth="1"/>
    <col min="6" max="6" width="4.81640625" style="3" bestFit="1" customWidth="1"/>
    <col min="7" max="7" width="9.08984375" style="3" bestFit="1" customWidth="1"/>
    <col min="8" max="8" width="8.453125" style="3" bestFit="1" customWidth="1"/>
    <col min="9" max="9" width="9.26953125" style="3" bestFit="1" customWidth="1"/>
    <col min="10" max="10" width="10" style="3" bestFit="1" customWidth="1"/>
    <col min="11" max="11" width="8.36328125" style="3" bestFit="1" customWidth="1"/>
    <col min="12" max="12" width="11.81640625" style="3" bestFit="1" customWidth="1"/>
    <col min="13" max="14" width="7.81640625" style="3" bestFit="1" customWidth="1"/>
    <col min="15" max="15" width="7.08984375" style="3" bestFit="1" customWidth="1"/>
    <col min="16" max="16" width="7.7265625" style="3" bestFit="1" customWidth="1"/>
    <col min="17" max="17" width="6.26953125" style="6" bestFit="1" customWidth="1"/>
    <col min="18" max="19" width="5.7265625" style="3" bestFit="1" customWidth="1"/>
    <col min="20" max="20" width="7.08984375" style="3" bestFit="1" customWidth="1"/>
    <col min="21" max="21" width="8.6328125" style="3" bestFit="1" customWidth="1"/>
    <col min="22" max="22" width="6.54296875" style="3" bestFit="1" customWidth="1"/>
    <col min="23" max="23" width="5" style="3" bestFit="1" customWidth="1"/>
    <col min="24" max="24" width="5.36328125" style="3" bestFit="1" customWidth="1"/>
    <col min="25" max="25" width="5.453125" style="3" customWidth="1"/>
    <col min="26" max="26" width="7.453125" style="6" bestFit="1" customWidth="1"/>
    <col min="27" max="27" width="7.81640625" style="5" bestFit="1" customWidth="1"/>
    <col min="28" max="28" width="9.1796875" style="5" bestFit="1" customWidth="1"/>
    <col min="29" max="29" width="5.81640625" style="8" bestFit="1" customWidth="1"/>
    <col min="30" max="16384" width="8.7265625" style="1"/>
  </cols>
  <sheetData>
    <row r="1" spans="1:26" s="7" customFormat="1" x14ac:dyDescent="0.35">
      <c r="A1" s="7" t="s">
        <v>18</v>
      </c>
      <c r="B1" s="7" t="s">
        <v>14</v>
      </c>
      <c r="C1" s="7" t="s">
        <v>25</v>
      </c>
      <c r="D1" s="7" t="s">
        <v>15</v>
      </c>
      <c r="E1" s="7" t="s">
        <v>16</v>
      </c>
      <c r="F1" s="7" t="s">
        <v>17</v>
      </c>
      <c r="G1" s="7" t="s">
        <v>23</v>
      </c>
      <c r="H1" s="7" t="s">
        <v>35</v>
      </c>
      <c r="I1" s="7" t="s">
        <v>38</v>
      </c>
      <c r="J1" s="7" t="s">
        <v>40</v>
      </c>
      <c r="K1" s="7" t="s">
        <v>59</v>
      </c>
      <c r="L1" s="7" t="s">
        <v>43</v>
      </c>
      <c r="M1" s="7" t="s">
        <v>45</v>
      </c>
      <c r="N1" s="7" t="s">
        <v>47</v>
      </c>
      <c r="O1" s="7" t="s">
        <v>50</v>
      </c>
      <c r="P1" s="7" t="s">
        <v>51</v>
      </c>
      <c r="Q1" s="9" t="s">
        <v>53</v>
      </c>
      <c r="R1" s="7" t="s">
        <v>57</v>
      </c>
      <c r="S1" s="7" t="s">
        <v>55</v>
      </c>
      <c r="T1" s="7" t="s">
        <v>60</v>
      </c>
      <c r="U1" s="7" t="s">
        <v>61</v>
      </c>
      <c r="V1" s="7" t="s">
        <v>62</v>
      </c>
      <c r="W1" s="7" t="s">
        <v>66</v>
      </c>
      <c r="X1" s="7" t="s">
        <v>67</v>
      </c>
      <c r="Y1" s="7" t="s">
        <v>68</v>
      </c>
      <c r="Z1" s="9" t="s">
        <v>72</v>
      </c>
    </row>
    <row r="2" spans="1:26" x14ac:dyDescent="0.35">
      <c r="A2" s="1">
        <v>2003</v>
      </c>
      <c r="B2" s="1" t="s">
        <v>7</v>
      </c>
      <c r="C2" s="1" t="s">
        <v>28</v>
      </c>
      <c r="D2" s="1" t="s">
        <v>0</v>
      </c>
      <c r="E2" s="1" t="s">
        <v>1</v>
      </c>
      <c r="F2" s="3" t="s">
        <v>78</v>
      </c>
      <c r="G2" s="3">
        <v>1</v>
      </c>
      <c r="H2" s="3" t="s">
        <v>77</v>
      </c>
      <c r="I2" s="3">
        <f>G2</f>
        <v>1</v>
      </c>
      <c r="J2" s="3" t="s">
        <v>77</v>
      </c>
      <c r="K2" s="3" t="s">
        <v>77</v>
      </c>
      <c r="L2" s="3">
        <v>2</v>
      </c>
      <c r="M2" s="3">
        <v>1</v>
      </c>
      <c r="N2" s="3" t="s">
        <v>77</v>
      </c>
      <c r="O2" s="3">
        <v>24</v>
      </c>
      <c r="P2" s="3">
        <v>1593</v>
      </c>
      <c r="Q2" s="6">
        <f>P2/((O2/2)*(O2-1)*2)</f>
        <v>2.8858695652173911</v>
      </c>
      <c r="R2" s="3">
        <v>100</v>
      </c>
      <c r="S2" s="3">
        <v>46</v>
      </c>
      <c r="T2" s="3">
        <v>31</v>
      </c>
      <c r="U2" s="3">
        <v>7</v>
      </c>
      <c r="V2" s="3">
        <v>8</v>
      </c>
      <c r="W2" s="3">
        <v>102</v>
      </c>
      <c r="X2" s="3">
        <v>47</v>
      </c>
      <c r="Y2" s="3">
        <f>W2-X2</f>
        <v>55</v>
      </c>
      <c r="Z2" s="6">
        <f>(3*T2 + U2)/(3*S2)</f>
        <v>0.72463768115942029</v>
      </c>
    </row>
    <row r="3" spans="1:26" x14ac:dyDescent="0.35">
      <c r="A3" s="1">
        <v>2004</v>
      </c>
      <c r="B3" s="1" t="s">
        <v>8</v>
      </c>
      <c r="C3" s="1" t="s">
        <v>30</v>
      </c>
      <c r="D3" s="1" t="s">
        <v>2</v>
      </c>
      <c r="E3" s="1" t="s">
        <v>3</v>
      </c>
      <c r="F3" s="3" t="s">
        <v>77</v>
      </c>
      <c r="G3" s="3">
        <v>0</v>
      </c>
      <c r="H3" s="3" t="s">
        <v>77</v>
      </c>
      <c r="I3" s="3">
        <f t="shared" ref="I3:I19" si="0">G3</f>
        <v>0</v>
      </c>
      <c r="J3" s="3" t="s">
        <v>78</v>
      </c>
      <c r="K3" s="3" t="s">
        <v>77</v>
      </c>
      <c r="L3" s="3">
        <v>7</v>
      </c>
      <c r="M3" s="3">
        <v>3</v>
      </c>
      <c r="N3" s="3" t="s">
        <v>77</v>
      </c>
      <c r="O3" s="3">
        <v>24</v>
      </c>
      <c r="P3" s="3">
        <v>1536</v>
      </c>
      <c r="Q3" s="6">
        <f t="shared" ref="Q3:Q23" si="1">P3/((O3/2)*(O3-1)*2)</f>
        <v>2.7826086956521738</v>
      </c>
      <c r="R3" s="3">
        <v>89</v>
      </c>
      <c r="S3" s="3">
        <v>46</v>
      </c>
      <c r="T3" s="3">
        <v>27</v>
      </c>
      <c r="U3" s="3">
        <v>8</v>
      </c>
      <c r="V3" s="3">
        <v>11</v>
      </c>
      <c r="W3" s="3">
        <v>103</v>
      </c>
      <c r="X3" s="3">
        <v>58</v>
      </c>
      <c r="Y3" s="3">
        <f t="shared" ref="Y3:Y23" si="2">W3-X3</f>
        <v>45</v>
      </c>
      <c r="Z3" s="6">
        <f t="shared" ref="Z3:Z23" si="3">(3*T3 + U3)/(3*S3)</f>
        <v>0.64492753623188404</v>
      </c>
    </row>
    <row r="4" spans="1:26" x14ac:dyDescent="0.35">
      <c r="A4" s="1">
        <v>2005</v>
      </c>
      <c r="B4" s="1" t="s">
        <v>76</v>
      </c>
      <c r="C4" s="1" t="s">
        <v>32</v>
      </c>
      <c r="D4" s="1" t="s">
        <v>3</v>
      </c>
      <c r="E4" s="1" t="s">
        <v>3</v>
      </c>
      <c r="F4" s="3" t="s">
        <v>77</v>
      </c>
      <c r="G4" s="3">
        <v>2</v>
      </c>
      <c r="H4" s="3" t="s">
        <v>78</v>
      </c>
      <c r="I4" s="3">
        <f t="shared" si="0"/>
        <v>2</v>
      </c>
      <c r="J4" s="3" t="s">
        <v>77</v>
      </c>
      <c r="K4" s="3" t="s">
        <v>77</v>
      </c>
      <c r="L4" s="3">
        <v>6</v>
      </c>
      <c r="M4" s="3">
        <v>3</v>
      </c>
      <c r="N4" s="3" t="s">
        <v>77</v>
      </c>
      <c r="O4" s="3">
        <v>22</v>
      </c>
      <c r="P4" s="3">
        <v>1449</v>
      </c>
      <c r="Q4" s="6">
        <f t="shared" si="1"/>
        <v>3.1363636363636362</v>
      </c>
      <c r="R4" s="3">
        <v>81</v>
      </c>
      <c r="S4" s="3">
        <v>42</v>
      </c>
      <c r="T4" s="3">
        <v>24</v>
      </c>
      <c r="U4" s="3">
        <v>9</v>
      </c>
      <c r="V4" s="3">
        <v>9</v>
      </c>
      <c r="W4" s="3">
        <v>87</v>
      </c>
      <c r="X4" s="3">
        <v>59</v>
      </c>
      <c r="Y4" s="3">
        <f t="shared" si="2"/>
        <v>28</v>
      </c>
      <c r="Z4" s="6">
        <f t="shared" si="3"/>
        <v>0.6428571428571429</v>
      </c>
    </row>
    <row r="5" spans="1:26" x14ac:dyDescent="0.35">
      <c r="A5" s="1">
        <v>2006</v>
      </c>
      <c r="B5" s="1" t="s">
        <v>9</v>
      </c>
      <c r="C5" s="1" t="s">
        <v>31</v>
      </c>
      <c r="D5" s="1" t="s">
        <v>3</v>
      </c>
      <c r="E5" s="1" t="s">
        <v>3</v>
      </c>
      <c r="F5" s="3" t="s">
        <v>77</v>
      </c>
      <c r="G5" s="3">
        <v>2</v>
      </c>
      <c r="H5" s="3" t="s">
        <v>78</v>
      </c>
      <c r="I5" s="3">
        <f t="shared" si="0"/>
        <v>2</v>
      </c>
      <c r="J5" s="3" t="s">
        <v>78</v>
      </c>
      <c r="K5" s="3" t="s">
        <v>78</v>
      </c>
      <c r="L5" s="3">
        <v>6</v>
      </c>
      <c r="M5" s="3">
        <v>3</v>
      </c>
      <c r="N5" s="3" t="s">
        <v>77</v>
      </c>
      <c r="O5" s="3">
        <v>20</v>
      </c>
      <c r="P5" s="3">
        <v>1030</v>
      </c>
      <c r="Q5" s="6">
        <f t="shared" si="1"/>
        <v>2.7105263157894739</v>
      </c>
      <c r="R5" s="3">
        <v>78</v>
      </c>
      <c r="S5" s="3">
        <v>38</v>
      </c>
      <c r="T5" s="3">
        <v>22</v>
      </c>
      <c r="U5" s="3">
        <v>12</v>
      </c>
      <c r="V5" s="3">
        <v>4</v>
      </c>
      <c r="W5" s="3">
        <v>66</v>
      </c>
      <c r="X5" s="3">
        <v>32</v>
      </c>
      <c r="Y5" s="3">
        <f t="shared" si="2"/>
        <v>34</v>
      </c>
      <c r="Z5" s="6">
        <f t="shared" si="3"/>
        <v>0.68421052631578949</v>
      </c>
    </row>
    <row r="6" spans="1:26" x14ac:dyDescent="0.35">
      <c r="A6" s="1">
        <v>2007</v>
      </c>
      <c r="B6" s="1" t="s">
        <v>9</v>
      </c>
      <c r="C6" s="1" t="s">
        <v>31</v>
      </c>
      <c r="D6" s="1" t="s">
        <v>3</v>
      </c>
      <c r="E6" s="1" t="s">
        <v>3</v>
      </c>
      <c r="F6" s="3" t="s">
        <v>77</v>
      </c>
      <c r="G6" s="3">
        <v>1</v>
      </c>
      <c r="H6" s="3" t="s">
        <v>77</v>
      </c>
      <c r="I6" s="3">
        <f t="shared" si="0"/>
        <v>1</v>
      </c>
      <c r="J6" s="3" t="s">
        <v>78</v>
      </c>
      <c r="K6" s="3" t="s">
        <v>77</v>
      </c>
      <c r="L6" s="3">
        <v>4</v>
      </c>
      <c r="M6" s="3">
        <v>3</v>
      </c>
      <c r="N6" s="3" t="s">
        <v>78</v>
      </c>
      <c r="O6" s="3">
        <v>20</v>
      </c>
      <c r="P6" s="3">
        <v>1047</v>
      </c>
      <c r="Q6" s="6">
        <f t="shared" si="1"/>
        <v>2.7552631578947366</v>
      </c>
      <c r="R6" s="3">
        <v>77</v>
      </c>
      <c r="S6" s="3">
        <v>38</v>
      </c>
      <c r="T6" s="3">
        <v>23</v>
      </c>
      <c r="U6" s="3">
        <v>8</v>
      </c>
      <c r="V6" s="3">
        <v>7</v>
      </c>
      <c r="W6" s="3">
        <v>55</v>
      </c>
      <c r="X6" s="3">
        <v>19</v>
      </c>
      <c r="Y6" s="3">
        <f t="shared" si="2"/>
        <v>36</v>
      </c>
      <c r="Z6" s="6">
        <f t="shared" si="3"/>
        <v>0.67543859649122806</v>
      </c>
    </row>
    <row r="7" spans="1:26" x14ac:dyDescent="0.35">
      <c r="A7" s="1">
        <v>2008</v>
      </c>
      <c r="B7" s="1" t="s">
        <v>9</v>
      </c>
      <c r="C7" s="1" t="s">
        <v>31</v>
      </c>
      <c r="D7" s="1" t="s">
        <v>3</v>
      </c>
      <c r="E7" s="1" t="s">
        <v>3</v>
      </c>
      <c r="F7" s="3" t="s">
        <v>77</v>
      </c>
      <c r="G7" s="3">
        <v>1</v>
      </c>
      <c r="H7" s="3" t="s">
        <v>77</v>
      </c>
      <c r="I7" s="3">
        <f>G7+1</f>
        <v>2</v>
      </c>
      <c r="J7" s="3" t="s">
        <v>78</v>
      </c>
      <c r="K7" s="3" t="s">
        <v>77</v>
      </c>
      <c r="L7" s="3">
        <v>4</v>
      </c>
      <c r="M7" s="3">
        <v>2</v>
      </c>
      <c r="N7" s="3" t="s">
        <v>78</v>
      </c>
      <c r="O7" s="3">
        <v>20</v>
      </c>
      <c r="P7" s="3">
        <v>1035</v>
      </c>
      <c r="Q7" s="6">
        <f t="shared" si="1"/>
        <v>2.7236842105263159</v>
      </c>
      <c r="R7" s="3">
        <v>75</v>
      </c>
      <c r="S7" s="3">
        <v>38</v>
      </c>
      <c r="T7" s="3">
        <v>21</v>
      </c>
      <c r="U7" s="3">
        <v>12</v>
      </c>
      <c r="V7" s="3">
        <v>5</v>
      </c>
      <c r="W7" s="3">
        <v>66</v>
      </c>
      <c r="X7" s="3">
        <v>36</v>
      </c>
      <c r="Y7" s="3">
        <f t="shared" si="2"/>
        <v>30</v>
      </c>
      <c r="Z7" s="6">
        <f t="shared" si="3"/>
        <v>0.65789473684210531</v>
      </c>
    </row>
    <row r="8" spans="1:26" x14ac:dyDescent="0.35">
      <c r="A8" s="1">
        <v>2009</v>
      </c>
      <c r="B8" s="1" t="s">
        <v>10</v>
      </c>
      <c r="C8" s="1" t="s">
        <v>27</v>
      </c>
      <c r="D8" s="1" t="s">
        <v>4</v>
      </c>
      <c r="E8" s="1" t="s">
        <v>4</v>
      </c>
      <c r="F8" s="3" t="s">
        <v>78</v>
      </c>
      <c r="G8" s="3">
        <v>1</v>
      </c>
      <c r="H8" s="3" t="s">
        <v>77</v>
      </c>
      <c r="I8" s="3">
        <f>G8+1</f>
        <v>2</v>
      </c>
      <c r="J8" s="3" t="s">
        <v>77</v>
      </c>
      <c r="K8" s="3" t="s">
        <v>77</v>
      </c>
      <c r="L8" s="3">
        <v>3</v>
      </c>
      <c r="M8" s="3">
        <v>2</v>
      </c>
      <c r="N8" s="3" t="s">
        <v>77</v>
      </c>
      <c r="O8" s="3">
        <v>20</v>
      </c>
      <c r="P8" s="3">
        <v>1094</v>
      </c>
      <c r="Q8" s="6">
        <f t="shared" si="1"/>
        <v>2.8789473684210525</v>
      </c>
      <c r="R8" s="3">
        <v>67</v>
      </c>
      <c r="S8" s="3">
        <v>38</v>
      </c>
      <c r="T8" s="3">
        <v>19</v>
      </c>
      <c r="U8" s="3">
        <v>10</v>
      </c>
      <c r="V8" s="3">
        <v>9</v>
      </c>
      <c r="W8" s="3">
        <v>58</v>
      </c>
      <c r="X8" s="3">
        <v>44</v>
      </c>
      <c r="Y8" s="3">
        <f t="shared" si="2"/>
        <v>14</v>
      </c>
      <c r="Z8" s="6">
        <f t="shared" si="3"/>
        <v>0.58771929824561409</v>
      </c>
    </row>
    <row r="9" spans="1:26" x14ac:dyDescent="0.35">
      <c r="A9" s="1">
        <v>2010</v>
      </c>
      <c r="B9" s="1" t="s">
        <v>11</v>
      </c>
      <c r="C9" s="1" t="s">
        <v>29</v>
      </c>
      <c r="D9" s="1" t="s">
        <v>4</v>
      </c>
      <c r="E9" s="1" t="s">
        <v>4</v>
      </c>
      <c r="F9" s="3" t="s">
        <v>77</v>
      </c>
      <c r="G9" s="3">
        <v>1</v>
      </c>
      <c r="H9" s="3" t="s">
        <v>78</v>
      </c>
      <c r="I9" s="3">
        <f>G9+1</f>
        <v>2</v>
      </c>
      <c r="J9" s="3" t="s">
        <v>77</v>
      </c>
      <c r="K9" s="3" t="s">
        <v>78</v>
      </c>
      <c r="L9" s="3">
        <v>4</v>
      </c>
      <c r="M9" s="3">
        <v>3</v>
      </c>
      <c r="N9" s="3" t="s">
        <v>77</v>
      </c>
      <c r="O9" s="3">
        <v>20</v>
      </c>
      <c r="P9" s="3">
        <v>978</v>
      </c>
      <c r="Q9" s="6">
        <f t="shared" si="1"/>
        <v>2.5736842105263156</v>
      </c>
      <c r="R9" s="3">
        <v>71</v>
      </c>
      <c r="S9" s="3">
        <v>38</v>
      </c>
      <c r="T9" s="3">
        <v>20</v>
      </c>
      <c r="U9" s="3">
        <v>11</v>
      </c>
      <c r="V9" s="3">
        <v>7</v>
      </c>
      <c r="W9" s="3">
        <v>62</v>
      </c>
      <c r="X9" s="3">
        <v>36</v>
      </c>
      <c r="Y9" s="3">
        <f t="shared" si="2"/>
        <v>26</v>
      </c>
      <c r="Z9" s="6">
        <f t="shared" si="3"/>
        <v>0.6228070175438597</v>
      </c>
    </row>
    <row r="10" spans="1:26" x14ac:dyDescent="0.35">
      <c r="A10" s="1">
        <v>2011</v>
      </c>
      <c r="B10" s="1" t="s">
        <v>76</v>
      </c>
      <c r="C10" s="1" t="s">
        <v>32</v>
      </c>
      <c r="D10" s="1" t="s">
        <v>3</v>
      </c>
      <c r="E10" s="1" t="s">
        <v>3</v>
      </c>
      <c r="F10" s="3" t="s">
        <v>77</v>
      </c>
      <c r="G10" s="3">
        <v>1</v>
      </c>
      <c r="H10" s="3" t="s">
        <v>78</v>
      </c>
      <c r="I10" s="3">
        <f t="shared" si="0"/>
        <v>1</v>
      </c>
      <c r="J10" s="3" t="s">
        <v>77</v>
      </c>
      <c r="K10" s="3" t="s">
        <v>77</v>
      </c>
      <c r="L10" s="3">
        <v>4</v>
      </c>
      <c r="M10" s="3">
        <v>3</v>
      </c>
      <c r="N10" s="3" t="s">
        <v>77</v>
      </c>
      <c r="O10" s="3">
        <v>20</v>
      </c>
      <c r="P10" s="3">
        <v>1017</v>
      </c>
      <c r="Q10" s="6">
        <f t="shared" si="1"/>
        <v>2.6763157894736844</v>
      </c>
      <c r="R10" s="3">
        <v>71</v>
      </c>
      <c r="S10" s="3">
        <v>38</v>
      </c>
      <c r="T10" s="3">
        <v>21</v>
      </c>
      <c r="U10" s="3">
        <v>8</v>
      </c>
      <c r="V10" s="3">
        <v>9</v>
      </c>
      <c r="W10" s="3">
        <v>53</v>
      </c>
      <c r="X10" s="3">
        <v>36</v>
      </c>
      <c r="Y10" s="3">
        <f t="shared" si="2"/>
        <v>17</v>
      </c>
      <c r="Z10" s="6">
        <f t="shared" si="3"/>
        <v>0.6228070175438597</v>
      </c>
    </row>
    <row r="11" spans="1:26" x14ac:dyDescent="0.35">
      <c r="A11" s="1">
        <v>2012</v>
      </c>
      <c r="B11" s="1" t="s">
        <v>11</v>
      </c>
      <c r="C11" s="1" t="s">
        <v>29</v>
      </c>
      <c r="D11" s="1" t="s">
        <v>4</v>
      </c>
      <c r="E11" s="1" t="s">
        <v>4</v>
      </c>
      <c r="F11" s="3" t="s">
        <v>78</v>
      </c>
      <c r="G11" s="3">
        <v>1</v>
      </c>
      <c r="H11" s="3" t="s">
        <v>78</v>
      </c>
      <c r="I11" s="3">
        <f>G11+1</f>
        <v>2</v>
      </c>
      <c r="J11" s="3" t="s">
        <v>77</v>
      </c>
      <c r="K11" s="3" t="s">
        <v>77</v>
      </c>
      <c r="L11" s="3">
        <v>4</v>
      </c>
      <c r="M11" s="3">
        <v>3</v>
      </c>
      <c r="N11" s="3" t="s">
        <v>77</v>
      </c>
      <c r="O11" s="3">
        <v>20</v>
      </c>
      <c r="P11" s="3">
        <v>906</v>
      </c>
      <c r="Q11" s="6">
        <f t="shared" si="1"/>
        <v>2.3842105263157896</v>
      </c>
      <c r="R11" s="3">
        <v>77</v>
      </c>
      <c r="S11" s="3">
        <v>38</v>
      </c>
      <c r="T11" s="3">
        <v>22</v>
      </c>
      <c r="U11" s="3">
        <v>11</v>
      </c>
      <c r="V11" s="3">
        <v>5</v>
      </c>
      <c r="W11" s="3">
        <v>61</v>
      </c>
      <c r="X11" s="3">
        <v>33</v>
      </c>
      <c r="Y11" s="3">
        <f t="shared" si="2"/>
        <v>28</v>
      </c>
      <c r="Z11" s="6">
        <f t="shared" si="3"/>
        <v>0.67543859649122806</v>
      </c>
    </row>
    <row r="12" spans="1:26" x14ac:dyDescent="0.35">
      <c r="A12" s="1">
        <v>2013</v>
      </c>
      <c r="B12" s="1" t="s">
        <v>7</v>
      </c>
      <c r="C12" s="1" t="s">
        <v>28</v>
      </c>
      <c r="D12" s="1" t="s">
        <v>0</v>
      </c>
      <c r="E12" s="1" t="s">
        <v>1</v>
      </c>
      <c r="F12" s="3" t="s">
        <v>77</v>
      </c>
      <c r="G12" s="3">
        <v>1</v>
      </c>
      <c r="H12" s="3" t="s">
        <v>78</v>
      </c>
      <c r="I12" s="3">
        <f>G12+1</f>
        <v>2</v>
      </c>
      <c r="J12" s="3" t="s">
        <v>77</v>
      </c>
      <c r="K12" s="3" t="s">
        <v>77</v>
      </c>
      <c r="L12" s="3">
        <v>2</v>
      </c>
      <c r="M12" s="3">
        <v>1</v>
      </c>
      <c r="N12" s="3" t="s">
        <v>77</v>
      </c>
      <c r="O12" s="3">
        <v>20</v>
      </c>
      <c r="P12" s="3">
        <v>936</v>
      </c>
      <c r="Q12" s="6">
        <f t="shared" si="1"/>
        <v>2.4631578947368422</v>
      </c>
      <c r="R12" s="3">
        <v>76</v>
      </c>
      <c r="S12" s="3">
        <v>38</v>
      </c>
      <c r="T12" s="3">
        <v>23</v>
      </c>
      <c r="U12" s="3">
        <v>7</v>
      </c>
      <c r="V12" s="3">
        <v>8</v>
      </c>
      <c r="W12" s="3">
        <v>77</v>
      </c>
      <c r="X12" s="3">
        <v>37</v>
      </c>
      <c r="Y12" s="3">
        <f t="shared" si="2"/>
        <v>40</v>
      </c>
      <c r="Z12" s="6">
        <f t="shared" si="3"/>
        <v>0.66666666666666663</v>
      </c>
    </row>
    <row r="13" spans="1:26" x14ac:dyDescent="0.35">
      <c r="A13" s="1">
        <v>2014</v>
      </c>
      <c r="B13" s="1" t="s">
        <v>7</v>
      </c>
      <c r="C13" s="1" t="s">
        <v>28</v>
      </c>
      <c r="D13" s="1" t="s">
        <v>0</v>
      </c>
      <c r="E13" s="1" t="s">
        <v>1</v>
      </c>
      <c r="F13" s="3" t="s">
        <v>78</v>
      </c>
      <c r="G13" s="3">
        <v>0</v>
      </c>
      <c r="H13" s="3" t="s">
        <v>77</v>
      </c>
      <c r="I13" s="3">
        <f t="shared" si="0"/>
        <v>0</v>
      </c>
      <c r="J13" s="3" t="s">
        <v>77</v>
      </c>
      <c r="K13" s="3" t="s">
        <v>78</v>
      </c>
      <c r="L13" s="3">
        <v>2</v>
      </c>
      <c r="M13" s="3">
        <v>1</v>
      </c>
      <c r="N13" s="3" t="s">
        <v>78</v>
      </c>
      <c r="O13" s="3">
        <v>20</v>
      </c>
      <c r="P13" s="3">
        <v>860</v>
      </c>
      <c r="Q13" s="6">
        <f t="shared" si="1"/>
        <v>2.263157894736842</v>
      </c>
      <c r="R13" s="3">
        <v>80</v>
      </c>
      <c r="S13" s="3">
        <v>38</v>
      </c>
      <c r="T13" s="3">
        <v>24</v>
      </c>
      <c r="U13" s="3">
        <v>8</v>
      </c>
      <c r="V13" s="3">
        <v>6</v>
      </c>
      <c r="W13" s="3">
        <v>67</v>
      </c>
      <c r="X13" s="3">
        <v>38</v>
      </c>
      <c r="Y13" s="3">
        <f t="shared" si="2"/>
        <v>29</v>
      </c>
      <c r="Z13" s="6">
        <f t="shared" si="3"/>
        <v>0.70175438596491224</v>
      </c>
    </row>
    <row r="14" spans="1:26" x14ac:dyDescent="0.35">
      <c r="A14" s="1">
        <v>2015</v>
      </c>
      <c r="B14" s="1" t="s">
        <v>76</v>
      </c>
      <c r="C14" s="1" t="s">
        <v>32</v>
      </c>
      <c r="D14" s="1" t="s">
        <v>3</v>
      </c>
      <c r="E14" s="1" t="s">
        <v>3</v>
      </c>
      <c r="F14" s="3" t="s">
        <v>77</v>
      </c>
      <c r="G14" s="3">
        <v>0</v>
      </c>
      <c r="H14" s="3" t="s">
        <v>77</v>
      </c>
      <c r="I14" s="3">
        <f t="shared" si="0"/>
        <v>0</v>
      </c>
      <c r="J14" s="3" t="s">
        <v>78</v>
      </c>
      <c r="K14" s="3" t="s">
        <v>77</v>
      </c>
      <c r="L14" s="3">
        <v>5</v>
      </c>
      <c r="M14" s="3">
        <v>3</v>
      </c>
      <c r="N14" s="3" t="s">
        <v>77</v>
      </c>
      <c r="O14" s="3">
        <v>20</v>
      </c>
      <c r="P14" s="3">
        <v>898</v>
      </c>
      <c r="Q14" s="6">
        <f t="shared" si="1"/>
        <v>2.3631578947368421</v>
      </c>
      <c r="R14" s="3">
        <v>81</v>
      </c>
      <c r="S14" s="3">
        <v>38</v>
      </c>
      <c r="T14" s="3">
        <v>24</v>
      </c>
      <c r="U14" s="3">
        <v>9</v>
      </c>
      <c r="V14" s="3">
        <v>5</v>
      </c>
      <c r="W14" s="3">
        <v>71</v>
      </c>
      <c r="X14" s="3">
        <v>31</v>
      </c>
      <c r="Y14" s="3">
        <f t="shared" si="2"/>
        <v>40</v>
      </c>
      <c r="Z14" s="6">
        <f t="shared" si="3"/>
        <v>0.71052631578947367</v>
      </c>
    </row>
    <row r="15" spans="1:26" x14ac:dyDescent="0.35">
      <c r="A15" s="1">
        <v>2016</v>
      </c>
      <c r="B15" s="1" t="s">
        <v>12</v>
      </c>
      <c r="C15" s="1" t="s">
        <v>33</v>
      </c>
      <c r="D15" s="1" t="s">
        <v>3</v>
      </c>
      <c r="E15" s="1" t="s">
        <v>3</v>
      </c>
      <c r="F15" s="3" t="s">
        <v>77</v>
      </c>
      <c r="G15" s="3">
        <v>0</v>
      </c>
      <c r="H15" s="3" t="s">
        <v>77</v>
      </c>
      <c r="I15" s="3">
        <f>G15+1</f>
        <v>1</v>
      </c>
      <c r="J15" s="3" t="s">
        <v>78</v>
      </c>
      <c r="K15" s="3" t="s">
        <v>77</v>
      </c>
      <c r="L15" s="3">
        <v>5</v>
      </c>
      <c r="M15" s="3">
        <v>3</v>
      </c>
      <c r="N15" s="3" t="s">
        <v>77</v>
      </c>
      <c r="O15" s="3">
        <v>20</v>
      </c>
      <c r="P15" s="3">
        <v>912</v>
      </c>
      <c r="Q15" s="6">
        <f t="shared" si="1"/>
        <v>2.4</v>
      </c>
      <c r="R15" s="3">
        <v>80</v>
      </c>
      <c r="S15" s="3">
        <v>38</v>
      </c>
      <c r="T15" s="3">
        <v>24</v>
      </c>
      <c r="U15" s="3">
        <v>8</v>
      </c>
      <c r="V15" s="3">
        <v>6</v>
      </c>
      <c r="W15" s="3">
        <v>62</v>
      </c>
      <c r="X15" s="3">
        <v>32</v>
      </c>
      <c r="Y15" s="3">
        <f t="shared" si="2"/>
        <v>30</v>
      </c>
      <c r="Z15" s="6">
        <f t="shared" si="3"/>
        <v>0.70175438596491224</v>
      </c>
    </row>
    <row r="16" spans="1:26" x14ac:dyDescent="0.35">
      <c r="A16" s="1">
        <v>2017</v>
      </c>
      <c r="B16" s="1" t="s">
        <v>76</v>
      </c>
      <c r="C16" s="1" t="s">
        <v>32</v>
      </c>
      <c r="D16" s="1" t="s">
        <v>3</v>
      </c>
      <c r="E16" s="1" t="s">
        <v>3</v>
      </c>
      <c r="F16" s="3" t="s">
        <v>78</v>
      </c>
      <c r="G16" s="3">
        <v>1</v>
      </c>
      <c r="H16" s="3" t="s">
        <v>78</v>
      </c>
      <c r="I16" s="3">
        <f>G16+1</f>
        <v>2</v>
      </c>
      <c r="J16" s="3" t="s">
        <v>78</v>
      </c>
      <c r="K16" s="3" t="s">
        <v>77</v>
      </c>
      <c r="L16" s="3">
        <v>5</v>
      </c>
      <c r="M16" s="3">
        <v>3</v>
      </c>
      <c r="N16" s="3" t="s">
        <v>77</v>
      </c>
      <c r="O16" s="3">
        <v>20</v>
      </c>
      <c r="P16" s="3">
        <v>923</v>
      </c>
      <c r="Q16" s="6">
        <f t="shared" si="1"/>
        <v>2.4289473684210527</v>
      </c>
      <c r="R16" s="3">
        <v>72</v>
      </c>
      <c r="S16" s="3">
        <v>38</v>
      </c>
      <c r="T16" s="3">
        <v>21</v>
      </c>
      <c r="U16" s="3">
        <v>9</v>
      </c>
      <c r="V16" s="3">
        <v>8</v>
      </c>
      <c r="W16" s="3">
        <v>50</v>
      </c>
      <c r="X16" s="3">
        <v>30</v>
      </c>
      <c r="Y16" s="3">
        <f t="shared" si="2"/>
        <v>20</v>
      </c>
      <c r="Z16" s="6">
        <f t="shared" si="3"/>
        <v>0.63157894736842102</v>
      </c>
    </row>
    <row r="17" spans="1:26" x14ac:dyDescent="0.35">
      <c r="A17" s="1">
        <v>2018</v>
      </c>
      <c r="B17" s="1" t="s">
        <v>12</v>
      </c>
      <c r="C17" s="1" t="s">
        <v>33</v>
      </c>
      <c r="D17" s="1" t="s">
        <v>3</v>
      </c>
      <c r="E17" s="1" t="s">
        <v>3</v>
      </c>
      <c r="F17" s="3" t="s">
        <v>77</v>
      </c>
      <c r="G17" s="3">
        <v>0</v>
      </c>
      <c r="H17" s="3" t="s">
        <v>77</v>
      </c>
      <c r="I17" s="3">
        <f>G17+1</f>
        <v>1</v>
      </c>
      <c r="J17" s="3" t="s">
        <v>78</v>
      </c>
      <c r="K17" s="3" t="s">
        <v>78</v>
      </c>
      <c r="L17" s="3">
        <v>4</v>
      </c>
      <c r="M17" s="3">
        <v>3</v>
      </c>
      <c r="N17" s="3" t="s">
        <v>77</v>
      </c>
      <c r="O17" s="3">
        <v>20</v>
      </c>
      <c r="P17" s="3">
        <v>827</v>
      </c>
      <c r="Q17" s="6">
        <f t="shared" si="1"/>
        <v>2.1763157894736844</v>
      </c>
      <c r="R17" s="3">
        <v>80</v>
      </c>
      <c r="S17" s="3">
        <v>38</v>
      </c>
      <c r="T17" s="3">
        <v>23</v>
      </c>
      <c r="U17" s="3">
        <v>11</v>
      </c>
      <c r="V17" s="3">
        <v>4</v>
      </c>
      <c r="W17" s="3">
        <v>64</v>
      </c>
      <c r="X17" s="3">
        <v>26</v>
      </c>
      <c r="Y17" s="3">
        <f t="shared" si="2"/>
        <v>38</v>
      </c>
      <c r="Z17" s="6">
        <f t="shared" si="3"/>
        <v>0.70175438596491224</v>
      </c>
    </row>
    <row r="18" spans="1:26" x14ac:dyDescent="0.35">
      <c r="A18" s="1">
        <v>2019</v>
      </c>
      <c r="B18" s="1" t="s">
        <v>10</v>
      </c>
      <c r="C18" s="1" t="s">
        <v>27</v>
      </c>
      <c r="D18" s="1" t="s">
        <v>4</v>
      </c>
      <c r="E18" s="1" t="s">
        <v>4</v>
      </c>
      <c r="F18" s="3" t="s">
        <v>78</v>
      </c>
      <c r="G18" s="3">
        <v>1</v>
      </c>
      <c r="H18" s="3" t="s">
        <v>78</v>
      </c>
      <c r="I18" s="3">
        <f>G18</f>
        <v>1</v>
      </c>
      <c r="J18" s="3" t="s">
        <v>77</v>
      </c>
      <c r="K18" s="3" t="s">
        <v>77</v>
      </c>
      <c r="L18" s="3">
        <v>4</v>
      </c>
      <c r="M18" s="3">
        <v>3</v>
      </c>
      <c r="N18" s="3" t="s">
        <v>77</v>
      </c>
      <c r="O18" s="3">
        <v>20</v>
      </c>
      <c r="P18" s="3">
        <v>876</v>
      </c>
      <c r="Q18" s="6">
        <f t="shared" si="1"/>
        <v>2.3052631578947369</v>
      </c>
      <c r="R18" s="3">
        <v>90</v>
      </c>
      <c r="S18" s="3">
        <v>38</v>
      </c>
      <c r="T18" s="3">
        <v>28</v>
      </c>
      <c r="U18" s="3">
        <v>6</v>
      </c>
      <c r="V18" s="3">
        <v>4</v>
      </c>
      <c r="W18" s="3">
        <v>86</v>
      </c>
      <c r="X18" s="3">
        <v>37</v>
      </c>
      <c r="Y18" s="3">
        <f t="shared" si="2"/>
        <v>49</v>
      </c>
      <c r="Z18" s="6">
        <f t="shared" si="3"/>
        <v>0.78947368421052633</v>
      </c>
    </row>
    <row r="19" spans="1:26" x14ac:dyDescent="0.35">
      <c r="A19" s="1">
        <v>2020</v>
      </c>
      <c r="B19" s="1" t="s">
        <v>10</v>
      </c>
      <c r="C19" s="1" t="s">
        <v>27</v>
      </c>
      <c r="D19" s="1" t="s">
        <v>4</v>
      </c>
      <c r="E19" s="1" t="s">
        <v>4</v>
      </c>
      <c r="F19" s="3" t="s">
        <v>78</v>
      </c>
      <c r="G19" s="3">
        <v>2</v>
      </c>
      <c r="H19" s="3" t="s">
        <v>78</v>
      </c>
      <c r="I19" s="3">
        <f t="shared" si="0"/>
        <v>2</v>
      </c>
      <c r="J19" s="3" t="s">
        <v>77</v>
      </c>
      <c r="K19" s="3" t="s">
        <v>77</v>
      </c>
      <c r="L19" s="3">
        <v>4</v>
      </c>
      <c r="M19" s="3">
        <v>3</v>
      </c>
      <c r="N19" s="3" t="s">
        <v>78</v>
      </c>
      <c r="O19" s="3">
        <v>20</v>
      </c>
      <c r="P19" s="3">
        <v>944</v>
      </c>
      <c r="Q19" s="6">
        <f t="shared" si="1"/>
        <v>2.4842105263157896</v>
      </c>
      <c r="R19" s="3">
        <v>71</v>
      </c>
      <c r="S19" s="3">
        <v>38</v>
      </c>
      <c r="T19" s="3">
        <v>21</v>
      </c>
      <c r="U19" s="3">
        <v>8</v>
      </c>
      <c r="V19" s="3">
        <v>9</v>
      </c>
      <c r="W19" s="3">
        <v>68</v>
      </c>
      <c r="X19" s="3">
        <v>48</v>
      </c>
      <c r="Y19" s="3">
        <f t="shared" si="2"/>
        <v>20</v>
      </c>
      <c r="Z19" s="6">
        <f t="shared" si="3"/>
        <v>0.6228070175438597</v>
      </c>
    </row>
    <row r="20" spans="1:26" x14ac:dyDescent="0.35">
      <c r="A20" s="1">
        <v>2021</v>
      </c>
      <c r="B20" s="1" t="s">
        <v>13</v>
      </c>
      <c r="C20" s="1" t="s">
        <v>26</v>
      </c>
      <c r="D20" s="1" t="s">
        <v>0</v>
      </c>
      <c r="E20" s="1" t="s">
        <v>1</v>
      </c>
      <c r="F20" s="3" t="s">
        <v>78</v>
      </c>
      <c r="G20" s="3">
        <v>2</v>
      </c>
      <c r="H20" s="3" t="s">
        <v>78</v>
      </c>
      <c r="I20" s="3">
        <f>G20+2</f>
        <v>4</v>
      </c>
      <c r="J20" s="3" t="s">
        <v>77</v>
      </c>
      <c r="K20" s="3" t="s">
        <v>77</v>
      </c>
      <c r="L20" s="3">
        <v>1</v>
      </c>
      <c r="M20" s="3">
        <v>0</v>
      </c>
      <c r="N20" s="3" t="s">
        <v>77</v>
      </c>
      <c r="O20" s="3">
        <v>20</v>
      </c>
      <c r="P20" s="3">
        <v>842</v>
      </c>
      <c r="Q20" s="6">
        <f t="shared" si="1"/>
        <v>2.2157894736842105</v>
      </c>
      <c r="R20" s="3">
        <v>84</v>
      </c>
      <c r="S20" s="3">
        <v>38</v>
      </c>
      <c r="T20" s="3">
        <v>26</v>
      </c>
      <c r="U20" s="3">
        <v>6</v>
      </c>
      <c r="V20" s="3">
        <v>6</v>
      </c>
      <c r="W20" s="3">
        <v>67</v>
      </c>
      <c r="X20" s="3">
        <v>34</v>
      </c>
      <c r="Y20" s="3">
        <f t="shared" si="2"/>
        <v>33</v>
      </c>
      <c r="Z20" s="6">
        <f t="shared" si="3"/>
        <v>0.73684210526315785</v>
      </c>
    </row>
    <row r="21" spans="1:26" x14ac:dyDescent="0.35">
      <c r="A21" s="1">
        <v>2022</v>
      </c>
      <c r="B21" s="1" t="s">
        <v>12</v>
      </c>
      <c r="C21" s="1" t="s">
        <v>33</v>
      </c>
      <c r="D21" s="1" t="s">
        <v>3</v>
      </c>
      <c r="E21" s="1" t="s">
        <v>3</v>
      </c>
      <c r="F21" s="3" t="s">
        <v>78</v>
      </c>
      <c r="G21" s="3">
        <v>2</v>
      </c>
      <c r="H21" s="3" t="s">
        <v>78</v>
      </c>
      <c r="I21" s="3">
        <f>G21+1</f>
        <v>3</v>
      </c>
      <c r="J21" s="3" t="s">
        <v>78</v>
      </c>
      <c r="K21" s="3" t="s">
        <v>78</v>
      </c>
      <c r="L21" s="3">
        <v>4</v>
      </c>
      <c r="M21" s="3">
        <v>3</v>
      </c>
      <c r="N21" s="3" t="s">
        <v>77</v>
      </c>
      <c r="O21" s="3">
        <v>20</v>
      </c>
      <c r="P21" s="3">
        <v>905</v>
      </c>
      <c r="Q21" s="6">
        <f t="shared" si="1"/>
        <v>2.3815789473684212</v>
      </c>
      <c r="R21" s="3">
        <v>81</v>
      </c>
      <c r="S21" s="3">
        <v>38</v>
      </c>
      <c r="T21" s="3">
        <v>23</v>
      </c>
      <c r="U21" s="3">
        <v>12</v>
      </c>
      <c r="V21" s="3">
        <v>3</v>
      </c>
      <c r="W21" s="3">
        <v>66</v>
      </c>
      <c r="X21" s="3">
        <v>27</v>
      </c>
      <c r="Y21" s="3">
        <f t="shared" si="2"/>
        <v>39</v>
      </c>
      <c r="Z21" s="6">
        <f t="shared" si="3"/>
        <v>0.71052631578947367</v>
      </c>
    </row>
    <row r="22" spans="1:26" x14ac:dyDescent="0.35">
      <c r="A22" s="1">
        <v>2023</v>
      </c>
      <c r="B22" s="1" t="s">
        <v>12</v>
      </c>
      <c r="C22" s="1" t="s">
        <v>33</v>
      </c>
      <c r="D22" s="1" t="s">
        <v>3</v>
      </c>
      <c r="E22" s="1" t="s">
        <v>3</v>
      </c>
      <c r="F22" s="3" t="s">
        <v>78</v>
      </c>
      <c r="G22" s="3">
        <v>1</v>
      </c>
      <c r="H22" s="3" t="s">
        <v>78</v>
      </c>
      <c r="I22" s="3">
        <v>1</v>
      </c>
      <c r="J22" s="3" t="s">
        <v>78</v>
      </c>
      <c r="K22" s="3" t="s">
        <v>77</v>
      </c>
      <c r="L22" s="3">
        <v>4</v>
      </c>
      <c r="M22" s="3">
        <v>3</v>
      </c>
      <c r="N22" s="3" t="s">
        <v>78</v>
      </c>
      <c r="O22" s="3">
        <v>20</v>
      </c>
      <c r="P22" s="3">
        <v>946</v>
      </c>
      <c r="Q22" s="6">
        <f t="shared" si="1"/>
        <v>2.4894736842105263</v>
      </c>
      <c r="R22" s="3">
        <v>70</v>
      </c>
      <c r="S22" s="3">
        <v>38</v>
      </c>
      <c r="T22" s="3">
        <v>20</v>
      </c>
      <c r="U22" s="3">
        <v>10</v>
      </c>
      <c r="V22" s="3">
        <v>8</v>
      </c>
      <c r="W22" s="3">
        <v>64</v>
      </c>
      <c r="X22" s="3">
        <v>33</v>
      </c>
      <c r="Y22" s="3">
        <f t="shared" si="2"/>
        <v>31</v>
      </c>
      <c r="Z22" s="6">
        <f t="shared" si="3"/>
        <v>0.61403508771929827</v>
      </c>
    </row>
    <row r="23" spans="1:26" x14ac:dyDescent="0.35">
      <c r="A23" s="1">
        <v>2024</v>
      </c>
      <c r="B23" s="1" t="s">
        <v>74</v>
      </c>
      <c r="C23" s="1" t="s">
        <v>75</v>
      </c>
      <c r="D23" s="1" t="s">
        <v>4</v>
      </c>
      <c r="E23" s="1" t="s">
        <v>4</v>
      </c>
      <c r="F23" s="3" t="s">
        <v>77</v>
      </c>
      <c r="G23" s="3">
        <v>2</v>
      </c>
      <c r="H23" s="3" t="s">
        <v>78</v>
      </c>
      <c r="I23" s="3">
        <v>3</v>
      </c>
      <c r="J23" s="3" t="s">
        <v>78</v>
      </c>
      <c r="K23" s="3" t="s">
        <v>77</v>
      </c>
      <c r="L23" s="3">
        <v>3</v>
      </c>
      <c r="M23" s="3">
        <v>3</v>
      </c>
      <c r="N23" s="3" t="s">
        <v>77</v>
      </c>
      <c r="O23" s="3">
        <v>20</v>
      </c>
      <c r="P23" s="3">
        <v>929</v>
      </c>
      <c r="Q23" s="6">
        <f t="shared" si="1"/>
        <v>2.4447368421052631</v>
      </c>
      <c r="R23" s="3">
        <v>79</v>
      </c>
      <c r="S23" s="3">
        <v>38</v>
      </c>
      <c r="T23" s="3">
        <v>23</v>
      </c>
      <c r="U23" s="3">
        <v>10</v>
      </c>
      <c r="V23" s="3">
        <v>5</v>
      </c>
      <c r="W23" s="3">
        <v>59</v>
      </c>
      <c r="X23" s="3">
        <v>29</v>
      </c>
      <c r="Y23" s="3">
        <f t="shared" si="2"/>
        <v>30</v>
      </c>
      <c r="Z23" s="6">
        <f t="shared" si="3"/>
        <v>0.69298245614035092</v>
      </c>
    </row>
  </sheetData>
  <autoFilter ref="A1:Z1" xr:uid="{0A879E54-2393-42C0-8BB0-1817DD11ED79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0.1796875" style="2" bestFit="1" customWidth="1"/>
    <col min="2" max="2" width="97.36328125" bestFit="1" customWidth="1"/>
    <col min="3" max="3" width="10.90625" bestFit="1" customWidth="1"/>
  </cols>
  <sheetData>
    <row r="1" spans="1:2" x14ac:dyDescent="0.35">
      <c r="A1" s="2" t="s">
        <v>5</v>
      </c>
      <c r="B1" s="7" t="s">
        <v>6</v>
      </c>
    </row>
    <row r="2" spans="1:2" x14ac:dyDescent="0.35">
      <c r="A2" s="2" t="s">
        <v>18</v>
      </c>
      <c r="B2" t="s">
        <v>19</v>
      </c>
    </row>
    <row r="3" spans="1:2" x14ac:dyDescent="0.35">
      <c r="A3" s="2" t="s">
        <v>14</v>
      </c>
      <c r="B3" t="s">
        <v>20</v>
      </c>
    </row>
    <row r="4" spans="1:2" x14ac:dyDescent="0.35">
      <c r="A4" s="2" t="s">
        <v>25</v>
      </c>
      <c r="B4" t="s">
        <v>34</v>
      </c>
    </row>
    <row r="5" spans="1:2" x14ac:dyDescent="0.35">
      <c r="A5" s="2" t="s">
        <v>15</v>
      </c>
      <c r="B5" t="s">
        <v>21</v>
      </c>
    </row>
    <row r="6" spans="1:2" x14ac:dyDescent="0.35">
      <c r="A6" s="2" t="s">
        <v>16</v>
      </c>
      <c r="B6" t="s">
        <v>22</v>
      </c>
    </row>
    <row r="7" spans="1:2" x14ac:dyDescent="0.35">
      <c r="A7" s="2" t="s">
        <v>17</v>
      </c>
      <c r="B7" t="s">
        <v>37</v>
      </c>
    </row>
    <row r="8" spans="1:2" x14ac:dyDescent="0.35">
      <c r="A8" s="2" t="s">
        <v>23</v>
      </c>
      <c r="B8" t="s">
        <v>24</v>
      </c>
    </row>
    <row r="9" spans="1:2" x14ac:dyDescent="0.35">
      <c r="A9" s="2" t="s">
        <v>35</v>
      </c>
      <c r="B9" t="s">
        <v>36</v>
      </c>
    </row>
    <row r="10" spans="1:2" x14ac:dyDescent="0.35">
      <c r="A10" s="2" t="s">
        <v>38</v>
      </c>
      <c r="B10" t="s">
        <v>39</v>
      </c>
    </row>
    <row r="11" spans="1:2" x14ac:dyDescent="0.35">
      <c r="A11" s="2" t="s">
        <v>40</v>
      </c>
      <c r="B11" t="s">
        <v>41</v>
      </c>
    </row>
    <row r="12" spans="1:2" x14ac:dyDescent="0.35">
      <c r="A12" s="2" t="s">
        <v>59</v>
      </c>
      <c r="B12" t="s">
        <v>42</v>
      </c>
    </row>
    <row r="13" spans="1:2" x14ac:dyDescent="0.35">
      <c r="A13" s="2" t="s">
        <v>43</v>
      </c>
      <c r="B13" t="s">
        <v>44</v>
      </c>
    </row>
    <row r="14" spans="1:2" x14ac:dyDescent="0.35">
      <c r="A14" s="2" t="s">
        <v>45</v>
      </c>
      <c r="B14" t="s">
        <v>46</v>
      </c>
    </row>
    <row r="15" spans="1:2" x14ac:dyDescent="0.35">
      <c r="A15" s="2" t="s">
        <v>47</v>
      </c>
      <c r="B15" t="s">
        <v>48</v>
      </c>
    </row>
    <row r="16" spans="1:2" x14ac:dyDescent="0.35">
      <c r="A16" s="2" t="s">
        <v>50</v>
      </c>
      <c r="B16" t="s">
        <v>49</v>
      </c>
    </row>
    <row r="17" spans="1:2" x14ac:dyDescent="0.35">
      <c r="A17" s="2" t="s">
        <v>51</v>
      </c>
      <c r="B17" t="s">
        <v>52</v>
      </c>
    </row>
    <row r="18" spans="1:2" x14ac:dyDescent="0.35">
      <c r="A18" s="2" t="s">
        <v>53</v>
      </c>
      <c r="B18" t="s">
        <v>54</v>
      </c>
    </row>
    <row r="19" spans="1:2" x14ac:dyDescent="0.35">
      <c r="A19" s="2" t="s">
        <v>57</v>
      </c>
      <c r="B19" t="s">
        <v>58</v>
      </c>
    </row>
    <row r="20" spans="1:2" x14ac:dyDescent="0.35">
      <c r="A20" s="2" t="s">
        <v>55</v>
      </c>
      <c r="B20" t="s">
        <v>56</v>
      </c>
    </row>
    <row r="21" spans="1:2" x14ac:dyDescent="0.35">
      <c r="A21" s="2" t="s">
        <v>60</v>
      </c>
      <c r="B21" t="s">
        <v>63</v>
      </c>
    </row>
    <row r="22" spans="1:2" x14ac:dyDescent="0.35">
      <c r="A22" s="2" t="s">
        <v>61</v>
      </c>
      <c r="B22" t="s">
        <v>64</v>
      </c>
    </row>
    <row r="23" spans="1:2" x14ac:dyDescent="0.35">
      <c r="A23" s="2" t="s">
        <v>62</v>
      </c>
      <c r="B23" t="s">
        <v>65</v>
      </c>
    </row>
    <row r="24" spans="1:2" x14ac:dyDescent="0.35">
      <c r="A24" s="2" t="s">
        <v>66</v>
      </c>
      <c r="B24" t="s">
        <v>69</v>
      </c>
    </row>
    <row r="25" spans="1:2" x14ac:dyDescent="0.35">
      <c r="A25" s="2" t="s">
        <v>67</v>
      </c>
      <c r="B25" t="s">
        <v>70</v>
      </c>
    </row>
    <row r="26" spans="1:2" x14ac:dyDescent="0.35">
      <c r="A26" s="2" t="s">
        <v>68</v>
      </c>
      <c r="B26" t="s">
        <v>71</v>
      </c>
    </row>
    <row r="27" spans="1:2" x14ac:dyDescent="0.35">
      <c r="A27" s="4" t="s">
        <v>72</v>
      </c>
      <c r="B27" t="s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Magalhães</dc:creator>
  <cp:lastModifiedBy>Tiago Magalhães</cp:lastModifiedBy>
  <dcterms:created xsi:type="dcterms:W3CDTF">2015-06-05T18:19:34Z</dcterms:created>
  <dcterms:modified xsi:type="dcterms:W3CDTF">2025-05-06T12:03:00Z</dcterms:modified>
</cp:coreProperties>
</file>