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defaultThemeVersion="166925"/>
  <xr:revisionPtr revIDLastSave="120" documentId="8_{B9EF9013-630F-472B-9CDC-97D5CDC6F0DE}" xr6:coauthVersionLast="45" xr6:coauthVersionMax="45" xr10:uidLastSave="{AEAFF224-424E-4B76-9F67-2615DDBDFAE8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D15" i="1"/>
  <c r="D2" i="1"/>
  <c r="D13" i="1"/>
  <c r="D12" i="1"/>
  <c r="D11" i="1"/>
  <c r="D10" i="1"/>
  <c r="D9" i="1"/>
  <c r="D8" i="1"/>
  <c r="D7" i="1"/>
  <c r="D6" i="1"/>
  <c r="D5" i="1"/>
  <c r="D4" i="1"/>
  <c r="D3" i="1"/>
  <c r="N2" i="1"/>
  <c r="N3" i="1"/>
  <c r="N4" i="1"/>
  <c r="N5" i="1"/>
  <c r="N6" i="1"/>
  <c r="N7" i="1"/>
  <c r="N8" i="1"/>
  <c r="N9" i="1"/>
  <c r="N10" i="1"/>
  <c r="N11" i="1"/>
  <c r="N12" i="1"/>
  <c r="N13" i="1"/>
  <c r="L13" i="1"/>
  <c r="L12" i="1"/>
  <c r="L2" i="1"/>
  <c r="K4" i="1"/>
  <c r="K5" i="1"/>
  <c r="K6" i="1"/>
  <c r="K7" i="1"/>
  <c r="K8" i="1"/>
  <c r="K9" i="1"/>
  <c r="K10" i="1"/>
  <c r="K11" i="1"/>
  <c r="K12" i="1"/>
  <c r="K3" i="1"/>
  <c r="F2" i="1"/>
  <c r="L11" i="1"/>
  <c r="L10" i="1"/>
  <c r="L9" i="1"/>
  <c r="L8" i="1"/>
  <c r="L7" i="1"/>
  <c r="L6" i="1"/>
  <c r="L5" i="1"/>
  <c r="L4" i="1"/>
  <c r="L3" i="1"/>
  <c r="K2" i="1"/>
</calcChain>
</file>

<file path=xl/sharedStrings.xml><?xml version="1.0" encoding="utf-8"?>
<sst xmlns="http://schemas.openxmlformats.org/spreadsheetml/2006/main" count="12" uniqueCount="10">
  <si>
    <t>Lift Coefficient</t>
  </si>
  <si>
    <t>Start y</t>
  </si>
  <si>
    <t>End y</t>
  </si>
  <si>
    <t>Drag Coefficient</t>
  </si>
  <si>
    <t>Ideal Lift</t>
  </si>
  <si>
    <t>Pressure Drag in section</t>
  </si>
  <si>
    <t>Pressure Lift in section</t>
  </si>
  <si>
    <t>Zero-lift Drag</t>
  </si>
  <si>
    <t>Total Drag</t>
  </si>
  <si>
    <t>Torque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</si>
</sst>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C38B-3A19-4244-9863-21F42CF905D1}">
  <dimension ref="A1:N18"/>
  <sheetViews>
    <sheetView tabSelected="1" topLeftCell="D1" zoomScaleNormal="125" zoomScaleSheetLayoutView="100" workbookViewId="0">
      <selection activeCell="K14" sqref="K14"/>
    </sheetView>
  </sheetViews>
  <sheetFormatPr defaultRowHeight="15" x14ac:dyDescent="0.2"/>
  <cols>
    <col min="1" max="1" width="14.2578125" customWidth="1"/>
    <col min="4" max="4" width="20.17578125" customWidth="1"/>
    <col min="5" max="5" width="10.49218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7</v>
      </c>
      <c r="H1" t="s">
        <v>3</v>
      </c>
      <c r="I1" t="s">
        <v>1</v>
      </c>
      <c r="J1" t="s">
        <v>2</v>
      </c>
      <c r="K1" t="s">
        <v>5</v>
      </c>
      <c r="L1" t="s">
        <v>8</v>
      </c>
      <c r="N1" t="s">
        <v>9</v>
      </c>
    </row>
    <row r="2" spans="1:14" x14ac:dyDescent="0.2">
      <c r="A2" s="1">
        <v>-1.4493</v>
      </c>
      <c r="B2" s="1">
        <v>0</v>
      </c>
      <c r="C2" s="1">
        <v>0.1</v>
      </c>
      <c r="D2" s="1">
        <f xml:space="preserve"> A2*135.45*((EXP(-7.6*(B2+1))-EXP(7.6*(B2-1)))/7.6 +B2 - (EXP(-7.6*(C2+1))-EXP(7.6*(C2-1)))/7.6 - C2)/2</f>
        <v>9.8045865644905081</v>
      </c>
      <c r="E2" s="1">
        <v>196.30768499999999</v>
      </c>
      <c r="F2" s="1">
        <f>135.45*0.02*0.07*5</f>
        <v>0.94814999999999994</v>
      </c>
      <c r="G2" s="1"/>
      <c r="H2" s="1">
        <v>-3.9460000000000002E-2</v>
      </c>
      <c r="I2" s="1">
        <v>0</v>
      </c>
      <c r="J2" s="1">
        <v>0.1</v>
      </c>
      <c r="K2" s="1">
        <f xml:space="preserve"> H2*135.45*((EXP(-7.6*(I2+1))-EXP(7.6*(I2-1)))/7.6 +I2 - (EXP(-7.6*(J2+1))-EXP(7.6*(J2-1)))/7.6 - J2)</f>
        <v>0.53389772419070647</v>
      </c>
      <c r="L2" s="1">
        <f>K2+F2</f>
        <v>1.4820477241907064</v>
      </c>
      <c r="M2" s="1"/>
      <c r="N2" s="1">
        <f>0.07*D2</f>
        <v>0.68632105951433564</v>
      </c>
    </row>
    <row r="3" spans="1:14" x14ac:dyDescent="0.2">
      <c r="A3">
        <v>-1.4493</v>
      </c>
      <c r="B3">
        <v>0</v>
      </c>
      <c r="C3">
        <v>0.2</v>
      </c>
      <c r="D3">
        <f xml:space="preserve"> A3*135.45*((EXP(-7.6*(B3+1))-EXP(7.6*(B3-1)))/7.6 +B3 - (EXP(-7.6*(C3+1))-EXP(7.6*(C3-1)))/7.6 - C3)/2</f>
        <v>19.602630350836449</v>
      </c>
      <c r="H3">
        <v>-3.9460000000000002E-2</v>
      </c>
      <c r="I3">
        <v>0</v>
      </c>
      <c r="J3">
        <v>0.2</v>
      </c>
      <c r="K3">
        <f xml:space="preserve"> H3*135.45*((EXP(-7.6*(I3+1))-EXP(7.6*(I3-1)))/7.6 +I3 - (EXP(-7.6*(J3+1))-EXP(7.6*(J3-1)))/7.6 - J3)/2</f>
        <v>0.53371958438142986</v>
      </c>
      <c r="L3">
        <f>K3+F2</f>
        <v>1.4818695843814298</v>
      </c>
      <c r="N3">
        <f>0.07*D3</f>
        <v>1.3721841245585515</v>
      </c>
    </row>
    <row r="4" spans="1:14" x14ac:dyDescent="0.2">
      <c r="A4" s="1">
        <v>-1.4493</v>
      </c>
      <c r="B4" s="1">
        <v>0.1</v>
      </c>
      <c r="C4" s="1">
        <v>0.3</v>
      </c>
      <c r="D4" s="1">
        <f xml:space="preserve"> A4*135.45*((EXP(-7.6*(B4+1))-EXP(7.6*(B4-1)))/7.6 +B4 - (EXP(-7.6*(C4+1))-EXP(7.6*(C4-1)))/7.6 - C4)/2</f>
        <v>19.579037468091776</v>
      </c>
      <c r="E4" s="1"/>
      <c r="F4" s="1"/>
      <c r="G4" s="1"/>
      <c r="H4" s="1">
        <v>-3.9460000000000002E-2</v>
      </c>
      <c r="I4" s="1">
        <v>0.1</v>
      </c>
      <c r="J4" s="1">
        <v>0.3</v>
      </c>
      <c r="K4" s="1">
        <f t="shared" ref="K4:K12" si="0" xml:space="preserve"> H4*135.45*((EXP(-7.6*(I4+1))-EXP(7.6*(I4-1)))/7.6 +I4 - (EXP(-7.6*(J4+1))-EXP(7.6*(J4-1)))/7.6 - J4)/2</f>
        <v>0.53307722244594047</v>
      </c>
      <c r="L4" s="1">
        <f>K4+F2</f>
        <v>1.4812272224459404</v>
      </c>
      <c r="M4" s="1"/>
      <c r="N4" s="1">
        <f>0.07*D4</f>
        <v>1.3705326227664245</v>
      </c>
    </row>
    <row r="5" spans="1:14" x14ac:dyDescent="0.2">
      <c r="A5">
        <v>-1.4493</v>
      </c>
      <c r="B5">
        <v>0.2</v>
      </c>
      <c r="C5">
        <v>0.4</v>
      </c>
      <c r="D5">
        <f xml:space="preserve"> A5*135.45*((EXP(-7.6*(B5+1))-EXP(7.6*(B5-1)))/7.6 +B5 - (EXP(-7.6*(C5+1))-EXP(7.6*(C5-1)))/7.6 - C5)/2</f>
        <v>19.524098546914384</v>
      </c>
      <c r="H5">
        <v>-3.9460000000000002E-2</v>
      </c>
      <c r="I5">
        <v>0.2</v>
      </c>
      <c r="J5">
        <v>0.4</v>
      </c>
      <c r="K5">
        <f t="shared" si="0"/>
        <v>0.53158140389239061</v>
      </c>
      <c r="L5">
        <f>K5+F2</f>
        <v>1.4797314038923906</v>
      </c>
      <c r="N5">
        <f>0.07*D5</f>
        <v>1.366686898284007</v>
      </c>
    </row>
    <row r="6" spans="1:14" x14ac:dyDescent="0.2">
      <c r="A6" s="1">
        <v>-1.4493</v>
      </c>
      <c r="B6" s="1">
        <v>0.3</v>
      </c>
      <c r="C6" s="1">
        <v>0.5</v>
      </c>
      <c r="D6" s="1">
        <f xml:space="preserve"> A6*135.45*((EXP(-7.6*(B6+1))-EXP(7.6*(B6-1)))/7.6 +B6 - (EXP(-7.6*(C6+1))-EXP(7.6*(C6-1)))/7.6 - C6)/2</f>
        <v>19.40452375195488</v>
      </c>
      <c r="E6" s="1"/>
      <c r="F6" s="1"/>
      <c r="G6" s="1"/>
      <c r="H6" s="1">
        <v>-3.9460000000000002E-2</v>
      </c>
      <c r="I6" s="1">
        <v>0.3</v>
      </c>
      <c r="J6" s="1">
        <v>0.5</v>
      </c>
      <c r="K6" s="1">
        <f t="shared" si="0"/>
        <v>0.52832574846625235</v>
      </c>
      <c r="L6" s="1">
        <f>K6+F2</f>
        <v>1.4764757484662523</v>
      </c>
      <c r="M6" s="1"/>
      <c r="N6" s="1">
        <f>0.07*D6</f>
        <v>1.3583166626368417</v>
      </c>
    </row>
    <row r="7" spans="1:14" x14ac:dyDescent="0.2">
      <c r="A7">
        <v>-1.4493</v>
      </c>
      <c r="B7">
        <v>0.4</v>
      </c>
      <c r="C7">
        <v>0.6</v>
      </c>
      <c r="D7">
        <f xml:space="preserve"> A7*135.45*((EXP(-7.6*(B7+1))-EXP(7.6*(B7-1)))/7.6 +B7 - (EXP(-7.6*(C7+1))-EXP(7.6*(C7-1)))/7.6 - C7)/2</f>
        <v>19.14785761538041</v>
      </c>
      <c r="H7">
        <v>-3.9460000000000002E-2</v>
      </c>
      <c r="I7">
        <v>0.4</v>
      </c>
      <c r="J7">
        <v>0.6</v>
      </c>
      <c r="K7">
        <f t="shared" si="0"/>
        <v>0.52133751569924169</v>
      </c>
      <c r="L7">
        <f>K7+F2</f>
        <v>1.4694875156992415</v>
      </c>
      <c r="N7">
        <f>0.07*D7</f>
        <v>1.3403500330766289</v>
      </c>
    </row>
    <row r="8" spans="1:14" x14ac:dyDescent="0.2">
      <c r="A8" s="1">
        <v>-1.4493</v>
      </c>
      <c r="B8" s="1">
        <v>0.5</v>
      </c>
      <c r="C8" s="1">
        <v>0.7</v>
      </c>
      <c r="D8" s="1">
        <f xml:space="preserve"> A8*135.45*((EXP(-7.6*(B8+1))-EXP(7.6*(B8-1)))/7.6 +B8 - (EXP(-7.6*(C8+1))-EXP(7.6*(C8-1)))/7.6 - C8)/2</f>
        <v>18.598575178869741</v>
      </c>
      <c r="E8" s="1"/>
      <c r="F8" s="1"/>
      <c r="G8" s="1"/>
      <c r="H8" s="1">
        <v>-3.9460000000000002E-2</v>
      </c>
      <c r="I8" s="1">
        <v>0.5</v>
      </c>
      <c r="J8" s="1">
        <v>0.7</v>
      </c>
      <c r="K8" s="1">
        <f t="shared" si="0"/>
        <v>0.50638223732712351</v>
      </c>
      <c r="L8" s="1">
        <f>K8+F2</f>
        <v>1.4545322373271234</v>
      </c>
      <c r="M8" s="1"/>
      <c r="N8" s="1">
        <f>0.07*D8</f>
        <v>1.301900262520882</v>
      </c>
    </row>
    <row r="9" spans="1:14" x14ac:dyDescent="0.2">
      <c r="A9">
        <v>-1.4493</v>
      </c>
      <c r="B9">
        <v>0.6</v>
      </c>
      <c r="C9">
        <v>0.8</v>
      </c>
      <c r="D9">
        <f xml:space="preserve"> A9*135.45*((EXP(-7.6*(B9+1))-EXP(7.6*(B9-1)))/7.6 +B9 - (EXP(-7.6*(C9+1))-EXP(7.6*(C9-1)))/7.6 - C9)/2</f>
        <v>17.423842788614653</v>
      </c>
      <c r="H9">
        <v>-3.9460000000000002E-2</v>
      </c>
      <c r="I9">
        <v>0.6</v>
      </c>
      <c r="J9">
        <v>0.8</v>
      </c>
      <c r="K9">
        <f t="shared" si="0"/>
        <v>0.47439787237889625</v>
      </c>
      <c r="L9">
        <f>K9+F2</f>
        <v>1.4225478723788962</v>
      </c>
      <c r="N9">
        <f>0.07*D9</f>
        <v>1.2196689952030257</v>
      </c>
    </row>
    <row r="10" spans="1:14" x14ac:dyDescent="0.2">
      <c r="A10" s="1">
        <v>-1.4493</v>
      </c>
      <c r="B10" s="1">
        <v>0.7</v>
      </c>
      <c r="C10" s="1">
        <v>0.9</v>
      </c>
      <c r="D10" s="1">
        <f xml:space="preserve"> A10*135.45*((EXP(-7.6*(B10+1))-EXP(7.6*(B10-1)))/7.6 +B10 - (EXP(-7.6*(C10+1))-EXP(7.6*(C10-1)))/7.6 - C10)/2</f>
        <v>14.911839989952057</v>
      </c>
      <c r="E10" s="1"/>
      <c r="F10" s="1"/>
      <c r="G10" s="1"/>
      <c r="H10" s="1">
        <v>-3.9460000000000002E-2</v>
      </c>
      <c r="I10" s="1">
        <v>0.7</v>
      </c>
      <c r="J10" s="1">
        <v>0.9</v>
      </c>
      <c r="K10" s="1">
        <f t="shared" si="0"/>
        <v>0.40600373007900931</v>
      </c>
      <c r="L10" s="1">
        <f>K10+F2</f>
        <v>1.3541537300790092</v>
      </c>
      <c r="M10" s="1"/>
      <c r="N10" s="1">
        <f>0.07*D10</f>
        <v>1.0438287992966442</v>
      </c>
    </row>
    <row r="11" spans="1:14" x14ac:dyDescent="0.2">
      <c r="A11">
        <v>-1.4493</v>
      </c>
      <c r="B11">
        <v>0.8</v>
      </c>
      <c r="C11">
        <v>1</v>
      </c>
      <c r="D11">
        <f xml:space="preserve"> A11*135.45*((EXP(-7.6*(B11+1))-EXP(7.6*(B11-1)))/7.6 +B11 - (EXP(-7.6*(C11+1))-EXP(7.6*(C11-1)))/7.6 - C11)/2</f>
        <v>9.5404371565160098</v>
      </c>
      <c r="H11">
        <v>-3.9460000000000002E-2</v>
      </c>
      <c r="I11">
        <v>0.8</v>
      </c>
      <c r="J11">
        <v>1</v>
      </c>
      <c r="K11">
        <f t="shared" si="0"/>
        <v>0.25975688276831699</v>
      </c>
      <c r="L11">
        <f>K11+F2</f>
        <v>1.207906882768317</v>
      </c>
      <c r="N11">
        <f>0.07*D11</f>
        <v>0.66783060095612079</v>
      </c>
    </row>
    <row r="12" spans="1:14" x14ac:dyDescent="0.2">
      <c r="A12" s="1">
        <v>-1.4493</v>
      </c>
      <c r="B12" s="1">
        <v>0.9</v>
      </c>
      <c r="C12" s="1">
        <v>1</v>
      </c>
      <c r="D12" s="1">
        <f xml:space="preserve"> A12*135.45*((EXP(-7.6*(B12+1))-EXP(7.6*(B12-1)))/7.6 +B12 - (EXP(-7.6*(C12+1))-EXP(7.6*(C12-1)))/7.6 - C12)/2</f>
        <v>2.9403035049029507</v>
      </c>
      <c r="E12" s="1"/>
      <c r="F12" s="1"/>
      <c r="G12" s="1"/>
      <c r="H12" s="1">
        <v>-3.9460000000000002E-2</v>
      </c>
      <c r="I12" s="1">
        <v>0.9</v>
      </c>
      <c r="J12" s="1">
        <v>1</v>
      </c>
      <c r="K12" s="1">
        <f t="shared" si="0"/>
        <v>8.0055458706596597E-2</v>
      </c>
      <c r="L12" s="1">
        <f>K12+F2</f>
        <v>1.0282054587065965</v>
      </c>
      <c r="M12" s="1"/>
      <c r="N12" s="1">
        <f>0.07*D12</f>
        <v>0.20582124534320656</v>
      </c>
    </row>
    <row r="13" spans="1:14" x14ac:dyDescent="0.2">
      <c r="D13">
        <f>SUM(D2:D12)</f>
        <v>170.47773291652382</v>
      </c>
      <c r="L13">
        <f>SUM(L2:L12)</f>
        <v>15.338185380335903</v>
      </c>
      <c r="N13">
        <f>SUM(N2:N12)</f>
        <v>11.93344130415667</v>
      </c>
    </row>
    <row r="15" spans="1:14" x14ac:dyDescent="0.2">
      <c r="A15">
        <v>0.77259999999999995</v>
      </c>
      <c r="D15">
        <f xml:space="preserve"> A15*30*((EXP(-7.6*(B2+1))-EXP(7.6*(B2-1)))/7.6 +B2 - (EXP(-7.6*(C12+1))-EXP(7.6*(C12-1)))/7.6 - C12)</f>
        <v>-20.128263921706321</v>
      </c>
    </row>
    <row r="18" spans="6:6" x14ac:dyDescent="0.2">
      <c r="F18">
        <f>SQRT(D13^2+L13^2)</f>
        <v>171.16634409579231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Bolson</dc:creator>
  <dcterms:created xsi:type="dcterms:W3CDTF">2020-06-10T14:43:22Z</dcterms:created>
</cp:coreProperties>
</file>