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holiveira\Documents\GitHub\Projetos-Power-Bi\Controle_Incidentes_TI\"/>
    </mc:Choice>
  </mc:AlternateContent>
  <xr:revisionPtr revIDLastSave="0" documentId="13_ncr:1_{16C4F8B1-5EED-475B-8D7F-B2154E19C803}" xr6:coauthVersionLast="47" xr6:coauthVersionMax="47" xr10:uidLastSave="{00000000-0000-0000-0000-000000000000}"/>
  <bookViews>
    <workbookView xWindow="-120" yWindow="-120" windowWidth="29040" windowHeight="15720" activeTab="4" xr2:uid="{ABD5EDAE-4267-48EB-9FF2-828F3CFA75A5}"/>
  </bookViews>
  <sheets>
    <sheet name="Incidentes" sheetId="4" r:id="rId1"/>
    <sheet name="Problemas mais recorrentes" sheetId="6" r:id="rId2"/>
    <sheet name="Tickets em atendimento" sheetId="5" r:id="rId3"/>
    <sheet name="Tickets Finalizados" sheetId="8" r:id="rId4"/>
    <sheet name="Usuários AD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8" l="1"/>
  <c r="B4" i="8"/>
  <c r="B5" i="8"/>
  <c r="B2" i="8"/>
  <c r="B2" i="6"/>
  <c r="B5" i="6"/>
  <c r="B3" i="6"/>
  <c r="B4" i="6"/>
  <c r="B2" i="5"/>
  <c r="B3" i="5"/>
  <c r="B4" i="5"/>
  <c r="B5" i="5"/>
  <c r="J2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B2" i="4"/>
  <c r="E2" i="4" s="1"/>
  <c r="B3" i="4"/>
  <c r="E3" i="4" s="1"/>
  <c r="B4" i="4"/>
  <c r="E4" i="4" s="1"/>
  <c r="B5" i="4"/>
  <c r="E5" i="4" s="1"/>
  <c r="B6" i="4"/>
  <c r="E6" i="4" s="1"/>
  <c r="B7" i="4"/>
  <c r="E7" i="4" s="1"/>
  <c r="B8" i="4"/>
  <c r="E8" i="4" s="1"/>
  <c r="B9" i="4"/>
  <c r="E9" i="4" s="1"/>
  <c r="B10" i="4"/>
  <c r="E10" i="4" s="1"/>
  <c r="B11" i="4"/>
  <c r="E11" i="4" s="1"/>
  <c r="B12" i="4"/>
  <c r="E12" i="4" s="1"/>
  <c r="B13" i="4"/>
  <c r="E13" i="4" s="1"/>
  <c r="B14" i="4"/>
  <c r="E14" i="4" s="1"/>
  <c r="B15" i="4"/>
  <c r="E15" i="4" s="1"/>
  <c r="B16" i="4"/>
  <c r="E16" i="4" s="1"/>
  <c r="B17" i="4"/>
  <c r="E17" i="4" s="1"/>
  <c r="B18" i="4"/>
  <c r="E18" i="4" s="1"/>
  <c r="B19" i="4"/>
  <c r="E19" i="4" s="1"/>
  <c r="B20" i="4"/>
  <c r="E20" i="4" s="1"/>
  <c r="B21" i="4"/>
  <c r="E21" i="4" s="1"/>
  <c r="B22" i="4"/>
  <c r="E22" i="4" s="1"/>
  <c r="B23" i="4"/>
  <c r="E23" i="4" s="1"/>
  <c r="B24" i="4"/>
  <c r="E24" i="4" s="1"/>
  <c r="B25" i="4"/>
  <c r="E25" i="4" s="1"/>
  <c r="B26" i="4"/>
  <c r="E26" i="4" s="1"/>
  <c r="B27" i="4"/>
  <c r="E27" i="4" s="1"/>
  <c r="B28" i="4"/>
  <c r="E28" i="4" s="1"/>
  <c r="B29" i="4"/>
  <c r="E29" i="4" s="1"/>
  <c r="B30" i="4"/>
  <c r="E30" i="4" s="1"/>
  <c r="B31" i="4"/>
  <c r="E31" i="4" s="1"/>
  <c r="B32" i="4"/>
  <c r="E32" i="4" s="1"/>
  <c r="B33" i="4"/>
  <c r="E33" i="4" s="1"/>
  <c r="B34" i="4"/>
  <c r="E34" i="4" s="1"/>
  <c r="B35" i="4"/>
  <c r="E35" i="4" s="1"/>
  <c r="B36" i="4"/>
  <c r="E36" i="4" s="1"/>
  <c r="B37" i="4"/>
  <c r="E37" i="4" s="1"/>
  <c r="B38" i="4"/>
  <c r="E38" i="4" s="1"/>
  <c r="B39" i="4"/>
  <c r="E39" i="4" s="1"/>
  <c r="B40" i="4"/>
  <c r="E40" i="4" s="1"/>
  <c r="B41" i="4"/>
  <c r="E41" i="4" s="1"/>
  <c r="B42" i="4"/>
  <c r="E42" i="4" s="1"/>
  <c r="B43" i="4"/>
  <c r="E43" i="4" s="1"/>
  <c r="B44" i="4"/>
  <c r="E44" i="4" s="1"/>
  <c r="B45" i="4"/>
  <c r="E45" i="4" s="1"/>
  <c r="B46" i="4"/>
  <c r="E46" i="4" s="1"/>
  <c r="B47" i="4"/>
  <c r="E47" i="4" s="1"/>
  <c r="B48" i="4"/>
  <c r="E48" i="4" s="1"/>
  <c r="B49" i="4"/>
  <c r="E49" i="4" s="1"/>
  <c r="B50" i="4"/>
  <c r="E50" i="4" s="1"/>
  <c r="B51" i="4"/>
  <c r="E51" i="4" s="1"/>
  <c r="B52" i="4"/>
  <c r="E52" i="4" s="1"/>
  <c r="B53" i="4"/>
  <c r="E53" i="4" s="1"/>
  <c r="B54" i="4"/>
  <c r="E54" i="4" s="1"/>
  <c r="B55" i="4"/>
  <c r="E55" i="4" s="1"/>
  <c r="B56" i="4"/>
  <c r="E56" i="4" s="1"/>
  <c r="B57" i="4"/>
  <c r="E57" i="4" s="1"/>
  <c r="B58" i="4"/>
  <c r="E58" i="4" s="1"/>
  <c r="B59" i="4"/>
  <c r="E59" i="4" s="1"/>
  <c r="B60" i="4"/>
  <c r="E60" i="4" s="1"/>
  <c r="B61" i="4"/>
  <c r="E61" i="4" s="1"/>
  <c r="B62" i="4"/>
  <c r="E62" i="4" s="1"/>
  <c r="B63" i="4"/>
  <c r="E63" i="4" s="1"/>
  <c r="B64" i="4"/>
  <c r="E64" i="4" s="1"/>
  <c r="B65" i="4"/>
  <c r="E65" i="4" s="1"/>
  <c r="B66" i="4"/>
  <c r="E66" i="4" s="1"/>
  <c r="B67" i="4"/>
  <c r="E67" i="4" s="1"/>
  <c r="B68" i="4"/>
  <c r="E68" i="4" s="1"/>
  <c r="B69" i="4"/>
  <c r="E69" i="4" s="1"/>
  <c r="B70" i="4"/>
  <c r="E70" i="4" s="1"/>
  <c r="B71" i="4"/>
  <c r="E71" i="4" s="1"/>
  <c r="B72" i="4"/>
  <c r="E72" i="4" s="1"/>
  <c r="B73" i="4"/>
  <c r="E73" i="4" s="1"/>
  <c r="B74" i="4"/>
  <c r="E74" i="4" s="1"/>
  <c r="B75" i="4"/>
  <c r="E75" i="4" s="1"/>
  <c r="B76" i="4"/>
  <c r="E76" i="4" s="1"/>
  <c r="B77" i="4"/>
  <c r="E77" i="4" s="1"/>
  <c r="B78" i="4"/>
  <c r="E78" i="4" s="1"/>
  <c r="B79" i="4"/>
  <c r="E79" i="4" s="1"/>
  <c r="B80" i="4"/>
  <c r="E80" i="4" s="1"/>
  <c r="B81" i="4"/>
  <c r="E81" i="4" s="1"/>
  <c r="B82" i="4"/>
  <c r="E82" i="4" s="1"/>
  <c r="B83" i="4"/>
  <c r="E83" i="4" s="1"/>
  <c r="B84" i="4"/>
  <c r="C84" i="4" s="1"/>
  <c r="B85" i="4"/>
  <c r="C85" i="4" s="1"/>
  <c r="B86" i="4"/>
  <c r="C86" i="4" s="1"/>
  <c r="B87" i="4"/>
  <c r="E87" i="4" s="1"/>
  <c r="B88" i="4"/>
  <c r="C88" i="4" s="1"/>
  <c r="B89" i="4"/>
  <c r="C89" i="4" s="1"/>
  <c r="B90" i="4"/>
  <c r="C90" i="4" s="1"/>
  <c r="B91" i="4"/>
  <c r="C91" i="4" s="1"/>
  <c r="B92" i="4"/>
  <c r="C92" i="4" s="1"/>
  <c r="B93" i="4"/>
  <c r="C93" i="4" s="1"/>
  <c r="B94" i="4"/>
  <c r="C94" i="4" s="1"/>
  <c r="B95" i="4"/>
  <c r="C95" i="4" s="1"/>
  <c r="B96" i="4"/>
  <c r="C96" i="4" s="1"/>
  <c r="B97" i="4"/>
  <c r="C97" i="4" s="1"/>
  <c r="B98" i="4"/>
  <c r="C98" i="4" s="1"/>
  <c r="B99" i="4"/>
  <c r="C99" i="4" s="1"/>
  <c r="B100" i="4"/>
  <c r="E100" i="4" s="1"/>
  <c r="B101" i="4"/>
  <c r="C101" i="4" s="1"/>
  <c r="E1" i="6" l="1"/>
  <c r="E94" i="4"/>
  <c r="E88" i="4"/>
  <c r="C100" i="4"/>
  <c r="C87" i="4"/>
  <c r="E99" i="4"/>
  <c r="E93" i="4"/>
  <c r="E84" i="4"/>
  <c r="E97" i="4"/>
  <c r="E91" i="4"/>
  <c r="E85" i="4"/>
  <c r="E96" i="4"/>
  <c r="E90" i="4"/>
  <c r="E101" i="4"/>
  <c r="E95" i="4"/>
  <c r="E89" i="4"/>
  <c r="E98" i="4"/>
  <c r="E92" i="4"/>
  <c r="E86" i="4"/>
</calcChain>
</file>

<file path=xl/sharedStrings.xml><?xml version="1.0" encoding="utf-8"?>
<sst xmlns="http://schemas.openxmlformats.org/spreadsheetml/2006/main" count="1903" uniqueCount="690">
  <si>
    <t>Status</t>
  </si>
  <si>
    <t>ID do Incidente</t>
  </si>
  <si>
    <t>Data de Abertura</t>
  </si>
  <si>
    <t>Data de Fechamento</t>
  </si>
  <si>
    <t>Prioridade</t>
  </si>
  <si>
    <t>Tipo de Problema</t>
  </si>
  <si>
    <t>Equipe Responsável</t>
  </si>
  <si>
    <t>Nome do Atendente</t>
  </si>
  <si>
    <t>Categoria</t>
  </si>
  <si>
    <t>INC001</t>
  </si>
  <si>
    <t>Fechado</t>
  </si>
  <si>
    <t>Alta</t>
  </si>
  <si>
    <t>Problema de Rede</t>
  </si>
  <si>
    <t>Suporte N2</t>
  </si>
  <si>
    <t>Infraestrutura</t>
  </si>
  <si>
    <t>INC002</t>
  </si>
  <si>
    <t>Aberto</t>
  </si>
  <si>
    <t>Média</t>
  </si>
  <si>
    <t>Problema de Software</t>
  </si>
  <si>
    <t>Suporte N1</t>
  </si>
  <si>
    <t>Aplicações</t>
  </si>
  <si>
    <t>INC003</t>
  </si>
  <si>
    <t>Baixa</t>
  </si>
  <si>
    <t>Acesso Negado</t>
  </si>
  <si>
    <t>Segurança</t>
  </si>
  <si>
    <t>INC004</t>
  </si>
  <si>
    <t>Lentidão no Sistema</t>
  </si>
  <si>
    <t>INC005</t>
  </si>
  <si>
    <t>Falha de Impressora</t>
  </si>
  <si>
    <t>Hardware</t>
  </si>
  <si>
    <t>INC006</t>
  </si>
  <si>
    <t>Dúvida de Software</t>
  </si>
  <si>
    <t>INC007</t>
  </si>
  <si>
    <t>Servidor Fora do Ar</t>
  </si>
  <si>
    <t>Suporte N3</t>
  </si>
  <si>
    <t>INC008</t>
  </si>
  <si>
    <t>Login Não Funciona</t>
  </si>
  <si>
    <t>INC009</t>
  </si>
  <si>
    <t>E-mail Não Envia</t>
  </si>
  <si>
    <t>INC010</t>
  </si>
  <si>
    <t>Ataque de Phishing</t>
  </si>
  <si>
    <t>INC011</t>
  </si>
  <si>
    <t>Senha Expirada</t>
  </si>
  <si>
    <t>INC012</t>
  </si>
  <si>
    <t>Problema no Acesso VPN</t>
  </si>
  <si>
    <t>INC013</t>
  </si>
  <si>
    <t>Servidor de E-mail Lento</t>
  </si>
  <si>
    <t>INC014</t>
  </si>
  <si>
    <t>Mouse e Teclado Não Funcionam</t>
  </si>
  <si>
    <t>INC015</t>
  </si>
  <si>
    <t>Solicitação de Acesso</t>
  </si>
  <si>
    <t>INC016</t>
  </si>
  <si>
    <t>Queda de Link de Internet</t>
  </si>
  <si>
    <t>INC017</t>
  </si>
  <si>
    <t>Computador Não Inicia</t>
  </si>
  <si>
    <t>INC018</t>
  </si>
  <si>
    <t>Aplicativo Trava</t>
  </si>
  <si>
    <t>INC019</t>
  </si>
  <si>
    <t>Configuração de E-mail</t>
  </si>
  <si>
    <t>INC020</t>
  </si>
  <si>
    <t>Backup de Dados Falhou</t>
  </si>
  <si>
    <t>INC021</t>
  </si>
  <si>
    <t>Problema de Login</t>
  </si>
  <si>
    <t>INC022</t>
  </si>
  <si>
    <t>Dúvida de Excel</t>
  </si>
  <si>
    <t>INC023</t>
  </si>
  <si>
    <t>Queda de Servidor</t>
  </si>
  <si>
    <t>INC024</t>
  </si>
  <si>
    <t>Teclado Quebrado</t>
  </si>
  <si>
    <t>INC025</t>
  </si>
  <si>
    <t>Acesso à Pasta Compartilhada</t>
  </si>
  <si>
    <t>INC026</t>
  </si>
  <si>
    <t>Monitor Não Liga</t>
  </si>
  <si>
    <t>INC027</t>
  </si>
  <si>
    <t>Ataque de Ransomware</t>
  </si>
  <si>
    <t>INC028</t>
  </si>
  <si>
    <t>Lentidão na Rede</t>
  </si>
  <si>
    <t>INC029</t>
  </si>
  <si>
    <t>Software Não Instala</t>
  </si>
  <si>
    <t>INC030</t>
  </si>
  <si>
    <t>Atualização de Programa</t>
  </si>
  <si>
    <t>INC031</t>
  </si>
  <si>
    <t>Falha no Servidor de Vendas</t>
  </si>
  <si>
    <t>INC032</t>
  </si>
  <si>
    <t>Tela Azul</t>
  </si>
  <si>
    <t>INC033</t>
  </si>
  <si>
    <t>Configuração de Telefone IP</t>
  </si>
  <si>
    <t>INC034</t>
  </si>
  <si>
    <t>Problema de Certificado SSL</t>
  </si>
  <si>
    <t>INC035</t>
  </si>
  <si>
    <t>Falha de Acesso ao Sistema CRM</t>
  </si>
  <si>
    <t>INC036</t>
  </si>
  <si>
    <t>Solicitação de VPN</t>
  </si>
  <si>
    <t>INC037</t>
  </si>
  <si>
    <t>Lentidão no SharePoint</t>
  </si>
  <si>
    <t>INC038</t>
  </si>
  <si>
    <t>Falha de Energia no Data Center</t>
  </si>
  <si>
    <t>INC039</t>
  </si>
  <si>
    <t>Problema de Acesso ao E-mail</t>
  </si>
  <si>
    <t>INC040</t>
  </si>
  <si>
    <t>Erro de Senha</t>
  </si>
  <si>
    <t>INC041</t>
  </si>
  <si>
    <t>Cabo de Rede Solto</t>
  </si>
  <si>
    <t>INC042</t>
  </si>
  <si>
    <t>Servidor de Impressão Offline</t>
  </si>
  <si>
    <t>INC043</t>
  </si>
  <si>
    <t>Instalação de Software</t>
  </si>
  <si>
    <t>INC044</t>
  </si>
  <si>
    <t>Falha no Backup de Estações</t>
  </si>
  <si>
    <t>INC045</t>
  </si>
  <si>
    <t>Problema de Rota de Rede</t>
  </si>
  <si>
    <t>INC046</t>
  </si>
  <si>
    <t>Acesso à Internet Lento</t>
  </si>
  <si>
    <t>INC047</t>
  </si>
  <si>
    <t>Conflito de IP</t>
  </si>
  <si>
    <t>INC048</t>
  </si>
  <si>
    <t>Queda de Servidor DNS</t>
  </si>
  <si>
    <t>INC049</t>
  </si>
  <si>
    <t>Falha no Sistema de RH</t>
  </si>
  <si>
    <t>INC050</t>
  </si>
  <si>
    <t>Dúvida de Acesso à Intranet</t>
  </si>
  <si>
    <t>INC051</t>
  </si>
  <si>
    <t>Tela Congelada</t>
  </si>
  <si>
    <t>INC052</t>
  </si>
  <si>
    <t>Ataque de DoS</t>
  </si>
  <si>
    <t>INC053</t>
  </si>
  <si>
    <t>Problema com Microfone</t>
  </si>
  <si>
    <t>INC054</t>
  </si>
  <si>
    <t>Falha no Servidor de Arquivos</t>
  </si>
  <si>
    <t>INC055</t>
  </si>
  <si>
    <t>Solicitação de Software</t>
  </si>
  <si>
    <t>INC056</t>
  </si>
  <si>
    <t>Queda de Link Redundante</t>
  </si>
  <si>
    <t>INC057</t>
  </si>
  <si>
    <t>Mouse Não Funciona</t>
  </si>
  <si>
    <t>INC058</t>
  </si>
  <si>
    <t>E-mail Bloqueado por Spam</t>
  </si>
  <si>
    <t>INC059</t>
  </si>
  <si>
    <t>Configuração de Proxy</t>
  </si>
  <si>
    <t>INC060</t>
  </si>
  <si>
    <t>Falha de Firewall</t>
  </si>
  <si>
    <t>INC061</t>
  </si>
  <si>
    <t>Lentidão na Impressão</t>
  </si>
  <si>
    <t>INC062</t>
  </si>
  <si>
    <t>Instalação de Drivers</t>
  </si>
  <si>
    <t>INC063</t>
  </si>
  <si>
    <t>Ataque de Força Bruta</t>
  </si>
  <si>
    <t>INC064</t>
  </si>
  <si>
    <t>Problema no Acesso ao SAP</t>
  </si>
  <si>
    <t>INC065</t>
  </si>
  <si>
    <t>Dúvida de Senha</t>
  </si>
  <si>
    <t>INC066</t>
  </si>
  <si>
    <t>Falha no Servidor de DNS</t>
  </si>
  <si>
    <t>INC067</t>
  </si>
  <si>
    <t>Queda do Sistema de Folha de Pagamento</t>
  </si>
  <si>
    <t>INC068</t>
  </si>
  <si>
    <t>Falha no Backup do ERP</t>
  </si>
  <si>
    <t>INC069</t>
  </si>
  <si>
    <t>Solicitação de Acesso à VPN</t>
  </si>
  <si>
    <t>INC070</t>
  </si>
  <si>
    <t>Computador Lento</t>
  </si>
  <si>
    <t>INC071</t>
  </si>
  <si>
    <t>Servidor de E-mail Fora do Ar</t>
  </si>
  <si>
    <t>INC072</t>
  </si>
  <si>
    <t>Problema com Headset</t>
  </si>
  <si>
    <t>INC073</t>
  </si>
  <si>
    <t>Falha de Impressora em Rede</t>
  </si>
  <si>
    <t>INC074</t>
  </si>
  <si>
    <t>Queda de Servidor de Banco de Dados</t>
  </si>
  <si>
    <t>INC075</t>
  </si>
  <si>
    <t>Dúvida de Configuração de E-mail</t>
  </si>
  <si>
    <t>INC076</t>
  </si>
  <si>
    <t>Senha do Wi-Fi</t>
  </si>
  <si>
    <t>INC077</t>
  </si>
  <si>
    <t>Ataque de Phishing Massivo</t>
  </si>
  <si>
    <t>INC078</t>
  </si>
  <si>
    <t>Problema de Acesso a Relatório</t>
  </si>
  <si>
    <t>INC079</t>
  </si>
  <si>
    <t>Erro de Aplicativo Financeiro</t>
  </si>
  <si>
    <t>INC080</t>
  </si>
  <si>
    <t>Falha no Servidor de Aplicações</t>
  </si>
  <si>
    <t>INC081</t>
  </si>
  <si>
    <t>Dúvida sobre Pacote Office</t>
  </si>
  <si>
    <t>INC082</t>
  </si>
  <si>
    <t>Problema de Hardware em Servidor</t>
  </si>
  <si>
    <t>INC083</t>
  </si>
  <si>
    <t>Monitor Desligando</t>
  </si>
  <si>
    <t>INC084</t>
  </si>
  <si>
    <t>Solicitação de Conta de Acesso</t>
  </si>
  <si>
    <t>INC085</t>
  </si>
  <si>
    <t>Queda de Sistema de Gestão</t>
  </si>
  <si>
    <t>INC086</t>
  </si>
  <si>
    <t>Falha de E-mail Marketing</t>
  </si>
  <si>
    <t>INC087</t>
  </si>
  <si>
    <t>Problema com Câmera</t>
  </si>
  <si>
    <t>INC088</t>
  </si>
  <si>
    <t>Lentidão na Transferência de Arquivos</t>
  </si>
  <si>
    <t>INC089</t>
  </si>
  <si>
    <t>INC090</t>
  </si>
  <si>
    <t>Tentativa de Acesso Não Autorizado</t>
  </si>
  <si>
    <t>INC091</t>
  </si>
  <si>
    <t>Falha no Servidor de Impressão</t>
  </si>
  <si>
    <t>INC092</t>
  </si>
  <si>
    <t>Solicitação de Acesso à Pasta</t>
  </si>
  <si>
    <t>INC093</t>
  </si>
  <si>
    <t>Queda de Rede em Filial</t>
  </si>
  <si>
    <t>INC094</t>
  </si>
  <si>
    <t>Problema no Sistema de Contabilidade</t>
  </si>
  <si>
    <t>INC095</t>
  </si>
  <si>
    <t>Dúvida de uso de software</t>
  </si>
  <si>
    <t>INC096</t>
  </si>
  <si>
    <t>Computador Não Conecta no Wi-Fi</t>
  </si>
  <si>
    <t>INC097</t>
  </si>
  <si>
    <t>Falha Crítica em Servidor Web</t>
  </si>
  <si>
    <t>INC098</t>
  </si>
  <si>
    <t>Problema com Senha de E-mail</t>
  </si>
  <si>
    <t>INC099</t>
  </si>
  <si>
    <t>Falha no Software de Projetos</t>
  </si>
  <si>
    <t>INC100</t>
  </si>
  <si>
    <t>Tentativa de Injeção de SQL</t>
  </si>
  <si>
    <t>Tempo de Resposta em minutos</t>
  </si>
  <si>
    <t>Atrasado</t>
  </si>
  <si>
    <t xml:space="preserve">Agente </t>
  </si>
  <si>
    <t>tickets em atendimento</t>
  </si>
  <si>
    <t>Tickets relacionados</t>
  </si>
  <si>
    <t>Nome Completo</t>
  </si>
  <si>
    <t>Nome de Usuário (SAM)</t>
  </si>
  <si>
    <t>Email</t>
  </si>
  <si>
    <t>Departamento</t>
  </si>
  <si>
    <t>Cargo</t>
  </si>
  <si>
    <t>Cidade</t>
  </si>
  <si>
    <t>País</t>
  </si>
  <si>
    <t>Gerente</t>
  </si>
  <si>
    <t>Conta Habilitada</t>
  </si>
  <si>
    <t>Data de Criação</t>
  </si>
  <si>
    <t>Último Logon</t>
  </si>
  <si>
    <t>Senhas Expiram</t>
  </si>
  <si>
    <t>Ana Paula Silva</t>
  </si>
  <si>
    <t>anapsilva</t>
  </si>
  <si>
    <t>anapsilva@exemplo.com</t>
  </si>
  <si>
    <t>TI</t>
  </si>
  <si>
    <t>Analista de Sistemas</t>
  </si>
  <si>
    <t>São Paulo</t>
  </si>
  <si>
    <t>Brasil</t>
  </si>
  <si>
    <t>Roberto Carlos</t>
  </si>
  <si>
    <t>SIM</t>
  </si>
  <si>
    <t>Bruno Henrique Costa</t>
  </si>
  <si>
    <t>bhcosta</t>
  </si>
  <si>
    <t>bhcosta@exemplo.com</t>
  </si>
  <si>
    <t>Marketing</t>
  </si>
  <si>
    <t>Coordenador de Marketing</t>
  </si>
  <si>
    <t>Rio de Janeiro</t>
  </si>
  <si>
    <t>Fernanda Lima</t>
  </si>
  <si>
    <t>NÃO</t>
  </si>
  <si>
    <t>Camila Mendes Santos</t>
  </si>
  <si>
    <t>cmsantos</t>
  </si>
  <si>
    <t>cmsantos@exemplo.com</t>
  </si>
  <si>
    <t>Finanças</t>
  </si>
  <si>
    <t>Analista Financeira</t>
  </si>
  <si>
    <t>Curitiba</t>
  </si>
  <si>
    <t>Marcelo Oliveira</t>
  </si>
  <si>
    <t>Daniel Alves Ribeiro</t>
  </si>
  <si>
    <t>daribeiro</t>
  </si>
  <si>
    <t>daribeiro@exemplo.com</t>
  </si>
  <si>
    <t>Vendas</t>
  </si>
  <si>
    <t>Vendedor Sênior</t>
  </si>
  <si>
    <t>Belo Horizonte</t>
  </si>
  <si>
    <t>Ana Paula Santos</t>
  </si>
  <si>
    <t>Eduardo Farias Lima</t>
  </si>
  <si>
    <t>eflima</t>
  </si>
  <si>
    <t>eflima@exemplo.com</t>
  </si>
  <si>
    <t>Recursos Humanos</t>
  </si>
  <si>
    <t>Analista de RH</t>
  </si>
  <si>
    <t>Bruno Carvalho</t>
  </si>
  <si>
    <t>Fabiana Castro Neves</t>
  </si>
  <si>
    <t>fcastro</t>
  </si>
  <si>
    <t>fcastro@exemplo.com</t>
  </si>
  <si>
    <t>Gerente de Infraestrutura</t>
  </si>
  <si>
    <t>Gabriela Souza Martins</t>
  </si>
  <si>
    <t>gsmartins</t>
  </si>
  <si>
    <t>gsmartins@exemplo.com</t>
  </si>
  <si>
    <t>Especialista em SEO</t>
  </si>
  <si>
    <t>Henrique Costa Rocha</t>
  </si>
  <si>
    <t>hcrocha</t>
  </si>
  <si>
    <t>hcrocha@exemplo.com</t>
  </si>
  <si>
    <t>Analista de Contabilidade</t>
  </si>
  <si>
    <t>Isabela Mendes Ferreira</t>
  </si>
  <si>
    <t>imferreira</t>
  </si>
  <si>
    <t>imferreira@exemplo.com</t>
  </si>
  <si>
    <t>Coordenadora de Vendas</t>
  </si>
  <si>
    <t>João Pedro Almeida</t>
  </si>
  <si>
    <t>jpalmeida</t>
  </si>
  <si>
    <t>jpalmeida@exemplo.com</t>
  </si>
  <si>
    <t>Karla Oliveira Santos</t>
  </si>
  <si>
    <t>kasantos</t>
  </si>
  <si>
    <t>kasantos@exemplo.com</t>
  </si>
  <si>
    <t>Técnico de Suporte</t>
  </si>
  <si>
    <t>Lucas Vieira da Cruz</t>
  </si>
  <si>
    <t>lvcruz</t>
  </si>
  <si>
    <t>lvcruz@exemplo.com</t>
  </si>
  <si>
    <t>Analista de Mídias Sociais</t>
  </si>
  <si>
    <t>mfsilva</t>
  </si>
  <si>
    <t>mfsilva@exemplo.com</t>
  </si>
  <si>
    <t>Gerente Financeira</t>
  </si>
  <si>
    <t>Nuno Lima de Oliveira</t>
  </si>
  <si>
    <t>nloliveira</t>
  </si>
  <si>
    <t>nloliveira@exemplo.com</t>
  </si>
  <si>
    <t>Vendedor</t>
  </si>
  <si>
    <t>Patricia Gomes Souza</t>
  </si>
  <si>
    <t>pgsouza</t>
  </si>
  <si>
    <t>pgsouza@exemplo.com</t>
  </si>
  <si>
    <t>Gerente de RH</t>
  </si>
  <si>
    <t>Rafael Martins Rocha</t>
  </si>
  <si>
    <t>rrocha</t>
  </si>
  <si>
    <t>rrocha@exemplo.com</t>
  </si>
  <si>
    <t>Engenheiro de Redes</t>
  </si>
  <si>
    <t>Sofia Costa Mendes</t>
  </si>
  <si>
    <t>scmendes</t>
  </si>
  <si>
    <t>scmendes@exemplo.com</t>
  </si>
  <si>
    <t>Coordenadora de Conteúdo</t>
  </si>
  <si>
    <t>Thiago Henrique Alves</t>
  </si>
  <si>
    <t>thalves</t>
  </si>
  <si>
    <t>thalves@exemplo.com</t>
  </si>
  <si>
    <t>Analista de Tesouraria</t>
  </si>
  <si>
    <t>Ursula Vieira Pinto</t>
  </si>
  <si>
    <t>uvpinto</t>
  </si>
  <si>
    <t>uvpinto@exemplo.com</t>
  </si>
  <si>
    <t>Vendedora</t>
  </si>
  <si>
    <t>Vitor Hugo Neves</t>
  </si>
  <si>
    <t>vhneves</t>
  </si>
  <si>
    <t>vhneves@exemplo.com</t>
  </si>
  <si>
    <t>Assistente de RH</t>
  </si>
  <si>
    <t>William Torres da Cunha</t>
  </si>
  <si>
    <t>wtcunha</t>
  </si>
  <si>
    <t>wtcunha@exemplo.com</t>
  </si>
  <si>
    <t>Analista de Segurança</t>
  </si>
  <si>
    <t>Yasmin Oliveira Santos</t>
  </si>
  <si>
    <t>yosantos</t>
  </si>
  <si>
    <t>yosantos@exemplo.com</t>
  </si>
  <si>
    <t>Analista de SEO</t>
  </si>
  <si>
    <t>Zara Almeida Rocha</t>
  </si>
  <si>
    <t>zaroch</t>
  </si>
  <si>
    <t>zaroch@exemplo.com</t>
  </si>
  <si>
    <t>Arthur Santos Dutra</t>
  </si>
  <si>
    <t>asdutra</t>
  </si>
  <si>
    <t>asdutra@exemplo.com</t>
  </si>
  <si>
    <t>Beatriz Ferreira Lima</t>
  </si>
  <si>
    <t>bflima</t>
  </si>
  <si>
    <t>bflima@exemplo.com</t>
  </si>
  <si>
    <t>Coordenadora de Treinamento</t>
  </si>
  <si>
    <t>Carlos Eduardo Costa</t>
  </si>
  <si>
    <t>cecosta</t>
  </si>
  <si>
    <t>cecosta@exemplo.com</t>
  </si>
  <si>
    <t>Engenheiro de Software</t>
  </si>
  <si>
    <t>Daniel Pires Souza</t>
  </si>
  <si>
    <t>dpsouza</t>
  </si>
  <si>
    <t>dpsouza@exemplo.com</t>
  </si>
  <si>
    <t>Analista de Pesquisa</t>
  </si>
  <si>
    <t>Eliane Martins Rocha</t>
  </si>
  <si>
    <t>emrocha</t>
  </si>
  <si>
    <t>emrocha@exemplo.com</t>
  </si>
  <si>
    <t>Analista de Custos</t>
  </si>
  <si>
    <t>Felipe Oliveira Souza</t>
  </si>
  <si>
    <t>fosouza</t>
  </si>
  <si>
    <t>fosouza@exemplo.com</t>
  </si>
  <si>
    <t>Giovana Pires Lima</t>
  </si>
  <si>
    <t>gplima</t>
  </si>
  <si>
    <t>gplima@exemplo.com</t>
  </si>
  <si>
    <t>Assistente Administrativa</t>
  </si>
  <si>
    <t>Hugo Henrique Mendes</t>
  </si>
  <si>
    <t>hhmendes</t>
  </si>
  <si>
    <t>hhmendes@exemplo.com</t>
  </si>
  <si>
    <t>Arquiteto de Software</t>
  </si>
  <si>
    <t>Isabella Almeida Costa</t>
  </si>
  <si>
    <t>iacosta</t>
  </si>
  <si>
    <t>iacosta@exemplo.com</t>
  </si>
  <si>
    <t>Especialista em Mídias Pagas</t>
  </si>
  <si>
    <t>Jefferson Vieira Pereira</t>
  </si>
  <si>
    <t>jvpereira</t>
  </si>
  <si>
    <t>jvpereira@exemplo.com</t>
  </si>
  <si>
    <t>Coordenador Financeiro</t>
  </si>
  <si>
    <t>Kleber Santos Neves</t>
  </si>
  <si>
    <t>ksnves</t>
  </si>
  <si>
    <t>ksnves@exemplo.com</t>
  </si>
  <si>
    <t>Laura Cardoso Lima</t>
  </si>
  <si>
    <t>lclima</t>
  </si>
  <si>
    <t>lclima@exemplo.com</t>
  </si>
  <si>
    <t>Analista de Cargos e Salários</t>
  </si>
  <si>
    <t>Marcio Souza Rocha</t>
  </si>
  <si>
    <t>msrocha</t>
  </si>
  <si>
    <t>msrocha@exemplo.com</t>
  </si>
  <si>
    <t>Analista de Suporte</t>
  </si>
  <si>
    <t>Natalia Costa Martins</t>
  </si>
  <si>
    <t>ncmartins</t>
  </si>
  <si>
    <t>ncmartins@exemplo.com</t>
  </si>
  <si>
    <t>Gerente de Marketing</t>
  </si>
  <si>
    <t>Otavio Pires Santos</t>
  </si>
  <si>
    <t>opsantos</t>
  </si>
  <si>
    <t>opsantos@exemplo.com</t>
  </si>
  <si>
    <t>Analista Fiscal</t>
  </si>
  <si>
    <t>Paula Lima Neves</t>
  </si>
  <si>
    <t>plneves</t>
  </si>
  <si>
    <t>plneves@exemplo.com</t>
  </si>
  <si>
    <t>Quemuel Silva Almeida</t>
  </si>
  <si>
    <t>qsalmeida</t>
  </si>
  <si>
    <t>qsalmeida@exemplo.com</t>
  </si>
  <si>
    <t>Assistente de Departamento Pessoal</t>
  </si>
  <si>
    <t>Renata Martins Dias</t>
  </si>
  <si>
    <t>rmdias</t>
  </si>
  <si>
    <t>rmdias@exemplo.com</t>
  </si>
  <si>
    <t>Analista de Suporte Sênior</t>
  </si>
  <si>
    <t>Sergio Rocha Vieira</t>
  </si>
  <si>
    <t>srvieira</t>
  </si>
  <si>
    <t>srvieira@exemplo.com</t>
  </si>
  <si>
    <t>Analista de Conteúdo</t>
  </si>
  <si>
    <t>Tatiane Oliveira Costa</t>
  </si>
  <si>
    <t>tocosta</t>
  </si>
  <si>
    <t>tocosta@exemplo.com</t>
  </si>
  <si>
    <t>Analista de Planejamento</t>
  </si>
  <si>
    <t>Ubirajara Souza Lima</t>
  </si>
  <si>
    <t>uslima</t>
  </si>
  <si>
    <t>uslima@exemplo.com</t>
  </si>
  <si>
    <t>Gerente de Vendas</t>
  </si>
  <si>
    <t>Vera Lucia Mendes</t>
  </si>
  <si>
    <t>vlmendes</t>
  </si>
  <si>
    <t>vlmendes@exemplo.com</t>
  </si>
  <si>
    <t>Analista de Benefícios</t>
  </si>
  <si>
    <t>Wagner Nunes Costa</t>
  </si>
  <si>
    <t>wncosta</t>
  </si>
  <si>
    <t>wncosta@exemplo.com</t>
  </si>
  <si>
    <t>DBA</t>
  </si>
  <si>
    <t>Xenia Alves Santos</t>
  </si>
  <si>
    <t>xasantos</t>
  </si>
  <si>
    <t>xasantos@exemplo.com</t>
  </si>
  <si>
    <t>Analista de E-commerce</t>
  </si>
  <si>
    <t>Yuri Ferreira Rocha</t>
  </si>
  <si>
    <t>yfrocha</t>
  </si>
  <si>
    <t>yfrocha@exemplo.com</t>
  </si>
  <si>
    <t>Analista de Auditoria</t>
  </si>
  <si>
    <t>Zilda Mendes Alves</t>
  </si>
  <si>
    <t>zmalves</t>
  </si>
  <si>
    <t>zmalves@exemplo.com</t>
  </si>
  <si>
    <t>Alexandre Lima Souza</t>
  </si>
  <si>
    <t>alsouza</t>
  </si>
  <si>
    <t>alsouza@exemplo.com</t>
  </si>
  <si>
    <t>Analista de DP</t>
  </si>
  <si>
    <t>Bianca Ferreira Mendes</t>
  </si>
  <si>
    <t>bfmendes</t>
  </si>
  <si>
    <t>bfmendes@exemplo.com</t>
  </si>
  <si>
    <t>Engenheira de Cloud</t>
  </si>
  <si>
    <t>Caio Gomes Rocha</t>
  </si>
  <si>
    <t>cgrocha</t>
  </si>
  <si>
    <t>cgrocha@exemplo.com</t>
  </si>
  <si>
    <t>Analista de Performance</t>
  </si>
  <si>
    <t>Daiane Almeida Santos</t>
  </si>
  <si>
    <t>dasantos</t>
  </si>
  <si>
    <t>dasantos@exemplo.com</t>
  </si>
  <si>
    <t>Analista de Contas a Pagar</t>
  </si>
  <si>
    <t>Eder Neves da Cruz</t>
  </si>
  <si>
    <t>encruz</t>
  </si>
  <si>
    <t>encruz@exemplo.com</t>
  </si>
  <si>
    <t>Fernanda Lima Costa</t>
  </si>
  <si>
    <t>flcosta</t>
  </si>
  <si>
    <t>flcosta@exemplo.com</t>
  </si>
  <si>
    <t>Coordenadora de Folha</t>
  </si>
  <si>
    <t>Gustavo Santos Pereira</t>
  </si>
  <si>
    <t>gspereira</t>
  </si>
  <si>
    <t>gspereira@exemplo.com</t>
  </si>
  <si>
    <t>Helena Souza Dias</t>
  </si>
  <si>
    <t>hsdias</t>
  </si>
  <si>
    <t>hsdias@exemplo.com</t>
  </si>
  <si>
    <t>Analista de Comunicação</t>
  </si>
  <si>
    <t>Ivan Rocha Vieira</t>
  </si>
  <si>
    <t>ivieira</t>
  </si>
  <si>
    <t>ivieira@exemplo.com</t>
  </si>
  <si>
    <t>Gerente de Contas</t>
  </si>
  <si>
    <t>Juliana Gomes Silva</t>
  </si>
  <si>
    <t>jgsilva</t>
  </si>
  <si>
    <t>jgsilva@exemplo.com</t>
  </si>
  <si>
    <t>Kevin Costa Lima</t>
  </si>
  <si>
    <t>kclima</t>
  </si>
  <si>
    <t>kclima@exemplo.com</t>
  </si>
  <si>
    <t>Analista de Recrutamento Sênior</t>
  </si>
  <si>
    <t>Leticia Dias Neves</t>
  </si>
  <si>
    <t>ldneves</t>
  </si>
  <si>
    <t>ldneves@exemplo.com</t>
  </si>
  <si>
    <t>Marcelo Pereira Souza</t>
  </si>
  <si>
    <t>mpsouza</t>
  </si>
  <si>
    <t>mpsouza@exemplo.com</t>
  </si>
  <si>
    <t>Especialista em Automação</t>
  </si>
  <si>
    <t>Nivea Alves Pereira</t>
  </si>
  <si>
    <t>naper</t>
  </si>
  <si>
    <t>naper@exemplo.com</t>
  </si>
  <si>
    <t>Analista de Gestão de Riscos</t>
  </si>
  <si>
    <t>Orlando Mendes Costa</t>
  </si>
  <si>
    <t>omcosta</t>
  </si>
  <si>
    <t>omcosta@exemplo.com</t>
  </si>
  <si>
    <t>Paloma Santos Rocha</t>
  </si>
  <si>
    <t>psrocha</t>
  </si>
  <si>
    <t>psrocha@exemplo.com</t>
  </si>
  <si>
    <t>Quiteria Silva Neves</t>
  </si>
  <si>
    <t>qnsilva</t>
  </si>
  <si>
    <t>qnsilva@exemplo.com</t>
  </si>
  <si>
    <t>Gerente de Projetos</t>
  </si>
  <si>
    <t>Robson Almeida Lima</t>
  </si>
  <si>
    <t>rlima</t>
  </si>
  <si>
    <t>rlima@exemplo.com</t>
  </si>
  <si>
    <t>Analista de Mídia</t>
  </si>
  <si>
    <t>Silvia Pires Costa</t>
  </si>
  <si>
    <t>spcosta</t>
  </si>
  <si>
    <t>spcosta@exemplo.com</t>
  </si>
  <si>
    <t>Analista de Orçamento</t>
  </si>
  <si>
    <t>Tiago Ferreira Mendes</t>
  </si>
  <si>
    <t>tfmendes</t>
  </si>
  <si>
    <t>tfmendes@exemplo.com</t>
  </si>
  <si>
    <t>Ualace Souza Neves</t>
  </si>
  <si>
    <t>usneves</t>
  </si>
  <si>
    <t>usneves@exemplo.com</t>
  </si>
  <si>
    <t>Analista de Treinamento</t>
  </si>
  <si>
    <t>Valdirene Costa Silva</t>
  </si>
  <si>
    <t>vcsilva</t>
  </si>
  <si>
    <t>vcsilva@exemplo.com</t>
  </si>
  <si>
    <t>Analista de Dados</t>
  </si>
  <si>
    <t>Wesley Almeida Farias</t>
  </si>
  <si>
    <t>wafarias</t>
  </si>
  <si>
    <t>wafarias@exemplo.com</t>
  </si>
  <si>
    <t>Analista de CRM</t>
  </si>
  <si>
    <t>Xico Pires Lima</t>
  </si>
  <si>
    <t>xplima</t>
  </si>
  <si>
    <t>xplima@exemplo.com</t>
  </si>
  <si>
    <t>Analista de Tesouraria Sênior</t>
  </si>
  <si>
    <t>Yasmin Costa Pereira</t>
  </si>
  <si>
    <t>ycpereira</t>
  </si>
  <si>
    <t>ycpereira@exemplo.com</t>
  </si>
  <si>
    <t>Coordenadora de Clientes</t>
  </si>
  <si>
    <t>Zelia Neves Souza</t>
  </si>
  <si>
    <t>znsouza</t>
  </si>
  <si>
    <t>znsouza@exemplo.com</t>
  </si>
  <si>
    <t>Gerente de Recrutamento</t>
  </si>
  <si>
    <t>Ademir Silva Mendes</t>
  </si>
  <si>
    <t>asmedes</t>
  </si>
  <si>
    <t>asmedes@exemplo.com</t>
  </si>
  <si>
    <t>Engenheiro de Sistemas</t>
  </si>
  <si>
    <t>Bruna Ferreira Rocha</t>
  </si>
  <si>
    <t>bfrocha</t>
  </si>
  <si>
    <t>bfrocha@exemplo.com</t>
  </si>
  <si>
    <t>Analista de Redes Sociais</t>
  </si>
  <si>
    <t>Caio Rodrigues Farias</t>
  </si>
  <si>
    <t>crfarias</t>
  </si>
  <si>
    <t>crfarias@exemplo.com</t>
  </si>
  <si>
    <t>Analista de Compliance</t>
  </si>
  <si>
    <t>Diana Neves Castro</t>
  </si>
  <si>
    <t>dncastro</t>
  </si>
  <si>
    <t>dncastro@exemplo.com</t>
  </si>
  <si>
    <t>Elias Pereira Almeida</t>
  </si>
  <si>
    <t>epalmeida</t>
  </si>
  <si>
    <t>epalmeida@exemplo.com</t>
  </si>
  <si>
    <t>Assistente Administrativo</t>
  </si>
  <si>
    <t>Fatima Gomes Costa</t>
  </si>
  <si>
    <t>fgcosta</t>
  </si>
  <si>
    <t>fgcosta@exemplo.com</t>
  </si>
  <si>
    <t>Gilmar Alves Mendes</t>
  </si>
  <si>
    <t>gamendes</t>
  </si>
  <si>
    <t>gamendes@exemplo.com</t>
  </si>
  <si>
    <t>Coordenador de Campanhas</t>
  </si>
  <si>
    <t>Heloisa Vieira Neves</t>
  </si>
  <si>
    <t>hvneves</t>
  </si>
  <si>
    <t>hvneves@exemplo.com</t>
  </si>
  <si>
    <t>Analista de Contas a Receber</t>
  </si>
  <si>
    <t>Igor Santos Lima</t>
  </si>
  <si>
    <t>islima</t>
  </si>
  <si>
    <t>islima@exemplo.com</t>
  </si>
  <si>
    <t>Jaqueline Pires Souza</t>
  </si>
  <si>
    <t>jpsouza</t>
  </si>
  <si>
    <t>jpsouza@exemplo.com</t>
  </si>
  <si>
    <t>Kaique Gomes Ferreira</t>
  </si>
  <si>
    <t>kgferreira</t>
  </si>
  <si>
    <t>kgferreira@exemplo.com</t>
  </si>
  <si>
    <t>Desenvolvedor Full Stack</t>
  </si>
  <si>
    <t>Livia Castro Martins</t>
  </si>
  <si>
    <t>lcmartins</t>
  </si>
  <si>
    <t>lcmartins@exemplo.com</t>
  </si>
  <si>
    <t>Analista de Marketing Digital</t>
  </si>
  <si>
    <t>Michel Silva Pires</t>
  </si>
  <si>
    <t>mspires</t>
  </si>
  <si>
    <t>mspires@exemplo.com</t>
  </si>
  <si>
    <t>Analista de Crédito</t>
  </si>
  <si>
    <t>Noemi Rocha Alves</t>
  </si>
  <si>
    <t>nralves</t>
  </si>
  <si>
    <t>nralves@exemplo.com</t>
  </si>
  <si>
    <t>Oliver Neves Cunha</t>
  </si>
  <si>
    <t>oncunha</t>
  </si>
  <si>
    <t>oncunha@exemplo.com</t>
  </si>
  <si>
    <t>ppcosta</t>
  </si>
  <si>
    <t>ppcosta@exemplo.com</t>
  </si>
  <si>
    <t>Engenheira de Dados</t>
  </si>
  <si>
    <t>Ricardo Lima Souza</t>
  </si>
  <si>
    <t>rlsouza</t>
  </si>
  <si>
    <t>rlsouza@exemplo.com</t>
  </si>
  <si>
    <t>Simone Mendes Almeida</t>
  </si>
  <si>
    <t>smalmeida</t>
  </si>
  <si>
    <t>smalmeida@exemplo.com</t>
  </si>
  <si>
    <t>Tales Souza Costa</t>
  </si>
  <si>
    <t>tscosta</t>
  </si>
  <si>
    <t>tscosta@exemplo.com</t>
  </si>
  <si>
    <t>Coordenador de Vendas</t>
  </si>
  <si>
    <t>Úrsula Lima Mendes</t>
  </si>
  <si>
    <t>ulmendes</t>
  </si>
  <si>
    <t>ulmendes@exemplo.com</t>
  </si>
  <si>
    <t>Gerente de Remuneração</t>
  </si>
  <si>
    <t>Valter Alves Silva</t>
  </si>
  <si>
    <t>vasilva</t>
  </si>
  <si>
    <t>vasilva@exemplo.com</t>
  </si>
  <si>
    <t>Arquiteto de Cloud</t>
  </si>
  <si>
    <t>Wallace Costa Pereira</t>
  </si>
  <si>
    <t>wcpereira</t>
  </si>
  <si>
    <t>wcpereira@exemplo.com</t>
  </si>
  <si>
    <t>Analista de BI</t>
  </si>
  <si>
    <t>Xenia Gomes Neves</t>
  </si>
  <si>
    <t>xgneves</t>
  </si>
  <si>
    <t>xgneves@exemplo.com</t>
  </si>
  <si>
    <t>Coordenadora Fiscal</t>
  </si>
  <si>
    <t>Yago Rocha Santos</t>
  </si>
  <si>
    <t>yrsantos</t>
  </si>
  <si>
    <t>yrsantos@exemplo.com</t>
  </si>
  <si>
    <t>Zaira Ferreira Alves</t>
  </si>
  <si>
    <t>zfalves</t>
  </si>
  <si>
    <t>zfalves@exemplo.com</t>
  </si>
  <si>
    <t>Assistente de Recrutamento</t>
  </si>
  <si>
    <t>Augusto Pereira Silva</t>
  </si>
  <si>
    <t>apsilva</t>
  </si>
  <si>
    <t>apsilva@exemplo.com</t>
  </si>
  <si>
    <t>Brenda Costa Martins</t>
  </si>
  <si>
    <t>bcmartins</t>
  </si>
  <si>
    <t>bcmartins@exemplo.com</t>
  </si>
  <si>
    <t>Celso Oliveira Dias</t>
  </si>
  <si>
    <t>codias</t>
  </si>
  <si>
    <t>codias@exemplo.com</t>
  </si>
  <si>
    <t>Analista Financeiro</t>
  </si>
  <si>
    <t>Denilson Ferreira Lima</t>
  </si>
  <si>
    <t>dflima</t>
  </si>
  <si>
    <t>dflima@exemplo.com</t>
  </si>
  <si>
    <t>Eloah Souza Neves</t>
  </si>
  <si>
    <t>esneves</t>
  </si>
  <si>
    <t>esneves@exemplo.com</t>
  </si>
  <si>
    <t>Analista de Folha de Pagamento</t>
  </si>
  <si>
    <t>Francisco Mendes Almeida</t>
  </si>
  <si>
    <t>fmalmeida</t>
  </si>
  <si>
    <t>fmalmeida@exemplo.com</t>
  </si>
  <si>
    <t>Gerente de TI</t>
  </si>
  <si>
    <t>Giovanna Costa Rocha</t>
  </si>
  <si>
    <t>gcrocha</t>
  </si>
  <si>
    <t>gcrocha@exemplo.com</t>
  </si>
  <si>
    <t>Hector Almeida Santos</t>
  </si>
  <si>
    <t>hasantos</t>
  </si>
  <si>
    <t>hasantos@exemplo.com</t>
  </si>
  <si>
    <t>Ingrid Ferreira Dias</t>
  </si>
  <si>
    <t>ifdias</t>
  </si>
  <si>
    <t>ifdias@exemplo.com</t>
  </si>
  <si>
    <t>Jonas Pires Lima</t>
  </si>
  <si>
    <t>jplima</t>
  </si>
  <si>
    <t>jplima@exemplo.com</t>
  </si>
  <si>
    <t>Karina Rocha Costa</t>
  </si>
  <si>
    <t>krrocha</t>
  </si>
  <si>
    <t>krrocha@exemplo.com</t>
  </si>
  <si>
    <t>Desenvolvedora Full Stack</t>
  </si>
  <si>
    <t>Leonardo Martins Vieira</t>
  </si>
  <si>
    <t>lmvieira</t>
  </si>
  <si>
    <t>lmvieira@exemplo.com</t>
  </si>
  <si>
    <t>Monica Santos Pereira</t>
  </si>
  <si>
    <t>msper</t>
  </si>
  <si>
    <t>msper@exemplo.com</t>
  </si>
  <si>
    <t>Natan Souza Lima</t>
  </si>
  <si>
    <t>nslima</t>
  </si>
  <si>
    <t>nslima@exemplo.com</t>
  </si>
  <si>
    <t>Olivia Mendes Neves</t>
  </si>
  <si>
    <t>omneves</t>
  </si>
  <si>
    <t>omneves@exemplo.com</t>
  </si>
  <si>
    <t>Coordenadora de Benefícios</t>
  </si>
  <si>
    <t>Paulo Henrique Silva</t>
  </si>
  <si>
    <t>phsilva</t>
  </si>
  <si>
    <t>phsilva@exemplo.com</t>
  </si>
  <si>
    <t>Analista de Redes</t>
  </si>
  <si>
    <t>Analista de TI</t>
  </si>
  <si>
    <t>Maria Fernandes Silva</t>
  </si>
  <si>
    <t>Pedro Pires Costa</t>
  </si>
  <si>
    <t>T</t>
  </si>
  <si>
    <t>Coluna1</t>
  </si>
  <si>
    <t>Agente</t>
  </si>
  <si>
    <t>Tickets Finalizados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</si>
</sst>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2" xfId="0" applyFont="1" applyBorder="1" applyAlignment="1">
      <alignment wrapText="1"/>
    </xf>
    <xf numFmtId="14" fontId="1" fillId="0" borderId="2" xfId="0" applyNumberFormat="1" applyFont="1" applyBorder="1" applyAlignment="1">
      <alignment horizontal="right" wrapText="1"/>
    </xf>
    <xf numFmtId="0" fontId="1" fillId="0" borderId="3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1" fillId="0" borderId="5" xfId="0" applyFont="1" applyBorder="1" applyAlignment="1">
      <alignment wrapText="1"/>
    </xf>
    <xf numFmtId="0" fontId="1" fillId="0" borderId="6" xfId="0" applyFont="1" applyBorder="1" applyAlignment="1">
      <alignment wrapText="1"/>
    </xf>
    <xf numFmtId="0" fontId="1" fillId="0" borderId="8" xfId="0" applyFont="1" applyBorder="1" applyAlignment="1">
      <alignment wrapText="1"/>
    </xf>
    <xf numFmtId="0" fontId="1" fillId="0" borderId="9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1" fillId="0" borderId="7" xfId="0" applyFont="1" applyBorder="1" applyAlignment="1">
      <alignment wrapText="1"/>
    </xf>
    <xf numFmtId="1" fontId="1" fillId="0" borderId="6" xfId="0" applyNumberFormat="1" applyFont="1" applyBorder="1" applyAlignment="1">
      <alignment wrapText="1"/>
    </xf>
    <xf numFmtId="1" fontId="1" fillId="0" borderId="2" xfId="0" applyNumberFormat="1" applyFont="1" applyBorder="1" applyAlignment="1">
      <alignment wrapText="1"/>
    </xf>
    <xf numFmtId="1" fontId="0" fillId="0" borderId="0" xfId="0" applyNumberFormat="1"/>
    <xf numFmtId="14" fontId="1" fillId="0" borderId="9" xfId="0" applyNumberFormat="1" applyFont="1" applyBorder="1" applyAlignment="1">
      <alignment horizontal="right" wrapText="1"/>
    </xf>
  </cellXfs>
  <cellStyles count="1">
    <cellStyle name="Normal" xfId="0" builtinId="0"/>
  </cellStyles>
  <dxfs count="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/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9" formatCode="dd/mm/yyyy"/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9" formatCode="dd/mm/yyyy"/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/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border outline="0">
        <top style="medium">
          <color rgb="FFCCCCCC"/>
        </top>
      </border>
    </dxf>
    <dxf>
      <border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border outline="0"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/>
        <bottom/>
      </border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/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" formatCode="0"/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9" formatCode="dd/mm/yyyy"/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9" formatCode="dd/mm/yyyy"/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/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border outline="0">
        <top style="medium">
          <color rgb="FFCCCCCC"/>
        </top>
      </border>
    </dxf>
    <dxf>
      <border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</dxf>
    <dxf>
      <border outline="0"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4D9E8CF-4D30-4235-BCC6-28B0DEB3EF7D}" name="incidentes" displayName="incidentes" ref="A1:K101" totalsRowShown="0" headerRowDxfId="35" dataDxfId="33" headerRowBorderDxfId="34" tableBorderDxfId="32" totalsRowBorderDxfId="31">
  <autoFilter ref="A1:K101" xr:uid="{74D9E8CF-4D30-4235-BCC6-28B0DEB3EF7D}"/>
  <sortState xmlns:xlrd2="http://schemas.microsoft.com/office/spreadsheetml/2017/richdata2" ref="A2:K101">
    <sortCondition ref="D1:D101"/>
  </sortState>
  <tableColumns count="11">
    <tableColumn id="1" xr3:uid="{B15BD3F1-B495-4B52-9F10-672BA9329A6D}" name="ID do Incidente" dataDxfId="30"/>
    <tableColumn id="2" xr3:uid="{17AD85BC-D461-4208-A7FC-AEA4D196063C}" name="Data de Abertura" dataDxfId="29">
      <calculatedColumnFormula>RANDBETWEEN(DATE(2025,8,1), TODAY())</calculatedColumnFormula>
    </tableColumn>
    <tableColumn id="3" xr3:uid="{A1FE92B6-550C-409E-B880-AD717607ACFF}" name="Data de Fechamento" dataDxfId="28"/>
    <tableColumn id="4" xr3:uid="{71E682DE-4117-4BCC-8915-073CAA1E9186}" name="Status" dataDxfId="27"/>
    <tableColumn id="11" xr3:uid="{5B0ECDE6-D9B2-4878-9883-E5A155466947}" name="Atrasado" dataDxfId="26">
      <calculatedColumnFormula>IF(AND(incidentes[[#This Row],[Status]]="Aberto",TODAY()-incidentes[[#This Row],[Data de Abertura]]&gt;=7),"Sim","Não")</calculatedColumnFormula>
    </tableColumn>
    <tableColumn id="5" xr3:uid="{B6D236AD-E68C-45D9-9379-7CF59A574956}" name="Prioridade" dataDxfId="25"/>
    <tableColumn id="6" xr3:uid="{0B430D2D-692F-4A44-8ABE-FC1056B6206E}" name="Tipo de Problema" dataDxfId="24"/>
    <tableColumn id="7" xr3:uid="{B4831C1C-8D76-43D9-9686-17CD3046EB1A}" name="Equipe Responsável" dataDxfId="23"/>
    <tableColumn id="8" xr3:uid="{C87ABA86-0AC7-4079-A80F-E57863D4832C}" name="Nome do Atendente" dataDxfId="22"/>
    <tableColumn id="9" xr3:uid="{D3BBC2FE-0140-4068-92BB-4DA9C82F7D52}" name="Tempo de Resposta em minutos" dataDxfId="21">
      <calculatedColumnFormula>IF(incidentes[[#This Row],[Status]]&lt;&gt;"Aberto",INT(RANDBETWEEN(1,240)),0)</calculatedColumnFormula>
    </tableColumn>
    <tableColumn id="10" xr3:uid="{814491DC-3D20-4A9F-827E-5CC69A96ED14}" name="Categoria" dataDxfId="20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F7F97F9-2FBC-4A13-8B36-DE06FE09D72C}" name="recorrencia_tickets_categoria" displayName="recorrencia_tickets_categoria" ref="A1:B5" totalsRowShown="0">
  <autoFilter ref="A1:B5" xr:uid="{7F7F97F9-2FBC-4A13-8B36-DE06FE09D72C}"/>
  <sortState xmlns:xlrd2="http://schemas.microsoft.com/office/spreadsheetml/2017/richdata2" ref="A2:B5">
    <sortCondition ref="B1:B5"/>
  </sortState>
  <tableColumns count="2">
    <tableColumn id="1" xr3:uid="{B42B9686-CBE8-4808-94F8-DFB394538BCA}" name="Categoria"/>
    <tableColumn id="2" xr3:uid="{E5E7343E-8C46-467C-977E-AA0330BA7E78}" name="Tickets relacionados" dataDxfId="19">
      <calculatedColumnFormula>COUNTIF(incidentes[Categoria], recorrencia_tickets_categoria[[#This Row],[Categoria]])</calculatedColumnFormula>
    </tableColumn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1D8B3E2-9163-412E-942F-1860E62B8329}" name="tikets_por_agente" displayName="tikets_por_agente" ref="A1:B5" totalsRowShown="0">
  <autoFilter ref="A1:B5" xr:uid="{41D8B3E2-9163-412E-942F-1860E62B8329}"/>
  <sortState xmlns:xlrd2="http://schemas.microsoft.com/office/spreadsheetml/2017/richdata2" ref="A2:B5">
    <sortCondition ref="A1:A5"/>
  </sortState>
  <tableColumns count="2">
    <tableColumn id="1" xr3:uid="{F33DA546-589D-4946-AAB1-CA93CF9B3ECA}" name="Agente "/>
    <tableColumn id="2" xr3:uid="{29FA0341-BFB9-45BD-8194-C48523D10954}" name="tickets em atendimento" dataDxfId="18">
      <calculatedColumnFormula>COUNTIFS(incidentes[Nome do Atendente], 'Tickets em atendimento'!A2, incidentes[Status], "Aberto")</calculatedColumnFormula>
    </tableColumn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FE3244B-4B53-4ED8-8C50-7A825F1E1F03}" name="tickets_finalizados_por_agente" displayName="tickets_finalizados_por_agente" ref="A1:B5" totalsRowShown="0">
  <autoFilter ref="A1:B5" xr:uid="{5FE3244B-4B53-4ED8-8C50-7A825F1E1F03}"/>
  <tableColumns count="2">
    <tableColumn id="1" xr3:uid="{2705ED9B-E1C0-4B69-B8CE-22F0481818C7}" name="Agente" dataDxfId="17"/>
    <tableColumn id="2" xr3:uid="{68BCC4DB-4B93-49BB-8A4F-68C59B1099B2}" name="Tickets Finalizados" dataDxfId="16">
      <calculatedColumnFormula>COUNTIFS(incidentes[Nome do Atendente], tickets_finalizados_por_agente[[#This Row],[Agente]], incidentes[Status], "Fechado")</calculatedColumnFormula>
    </tableColumn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277D521-5F5D-4E85-B30D-0489BE1A1B13}" name="usuarios_active_directory" displayName="usuarios_active_directory" ref="A1:M117" totalsRowShown="0" headerRowDxfId="15" headerRowBorderDxfId="14" tableBorderDxfId="13" totalsRowBorderDxfId="12">
  <autoFilter ref="A1:M117" xr:uid="{8277D521-5F5D-4E85-B30D-0489BE1A1B13}"/>
  <sortState xmlns:xlrd2="http://schemas.microsoft.com/office/spreadsheetml/2017/richdata2" ref="A2:L117">
    <sortCondition ref="A1:A117"/>
  </sortState>
  <tableColumns count="13">
    <tableColumn id="1" xr3:uid="{50F1A970-3FB2-4B4C-9D3F-B71D0593988E}" name="Nome Completo" dataDxfId="11"/>
    <tableColumn id="2" xr3:uid="{2CE29F9D-DF00-4896-8C78-1D5C9E139268}" name="Nome de Usuário (SAM)" dataDxfId="10"/>
    <tableColumn id="3" xr3:uid="{4A0A0A75-B92F-4EC8-BC32-2345261EDB59}" name="Email" dataDxfId="9"/>
    <tableColumn id="4" xr3:uid="{CFD19C6F-B27D-4A4C-BCBF-26007D6BEFB4}" name="Departamento" dataDxfId="8"/>
    <tableColumn id="5" xr3:uid="{70452062-E30F-4DE5-BFFE-7165770D9519}" name="Cargo" dataDxfId="7"/>
    <tableColumn id="6" xr3:uid="{02C5D1BF-2F5D-4159-91FC-472D4C4959D2}" name="Cidade" dataDxfId="6"/>
    <tableColumn id="7" xr3:uid="{133F5282-5000-4DAF-87C0-29B91040014B}" name="País" dataDxfId="5"/>
    <tableColumn id="8" xr3:uid="{4353D72B-BE5B-4446-A208-47E5536AD1B2}" name="Gerente" dataDxfId="4"/>
    <tableColumn id="9" xr3:uid="{731ABDB9-082B-4FB7-8F3B-81C807BAD3D2}" name="Conta Habilitada" dataDxfId="3"/>
    <tableColumn id="10" xr3:uid="{F921F16B-AFFD-4090-A088-939485F19876}" name="Data de Criação" dataDxfId="2"/>
    <tableColumn id="11" xr3:uid="{8F919711-3B90-4D4E-B0D7-23E03A7CDDBC}" name="Último Logon" dataDxfId="1"/>
    <tableColumn id="12" xr3:uid="{D2DE37F7-E3CE-4C10-9E43-E533C8579E0E}" name="Senhas Expiram" dataDxfId="0"/>
    <tableColumn id="13" xr3:uid="{F95C8613-B450-4152-B219-0DC911551F4E}" name="Coluna1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C6D0D-76A5-4805-9625-ABDCED1C487C}">
  <dimension ref="A1:N101"/>
  <sheetViews>
    <sheetView zoomScaleNormal="100" workbookViewId="0">
      <selection activeCell="I111" sqref="I111"/>
    </sheetView>
  </sheetViews>
  <sheetFormatPr defaultRowHeight="15" x14ac:dyDescent="0.25"/>
  <cols>
    <col min="1" max="1" width="15.42578125" customWidth="1"/>
    <col min="2" max="2" width="17.140625" customWidth="1"/>
    <col min="3" max="3" width="20.42578125" customWidth="1"/>
    <col min="6" max="6" width="11.42578125" customWidth="1"/>
    <col min="7" max="7" width="17.5703125" customWidth="1"/>
    <col min="8" max="8" width="19.85546875" customWidth="1"/>
    <col min="9" max="9" width="19.5703125" customWidth="1"/>
    <col min="10" max="10" width="28" style="13" customWidth="1"/>
    <col min="11" max="11" width="11" customWidth="1"/>
  </cols>
  <sheetData>
    <row r="1" spans="1:14" ht="27" thickBot="1" x14ac:dyDescent="0.3">
      <c r="A1" s="5" t="s">
        <v>1</v>
      </c>
      <c r="B1" s="6" t="s">
        <v>2</v>
      </c>
      <c r="C1" s="6" t="s">
        <v>3</v>
      </c>
      <c r="D1" s="6" t="s">
        <v>0</v>
      </c>
      <c r="E1" s="6" t="s">
        <v>221</v>
      </c>
      <c r="F1" s="6" t="s">
        <v>4</v>
      </c>
      <c r="G1" s="6" t="s">
        <v>5</v>
      </c>
      <c r="H1" s="6" t="s">
        <v>6</v>
      </c>
      <c r="I1" s="6" t="s">
        <v>7</v>
      </c>
      <c r="J1" s="11" t="s">
        <v>220</v>
      </c>
      <c r="K1" s="10" t="s">
        <v>8</v>
      </c>
    </row>
    <row r="2" spans="1:14" ht="27" thickBot="1" x14ac:dyDescent="0.3">
      <c r="A2" s="3" t="s">
        <v>15</v>
      </c>
      <c r="B2" s="2">
        <f t="shared" ref="B2:B33" ca="1" si="0">RANDBETWEEN(DATE(2025,8,1), TODAY())</f>
        <v>45881</v>
      </c>
      <c r="C2" s="2"/>
      <c r="D2" s="1" t="s">
        <v>16</v>
      </c>
      <c r="E2" s="1" t="str">
        <f ca="1">IF(AND(incidentes[[#This Row],[Status]]="Aberto",TODAY()-incidentes[[#This Row],[Data de Abertura]]&gt;=7),"Sim","Não")</f>
        <v>Sim</v>
      </c>
      <c r="F2" s="1" t="s">
        <v>17</v>
      </c>
      <c r="G2" s="1" t="s">
        <v>18</v>
      </c>
      <c r="H2" s="1" t="s">
        <v>19</v>
      </c>
      <c r="I2" s="1" t="s">
        <v>684</v>
      </c>
      <c r="J2" s="12">
        <f ca="1">IF(incidentes[[#This Row],[Status]]&lt;&gt;"Aberto",INT(RANDBETWEEN(1,240)),0)</f>
        <v>0</v>
      </c>
      <c r="K2" s="4" t="s">
        <v>20</v>
      </c>
    </row>
    <row r="3" spans="1:14" ht="15.75" thickBot="1" x14ac:dyDescent="0.3">
      <c r="A3" s="3" t="s">
        <v>21</v>
      </c>
      <c r="B3" s="2">
        <f t="shared" ca="1" si="0"/>
        <v>45885</v>
      </c>
      <c r="C3" s="2"/>
      <c r="D3" s="1" t="s">
        <v>16</v>
      </c>
      <c r="E3" s="1" t="str">
        <f ca="1">IF(AND(incidentes[[#This Row],[Status]]="Aberto",TODAY()-incidentes[[#This Row],[Data de Abertura]]&gt;=7),"Sim","Não")</f>
        <v>Sim</v>
      </c>
      <c r="F3" s="1" t="s">
        <v>22</v>
      </c>
      <c r="G3" s="1" t="s">
        <v>23</v>
      </c>
      <c r="H3" s="1" t="s">
        <v>19</v>
      </c>
      <c r="I3" s="1" t="s">
        <v>685</v>
      </c>
      <c r="J3" s="12">
        <f ca="1">IF(incidentes[[#This Row],[Status]]&lt;&gt;"Aberto",INT(RANDBETWEEN(1,240)),0)</f>
        <v>0</v>
      </c>
      <c r="K3" s="4" t="s">
        <v>24</v>
      </c>
      <c r="N3" s="13"/>
    </row>
    <row r="4" spans="1:14" ht="27" thickBot="1" x14ac:dyDescent="0.3">
      <c r="A4" s="3" t="s">
        <v>25</v>
      </c>
      <c r="B4" s="2">
        <f t="shared" ca="1" si="0"/>
        <v>45902</v>
      </c>
      <c r="C4" s="2"/>
      <c r="D4" s="1" t="s">
        <v>16</v>
      </c>
      <c r="E4" s="1" t="str">
        <f ca="1">IF(AND(incidentes[[#This Row],[Status]]="Aberto",TODAY()-incidentes[[#This Row],[Data de Abertura]]&gt;=7),"Sim","Não")</f>
        <v>Não</v>
      </c>
      <c r="F4" s="1" t="s">
        <v>11</v>
      </c>
      <c r="G4" s="1" t="s">
        <v>26</v>
      </c>
      <c r="H4" s="1" t="s">
        <v>13</v>
      </c>
      <c r="I4" s="1" t="s">
        <v>290</v>
      </c>
      <c r="J4" s="12">
        <f ca="1">IF(incidentes[[#This Row],[Status]]&lt;&gt;"Aberto",INT(RANDBETWEEN(1,240)),0)</f>
        <v>0</v>
      </c>
      <c r="K4" s="4" t="s">
        <v>14</v>
      </c>
    </row>
    <row r="5" spans="1:14" ht="27" thickBot="1" x14ac:dyDescent="0.3">
      <c r="A5" s="3" t="s">
        <v>27</v>
      </c>
      <c r="B5" s="2">
        <f t="shared" ca="1" si="0"/>
        <v>45878</v>
      </c>
      <c r="C5" s="2"/>
      <c r="D5" s="1" t="s">
        <v>16</v>
      </c>
      <c r="E5" s="1" t="str">
        <f ca="1">IF(AND(incidentes[[#This Row],[Status]]="Aberto",TODAY()-incidentes[[#This Row],[Data de Abertura]]&gt;=7),"Sim","Não")</f>
        <v>Sim</v>
      </c>
      <c r="F5" s="1" t="s">
        <v>17</v>
      </c>
      <c r="G5" s="1" t="s">
        <v>28</v>
      </c>
      <c r="H5" s="1" t="s">
        <v>19</v>
      </c>
      <c r="I5" s="1" t="s">
        <v>684</v>
      </c>
      <c r="J5" s="12">
        <f ca="1">IF(incidentes[[#This Row],[Status]]&lt;&gt;"Aberto",INT(RANDBETWEEN(1,240)),0)</f>
        <v>0</v>
      </c>
      <c r="K5" s="4" t="s">
        <v>29</v>
      </c>
    </row>
    <row r="6" spans="1:14" ht="27" thickBot="1" x14ac:dyDescent="0.3">
      <c r="A6" s="3" t="s">
        <v>35</v>
      </c>
      <c r="B6" s="2">
        <f t="shared" ca="1" si="0"/>
        <v>45871</v>
      </c>
      <c r="C6" s="2"/>
      <c r="D6" s="1" t="s">
        <v>16</v>
      </c>
      <c r="E6" s="1" t="str">
        <f ca="1">IF(AND(incidentes[[#This Row],[Status]]="Aberto",TODAY()-incidentes[[#This Row],[Data de Abertura]]&gt;=7),"Sim","Não")</f>
        <v>Sim</v>
      </c>
      <c r="F6" s="1" t="s">
        <v>17</v>
      </c>
      <c r="G6" s="1" t="s">
        <v>36</v>
      </c>
      <c r="H6" s="1" t="s">
        <v>19</v>
      </c>
      <c r="I6" s="1" t="s">
        <v>684</v>
      </c>
      <c r="J6" s="12">
        <f ca="1">IF(incidentes[[#This Row],[Status]]&lt;&gt;"Aberto",INT(RANDBETWEEN(1,240)),0)</f>
        <v>0</v>
      </c>
      <c r="K6" s="4" t="s">
        <v>24</v>
      </c>
    </row>
    <row r="7" spans="1:14" ht="15.75" thickBot="1" x14ac:dyDescent="0.3">
      <c r="A7" s="3" t="s">
        <v>37</v>
      </c>
      <c r="B7" s="2">
        <f t="shared" ca="1" si="0"/>
        <v>45896</v>
      </c>
      <c r="C7" s="2"/>
      <c r="D7" s="1" t="s">
        <v>16</v>
      </c>
      <c r="E7" s="1" t="str">
        <f ca="1">IF(AND(incidentes[[#This Row],[Status]]="Aberto",TODAY()-incidentes[[#This Row],[Data de Abertura]]&gt;=7),"Sim","Não")</f>
        <v>Sim</v>
      </c>
      <c r="F7" s="1" t="s">
        <v>17</v>
      </c>
      <c r="G7" s="1" t="s">
        <v>38</v>
      </c>
      <c r="H7" s="1" t="s">
        <v>13</v>
      </c>
      <c r="I7" s="1" t="s">
        <v>290</v>
      </c>
      <c r="J7" s="12">
        <f ca="1">IF(incidentes[[#This Row],[Status]]&lt;&gt;"Aberto",INT(RANDBETWEEN(1,240)),0)</f>
        <v>0</v>
      </c>
      <c r="K7" s="4" t="s">
        <v>20</v>
      </c>
    </row>
    <row r="8" spans="1:14" ht="15.75" thickBot="1" x14ac:dyDescent="0.3">
      <c r="A8" s="3" t="s">
        <v>39</v>
      </c>
      <c r="B8" s="2">
        <f t="shared" ca="1" si="0"/>
        <v>45887</v>
      </c>
      <c r="C8" s="2"/>
      <c r="D8" s="1" t="s">
        <v>16</v>
      </c>
      <c r="E8" s="1" t="str">
        <f ca="1">IF(AND(incidentes[[#This Row],[Status]]="Aberto",TODAY()-incidentes[[#This Row],[Data de Abertura]]&gt;=7),"Sim","Não")</f>
        <v>Sim</v>
      </c>
      <c r="F8" s="1" t="s">
        <v>11</v>
      </c>
      <c r="G8" s="1" t="s">
        <v>40</v>
      </c>
      <c r="H8" s="1" t="s">
        <v>34</v>
      </c>
      <c r="I8" s="1" t="s">
        <v>350</v>
      </c>
      <c r="J8" s="12">
        <f ca="1">IF(incidentes[[#This Row],[Status]]&lt;&gt;"Aberto",INT(RANDBETWEEN(1,240)),0)</f>
        <v>0</v>
      </c>
      <c r="K8" s="4" t="s">
        <v>24</v>
      </c>
    </row>
    <row r="9" spans="1:14" ht="15.75" thickBot="1" x14ac:dyDescent="0.3">
      <c r="A9" s="3" t="s">
        <v>41</v>
      </c>
      <c r="B9" s="2">
        <f t="shared" ca="1" si="0"/>
        <v>45893</v>
      </c>
      <c r="C9" s="2"/>
      <c r="D9" s="1" t="s">
        <v>16</v>
      </c>
      <c r="E9" s="1" t="str">
        <f ca="1">IF(AND(incidentes[[#This Row],[Status]]="Aberto",TODAY()-incidentes[[#This Row],[Data de Abertura]]&gt;=7),"Sim","Não")</f>
        <v>Sim</v>
      </c>
      <c r="F9" s="1" t="s">
        <v>22</v>
      </c>
      <c r="G9" s="1" t="s">
        <v>42</v>
      </c>
      <c r="H9" s="1" t="s">
        <v>19</v>
      </c>
      <c r="I9" s="1" t="s">
        <v>685</v>
      </c>
      <c r="J9" s="12">
        <f ca="1">IF(incidentes[[#This Row],[Status]]&lt;&gt;"Aberto",INT(RANDBETWEEN(1,240)),0)</f>
        <v>0</v>
      </c>
      <c r="K9" s="4" t="s">
        <v>24</v>
      </c>
    </row>
    <row r="10" spans="1:14" ht="27" thickBot="1" x14ac:dyDescent="0.3">
      <c r="A10" s="3" t="s">
        <v>43</v>
      </c>
      <c r="B10" s="2">
        <f t="shared" ca="1" si="0"/>
        <v>45871</v>
      </c>
      <c r="C10" s="2"/>
      <c r="D10" s="1" t="s">
        <v>16</v>
      </c>
      <c r="E10" s="1" t="str">
        <f ca="1">IF(AND(incidentes[[#This Row],[Status]]="Aberto",TODAY()-incidentes[[#This Row],[Data de Abertura]]&gt;=7),"Sim","Não")</f>
        <v>Sim</v>
      </c>
      <c r="F10" s="1" t="s">
        <v>17</v>
      </c>
      <c r="G10" s="1" t="s">
        <v>44</v>
      </c>
      <c r="H10" s="1" t="s">
        <v>13</v>
      </c>
      <c r="I10" s="1" t="s">
        <v>684</v>
      </c>
      <c r="J10" s="12">
        <f ca="1">IF(incidentes[[#This Row],[Status]]&lt;&gt;"Aberto",INT(RANDBETWEEN(1,240)),0)</f>
        <v>0</v>
      </c>
      <c r="K10" s="4" t="s">
        <v>14</v>
      </c>
    </row>
    <row r="11" spans="1:14" ht="27" thickBot="1" x14ac:dyDescent="0.3">
      <c r="A11" s="3" t="s">
        <v>47</v>
      </c>
      <c r="B11" s="2">
        <f t="shared" ca="1" si="0"/>
        <v>45886</v>
      </c>
      <c r="C11" s="2"/>
      <c r="D11" s="1" t="s">
        <v>16</v>
      </c>
      <c r="E11" s="1" t="str">
        <f ca="1">IF(AND(incidentes[[#This Row],[Status]]="Aberto",TODAY()-incidentes[[#This Row],[Data de Abertura]]&gt;=7),"Sim","Não")</f>
        <v>Sim</v>
      </c>
      <c r="F11" s="1" t="s">
        <v>17</v>
      </c>
      <c r="G11" s="1" t="s">
        <v>48</v>
      </c>
      <c r="H11" s="1" t="s">
        <v>19</v>
      </c>
      <c r="I11" s="1" t="s">
        <v>685</v>
      </c>
      <c r="J11" s="12">
        <f ca="1">IF(incidentes[[#This Row],[Status]]&lt;&gt;"Aberto",INT(RANDBETWEEN(1,240)),0)</f>
        <v>0</v>
      </c>
      <c r="K11" s="4" t="s">
        <v>29</v>
      </c>
    </row>
    <row r="12" spans="1:14" ht="27" thickBot="1" x14ac:dyDescent="0.3">
      <c r="A12" s="3" t="s">
        <v>51</v>
      </c>
      <c r="B12" s="2">
        <f t="shared" ca="1" si="0"/>
        <v>45878</v>
      </c>
      <c r="C12" s="2"/>
      <c r="D12" s="1" t="s">
        <v>16</v>
      </c>
      <c r="E12" s="1" t="str">
        <f ca="1">IF(AND(incidentes[[#This Row],[Status]]="Aberto",TODAY()-incidentes[[#This Row],[Data de Abertura]]&gt;=7),"Sim","Não")</f>
        <v>Sim</v>
      </c>
      <c r="F12" s="1" t="s">
        <v>11</v>
      </c>
      <c r="G12" s="1" t="s">
        <v>52</v>
      </c>
      <c r="H12" s="1" t="s">
        <v>34</v>
      </c>
      <c r="I12" s="1" t="s">
        <v>350</v>
      </c>
      <c r="J12" s="12">
        <f ca="1">IF(incidentes[[#This Row],[Status]]&lt;&gt;"Aberto",INT(RANDBETWEEN(1,240)),0)</f>
        <v>0</v>
      </c>
      <c r="K12" s="4" t="s">
        <v>14</v>
      </c>
    </row>
    <row r="13" spans="1:14" ht="27" thickBot="1" x14ac:dyDescent="0.3">
      <c r="A13" s="3" t="s">
        <v>53</v>
      </c>
      <c r="B13" s="2">
        <f t="shared" ca="1" si="0"/>
        <v>45876</v>
      </c>
      <c r="C13" s="2"/>
      <c r="D13" s="1" t="s">
        <v>16</v>
      </c>
      <c r="E13" s="1" t="str">
        <f ca="1">IF(AND(incidentes[[#This Row],[Status]]="Aberto",TODAY()-incidentes[[#This Row],[Data de Abertura]]&gt;=7),"Sim","Não")</f>
        <v>Sim</v>
      </c>
      <c r="F13" s="1" t="s">
        <v>17</v>
      </c>
      <c r="G13" s="1" t="s">
        <v>54</v>
      </c>
      <c r="H13" s="1" t="s">
        <v>13</v>
      </c>
      <c r="I13" s="1" t="s">
        <v>684</v>
      </c>
      <c r="J13" s="12">
        <f ca="1">IF(incidentes[[#This Row],[Status]]&lt;&gt;"Aberto",INT(RANDBETWEEN(1,240)),0)</f>
        <v>0</v>
      </c>
      <c r="K13" s="4" t="s">
        <v>29</v>
      </c>
    </row>
    <row r="14" spans="1:14" ht="15.75" thickBot="1" x14ac:dyDescent="0.3">
      <c r="A14" s="3" t="s">
        <v>55</v>
      </c>
      <c r="B14" s="2">
        <f t="shared" ca="1" si="0"/>
        <v>45895</v>
      </c>
      <c r="C14" s="2"/>
      <c r="D14" s="1" t="s">
        <v>16</v>
      </c>
      <c r="E14" s="1" t="str">
        <f ca="1">IF(AND(incidentes[[#This Row],[Status]]="Aberto",TODAY()-incidentes[[#This Row],[Data de Abertura]]&gt;=7),"Sim","Não")</f>
        <v>Sim</v>
      </c>
      <c r="F14" s="1" t="s">
        <v>17</v>
      </c>
      <c r="G14" s="1" t="s">
        <v>56</v>
      </c>
      <c r="H14" s="1" t="s">
        <v>19</v>
      </c>
      <c r="I14" s="1" t="s">
        <v>685</v>
      </c>
      <c r="J14" s="12">
        <f ca="1">IF(incidentes[[#This Row],[Status]]&lt;&gt;"Aberto",INT(RANDBETWEEN(1,240)),0)</f>
        <v>0</v>
      </c>
      <c r="K14" s="4" t="s">
        <v>20</v>
      </c>
    </row>
    <row r="15" spans="1:14" ht="27" thickBot="1" x14ac:dyDescent="0.3">
      <c r="A15" s="3" t="s">
        <v>59</v>
      </c>
      <c r="B15" s="2">
        <f t="shared" ca="1" si="0"/>
        <v>45887</v>
      </c>
      <c r="C15" s="2"/>
      <c r="D15" s="1" t="s">
        <v>16</v>
      </c>
      <c r="E15" s="1" t="str">
        <f ca="1">IF(AND(incidentes[[#This Row],[Status]]="Aberto",TODAY()-incidentes[[#This Row],[Data de Abertura]]&gt;=7),"Sim","Não")</f>
        <v>Sim</v>
      </c>
      <c r="F15" s="1" t="s">
        <v>11</v>
      </c>
      <c r="G15" s="1" t="s">
        <v>60</v>
      </c>
      <c r="H15" s="1" t="s">
        <v>34</v>
      </c>
      <c r="I15" s="1" t="s">
        <v>350</v>
      </c>
      <c r="J15" s="12">
        <f ca="1">IF(incidentes[[#This Row],[Status]]&lt;&gt;"Aberto",INT(RANDBETWEEN(1,240)),0)</f>
        <v>0</v>
      </c>
      <c r="K15" s="4" t="s">
        <v>14</v>
      </c>
    </row>
    <row r="16" spans="1:14" ht="15.75" thickBot="1" x14ac:dyDescent="0.3">
      <c r="A16" s="3" t="s">
        <v>61</v>
      </c>
      <c r="B16" s="2">
        <f t="shared" ca="1" si="0"/>
        <v>45888</v>
      </c>
      <c r="C16" s="2"/>
      <c r="D16" s="1" t="s">
        <v>16</v>
      </c>
      <c r="E16" s="1" t="str">
        <f ca="1">IF(AND(incidentes[[#This Row],[Status]]="Aberto",TODAY()-incidentes[[#This Row],[Data de Abertura]]&gt;=7),"Sim","Não")</f>
        <v>Sim</v>
      </c>
      <c r="F16" s="1" t="s">
        <v>17</v>
      </c>
      <c r="G16" s="1" t="s">
        <v>62</v>
      </c>
      <c r="H16" s="1" t="s">
        <v>19</v>
      </c>
      <c r="I16" s="1" t="s">
        <v>685</v>
      </c>
      <c r="J16" s="12">
        <f ca="1">IF(incidentes[[#This Row],[Status]]&lt;&gt;"Aberto",INT(RANDBETWEEN(1,240)),0)</f>
        <v>0</v>
      </c>
      <c r="K16" s="4" t="s">
        <v>24</v>
      </c>
    </row>
    <row r="17" spans="1:11" ht="15.75" thickBot="1" x14ac:dyDescent="0.3">
      <c r="A17" s="3" t="s">
        <v>63</v>
      </c>
      <c r="B17" s="2">
        <f t="shared" ca="1" si="0"/>
        <v>45883</v>
      </c>
      <c r="C17" s="2"/>
      <c r="D17" s="1" t="s">
        <v>16</v>
      </c>
      <c r="E17" s="1" t="str">
        <f ca="1">IF(AND(incidentes[[#This Row],[Status]]="Aberto",TODAY()-incidentes[[#This Row],[Data de Abertura]]&gt;=7),"Sim","Não")</f>
        <v>Sim</v>
      </c>
      <c r="F17" s="1" t="s">
        <v>22</v>
      </c>
      <c r="G17" s="1" t="s">
        <v>64</v>
      </c>
      <c r="H17" s="1" t="s">
        <v>19</v>
      </c>
      <c r="I17" s="1" t="s">
        <v>290</v>
      </c>
      <c r="J17" s="12">
        <f ca="1">IF(incidentes[[#This Row],[Status]]&lt;&gt;"Aberto",INT(RANDBETWEEN(1,240)),0)</f>
        <v>0</v>
      </c>
      <c r="K17" s="4" t="s">
        <v>20</v>
      </c>
    </row>
    <row r="18" spans="1:11" ht="15.75" thickBot="1" x14ac:dyDescent="0.3">
      <c r="A18" s="3" t="s">
        <v>67</v>
      </c>
      <c r="B18" s="2">
        <f t="shared" ca="1" si="0"/>
        <v>45886</v>
      </c>
      <c r="C18" s="2"/>
      <c r="D18" s="1" t="s">
        <v>16</v>
      </c>
      <c r="E18" s="1" t="str">
        <f ca="1">IF(AND(incidentes[[#This Row],[Status]]="Aberto",TODAY()-incidentes[[#This Row],[Data de Abertura]]&gt;=7),"Sim","Não")</f>
        <v>Sim</v>
      </c>
      <c r="F18" s="1" t="s">
        <v>17</v>
      </c>
      <c r="G18" s="1" t="s">
        <v>68</v>
      </c>
      <c r="H18" s="1" t="s">
        <v>19</v>
      </c>
      <c r="I18" s="1" t="s">
        <v>684</v>
      </c>
      <c r="J18" s="12">
        <f ca="1">IF(incidentes[[#This Row],[Status]]&lt;&gt;"Aberto",INT(RANDBETWEEN(1,240)),0)</f>
        <v>0</v>
      </c>
      <c r="K18" s="4" t="s">
        <v>29</v>
      </c>
    </row>
    <row r="19" spans="1:11" ht="27" thickBot="1" x14ac:dyDescent="0.3">
      <c r="A19" s="3" t="s">
        <v>69</v>
      </c>
      <c r="B19" s="2">
        <f t="shared" ca="1" si="0"/>
        <v>45888</v>
      </c>
      <c r="C19" s="2"/>
      <c r="D19" s="1" t="s">
        <v>16</v>
      </c>
      <c r="E19" s="1" t="str">
        <f ca="1">IF(AND(incidentes[[#This Row],[Status]]="Aberto",TODAY()-incidentes[[#This Row],[Data de Abertura]]&gt;=7),"Sim","Não")</f>
        <v>Sim</v>
      </c>
      <c r="F19" s="1" t="s">
        <v>22</v>
      </c>
      <c r="G19" s="1" t="s">
        <v>70</v>
      </c>
      <c r="H19" s="1" t="s">
        <v>13</v>
      </c>
      <c r="I19" s="1" t="s">
        <v>685</v>
      </c>
      <c r="J19" s="12">
        <f ca="1">IF(incidentes[[#This Row],[Status]]&lt;&gt;"Aberto",INT(RANDBETWEEN(1,240)),0)</f>
        <v>0</v>
      </c>
      <c r="K19" s="4" t="s">
        <v>24</v>
      </c>
    </row>
    <row r="20" spans="1:11" ht="15.75" thickBot="1" x14ac:dyDescent="0.3">
      <c r="A20" s="3" t="s">
        <v>71</v>
      </c>
      <c r="B20" s="2">
        <f t="shared" ca="1" si="0"/>
        <v>45889</v>
      </c>
      <c r="C20" s="2"/>
      <c r="D20" s="1" t="s">
        <v>16</v>
      </c>
      <c r="E20" s="1" t="str">
        <f ca="1">IF(AND(incidentes[[#This Row],[Status]]="Aberto",TODAY()-incidentes[[#This Row],[Data de Abertura]]&gt;=7),"Sim","Não")</f>
        <v>Sim</v>
      </c>
      <c r="F20" s="1" t="s">
        <v>17</v>
      </c>
      <c r="G20" s="1" t="s">
        <v>72</v>
      </c>
      <c r="H20" s="1" t="s">
        <v>19</v>
      </c>
      <c r="I20" s="1" t="s">
        <v>684</v>
      </c>
      <c r="J20" s="12">
        <f ca="1">IF(incidentes[[#This Row],[Status]]&lt;&gt;"Aberto",INT(RANDBETWEEN(1,240)),0)</f>
        <v>0</v>
      </c>
      <c r="K20" s="4" t="s">
        <v>29</v>
      </c>
    </row>
    <row r="21" spans="1:11" ht="27" thickBot="1" x14ac:dyDescent="0.3">
      <c r="A21" s="3" t="s">
        <v>73</v>
      </c>
      <c r="B21" s="2">
        <f t="shared" ca="1" si="0"/>
        <v>45890</v>
      </c>
      <c r="C21" s="2"/>
      <c r="D21" s="1" t="s">
        <v>16</v>
      </c>
      <c r="E21" s="1" t="str">
        <f ca="1">IF(AND(incidentes[[#This Row],[Status]]="Aberto",TODAY()-incidentes[[#This Row],[Data de Abertura]]&gt;=7),"Sim","Não")</f>
        <v>Sim</v>
      </c>
      <c r="F21" s="1" t="s">
        <v>11</v>
      </c>
      <c r="G21" s="1" t="s">
        <v>74</v>
      </c>
      <c r="H21" s="1" t="s">
        <v>34</v>
      </c>
      <c r="I21" s="1" t="s">
        <v>350</v>
      </c>
      <c r="J21" s="12">
        <f ca="1">IF(incidentes[[#This Row],[Status]]&lt;&gt;"Aberto",INT(RANDBETWEEN(1,240)),0)</f>
        <v>0</v>
      </c>
      <c r="K21" s="4" t="s">
        <v>24</v>
      </c>
    </row>
    <row r="22" spans="1:11" ht="27" thickBot="1" x14ac:dyDescent="0.3">
      <c r="A22" s="3" t="s">
        <v>77</v>
      </c>
      <c r="B22" s="2">
        <f t="shared" ca="1" si="0"/>
        <v>45894</v>
      </c>
      <c r="C22" s="2"/>
      <c r="D22" s="1" t="s">
        <v>16</v>
      </c>
      <c r="E22" s="1" t="str">
        <f ca="1">IF(AND(incidentes[[#This Row],[Status]]="Aberto",TODAY()-incidentes[[#This Row],[Data de Abertura]]&gt;=7),"Sim","Não")</f>
        <v>Sim</v>
      </c>
      <c r="F22" s="1" t="s">
        <v>17</v>
      </c>
      <c r="G22" s="1" t="s">
        <v>78</v>
      </c>
      <c r="H22" s="1" t="s">
        <v>19</v>
      </c>
      <c r="I22" s="1" t="s">
        <v>684</v>
      </c>
      <c r="J22" s="12">
        <f ca="1">IF(incidentes[[#This Row],[Status]]&lt;&gt;"Aberto",INT(RANDBETWEEN(1,240)),0)</f>
        <v>0</v>
      </c>
      <c r="K22" s="4" t="s">
        <v>20</v>
      </c>
    </row>
    <row r="23" spans="1:11" ht="27" thickBot="1" x14ac:dyDescent="0.3">
      <c r="A23" s="3" t="s">
        <v>79</v>
      </c>
      <c r="B23" s="2">
        <f t="shared" ca="1" si="0"/>
        <v>45880</v>
      </c>
      <c r="C23" s="2"/>
      <c r="D23" s="1" t="s">
        <v>16</v>
      </c>
      <c r="E23" s="1" t="str">
        <f ca="1">IF(AND(incidentes[[#This Row],[Status]]="Aberto",TODAY()-incidentes[[#This Row],[Data de Abertura]]&gt;=7),"Sim","Não")</f>
        <v>Sim</v>
      </c>
      <c r="F23" s="1" t="s">
        <v>22</v>
      </c>
      <c r="G23" s="1" t="s">
        <v>80</v>
      </c>
      <c r="H23" s="1" t="s">
        <v>19</v>
      </c>
      <c r="I23" s="1" t="s">
        <v>685</v>
      </c>
      <c r="J23" s="12">
        <f ca="1">IF(incidentes[[#This Row],[Status]]&lt;&gt;"Aberto",INT(RANDBETWEEN(1,240)),0)</f>
        <v>0</v>
      </c>
      <c r="K23" s="4" t="s">
        <v>20</v>
      </c>
    </row>
    <row r="24" spans="1:11" ht="27" thickBot="1" x14ac:dyDescent="0.3">
      <c r="A24" s="3" t="s">
        <v>81</v>
      </c>
      <c r="B24" s="2">
        <f t="shared" ca="1" si="0"/>
        <v>45887</v>
      </c>
      <c r="C24" s="2"/>
      <c r="D24" s="1" t="s">
        <v>16</v>
      </c>
      <c r="E24" s="1" t="str">
        <f ca="1">IF(AND(incidentes[[#This Row],[Status]]="Aberto",TODAY()-incidentes[[#This Row],[Data de Abertura]]&gt;=7),"Sim","Não")</f>
        <v>Sim</v>
      </c>
      <c r="F24" s="1" t="s">
        <v>11</v>
      </c>
      <c r="G24" s="1" t="s">
        <v>82</v>
      </c>
      <c r="H24" s="1" t="s">
        <v>34</v>
      </c>
      <c r="I24" s="1" t="s">
        <v>350</v>
      </c>
      <c r="J24" s="12">
        <f ca="1">IF(incidentes[[#This Row],[Status]]&lt;&gt;"Aberto",INT(RANDBETWEEN(1,240)),0)</f>
        <v>0</v>
      </c>
      <c r="K24" s="4" t="s">
        <v>14</v>
      </c>
    </row>
    <row r="25" spans="1:11" ht="15.75" thickBot="1" x14ac:dyDescent="0.3">
      <c r="A25" s="3" t="s">
        <v>83</v>
      </c>
      <c r="B25" s="2">
        <f t="shared" ca="1" si="0"/>
        <v>45874</v>
      </c>
      <c r="C25" s="2"/>
      <c r="D25" s="1" t="s">
        <v>16</v>
      </c>
      <c r="E25" s="1" t="str">
        <f ca="1">IF(AND(incidentes[[#This Row],[Status]]="Aberto",TODAY()-incidentes[[#This Row],[Data de Abertura]]&gt;=7),"Sim","Não")</f>
        <v>Sim</v>
      </c>
      <c r="F25" s="1" t="s">
        <v>17</v>
      </c>
      <c r="G25" s="1" t="s">
        <v>84</v>
      </c>
      <c r="H25" s="1" t="s">
        <v>13</v>
      </c>
      <c r="I25" s="1" t="s">
        <v>290</v>
      </c>
      <c r="J25" s="12">
        <f ca="1">IF(incidentes[[#This Row],[Status]]&lt;&gt;"Aberto",INT(RANDBETWEEN(1,240)),0)</f>
        <v>0</v>
      </c>
      <c r="K25" s="4" t="s">
        <v>29</v>
      </c>
    </row>
    <row r="26" spans="1:11" ht="27" thickBot="1" x14ac:dyDescent="0.3">
      <c r="A26" s="3" t="s">
        <v>87</v>
      </c>
      <c r="B26" s="2">
        <f t="shared" ca="1" si="0"/>
        <v>45880</v>
      </c>
      <c r="C26" s="2"/>
      <c r="D26" s="1" t="s">
        <v>16</v>
      </c>
      <c r="E26" s="1" t="str">
        <f ca="1">IF(AND(incidentes[[#This Row],[Status]]="Aberto",TODAY()-incidentes[[#This Row],[Data de Abertura]]&gt;=7),"Sim","Não")</f>
        <v>Sim</v>
      </c>
      <c r="F26" s="1" t="s">
        <v>11</v>
      </c>
      <c r="G26" s="1" t="s">
        <v>88</v>
      </c>
      <c r="H26" s="1" t="s">
        <v>34</v>
      </c>
      <c r="I26" s="1" t="s">
        <v>350</v>
      </c>
      <c r="J26" s="12">
        <f ca="1">IF(incidentes[[#This Row],[Status]]&lt;&gt;"Aberto",INT(RANDBETWEEN(1,240)),0)</f>
        <v>0</v>
      </c>
      <c r="K26" s="4" t="s">
        <v>24</v>
      </c>
    </row>
    <row r="27" spans="1:11" ht="27" thickBot="1" x14ac:dyDescent="0.3">
      <c r="A27" s="3" t="s">
        <v>89</v>
      </c>
      <c r="B27" s="2">
        <f t="shared" ca="1" si="0"/>
        <v>45905</v>
      </c>
      <c r="C27" s="2"/>
      <c r="D27" s="1" t="s">
        <v>16</v>
      </c>
      <c r="E27" s="1" t="str">
        <f ca="1">IF(AND(incidentes[[#This Row],[Status]]="Aberto",TODAY()-incidentes[[#This Row],[Data de Abertura]]&gt;=7),"Sim","Não")</f>
        <v>Não</v>
      </c>
      <c r="F27" s="1" t="s">
        <v>17</v>
      </c>
      <c r="G27" s="1" t="s">
        <v>90</v>
      </c>
      <c r="H27" s="1" t="s">
        <v>13</v>
      </c>
      <c r="I27" s="1" t="s">
        <v>685</v>
      </c>
      <c r="J27" s="12">
        <f ca="1">IF(incidentes[[#This Row],[Status]]&lt;&gt;"Aberto",INT(RANDBETWEEN(1,240)),0)</f>
        <v>0</v>
      </c>
      <c r="K27" s="4" t="s">
        <v>20</v>
      </c>
    </row>
    <row r="28" spans="1:11" ht="15.75" thickBot="1" x14ac:dyDescent="0.3">
      <c r="A28" s="3" t="s">
        <v>91</v>
      </c>
      <c r="B28" s="2">
        <f t="shared" ca="1" si="0"/>
        <v>45899</v>
      </c>
      <c r="C28" s="2"/>
      <c r="D28" s="1" t="s">
        <v>16</v>
      </c>
      <c r="E28" s="1" t="str">
        <f ca="1">IF(AND(incidentes[[#This Row],[Status]]="Aberto",TODAY()-incidentes[[#This Row],[Data de Abertura]]&gt;=7),"Sim","Não")</f>
        <v>Não</v>
      </c>
      <c r="F28" s="1" t="s">
        <v>22</v>
      </c>
      <c r="G28" s="1" t="s">
        <v>92</v>
      </c>
      <c r="H28" s="1" t="s">
        <v>19</v>
      </c>
      <c r="I28" s="1" t="s">
        <v>684</v>
      </c>
      <c r="J28" s="12">
        <f ca="1">IF(incidentes[[#This Row],[Status]]&lt;&gt;"Aberto",INT(RANDBETWEEN(1,240)),0)</f>
        <v>0</v>
      </c>
      <c r="K28" s="4" t="s">
        <v>24</v>
      </c>
    </row>
    <row r="29" spans="1:11" ht="27" thickBot="1" x14ac:dyDescent="0.3">
      <c r="A29" s="3" t="s">
        <v>93</v>
      </c>
      <c r="B29" s="2">
        <f t="shared" ca="1" si="0"/>
        <v>45901</v>
      </c>
      <c r="C29" s="2"/>
      <c r="D29" s="1" t="s">
        <v>16</v>
      </c>
      <c r="E29" s="1" t="str">
        <f ca="1">IF(AND(incidentes[[#This Row],[Status]]="Aberto",TODAY()-incidentes[[#This Row],[Data de Abertura]]&gt;=7),"Sim","Não")</f>
        <v>Não</v>
      </c>
      <c r="F29" s="1" t="s">
        <v>17</v>
      </c>
      <c r="G29" s="1" t="s">
        <v>94</v>
      </c>
      <c r="H29" s="1" t="s">
        <v>13</v>
      </c>
      <c r="I29" s="1" t="s">
        <v>290</v>
      </c>
      <c r="J29" s="12">
        <f ca="1">IF(incidentes[[#This Row],[Status]]&lt;&gt;"Aberto",INT(RANDBETWEEN(1,240)),0)</f>
        <v>0</v>
      </c>
      <c r="K29" s="4" t="s">
        <v>20</v>
      </c>
    </row>
    <row r="30" spans="1:11" ht="27" thickBot="1" x14ac:dyDescent="0.3">
      <c r="A30" s="3" t="s">
        <v>97</v>
      </c>
      <c r="B30" s="2">
        <f t="shared" ca="1" si="0"/>
        <v>45896</v>
      </c>
      <c r="C30" s="2"/>
      <c r="D30" s="1" t="s">
        <v>16</v>
      </c>
      <c r="E30" s="1" t="str">
        <f ca="1">IF(AND(incidentes[[#This Row],[Status]]="Aberto",TODAY()-incidentes[[#This Row],[Data de Abertura]]&gt;=7),"Sim","Não")</f>
        <v>Sim</v>
      </c>
      <c r="F30" s="1" t="s">
        <v>17</v>
      </c>
      <c r="G30" s="1" t="s">
        <v>98</v>
      </c>
      <c r="H30" s="1" t="s">
        <v>19</v>
      </c>
      <c r="I30" s="1" t="s">
        <v>685</v>
      </c>
      <c r="J30" s="12">
        <f ca="1">IF(incidentes[[#This Row],[Status]]&lt;&gt;"Aberto",INT(RANDBETWEEN(1,240)),0)</f>
        <v>0</v>
      </c>
      <c r="K30" s="4" t="s">
        <v>20</v>
      </c>
    </row>
    <row r="31" spans="1:11" ht="15.75" thickBot="1" x14ac:dyDescent="0.3">
      <c r="A31" s="3" t="s">
        <v>99</v>
      </c>
      <c r="B31" s="2">
        <f t="shared" ca="1" si="0"/>
        <v>45895</v>
      </c>
      <c r="C31" s="2"/>
      <c r="D31" s="1" t="s">
        <v>16</v>
      </c>
      <c r="E31" s="1" t="str">
        <f ca="1">IF(AND(incidentes[[#This Row],[Status]]="Aberto",TODAY()-incidentes[[#This Row],[Data de Abertura]]&gt;=7),"Sim","Não")</f>
        <v>Sim</v>
      </c>
      <c r="F31" s="1" t="s">
        <v>22</v>
      </c>
      <c r="G31" s="1" t="s">
        <v>100</v>
      </c>
      <c r="H31" s="1" t="s">
        <v>19</v>
      </c>
      <c r="I31" s="1" t="s">
        <v>684</v>
      </c>
      <c r="J31" s="12">
        <f ca="1">IF(incidentes[[#This Row],[Status]]&lt;&gt;"Aberto",INT(RANDBETWEEN(1,240)),0)</f>
        <v>0</v>
      </c>
      <c r="K31" s="4" t="s">
        <v>24</v>
      </c>
    </row>
    <row r="32" spans="1:11" ht="27" thickBot="1" x14ac:dyDescent="0.3">
      <c r="A32" s="3" t="s">
        <v>103</v>
      </c>
      <c r="B32" s="2">
        <f t="shared" ca="1" si="0"/>
        <v>45900</v>
      </c>
      <c r="C32" s="2"/>
      <c r="D32" s="1" t="s">
        <v>16</v>
      </c>
      <c r="E32" s="1" t="str">
        <f ca="1">IF(AND(incidentes[[#This Row],[Status]]="Aberto",TODAY()-incidentes[[#This Row],[Data de Abertura]]&gt;=7),"Sim","Não")</f>
        <v>Não</v>
      </c>
      <c r="F32" s="1" t="s">
        <v>11</v>
      </c>
      <c r="G32" s="1" t="s">
        <v>104</v>
      </c>
      <c r="H32" s="1" t="s">
        <v>34</v>
      </c>
      <c r="I32" s="1" t="s">
        <v>350</v>
      </c>
      <c r="J32" s="12">
        <f ca="1">IF(incidentes[[#This Row],[Status]]&lt;&gt;"Aberto",INT(RANDBETWEEN(1,240)),0)</f>
        <v>0</v>
      </c>
      <c r="K32" s="4" t="s">
        <v>14</v>
      </c>
    </row>
    <row r="33" spans="1:11" ht="27" thickBot="1" x14ac:dyDescent="0.3">
      <c r="A33" s="3" t="s">
        <v>105</v>
      </c>
      <c r="B33" s="2">
        <f t="shared" ca="1" si="0"/>
        <v>45905</v>
      </c>
      <c r="C33" s="2"/>
      <c r="D33" s="1" t="s">
        <v>16</v>
      </c>
      <c r="E33" s="1" t="str">
        <f ca="1">IF(AND(incidentes[[#This Row],[Status]]="Aberto",TODAY()-incidentes[[#This Row],[Data de Abertura]]&gt;=7),"Sim","Não")</f>
        <v>Não</v>
      </c>
      <c r="F33" s="1" t="s">
        <v>22</v>
      </c>
      <c r="G33" s="1" t="s">
        <v>106</v>
      </c>
      <c r="H33" s="1" t="s">
        <v>19</v>
      </c>
      <c r="I33" s="1" t="s">
        <v>685</v>
      </c>
      <c r="J33" s="12">
        <f ca="1">IF(incidentes[[#This Row],[Status]]&lt;&gt;"Aberto",INT(RANDBETWEEN(1,240)),0)</f>
        <v>0</v>
      </c>
      <c r="K33" s="4" t="s">
        <v>20</v>
      </c>
    </row>
    <row r="34" spans="1:11" ht="27" thickBot="1" x14ac:dyDescent="0.3">
      <c r="A34" s="3" t="s">
        <v>107</v>
      </c>
      <c r="B34" s="2">
        <f t="shared" ref="B34:B65" ca="1" si="1">RANDBETWEEN(DATE(2025,8,1), TODAY())</f>
        <v>45885</v>
      </c>
      <c r="C34" s="2"/>
      <c r="D34" s="1" t="s">
        <v>16</v>
      </c>
      <c r="E34" s="1" t="str">
        <f ca="1">IF(AND(incidentes[[#This Row],[Status]]="Aberto",TODAY()-incidentes[[#This Row],[Data de Abertura]]&gt;=7),"Sim","Não")</f>
        <v>Sim</v>
      </c>
      <c r="F34" s="1" t="s">
        <v>17</v>
      </c>
      <c r="G34" s="1" t="s">
        <v>108</v>
      </c>
      <c r="H34" s="1" t="s">
        <v>13</v>
      </c>
      <c r="I34" s="1" t="s">
        <v>684</v>
      </c>
      <c r="J34" s="12">
        <f ca="1">IF(incidentes[[#This Row],[Status]]&lt;&gt;"Aberto",INT(RANDBETWEEN(1,240)),0)</f>
        <v>0</v>
      </c>
      <c r="K34" s="4" t="s">
        <v>24</v>
      </c>
    </row>
    <row r="35" spans="1:11" ht="27" thickBot="1" x14ac:dyDescent="0.3">
      <c r="A35" s="3" t="s">
        <v>109</v>
      </c>
      <c r="B35" s="2">
        <f t="shared" ca="1" si="1"/>
        <v>45894</v>
      </c>
      <c r="C35" s="2"/>
      <c r="D35" s="1" t="s">
        <v>16</v>
      </c>
      <c r="E35" s="1" t="str">
        <f ca="1">IF(AND(incidentes[[#This Row],[Status]]="Aberto",TODAY()-incidentes[[#This Row],[Data de Abertura]]&gt;=7),"Sim","Não")</f>
        <v>Sim</v>
      </c>
      <c r="F35" s="1" t="s">
        <v>11</v>
      </c>
      <c r="G35" s="1" t="s">
        <v>110</v>
      </c>
      <c r="H35" s="1" t="s">
        <v>34</v>
      </c>
      <c r="I35" s="1" t="s">
        <v>350</v>
      </c>
      <c r="J35" s="12">
        <f ca="1">IF(incidentes[[#This Row],[Status]]&lt;&gt;"Aberto",INT(RANDBETWEEN(1,240)),0)</f>
        <v>0</v>
      </c>
      <c r="K35" s="4" t="s">
        <v>14</v>
      </c>
    </row>
    <row r="36" spans="1:11" ht="27" thickBot="1" x14ac:dyDescent="0.3">
      <c r="A36" s="3" t="s">
        <v>111</v>
      </c>
      <c r="B36" s="2">
        <f t="shared" ca="1" si="1"/>
        <v>45898</v>
      </c>
      <c r="C36" s="2"/>
      <c r="D36" s="1" t="s">
        <v>16</v>
      </c>
      <c r="E36" s="1" t="str">
        <f ca="1">IF(AND(incidentes[[#This Row],[Status]]="Aberto",TODAY()-incidentes[[#This Row],[Data de Abertura]]&gt;=7),"Sim","Não")</f>
        <v>Sim</v>
      </c>
      <c r="F36" s="1" t="s">
        <v>22</v>
      </c>
      <c r="G36" s="1" t="s">
        <v>112</v>
      </c>
      <c r="H36" s="1" t="s">
        <v>19</v>
      </c>
      <c r="I36" s="1" t="s">
        <v>290</v>
      </c>
      <c r="J36" s="12">
        <f ca="1">IF(incidentes[[#This Row],[Status]]&lt;&gt;"Aberto",INT(RANDBETWEEN(1,240)),0)</f>
        <v>0</v>
      </c>
      <c r="K36" s="4" t="s">
        <v>14</v>
      </c>
    </row>
    <row r="37" spans="1:11" ht="27" thickBot="1" x14ac:dyDescent="0.3">
      <c r="A37" s="3" t="s">
        <v>113</v>
      </c>
      <c r="B37" s="2">
        <f t="shared" ca="1" si="1"/>
        <v>45886</v>
      </c>
      <c r="C37" s="2"/>
      <c r="D37" s="1" t="s">
        <v>16</v>
      </c>
      <c r="E37" s="1" t="str">
        <f ca="1">IF(AND(incidentes[[#This Row],[Status]]="Aberto",TODAY()-incidentes[[#This Row],[Data de Abertura]]&gt;=7),"Sim","Não")</f>
        <v>Sim</v>
      </c>
      <c r="F37" s="1" t="s">
        <v>17</v>
      </c>
      <c r="G37" s="1" t="s">
        <v>114</v>
      </c>
      <c r="H37" s="1" t="s">
        <v>13</v>
      </c>
      <c r="I37" s="1" t="s">
        <v>684</v>
      </c>
      <c r="J37" s="12">
        <f ca="1">IF(incidentes[[#This Row],[Status]]&lt;&gt;"Aberto",INT(RANDBETWEEN(1,240)),0)</f>
        <v>0</v>
      </c>
      <c r="K37" s="4" t="s">
        <v>14</v>
      </c>
    </row>
    <row r="38" spans="1:11" ht="27" thickBot="1" x14ac:dyDescent="0.3">
      <c r="A38" s="3" t="s">
        <v>115</v>
      </c>
      <c r="B38" s="2">
        <f t="shared" ca="1" si="1"/>
        <v>45903</v>
      </c>
      <c r="C38" s="2"/>
      <c r="D38" s="1" t="s">
        <v>16</v>
      </c>
      <c r="E38" s="1" t="str">
        <f ca="1">IF(AND(incidentes[[#This Row],[Status]]="Aberto",TODAY()-incidentes[[#This Row],[Data de Abertura]]&gt;=7),"Sim","Não")</f>
        <v>Não</v>
      </c>
      <c r="F38" s="1" t="s">
        <v>11</v>
      </c>
      <c r="G38" s="1" t="s">
        <v>116</v>
      </c>
      <c r="H38" s="1" t="s">
        <v>34</v>
      </c>
      <c r="I38" s="1" t="s">
        <v>350</v>
      </c>
      <c r="J38" s="12">
        <f ca="1">IF(incidentes[[#This Row],[Status]]&lt;&gt;"Aberto",INT(RANDBETWEEN(1,240)),0)</f>
        <v>0</v>
      </c>
      <c r="K38" s="4" t="s">
        <v>14</v>
      </c>
    </row>
    <row r="39" spans="1:11" ht="27" thickBot="1" x14ac:dyDescent="0.3">
      <c r="A39" s="3" t="s">
        <v>117</v>
      </c>
      <c r="B39" s="2">
        <f t="shared" ca="1" si="1"/>
        <v>45894</v>
      </c>
      <c r="C39" s="2"/>
      <c r="D39" s="1" t="s">
        <v>16</v>
      </c>
      <c r="E39" s="1" t="str">
        <f ca="1">IF(AND(incidentes[[#This Row],[Status]]="Aberto",TODAY()-incidentes[[#This Row],[Data de Abertura]]&gt;=7),"Sim","Não")</f>
        <v>Sim</v>
      </c>
      <c r="F39" s="1" t="s">
        <v>17</v>
      </c>
      <c r="G39" s="1" t="s">
        <v>118</v>
      </c>
      <c r="H39" s="1" t="s">
        <v>13</v>
      </c>
      <c r="I39" s="1" t="s">
        <v>685</v>
      </c>
      <c r="J39" s="12">
        <f ca="1">IF(incidentes[[#This Row],[Status]]&lt;&gt;"Aberto",INT(RANDBETWEEN(1,240)),0)</f>
        <v>0</v>
      </c>
      <c r="K39" s="4" t="s">
        <v>20</v>
      </c>
    </row>
    <row r="40" spans="1:11" ht="27" thickBot="1" x14ac:dyDescent="0.3">
      <c r="A40" s="3" t="s">
        <v>119</v>
      </c>
      <c r="B40" s="2">
        <f t="shared" ca="1" si="1"/>
        <v>45880</v>
      </c>
      <c r="C40" s="2"/>
      <c r="D40" s="1" t="s">
        <v>16</v>
      </c>
      <c r="E40" s="1" t="str">
        <f ca="1">IF(AND(incidentes[[#This Row],[Status]]="Aberto",TODAY()-incidentes[[#This Row],[Data de Abertura]]&gt;=7),"Sim","Não")</f>
        <v>Sim</v>
      </c>
      <c r="F40" s="1" t="s">
        <v>22</v>
      </c>
      <c r="G40" s="1" t="s">
        <v>120</v>
      </c>
      <c r="H40" s="1" t="s">
        <v>19</v>
      </c>
      <c r="I40" s="1" t="s">
        <v>684</v>
      </c>
      <c r="J40" s="12">
        <f ca="1">IF(incidentes[[#This Row],[Status]]&lt;&gt;"Aberto",INT(RANDBETWEEN(1,240)),0)</f>
        <v>0</v>
      </c>
      <c r="K40" s="4" t="s">
        <v>24</v>
      </c>
    </row>
    <row r="41" spans="1:11" ht="15.75" thickBot="1" x14ac:dyDescent="0.3">
      <c r="A41" s="3" t="s">
        <v>121</v>
      </c>
      <c r="B41" s="2">
        <f t="shared" ca="1" si="1"/>
        <v>45878</v>
      </c>
      <c r="C41" s="2"/>
      <c r="D41" s="1" t="s">
        <v>16</v>
      </c>
      <c r="E41" s="1" t="str">
        <f ca="1">IF(AND(incidentes[[#This Row],[Status]]="Aberto",TODAY()-incidentes[[#This Row],[Data de Abertura]]&gt;=7),"Sim","Não")</f>
        <v>Sim</v>
      </c>
      <c r="F41" s="1" t="s">
        <v>17</v>
      </c>
      <c r="G41" s="1" t="s">
        <v>122</v>
      </c>
      <c r="H41" s="1" t="s">
        <v>19</v>
      </c>
      <c r="I41" s="1" t="s">
        <v>685</v>
      </c>
      <c r="J41" s="12">
        <f ca="1">IF(incidentes[[#This Row],[Status]]&lt;&gt;"Aberto",INT(RANDBETWEEN(1,240)),0)</f>
        <v>0</v>
      </c>
      <c r="K41" s="4" t="s">
        <v>29</v>
      </c>
    </row>
    <row r="42" spans="1:11" ht="15.75" thickBot="1" x14ac:dyDescent="0.3">
      <c r="A42" s="3" t="s">
        <v>123</v>
      </c>
      <c r="B42" s="2">
        <f t="shared" ca="1" si="1"/>
        <v>45888</v>
      </c>
      <c r="C42" s="2"/>
      <c r="D42" s="1" t="s">
        <v>16</v>
      </c>
      <c r="E42" s="1" t="str">
        <f ca="1">IF(AND(incidentes[[#This Row],[Status]]="Aberto",TODAY()-incidentes[[#This Row],[Data de Abertura]]&gt;=7),"Sim","Não")</f>
        <v>Sim</v>
      </c>
      <c r="F42" s="1" t="s">
        <v>11</v>
      </c>
      <c r="G42" s="1" t="s">
        <v>124</v>
      </c>
      <c r="H42" s="1" t="s">
        <v>34</v>
      </c>
      <c r="I42" s="1" t="s">
        <v>350</v>
      </c>
      <c r="J42" s="12">
        <f ca="1">IF(incidentes[[#This Row],[Status]]&lt;&gt;"Aberto",INT(RANDBETWEEN(1,240)),0)</f>
        <v>0</v>
      </c>
      <c r="K42" s="4" t="s">
        <v>24</v>
      </c>
    </row>
    <row r="43" spans="1:11" ht="27" thickBot="1" x14ac:dyDescent="0.3">
      <c r="A43" s="3" t="s">
        <v>125</v>
      </c>
      <c r="B43" s="2">
        <f t="shared" ca="1" si="1"/>
        <v>45904</v>
      </c>
      <c r="C43" s="2"/>
      <c r="D43" s="1" t="s">
        <v>16</v>
      </c>
      <c r="E43" s="1" t="str">
        <f ca="1">IF(AND(incidentes[[#This Row],[Status]]="Aberto",TODAY()-incidentes[[#This Row],[Data de Abertura]]&gt;=7),"Sim","Não")</f>
        <v>Não</v>
      </c>
      <c r="F43" s="1" t="s">
        <v>22</v>
      </c>
      <c r="G43" s="1" t="s">
        <v>126</v>
      </c>
      <c r="H43" s="1" t="s">
        <v>19</v>
      </c>
      <c r="I43" s="1" t="s">
        <v>290</v>
      </c>
      <c r="J43" s="12">
        <f ca="1">IF(incidentes[[#This Row],[Status]]&lt;&gt;"Aberto",INT(RANDBETWEEN(1,240)),0)</f>
        <v>0</v>
      </c>
      <c r="K43" s="4" t="s">
        <v>29</v>
      </c>
    </row>
    <row r="44" spans="1:11" ht="27" thickBot="1" x14ac:dyDescent="0.3">
      <c r="A44" s="3" t="s">
        <v>127</v>
      </c>
      <c r="B44" s="2">
        <f t="shared" ca="1" si="1"/>
        <v>45886</v>
      </c>
      <c r="C44" s="2"/>
      <c r="D44" s="1" t="s">
        <v>16</v>
      </c>
      <c r="E44" s="1" t="str">
        <f ca="1">IF(AND(incidentes[[#This Row],[Status]]="Aberto",TODAY()-incidentes[[#This Row],[Data de Abertura]]&gt;=7),"Sim","Não")</f>
        <v>Sim</v>
      </c>
      <c r="F44" s="1" t="s">
        <v>17</v>
      </c>
      <c r="G44" s="1" t="s">
        <v>128</v>
      </c>
      <c r="H44" s="1" t="s">
        <v>13</v>
      </c>
      <c r="I44" s="1" t="s">
        <v>684</v>
      </c>
      <c r="J44" s="12">
        <f ca="1">IF(incidentes[[#This Row],[Status]]&lt;&gt;"Aberto",INT(RANDBETWEEN(1,240)),0)</f>
        <v>0</v>
      </c>
      <c r="K44" s="4" t="s">
        <v>14</v>
      </c>
    </row>
    <row r="45" spans="1:11" ht="27" thickBot="1" x14ac:dyDescent="0.3">
      <c r="A45" s="3" t="s">
        <v>129</v>
      </c>
      <c r="B45" s="2">
        <f t="shared" ca="1" si="1"/>
        <v>45895</v>
      </c>
      <c r="C45" s="2"/>
      <c r="D45" s="1" t="s">
        <v>16</v>
      </c>
      <c r="E45" s="1" t="str">
        <f ca="1">IF(AND(incidentes[[#This Row],[Status]]="Aberto",TODAY()-incidentes[[#This Row],[Data de Abertura]]&gt;=7),"Sim","Não")</f>
        <v>Sim</v>
      </c>
      <c r="F45" s="1" t="s">
        <v>22</v>
      </c>
      <c r="G45" s="1" t="s">
        <v>130</v>
      </c>
      <c r="H45" s="1" t="s">
        <v>19</v>
      </c>
      <c r="I45" s="1" t="s">
        <v>685</v>
      </c>
      <c r="J45" s="12">
        <f ca="1">IF(incidentes[[#This Row],[Status]]&lt;&gt;"Aberto",INT(RANDBETWEEN(1,240)),0)</f>
        <v>0</v>
      </c>
      <c r="K45" s="4" t="s">
        <v>20</v>
      </c>
    </row>
    <row r="46" spans="1:11" ht="27" thickBot="1" x14ac:dyDescent="0.3">
      <c r="A46" s="3" t="s">
        <v>133</v>
      </c>
      <c r="B46" s="2">
        <f t="shared" ca="1" si="1"/>
        <v>45878</v>
      </c>
      <c r="C46" s="2"/>
      <c r="D46" s="1" t="s">
        <v>16</v>
      </c>
      <c r="E46" s="1" t="str">
        <f ca="1">IF(AND(incidentes[[#This Row],[Status]]="Aberto",TODAY()-incidentes[[#This Row],[Data de Abertura]]&gt;=7),"Sim","Não")</f>
        <v>Sim</v>
      </c>
      <c r="F46" s="1" t="s">
        <v>17</v>
      </c>
      <c r="G46" s="1" t="s">
        <v>134</v>
      </c>
      <c r="H46" s="1" t="s">
        <v>19</v>
      </c>
      <c r="I46" s="1" t="s">
        <v>684</v>
      </c>
      <c r="J46" s="12">
        <f ca="1">IF(incidentes[[#This Row],[Status]]&lt;&gt;"Aberto",INT(RANDBETWEEN(1,240)),0)</f>
        <v>0</v>
      </c>
      <c r="K46" s="4" t="s">
        <v>29</v>
      </c>
    </row>
    <row r="47" spans="1:11" ht="27" thickBot="1" x14ac:dyDescent="0.3">
      <c r="A47" s="3" t="s">
        <v>135</v>
      </c>
      <c r="B47" s="2">
        <f t="shared" ca="1" si="1"/>
        <v>45901</v>
      </c>
      <c r="C47" s="2"/>
      <c r="D47" s="1" t="s">
        <v>16</v>
      </c>
      <c r="E47" s="1" t="str">
        <f ca="1">IF(AND(incidentes[[#This Row],[Status]]="Aberto",TODAY()-incidentes[[#This Row],[Data de Abertura]]&gt;=7),"Sim","Não")</f>
        <v>Não</v>
      </c>
      <c r="F47" s="1" t="s">
        <v>17</v>
      </c>
      <c r="G47" s="1" t="s">
        <v>136</v>
      </c>
      <c r="H47" s="1" t="s">
        <v>13</v>
      </c>
      <c r="I47" s="1" t="s">
        <v>290</v>
      </c>
      <c r="J47" s="12">
        <f ca="1">IF(incidentes[[#This Row],[Status]]&lt;&gt;"Aberto",INT(RANDBETWEEN(1,240)),0)</f>
        <v>0</v>
      </c>
      <c r="K47" s="4" t="s">
        <v>20</v>
      </c>
    </row>
    <row r="48" spans="1:11" ht="27" thickBot="1" x14ac:dyDescent="0.3">
      <c r="A48" s="3" t="s">
        <v>137</v>
      </c>
      <c r="B48" s="2">
        <f t="shared" ca="1" si="1"/>
        <v>45881</v>
      </c>
      <c r="C48" s="2"/>
      <c r="D48" s="1" t="s">
        <v>16</v>
      </c>
      <c r="E48" s="1" t="str">
        <f ca="1">IF(AND(incidentes[[#This Row],[Status]]="Aberto",TODAY()-incidentes[[#This Row],[Data de Abertura]]&gt;=7),"Sim","Não")</f>
        <v>Sim</v>
      </c>
      <c r="F48" s="1" t="s">
        <v>22</v>
      </c>
      <c r="G48" s="1" t="s">
        <v>138</v>
      </c>
      <c r="H48" s="1" t="s">
        <v>19</v>
      </c>
      <c r="I48" s="1" t="s">
        <v>685</v>
      </c>
      <c r="J48" s="12">
        <f ca="1">IF(incidentes[[#This Row],[Status]]&lt;&gt;"Aberto",INT(RANDBETWEEN(1,240)),0)</f>
        <v>0</v>
      </c>
      <c r="K48" s="4" t="s">
        <v>24</v>
      </c>
    </row>
    <row r="49" spans="1:11" ht="15.75" thickBot="1" x14ac:dyDescent="0.3">
      <c r="A49" s="3" t="s">
        <v>139</v>
      </c>
      <c r="B49" s="2">
        <f t="shared" ca="1" si="1"/>
        <v>45885</v>
      </c>
      <c r="C49" s="2"/>
      <c r="D49" s="1" t="s">
        <v>16</v>
      </c>
      <c r="E49" s="1" t="str">
        <f ca="1">IF(AND(incidentes[[#This Row],[Status]]="Aberto",TODAY()-incidentes[[#This Row],[Data de Abertura]]&gt;=7),"Sim","Não")</f>
        <v>Sim</v>
      </c>
      <c r="F49" s="1" t="s">
        <v>11</v>
      </c>
      <c r="G49" s="1" t="s">
        <v>140</v>
      </c>
      <c r="H49" s="1" t="s">
        <v>34</v>
      </c>
      <c r="I49" s="1" t="s">
        <v>350</v>
      </c>
      <c r="J49" s="12">
        <f ca="1">IF(incidentes[[#This Row],[Status]]&lt;&gt;"Aberto",INT(RANDBETWEEN(1,240)),0)</f>
        <v>0</v>
      </c>
      <c r="K49" s="4" t="s">
        <v>24</v>
      </c>
    </row>
    <row r="50" spans="1:11" ht="27" thickBot="1" x14ac:dyDescent="0.3">
      <c r="A50" s="3" t="s">
        <v>141</v>
      </c>
      <c r="B50" s="2">
        <f t="shared" ca="1" si="1"/>
        <v>45881</v>
      </c>
      <c r="C50" s="2"/>
      <c r="D50" s="1" t="s">
        <v>16</v>
      </c>
      <c r="E50" s="1" t="str">
        <f ca="1">IF(AND(incidentes[[#This Row],[Status]]="Aberto",TODAY()-incidentes[[#This Row],[Data de Abertura]]&gt;=7),"Sim","Não")</f>
        <v>Sim</v>
      </c>
      <c r="F50" s="1" t="s">
        <v>17</v>
      </c>
      <c r="G50" s="1" t="s">
        <v>142</v>
      </c>
      <c r="H50" s="1" t="s">
        <v>19</v>
      </c>
      <c r="I50" s="1" t="s">
        <v>684</v>
      </c>
      <c r="J50" s="12">
        <f ca="1">IF(incidentes[[#This Row],[Status]]&lt;&gt;"Aberto",INT(RANDBETWEEN(1,240)),0)</f>
        <v>0</v>
      </c>
      <c r="K50" s="4" t="s">
        <v>29</v>
      </c>
    </row>
    <row r="51" spans="1:11" ht="27" thickBot="1" x14ac:dyDescent="0.3">
      <c r="A51" s="3" t="s">
        <v>143</v>
      </c>
      <c r="B51" s="2">
        <f t="shared" ca="1" si="1"/>
        <v>45878</v>
      </c>
      <c r="C51" s="2"/>
      <c r="D51" s="1" t="s">
        <v>16</v>
      </c>
      <c r="E51" s="1" t="str">
        <f ca="1">IF(AND(incidentes[[#This Row],[Status]]="Aberto",TODAY()-incidentes[[#This Row],[Data de Abertura]]&gt;=7),"Sim","Não")</f>
        <v>Sim</v>
      </c>
      <c r="F51" s="1" t="s">
        <v>22</v>
      </c>
      <c r="G51" s="1" t="s">
        <v>144</v>
      </c>
      <c r="H51" s="1" t="s">
        <v>13</v>
      </c>
      <c r="I51" s="1" t="s">
        <v>290</v>
      </c>
      <c r="J51" s="12">
        <f ca="1">IF(incidentes[[#This Row],[Status]]&lt;&gt;"Aberto",INT(RANDBETWEEN(1,240)),0)</f>
        <v>0</v>
      </c>
      <c r="K51" s="4" t="s">
        <v>29</v>
      </c>
    </row>
    <row r="52" spans="1:11" ht="27" thickBot="1" x14ac:dyDescent="0.3">
      <c r="A52" s="3" t="s">
        <v>147</v>
      </c>
      <c r="B52" s="2">
        <f t="shared" ca="1" si="1"/>
        <v>45872</v>
      </c>
      <c r="C52" s="2"/>
      <c r="D52" s="1" t="s">
        <v>16</v>
      </c>
      <c r="E52" s="1" t="str">
        <f ca="1">IF(AND(incidentes[[#This Row],[Status]]="Aberto",TODAY()-incidentes[[#This Row],[Data de Abertura]]&gt;=7),"Sim","Não")</f>
        <v>Sim</v>
      </c>
      <c r="F52" s="1" t="s">
        <v>17</v>
      </c>
      <c r="G52" s="1" t="s">
        <v>148</v>
      </c>
      <c r="H52" s="1" t="s">
        <v>13</v>
      </c>
      <c r="I52" s="1" t="s">
        <v>685</v>
      </c>
      <c r="J52" s="12">
        <f ca="1">IF(incidentes[[#This Row],[Status]]&lt;&gt;"Aberto",INT(RANDBETWEEN(1,240)),0)</f>
        <v>0</v>
      </c>
      <c r="K52" s="4" t="s">
        <v>20</v>
      </c>
    </row>
    <row r="53" spans="1:11" ht="15.75" thickBot="1" x14ac:dyDescent="0.3">
      <c r="A53" s="3" t="s">
        <v>149</v>
      </c>
      <c r="B53" s="2">
        <f t="shared" ca="1" si="1"/>
        <v>45895</v>
      </c>
      <c r="C53" s="2"/>
      <c r="D53" s="1" t="s">
        <v>16</v>
      </c>
      <c r="E53" s="1" t="str">
        <f ca="1">IF(AND(incidentes[[#This Row],[Status]]="Aberto",TODAY()-incidentes[[#This Row],[Data de Abertura]]&gt;=7),"Sim","Não")</f>
        <v>Sim</v>
      </c>
      <c r="F53" s="1" t="s">
        <v>22</v>
      </c>
      <c r="G53" s="1" t="s">
        <v>150</v>
      </c>
      <c r="H53" s="1" t="s">
        <v>19</v>
      </c>
      <c r="I53" s="1" t="s">
        <v>684</v>
      </c>
      <c r="J53" s="12">
        <f ca="1">IF(incidentes[[#This Row],[Status]]&lt;&gt;"Aberto",INT(RANDBETWEEN(1,240)),0)</f>
        <v>0</v>
      </c>
      <c r="K53" s="4" t="s">
        <v>24</v>
      </c>
    </row>
    <row r="54" spans="1:11" ht="27" thickBot="1" x14ac:dyDescent="0.3">
      <c r="A54" s="3" t="s">
        <v>151</v>
      </c>
      <c r="B54" s="2">
        <f t="shared" ca="1" si="1"/>
        <v>45900</v>
      </c>
      <c r="C54" s="2"/>
      <c r="D54" s="1" t="s">
        <v>16</v>
      </c>
      <c r="E54" s="1" t="str">
        <f ca="1">IF(AND(incidentes[[#This Row],[Status]]="Aberto",TODAY()-incidentes[[#This Row],[Data de Abertura]]&gt;=7),"Sim","Não")</f>
        <v>Não</v>
      </c>
      <c r="F54" s="1" t="s">
        <v>17</v>
      </c>
      <c r="G54" s="1" t="s">
        <v>152</v>
      </c>
      <c r="H54" s="1" t="s">
        <v>34</v>
      </c>
      <c r="I54" s="1" t="s">
        <v>350</v>
      </c>
      <c r="J54" s="12">
        <f ca="1">IF(incidentes[[#This Row],[Status]]&lt;&gt;"Aberto",INT(RANDBETWEEN(1,240)),0)</f>
        <v>0</v>
      </c>
      <c r="K54" s="4" t="s">
        <v>14</v>
      </c>
    </row>
    <row r="55" spans="1:11" ht="27" thickBot="1" x14ac:dyDescent="0.3">
      <c r="A55" s="3" t="s">
        <v>155</v>
      </c>
      <c r="B55" s="2">
        <f t="shared" ca="1" si="1"/>
        <v>45886</v>
      </c>
      <c r="C55" s="2"/>
      <c r="D55" s="1" t="s">
        <v>16</v>
      </c>
      <c r="E55" s="1" t="str">
        <f ca="1">IF(AND(incidentes[[#This Row],[Status]]="Aberto",TODAY()-incidentes[[#This Row],[Data de Abertura]]&gt;=7),"Sim","Não")</f>
        <v>Sim</v>
      </c>
      <c r="F55" s="1" t="s">
        <v>17</v>
      </c>
      <c r="G55" s="1" t="s">
        <v>156</v>
      </c>
      <c r="H55" s="1" t="s">
        <v>13</v>
      </c>
      <c r="I55" s="1" t="s">
        <v>290</v>
      </c>
      <c r="J55" s="12">
        <f ca="1">IF(incidentes[[#This Row],[Status]]&lt;&gt;"Aberto",INT(RANDBETWEEN(1,240)),0)</f>
        <v>0</v>
      </c>
      <c r="K55" s="4" t="s">
        <v>24</v>
      </c>
    </row>
    <row r="56" spans="1:11" ht="27" thickBot="1" x14ac:dyDescent="0.3">
      <c r="A56" s="3" t="s">
        <v>157</v>
      </c>
      <c r="B56" s="2">
        <f t="shared" ca="1" si="1"/>
        <v>45905</v>
      </c>
      <c r="C56" s="2"/>
      <c r="D56" s="1" t="s">
        <v>16</v>
      </c>
      <c r="E56" s="1" t="str">
        <f ca="1">IF(AND(incidentes[[#This Row],[Status]]="Aberto",TODAY()-incidentes[[#This Row],[Data de Abertura]]&gt;=7),"Sim","Não")</f>
        <v>Não</v>
      </c>
      <c r="F56" s="1" t="s">
        <v>22</v>
      </c>
      <c r="G56" s="1" t="s">
        <v>158</v>
      </c>
      <c r="H56" s="1" t="s">
        <v>19</v>
      </c>
      <c r="I56" s="1" t="s">
        <v>685</v>
      </c>
      <c r="J56" s="12">
        <f ca="1">IF(incidentes[[#This Row],[Status]]&lt;&gt;"Aberto",INT(RANDBETWEEN(1,240)),0)</f>
        <v>0</v>
      </c>
      <c r="K56" s="4" t="s">
        <v>24</v>
      </c>
    </row>
    <row r="57" spans="1:11" ht="15.75" thickBot="1" x14ac:dyDescent="0.3">
      <c r="A57" s="3" t="s">
        <v>159</v>
      </c>
      <c r="B57" s="2">
        <f t="shared" ca="1" si="1"/>
        <v>45871</v>
      </c>
      <c r="C57" s="2"/>
      <c r="D57" s="1" t="s">
        <v>16</v>
      </c>
      <c r="E57" s="1" t="str">
        <f ca="1">IF(AND(incidentes[[#This Row],[Status]]="Aberto",TODAY()-incidentes[[#This Row],[Data de Abertura]]&gt;=7),"Sim","Não")</f>
        <v>Sim</v>
      </c>
      <c r="F57" s="1" t="s">
        <v>17</v>
      </c>
      <c r="G57" s="1" t="s">
        <v>160</v>
      </c>
      <c r="H57" s="1" t="s">
        <v>19</v>
      </c>
      <c r="I57" s="1" t="s">
        <v>684</v>
      </c>
      <c r="J57" s="12">
        <f ca="1">IF(incidentes[[#This Row],[Status]]&lt;&gt;"Aberto",INT(RANDBETWEEN(1,240)),0)</f>
        <v>0</v>
      </c>
      <c r="K57" s="4" t="s">
        <v>29</v>
      </c>
    </row>
    <row r="58" spans="1:11" ht="27" thickBot="1" x14ac:dyDescent="0.3">
      <c r="A58" s="3" t="s">
        <v>163</v>
      </c>
      <c r="B58" s="2">
        <f t="shared" ca="1" si="1"/>
        <v>45899</v>
      </c>
      <c r="C58" s="2"/>
      <c r="D58" s="1" t="s">
        <v>16</v>
      </c>
      <c r="E58" s="1" t="str">
        <f ca="1">IF(AND(incidentes[[#This Row],[Status]]="Aberto",TODAY()-incidentes[[#This Row],[Data de Abertura]]&gt;=7),"Sim","Não")</f>
        <v>Não</v>
      </c>
      <c r="F58" s="1" t="s">
        <v>22</v>
      </c>
      <c r="G58" s="1" t="s">
        <v>164</v>
      </c>
      <c r="H58" s="1" t="s">
        <v>19</v>
      </c>
      <c r="I58" s="1" t="s">
        <v>685</v>
      </c>
      <c r="J58" s="12">
        <f ca="1">IF(incidentes[[#This Row],[Status]]&lt;&gt;"Aberto",INT(RANDBETWEEN(1,240)),0)</f>
        <v>0</v>
      </c>
      <c r="K58" s="4" t="s">
        <v>29</v>
      </c>
    </row>
    <row r="59" spans="1:11" ht="39.75" thickBot="1" x14ac:dyDescent="0.3">
      <c r="A59" s="3" t="s">
        <v>165</v>
      </c>
      <c r="B59" s="2">
        <f t="shared" ca="1" si="1"/>
        <v>45889</v>
      </c>
      <c r="C59" s="2"/>
      <c r="D59" s="1" t="s">
        <v>16</v>
      </c>
      <c r="E59" s="1" t="str">
        <f ca="1">IF(AND(incidentes[[#This Row],[Status]]="Aberto",TODAY()-incidentes[[#This Row],[Data de Abertura]]&gt;=7),"Sim","Não")</f>
        <v>Sim</v>
      </c>
      <c r="F59" s="1" t="s">
        <v>17</v>
      </c>
      <c r="G59" s="1" t="s">
        <v>166</v>
      </c>
      <c r="H59" s="1" t="s">
        <v>13</v>
      </c>
      <c r="I59" s="1" t="s">
        <v>290</v>
      </c>
      <c r="J59" s="12">
        <f ca="1">IF(incidentes[[#This Row],[Status]]&lt;&gt;"Aberto",INT(RANDBETWEEN(1,240)),0)</f>
        <v>0</v>
      </c>
      <c r="K59" s="4" t="s">
        <v>29</v>
      </c>
    </row>
    <row r="60" spans="1:11" ht="27" thickBot="1" x14ac:dyDescent="0.3">
      <c r="A60" s="3" t="s">
        <v>167</v>
      </c>
      <c r="B60" s="2">
        <f t="shared" ca="1" si="1"/>
        <v>45902</v>
      </c>
      <c r="C60" s="2"/>
      <c r="D60" s="1" t="s">
        <v>16</v>
      </c>
      <c r="E60" s="1" t="str">
        <f ca="1">IF(AND(incidentes[[#This Row],[Status]]="Aberto",TODAY()-incidentes[[#This Row],[Data de Abertura]]&gt;=7),"Sim","Não")</f>
        <v>Não</v>
      </c>
      <c r="F60" s="1" t="s">
        <v>11</v>
      </c>
      <c r="G60" s="1" t="s">
        <v>168</v>
      </c>
      <c r="H60" s="1" t="s">
        <v>34</v>
      </c>
      <c r="I60" s="1" t="s">
        <v>350</v>
      </c>
      <c r="J60" s="12">
        <f ca="1">IF(incidentes[[#This Row],[Status]]&lt;&gt;"Aberto",INT(RANDBETWEEN(1,240)),0)</f>
        <v>0</v>
      </c>
      <c r="K60" s="4" t="s">
        <v>14</v>
      </c>
    </row>
    <row r="61" spans="1:11" ht="27" thickBot="1" x14ac:dyDescent="0.3">
      <c r="A61" s="3" t="s">
        <v>171</v>
      </c>
      <c r="B61" s="2">
        <f t="shared" ca="1" si="1"/>
        <v>45881</v>
      </c>
      <c r="C61" s="2"/>
      <c r="D61" s="1" t="s">
        <v>16</v>
      </c>
      <c r="E61" s="1" t="str">
        <f ca="1">IF(AND(incidentes[[#This Row],[Status]]="Aberto",TODAY()-incidentes[[#This Row],[Data de Abertura]]&gt;=7),"Sim","Não")</f>
        <v>Sim</v>
      </c>
      <c r="F61" s="1" t="s">
        <v>17</v>
      </c>
      <c r="G61" s="1" t="s">
        <v>172</v>
      </c>
      <c r="H61" s="1" t="s">
        <v>19</v>
      </c>
      <c r="I61" s="1" t="s">
        <v>685</v>
      </c>
      <c r="J61" s="12">
        <f ca="1">IF(incidentes[[#This Row],[Status]]&lt;&gt;"Aberto",INT(RANDBETWEEN(1,240)),0)</f>
        <v>0</v>
      </c>
      <c r="K61" s="4" t="s">
        <v>14</v>
      </c>
    </row>
    <row r="62" spans="1:11" ht="27" thickBot="1" x14ac:dyDescent="0.3">
      <c r="A62" s="3" t="s">
        <v>173</v>
      </c>
      <c r="B62" s="2">
        <f t="shared" ca="1" si="1"/>
        <v>45875</v>
      </c>
      <c r="C62" s="2"/>
      <c r="D62" s="1" t="s">
        <v>16</v>
      </c>
      <c r="E62" s="1" t="str">
        <f ca="1">IF(AND(incidentes[[#This Row],[Status]]="Aberto",TODAY()-incidentes[[#This Row],[Data de Abertura]]&gt;=7),"Sim","Não")</f>
        <v>Sim</v>
      </c>
      <c r="F62" s="1" t="s">
        <v>11</v>
      </c>
      <c r="G62" s="1" t="s">
        <v>174</v>
      </c>
      <c r="H62" s="1" t="s">
        <v>34</v>
      </c>
      <c r="I62" s="1" t="s">
        <v>350</v>
      </c>
      <c r="J62" s="12">
        <f ca="1">IF(incidentes[[#This Row],[Status]]&lt;&gt;"Aberto",INT(RANDBETWEEN(1,240)),0)</f>
        <v>0</v>
      </c>
      <c r="K62" s="4" t="s">
        <v>24</v>
      </c>
    </row>
    <row r="63" spans="1:11" ht="27" thickBot="1" x14ac:dyDescent="0.3">
      <c r="A63" s="3" t="s">
        <v>175</v>
      </c>
      <c r="B63" s="2">
        <f t="shared" ca="1" si="1"/>
        <v>45897</v>
      </c>
      <c r="C63" s="2"/>
      <c r="D63" s="1" t="s">
        <v>16</v>
      </c>
      <c r="E63" s="1" t="str">
        <f ca="1">IF(AND(incidentes[[#This Row],[Status]]="Aberto",TODAY()-incidentes[[#This Row],[Data de Abertura]]&gt;=7),"Sim","Não")</f>
        <v>Sim</v>
      </c>
      <c r="F63" s="1" t="s">
        <v>22</v>
      </c>
      <c r="G63" s="1" t="s">
        <v>176</v>
      </c>
      <c r="H63" s="1" t="s">
        <v>13</v>
      </c>
      <c r="I63" s="1" t="s">
        <v>290</v>
      </c>
      <c r="J63" s="12">
        <f ca="1">IF(incidentes[[#This Row],[Status]]&lt;&gt;"Aberto",INT(RANDBETWEEN(1,240)),0)</f>
        <v>0</v>
      </c>
      <c r="K63" s="4" t="s">
        <v>20</v>
      </c>
    </row>
    <row r="64" spans="1:11" ht="27" thickBot="1" x14ac:dyDescent="0.3">
      <c r="A64" s="3" t="s">
        <v>177</v>
      </c>
      <c r="B64" s="2">
        <f t="shared" ca="1" si="1"/>
        <v>45898</v>
      </c>
      <c r="C64" s="2"/>
      <c r="D64" s="1" t="s">
        <v>16</v>
      </c>
      <c r="E64" s="1" t="str">
        <f ca="1">IF(AND(incidentes[[#This Row],[Status]]="Aberto",TODAY()-incidentes[[#This Row],[Data de Abertura]]&gt;=7),"Sim","Não")</f>
        <v>Sim</v>
      </c>
      <c r="F64" s="1" t="s">
        <v>17</v>
      </c>
      <c r="G64" s="1" t="s">
        <v>178</v>
      </c>
      <c r="H64" s="1" t="s">
        <v>19</v>
      </c>
      <c r="I64" s="1" t="s">
        <v>684</v>
      </c>
      <c r="J64" s="12">
        <f ca="1">IF(incidentes[[#This Row],[Status]]&lt;&gt;"Aberto",INT(RANDBETWEEN(1,240)),0)</f>
        <v>0</v>
      </c>
      <c r="K64" s="4" t="s">
        <v>20</v>
      </c>
    </row>
    <row r="65" spans="1:11" ht="27" thickBot="1" x14ac:dyDescent="0.3">
      <c r="A65" s="3" t="s">
        <v>179</v>
      </c>
      <c r="B65" s="2">
        <f t="shared" ca="1" si="1"/>
        <v>45898</v>
      </c>
      <c r="C65" s="2"/>
      <c r="D65" s="1" t="s">
        <v>16</v>
      </c>
      <c r="E65" s="1" t="str">
        <f ca="1">IF(AND(incidentes[[#This Row],[Status]]="Aberto",TODAY()-incidentes[[#This Row],[Data de Abertura]]&gt;=7),"Sim","Não")</f>
        <v>Sim</v>
      </c>
      <c r="F65" s="1" t="s">
        <v>17</v>
      </c>
      <c r="G65" s="1" t="s">
        <v>180</v>
      </c>
      <c r="H65" s="1" t="s">
        <v>34</v>
      </c>
      <c r="I65" s="1" t="s">
        <v>350</v>
      </c>
      <c r="J65" s="12">
        <f ca="1">IF(incidentes[[#This Row],[Status]]&lt;&gt;"Aberto",INT(RANDBETWEEN(1,240)),0)</f>
        <v>0</v>
      </c>
      <c r="K65" s="4" t="s">
        <v>20</v>
      </c>
    </row>
    <row r="66" spans="1:11" ht="27" thickBot="1" x14ac:dyDescent="0.3">
      <c r="A66" s="3" t="s">
        <v>181</v>
      </c>
      <c r="B66" s="2">
        <f t="shared" ref="B66:B101" ca="1" si="2">RANDBETWEEN(DATE(2025,8,1), TODAY())</f>
        <v>45878</v>
      </c>
      <c r="C66" s="2"/>
      <c r="D66" s="1" t="s">
        <v>16</v>
      </c>
      <c r="E66" s="1" t="str">
        <f ca="1">IF(AND(incidentes[[#This Row],[Status]]="Aberto",TODAY()-incidentes[[#This Row],[Data de Abertura]]&gt;=7),"Sim","Não")</f>
        <v>Sim</v>
      </c>
      <c r="F66" s="1" t="s">
        <v>22</v>
      </c>
      <c r="G66" s="1" t="s">
        <v>182</v>
      </c>
      <c r="H66" s="1" t="s">
        <v>19</v>
      </c>
      <c r="I66" s="1" t="s">
        <v>685</v>
      </c>
      <c r="J66" s="12">
        <f ca="1">IF(incidentes[[#This Row],[Status]]&lt;&gt;"Aberto",INT(RANDBETWEEN(1,240)),0)</f>
        <v>0</v>
      </c>
      <c r="K66" s="4" t="s">
        <v>20</v>
      </c>
    </row>
    <row r="67" spans="1:11" ht="39.75" thickBot="1" x14ac:dyDescent="0.3">
      <c r="A67" s="3" t="s">
        <v>183</v>
      </c>
      <c r="B67" s="2">
        <f t="shared" ca="1" si="2"/>
        <v>45880</v>
      </c>
      <c r="C67" s="2"/>
      <c r="D67" s="1" t="s">
        <v>16</v>
      </c>
      <c r="E67" s="1" t="str">
        <f ca="1">IF(AND(incidentes[[#This Row],[Status]]="Aberto",TODAY()-incidentes[[#This Row],[Data de Abertura]]&gt;=7),"Sim","Não")</f>
        <v>Sim</v>
      </c>
      <c r="F67" s="1" t="s">
        <v>11</v>
      </c>
      <c r="G67" s="1" t="s">
        <v>184</v>
      </c>
      <c r="H67" s="1" t="s">
        <v>34</v>
      </c>
      <c r="I67" s="1" t="s">
        <v>350</v>
      </c>
      <c r="J67" s="12">
        <f ca="1">IF(incidentes[[#This Row],[Status]]&lt;&gt;"Aberto",INT(RANDBETWEEN(1,240)),0)</f>
        <v>0</v>
      </c>
      <c r="K67" s="4" t="s">
        <v>29</v>
      </c>
    </row>
    <row r="68" spans="1:11" ht="15.75" thickBot="1" x14ac:dyDescent="0.3">
      <c r="A68" s="3" t="s">
        <v>185</v>
      </c>
      <c r="B68" s="2">
        <f t="shared" ca="1" si="2"/>
        <v>45881</v>
      </c>
      <c r="C68" s="2"/>
      <c r="D68" s="1" t="s">
        <v>16</v>
      </c>
      <c r="E68" s="1" t="str">
        <f ca="1">IF(AND(incidentes[[#This Row],[Status]]="Aberto",TODAY()-incidentes[[#This Row],[Data de Abertura]]&gt;=7),"Sim","Não")</f>
        <v>Sim</v>
      </c>
      <c r="F68" s="1" t="s">
        <v>17</v>
      </c>
      <c r="G68" s="1" t="s">
        <v>186</v>
      </c>
      <c r="H68" s="1" t="s">
        <v>19</v>
      </c>
      <c r="I68" s="1" t="s">
        <v>290</v>
      </c>
      <c r="J68" s="12">
        <f ca="1">IF(incidentes[[#This Row],[Status]]&lt;&gt;"Aberto",INT(RANDBETWEEN(1,240)),0)</f>
        <v>0</v>
      </c>
      <c r="K68" s="4" t="s">
        <v>29</v>
      </c>
    </row>
    <row r="69" spans="1:11" ht="27" thickBot="1" x14ac:dyDescent="0.3">
      <c r="A69" s="3" t="s">
        <v>187</v>
      </c>
      <c r="B69" s="2">
        <f t="shared" ca="1" si="2"/>
        <v>45882</v>
      </c>
      <c r="C69" s="2"/>
      <c r="D69" s="1" t="s">
        <v>16</v>
      </c>
      <c r="E69" s="1" t="str">
        <f ca="1">IF(AND(incidentes[[#This Row],[Status]]="Aberto",TODAY()-incidentes[[#This Row],[Data de Abertura]]&gt;=7),"Sim","Não")</f>
        <v>Sim</v>
      </c>
      <c r="F69" s="1" t="s">
        <v>22</v>
      </c>
      <c r="G69" s="1" t="s">
        <v>188</v>
      </c>
      <c r="H69" s="1" t="s">
        <v>13</v>
      </c>
      <c r="I69" s="1" t="s">
        <v>684</v>
      </c>
      <c r="J69" s="12">
        <f ca="1">IF(incidentes[[#This Row],[Status]]&lt;&gt;"Aberto",INT(RANDBETWEEN(1,240)),0)</f>
        <v>0</v>
      </c>
      <c r="K69" s="4" t="s">
        <v>24</v>
      </c>
    </row>
    <row r="70" spans="1:11" ht="27" thickBot="1" x14ac:dyDescent="0.3">
      <c r="A70" s="3" t="s">
        <v>189</v>
      </c>
      <c r="B70" s="2">
        <f t="shared" ca="1" si="2"/>
        <v>45903</v>
      </c>
      <c r="C70" s="2"/>
      <c r="D70" s="1" t="s">
        <v>16</v>
      </c>
      <c r="E70" s="1" t="str">
        <f ca="1">IF(AND(incidentes[[#This Row],[Status]]="Aberto",TODAY()-incidentes[[#This Row],[Data de Abertura]]&gt;=7),"Sim","Não")</f>
        <v>Não</v>
      </c>
      <c r="F70" s="1" t="s">
        <v>11</v>
      </c>
      <c r="G70" s="1" t="s">
        <v>190</v>
      </c>
      <c r="H70" s="1" t="s">
        <v>34</v>
      </c>
      <c r="I70" s="1" t="s">
        <v>350</v>
      </c>
      <c r="J70" s="12">
        <f ca="1">IF(incidentes[[#This Row],[Status]]&lt;&gt;"Aberto",INT(RANDBETWEEN(1,240)),0)</f>
        <v>0</v>
      </c>
      <c r="K70" s="4" t="s">
        <v>20</v>
      </c>
    </row>
    <row r="71" spans="1:11" ht="27" thickBot="1" x14ac:dyDescent="0.3">
      <c r="A71" s="3" t="s">
        <v>191</v>
      </c>
      <c r="B71" s="2">
        <f t="shared" ca="1" si="2"/>
        <v>45873</v>
      </c>
      <c r="C71" s="2"/>
      <c r="D71" s="1" t="s">
        <v>16</v>
      </c>
      <c r="E71" s="1" t="str">
        <f ca="1">IF(AND(incidentes[[#This Row],[Status]]="Aberto",TODAY()-incidentes[[#This Row],[Data de Abertura]]&gt;=7),"Sim","Não")</f>
        <v>Sim</v>
      </c>
      <c r="F71" s="1" t="s">
        <v>17</v>
      </c>
      <c r="G71" s="1" t="s">
        <v>192</v>
      </c>
      <c r="H71" s="1" t="s">
        <v>13</v>
      </c>
      <c r="I71" s="1" t="s">
        <v>685</v>
      </c>
      <c r="J71" s="12">
        <f ca="1">IF(incidentes[[#This Row],[Status]]&lt;&gt;"Aberto",INT(RANDBETWEEN(1,240)),0)</f>
        <v>0</v>
      </c>
      <c r="K71" s="4" t="s">
        <v>20</v>
      </c>
    </row>
    <row r="72" spans="1:11" ht="27" thickBot="1" x14ac:dyDescent="0.3">
      <c r="A72" s="3" t="s">
        <v>193</v>
      </c>
      <c r="B72" s="2">
        <f t="shared" ca="1" si="2"/>
        <v>45889</v>
      </c>
      <c r="C72" s="2"/>
      <c r="D72" s="1" t="s">
        <v>16</v>
      </c>
      <c r="E72" s="1" t="str">
        <f ca="1">IF(AND(incidentes[[#This Row],[Status]]="Aberto",TODAY()-incidentes[[#This Row],[Data de Abertura]]&gt;=7),"Sim","Não")</f>
        <v>Sim</v>
      </c>
      <c r="F72" s="1" t="s">
        <v>22</v>
      </c>
      <c r="G72" s="1" t="s">
        <v>194</v>
      </c>
      <c r="H72" s="1" t="s">
        <v>19</v>
      </c>
      <c r="I72" s="1" t="s">
        <v>684</v>
      </c>
      <c r="J72" s="12">
        <f ca="1">IF(incidentes[[#This Row],[Status]]&lt;&gt;"Aberto",INT(RANDBETWEEN(1,240)),0)</f>
        <v>0</v>
      </c>
      <c r="K72" s="4" t="s">
        <v>29</v>
      </c>
    </row>
    <row r="73" spans="1:11" ht="39.75" thickBot="1" x14ac:dyDescent="0.3">
      <c r="A73" s="3" t="s">
        <v>195</v>
      </c>
      <c r="B73" s="2">
        <f t="shared" ca="1" si="2"/>
        <v>45901</v>
      </c>
      <c r="C73" s="2"/>
      <c r="D73" s="1" t="s">
        <v>16</v>
      </c>
      <c r="E73" s="1" t="str">
        <f ca="1">IF(AND(incidentes[[#This Row],[Status]]="Aberto",TODAY()-incidentes[[#This Row],[Data de Abertura]]&gt;=7),"Sim","Não")</f>
        <v>Não</v>
      </c>
      <c r="F73" s="1" t="s">
        <v>17</v>
      </c>
      <c r="G73" s="1" t="s">
        <v>196</v>
      </c>
      <c r="H73" s="1" t="s">
        <v>13</v>
      </c>
      <c r="I73" s="1" t="s">
        <v>290</v>
      </c>
      <c r="J73" s="12">
        <f ca="1">IF(incidentes[[#This Row],[Status]]&lt;&gt;"Aberto",INT(RANDBETWEEN(1,240)),0)</f>
        <v>0</v>
      </c>
      <c r="K73" s="4" t="s">
        <v>14</v>
      </c>
    </row>
    <row r="74" spans="1:11" ht="15.75" thickBot="1" x14ac:dyDescent="0.3">
      <c r="A74" s="3" t="s">
        <v>197</v>
      </c>
      <c r="B74" s="2">
        <f t="shared" ca="1" si="2"/>
        <v>45879</v>
      </c>
      <c r="C74" s="2"/>
      <c r="D74" s="1" t="s">
        <v>16</v>
      </c>
      <c r="E74" s="1" t="str">
        <f ca="1">IF(AND(incidentes[[#This Row],[Status]]="Aberto",TODAY()-incidentes[[#This Row],[Data de Abertura]]&gt;=7),"Sim","Não")</f>
        <v>Sim</v>
      </c>
      <c r="F74" s="1" t="s">
        <v>22</v>
      </c>
      <c r="G74" s="1" t="s">
        <v>100</v>
      </c>
      <c r="H74" s="1" t="s">
        <v>19</v>
      </c>
      <c r="I74" s="1" t="s">
        <v>685</v>
      </c>
      <c r="J74" s="12">
        <f ca="1">IF(incidentes[[#This Row],[Status]]&lt;&gt;"Aberto",INT(RANDBETWEEN(1,240)),0)</f>
        <v>0</v>
      </c>
      <c r="K74" s="4" t="s">
        <v>24</v>
      </c>
    </row>
    <row r="75" spans="1:11" ht="39.75" thickBot="1" x14ac:dyDescent="0.3">
      <c r="A75" s="3" t="s">
        <v>198</v>
      </c>
      <c r="B75" s="2">
        <f t="shared" ca="1" si="2"/>
        <v>45882</v>
      </c>
      <c r="C75" s="2"/>
      <c r="D75" s="1" t="s">
        <v>16</v>
      </c>
      <c r="E75" s="1" t="str">
        <f ca="1">IF(AND(incidentes[[#This Row],[Status]]="Aberto",TODAY()-incidentes[[#This Row],[Data de Abertura]]&gt;=7),"Sim","Não")</f>
        <v>Sim</v>
      </c>
      <c r="F75" s="1" t="s">
        <v>11</v>
      </c>
      <c r="G75" s="1" t="s">
        <v>199</v>
      </c>
      <c r="H75" s="1" t="s">
        <v>34</v>
      </c>
      <c r="I75" s="1" t="s">
        <v>350</v>
      </c>
      <c r="J75" s="12">
        <f ca="1">IF(incidentes[[#This Row],[Status]]&lt;&gt;"Aberto",INT(RANDBETWEEN(1,240)),0)</f>
        <v>0</v>
      </c>
      <c r="K75" s="4" t="s">
        <v>24</v>
      </c>
    </row>
    <row r="76" spans="1:11" ht="27" thickBot="1" x14ac:dyDescent="0.3">
      <c r="A76" s="3" t="s">
        <v>202</v>
      </c>
      <c r="B76" s="2">
        <f t="shared" ca="1" si="2"/>
        <v>45885</v>
      </c>
      <c r="C76" s="2"/>
      <c r="D76" s="1" t="s">
        <v>16</v>
      </c>
      <c r="E76" s="1" t="str">
        <f ca="1">IF(AND(incidentes[[#This Row],[Status]]="Aberto",TODAY()-incidentes[[#This Row],[Data de Abertura]]&gt;=7),"Sim","Não")</f>
        <v>Sim</v>
      </c>
      <c r="F76" s="1" t="s">
        <v>22</v>
      </c>
      <c r="G76" s="1" t="s">
        <v>203</v>
      </c>
      <c r="H76" s="1" t="s">
        <v>19</v>
      </c>
      <c r="I76" s="1" t="s">
        <v>685</v>
      </c>
      <c r="J76" s="12">
        <f ca="1">IF(incidentes[[#This Row],[Status]]&lt;&gt;"Aberto",INT(RANDBETWEEN(1,240)),0)</f>
        <v>0</v>
      </c>
      <c r="K76" s="4" t="s">
        <v>24</v>
      </c>
    </row>
    <row r="77" spans="1:11" ht="27" thickBot="1" x14ac:dyDescent="0.3">
      <c r="A77" s="3" t="s">
        <v>204</v>
      </c>
      <c r="B77" s="2">
        <f t="shared" ca="1" si="2"/>
        <v>45883</v>
      </c>
      <c r="C77" s="2"/>
      <c r="D77" s="1" t="s">
        <v>16</v>
      </c>
      <c r="E77" s="1" t="str">
        <f ca="1">IF(AND(incidentes[[#This Row],[Status]]="Aberto",TODAY()-incidentes[[#This Row],[Data de Abertura]]&gt;=7),"Sim","Não")</f>
        <v>Sim</v>
      </c>
      <c r="F77" s="1" t="s">
        <v>11</v>
      </c>
      <c r="G77" s="1" t="s">
        <v>205</v>
      </c>
      <c r="H77" s="1" t="s">
        <v>34</v>
      </c>
      <c r="I77" s="1" t="s">
        <v>350</v>
      </c>
      <c r="J77" s="12">
        <f ca="1">IF(incidentes[[#This Row],[Status]]&lt;&gt;"Aberto",INT(RANDBETWEEN(1,240)),0)</f>
        <v>0</v>
      </c>
      <c r="K77" s="4" t="s">
        <v>14</v>
      </c>
    </row>
    <row r="78" spans="1:11" ht="39.75" thickBot="1" x14ac:dyDescent="0.3">
      <c r="A78" s="3" t="s">
        <v>206</v>
      </c>
      <c r="B78" s="2">
        <f t="shared" ca="1" si="2"/>
        <v>45884</v>
      </c>
      <c r="C78" s="2"/>
      <c r="D78" s="1" t="s">
        <v>16</v>
      </c>
      <c r="E78" s="1" t="str">
        <f ca="1">IF(AND(incidentes[[#This Row],[Status]]="Aberto",TODAY()-incidentes[[#This Row],[Data de Abertura]]&gt;=7),"Sim","Não")</f>
        <v>Sim</v>
      </c>
      <c r="F78" s="1" t="s">
        <v>17</v>
      </c>
      <c r="G78" s="1" t="s">
        <v>207</v>
      </c>
      <c r="H78" s="1" t="s">
        <v>13</v>
      </c>
      <c r="I78" s="1" t="s">
        <v>290</v>
      </c>
      <c r="J78" s="12">
        <f ca="1">IF(incidentes[[#This Row],[Status]]&lt;&gt;"Aberto",INT(RANDBETWEEN(1,240)),0)</f>
        <v>0</v>
      </c>
      <c r="K78" s="4" t="s">
        <v>20</v>
      </c>
    </row>
    <row r="79" spans="1:11" ht="27" thickBot="1" x14ac:dyDescent="0.3">
      <c r="A79" s="3" t="s">
        <v>210</v>
      </c>
      <c r="B79" s="2">
        <f t="shared" ca="1" si="2"/>
        <v>45897</v>
      </c>
      <c r="C79" s="2"/>
      <c r="D79" s="1" t="s">
        <v>16</v>
      </c>
      <c r="E79" s="1" t="str">
        <f ca="1">IF(AND(incidentes[[#This Row],[Status]]="Aberto",TODAY()-incidentes[[#This Row],[Data de Abertura]]&gt;=7),"Sim","Não")</f>
        <v>Sim</v>
      </c>
      <c r="F79" s="1" t="s">
        <v>17</v>
      </c>
      <c r="G79" s="1" t="s">
        <v>211</v>
      </c>
      <c r="H79" s="1" t="s">
        <v>19</v>
      </c>
      <c r="I79" s="1" t="s">
        <v>685</v>
      </c>
      <c r="J79" s="12">
        <f ca="1">IF(incidentes[[#This Row],[Status]]&lt;&gt;"Aberto",INT(RANDBETWEEN(1,240)),0)</f>
        <v>0</v>
      </c>
      <c r="K79" s="4" t="s">
        <v>14</v>
      </c>
    </row>
    <row r="80" spans="1:11" ht="27" thickBot="1" x14ac:dyDescent="0.3">
      <c r="A80" s="3" t="s">
        <v>212</v>
      </c>
      <c r="B80" s="2">
        <f t="shared" ca="1" si="2"/>
        <v>45878</v>
      </c>
      <c r="C80" s="2"/>
      <c r="D80" s="1" t="s">
        <v>16</v>
      </c>
      <c r="E80" s="1" t="str">
        <f ca="1">IF(AND(incidentes[[#This Row],[Status]]="Aberto",TODAY()-incidentes[[#This Row],[Data de Abertura]]&gt;=7),"Sim","Não")</f>
        <v>Sim</v>
      </c>
      <c r="F80" s="1" t="s">
        <v>11</v>
      </c>
      <c r="G80" s="1" t="s">
        <v>213</v>
      </c>
      <c r="H80" s="1" t="s">
        <v>34</v>
      </c>
      <c r="I80" s="1" t="s">
        <v>350</v>
      </c>
      <c r="J80" s="12">
        <f ca="1">IF(incidentes[[#This Row],[Status]]&lt;&gt;"Aberto",INT(RANDBETWEEN(1,240)),0)</f>
        <v>0</v>
      </c>
      <c r="K80" s="4" t="s">
        <v>14</v>
      </c>
    </row>
    <row r="81" spans="1:11" ht="27" thickBot="1" x14ac:dyDescent="0.3">
      <c r="A81" s="3" t="s">
        <v>214</v>
      </c>
      <c r="B81" s="2">
        <f t="shared" ca="1" si="2"/>
        <v>45882</v>
      </c>
      <c r="C81" s="2"/>
      <c r="D81" s="1" t="s">
        <v>16</v>
      </c>
      <c r="E81" s="1" t="str">
        <f ca="1">IF(AND(incidentes[[#This Row],[Status]]="Aberto",TODAY()-incidentes[[#This Row],[Data de Abertura]]&gt;=7),"Sim","Não")</f>
        <v>Sim</v>
      </c>
      <c r="F81" s="1" t="s">
        <v>22</v>
      </c>
      <c r="G81" s="1" t="s">
        <v>215</v>
      </c>
      <c r="H81" s="1" t="s">
        <v>19</v>
      </c>
      <c r="I81" s="1" t="s">
        <v>684</v>
      </c>
      <c r="J81" s="12">
        <f ca="1">IF(incidentes[[#This Row],[Status]]&lt;&gt;"Aberto",INT(RANDBETWEEN(1,240)),0)</f>
        <v>0</v>
      </c>
      <c r="K81" s="4" t="s">
        <v>24</v>
      </c>
    </row>
    <row r="82" spans="1:11" ht="27" thickBot="1" x14ac:dyDescent="0.3">
      <c r="A82" s="3" t="s">
        <v>216</v>
      </c>
      <c r="B82" s="2">
        <f t="shared" ca="1" si="2"/>
        <v>45890</v>
      </c>
      <c r="C82" s="2"/>
      <c r="D82" s="1" t="s">
        <v>16</v>
      </c>
      <c r="E82" s="1" t="str">
        <f ca="1">IF(AND(incidentes[[#This Row],[Status]]="Aberto",TODAY()-incidentes[[#This Row],[Data de Abertura]]&gt;=7),"Sim","Não")</f>
        <v>Sim</v>
      </c>
      <c r="F82" s="1" t="s">
        <v>17</v>
      </c>
      <c r="G82" s="1" t="s">
        <v>217</v>
      </c>
      <c r="H82" s="1" t="s">
        <v>13</v>
      </c>
      <c r="I82" s="1" t="s">
        <v>290</v>
      </c>
      <c r="J82" s="12">
        <f ca="1">IF(incidentes[[#This Row],[Status]]&lt;&gt;"Aberto",INT(RANDBETWEEN(1,240)),0)</f>
        <v>0</v>
      </c>
      <c r="K82" s="4" t="s">
        <v>20</v>
      </c>
    </row>
    <row r="83" spans="1:11" ht="27" thickBot="1" x14ac:dyDescent="0.3">
      <c r="A83" s="3" t="s">
        <v>218</v>
      </c>
      <c r="B83" s="2">
        <f t="shared" ca="1" si="2"/>
        <v>45873</v>
      </c>
      <c r="C83" s="2"/>
      <c r="D83" s="1" t="s">
        <v>16</v>
      </c>
      <c r="E83" s="1" t="str">
        <f ca="1">IF(AND(incidentes[[#This Row],[Status]]="Aberto",TODAY()-incidentes[[#This Row],[Data de Abertura]]&gt;=7),"Sim","Não")</f>
        <v>Sim</v>
      </c>
      <c r="F83" s="1" t="s">
        <v>11</v>
      </c>
      <c r="G83" s="1" t="s">
        <v>219</v>
      </c>
      <c r="H83" s="1" t="s">
        <v>34</v>
      </c>
      <c r="I83" s="1" t="s">
        <v>350</v>
      </c>
      <c r="J83" s="12">
        <f ca="1">IF(incidentes[[#This Row],[Status]]&lt;&gt;"Aberto",INT(RANDBETWEEN(1,240)),0)</f>
        <v>0</v>
      </c>
      <c r="K83" s="4" t="s">
        <v>24</v>
      </c>
    </row>
    <row r="84" spans="1:11" ht="26.25" customHeight="1" thickBot="1" x14ac:dyDescent="0.3">
      <c r="A84" s="3" t="s">
        <v>9</v>
      </c>
      <c r="B84" s="2">
        <f t="shared" ca="1" si="2"/>
        <v>45894</v>
      </c>
      <c r="C84" s="2">
        <f ca="1">incidentes[[#This Row],[Data de Abertura]]+7</f>
        <v>45901</v>
      </c>
      <c r="D84" s="1" t="s">
        <v>10</v>
      </c>
      <c r="E84" s="1" t="str">
        <f ca="1">IF(AND(incidentes[[#This Row],[Status]]="Aberto",TODAY()-incidentes[[#This Row],[Data de Abertura]]&gt;=7),"Sim","Não")</f>
        <v>Não</v>
      </c>
      <c r="F84" s="1" t="s">
        <v>11</v>
      </c>
      <c r="G84" s="1" t="s">
        <v>12</v>
      </c>
      <c r="H84" s="1" t="s">
        <v>13</v>
      </c>
      <c r="I84" s="1" t="s">
        <v>290</v>
      </c>
      <c r="J84" s="12">
        <f ca="1">IF(incidentes[[#This Row],[Status]]&lt;&gt;"Aberto",INT(RANDBETWEEN(1,240)),0)</f>
        <v>205</v>
      </c>
      <c r="K84" s="4" t="s">
        <v>14</v>
      </c>
    </row>
    <row r="85" spans="1:11" ht="32.25" customHeight="1" thickBot="1" x14ac:dyDescent="0.3">
      <c r="A85" s="3" t="s">
        <v>30</v>
      </c>
      <c r="B85" s="2">
        <f t="shared" ca="1" si="2"/>
        <v>45897</v>
      </c>
      <c r="C85" s="2">
        <f ca="1">incidentes[[#This Row],[Data de Abertura]]+7</f>
        <v>45904</v>
      </c>
      <c r="D85" s="1" t="s">
        <v>10</v>
      </c>
      <c r="E85" s="1" t="str">
        <f ca="1">IF(AND(incidentes[[#This Row],[Status]]="Aberto",TODAY()-incidentes[[#This Row],[Data de Abertura]]&gt;=7),"Sim","Não")</f>
        <v>Não</v>
      </c>
      <c r="F85" s="1" t="s">
        <v>22</v>
      </c>
      <c r="G85" s="1" t="s">
        <v>31</v>
      </c>
      <c r="H85" s="1" t="s">
        <v>19</v>
      </c>
      <c r="I85" s="1" t="s">
        <v>685</v>
      </c>
      <c r="J85" s="12">
        <f ca="1">IF(incidentes[[#This Row],[Status]]&lt;&gt;"Aberto",INT(RANDBETWEEN(1,240)),0)</f>
        <v>211</v>
      </c>
      <c r="K85" s="4" t="s">
        <v>20</v>
      </c>
    </row>
    <row r="86" spans="1:11" ht="27" thickBot="1" x14ac:dyDescent="0.3">
      <c r="A86" s="3" t="s">
        <v>32</v>
      </c>
      <c r="B86" s="2">
        <f t="shared" ca="1" si="2"/>
        <v>45889</v>
      </c>
      <c r="C86" s="2">
        <f ca="1">incidentes[[#This Row],[Data de Abertura]]+7</f>
        <v>45896</v>
      </c>
      <c r="D86" s="1" t="s">
        <v>10</v>
      </c>
      <c r="E86" s="1" t="str">
        <f ca="1">IF(AND(incidentes[[#This Row],[Status]]="Aberto",TODAY()-incidentes[[#This Row],[Data de Abertura]]&gt;=7),"Sim","Não")</f>
        <v>Não</v>
      </c>
      <c r="F86" s="1" t="s">
        <v>11</v>
      </c>
      <c r="G86" s="1" t="s">
        <v>33</v>
      </c>
      <c r="H86" s="1" t="s">
        <v>34</v>
      </c>
      <c r="I86" s="1" t="s">
        <v>350</v>
      </c>
      <c r="J86" s="12">
        <f ca="1">IF(incidentes[[#This Row],[Status]]&lt;&gt;"Aberto",INT(RANDBETWEEN(1,240)),0)</f>
        <v>170</v>
      </c>
      <c r="K86" s="4" t="s">
        <v>14</v>
      </c>
    </row>
    <row r="87" spans="1:11" ht="27" thickBot="1" x14ac:dyDescent="0.3">
      <c r="A87" s="3" t="s">
        <v>45</v>
      </c>
      <c r="B87" s="2">
        <f t="shared" ca="1" si="2"/>
        <v>45892</v>
      </c>
      <c r="C87" s="2">
        <f ca="1">incidentes[[#This Row],[Data de Abertura]]+7</f>
        <v>45899</v>
      </c>
      <c r="D87" s="1" t="s">
        <v>10</v>
      </c>
      <c r="E87" s="1" t="str">
        <f ca="1">IF(AND(incidentes[[#This Row],[Status]]="Aberto",TODAY()-incidentes[[#This Row],[Data de Abertura]]&gt;=7),"Sim","Não")</f>
        <v>Não</v>
      </c>
      <c r="F87" s="1" t="s">
        <v>11</v>
      </c>
      <c r="G87" s="1" t="s">
        <v>46</v>
      </c>
      <c r="H87" s="1" t="s">
        <v>34</v>
      </c>
      <c r="I87" s="1" t="s">
        <v>350</v>
      </c>
      <c r="J87" s="12">
        <f ca="1">IF(incidentes[[#This Row],[Status]]&lt;&gt;"Aberto",INT(RANDBETWEEN(1,240)),0)</f>
        <v>107</v>
      </c>
      <c r="K87" s="4" t="s">
        <v>20</v>
      </c>
    </row>
    <row r="88" spans="1:11" ht="27" thickBot="1" x14ac:dyDescent="0.3">
      <c r="A88" s="3" t="s">
        <v>49</v>
      </c>
      <c r="B88" s="2">
        <f t="shared" ca="1" si="2"/>
        <v>45892</v>
      </c>
      <c r="C88" s="2">
        <f ca="1">incidentes[[#This Row],[Data de Abertura]]+7</f>
        <v>45899</v>
      </c>
      <c r="D88" s="1" t="s">
        <v>10</v>
      </c>
      <c r="E88" s="1" t="str">
        <f ca="1">IF(AND(incidentes[[#This Row],[Status]]="Aberto",TODAY()-incidentes[[#This Row],[Data de Abertura]]&gt;=7),"Sim","Não")</f>
        <v>Não</v>
      </c>
      <c r="F88" s="1" t="s">
        <v>22</v>
      </c>
      <c r="G88" s="1" t="s">
        <v>50</v>
      </c>
      <c r="H88" s="1" t="s">
        <v>19</v>
      </c>
      <c r="I88" s="1" t="s">
        <v>290</v>
      </c>
      <c r="J88" s="12">
        <f ca="1">IF(incidentes[[#This Row],[Status]]&lt;&gt;"Aberto",INT(RANDBETWEEN(1,240)),0)</f>
        <v>64</v>
      </c>
      <c r="K88" s="4" t="s">
        <v>24</v>
      </c>
    </row>
    <row r="89" spans="1:11" ht="27" thickBot="1" x14ac:dyDescent="0.3">
      <c r="A89" s="3" t="s">
        <v>57</v>
      </c>
      <c r="B89" s="2">
        <f t="shared" ca="1" si="2"/>
        <v>45900</v>
      </c>
      <c r="C89" s="2">
        <f ca="1">incidentes[[#This Row],[Data de Abertura]]+7</f>
        <v>45907</v>
      </c>
      <c r="D89" s="1" t="s">
        <v>10</v>
      </c>
      <c r="E89" s="1" t="str">
        <f ca="1">IF(AND(incidentes[[#This Row],[Status]]="Aberto",TODAY()-incidentes[[#This Row],[Data de Abertura]]&gt;=7),"Sim","Não")</f>
        <v>Não</v>
      </c>
      <c r="F89" s="1" t="s">
        <v>22</v>
      </c>
      <c r="G89" s="1" t="s">
        <v>58</v>
      </c>
      <c r="H89" s="1" t="s">
        <v>19</v>
      </c>
      <c r="I89" s="1" t="s">
        <v>684</v>
      </c>
      <c r="J89" s="12">
        <f ca="1">IF(incidentes[[#This Row],[Status]]&lt;&gt;"Aberto",INT(RANDBETWEEN(1,240)),0)</f>
        <v>151</v>
      </c>
      <c r="K89" s="4" t="s">
        <v>20</v>
      </c>
    </row>
    <row r="90" spans="1:11" ht="27" thickBot="1" x14ac:dyDescent="0.3">
      <c r="A90" s="3" t="s">
        <v>65</v>
      </c>
      <c r="B90" s="2">
        <f t="shared" ca="1" si="2"/>
        <v>45905</v>
      </c>
      <c r="C90" s="2">
        <f ca="1">incidentes[[#This Row],[Data de Abertura]]+7</f>
        <v>45912</v>
      </c>
      <c r="D90" s="1" t="s">
        <v>10</v>
      </c>
      <c r="E90" s="1" t="str">
        <f ca="1">IF(AND(incidentes[[#This Row],[Status]]="Aberto",TODAY()-incidentes[[#This Row],[Data de Abertura]]&gt;=7),"Sim","Não")</f>
        <v>Não</v>
      </c>
      <c r="F90" s="1" t="s">
        <v>11</v>
      </c>
      <c r="G90" s="1" t="s">
        <v>66</v>
      </c>
      <c r="H90" s="1" t="s">
        <v>34</v>
      </c>
      <c r="I90" s="1" t="s">
        <v>350</v>
      </c>
      <c r="J90" s="12">
        <f ca="1">IF(incidentes[[#This Row],[Status]]&lt;&gt;"Aberto",INT(RANDBETWEEN(1,240)),0)</f>
        <v>231</v>
      </c>
      <c r="K90" s="4" t="s">
        <v>14</v>
      </c>
    </row>
    <row r="91" spans="1:11" ht="27" thickBot="1" x14ac:dyDescent="0.3">
      <c r="A91" s="3" t="s">
        <v>75</v>
      </c>
      <c r="B91" s="2">
        <f t="shared" ca="1" si="2"/>
        <v>45899</v>
      </c>
      <c r="C91" s="2">
        <f ca="1">incidentes[[#This Row],[Data de Abertura]]+7</f>
        <v>45906</v>
      </c>
      <c r="D91" s="1" t="s">
        <v>10</v>
      </c>
      <c r="E91" s="1" t="str">
        <f ca="1">IF(AND(incidentes[[#This Row],[Status]]="Aberto",TODAY()-incidentes[[#This Row],[Data de Abertura]]&gt;=7),"Sim","Não")</f>
        <v>Não</v>
      </c>
      <c r="F91" s="1" t="s">
        <v>17</v>
      </c>
      <c r="G91" s="1" t="s">
        <v>76</v>
      </c>
      <c r="H91" s="1" t="s">
        <v>13</v>
      </c>
      <c r="I91" s="1" t="s">
        <v>290</v>
      </c>
      <c r="J91" s="12">
        <f ca="1">IF(incidentes[[#This Row],[Status]]&lt;&gt;"Aberto",INT(RANDBETWEEN(1,240)),0)</f>
        <v>141</v>
      </c>
      <c r="K91" s="4" t="s">
        <v>14</v>
      </c>
    </row>
    <row r="92" spans="1:11" ht="27" thickBot="1" x14ac:dyDescent="0.3">
      <c r="A92" s="3" t="s">
        <v>85</v>
      </c>
      <c r="B92" s="2">
        <f t="shared" ca="1" si="2"/>
        <v>45883</v>
      </c>
      <c r="C92" s="2">
        <f ca="1">incidentes[[#This Row],[Data de Abertura]]+7</f>
        <v>45890</v>
      </c>
      <c r="D92" s="1" t="s">
        <v>10</v>
      </c>
      <c r="E92" s="1" t="str">
        <f ca="1">IF(AND(incidentes[[#This Row],[Status]]="Aberto",TODAY()-incidentes[[#This Row],[Data de Abertura]]&gt;=7),"Sim","Não")</f>
        <v>Não</v>
      </c>
      <c r="F92" s="1" t="s">
        <v>22</v>
      </c>
      <c r="G92" s="1" t="s">
        <v>86</v>
      </c>
      <c r="H92" s="1" t="s">
        <v>19</v>
      </c>
      <c r="I92" s="1" t="s">
        <v>684</v>
      </c>
      <c r="J92" s="12">
        <f ca="1">IF(incidentes[[#This Row],[Status]]&lt;&gt;"Aberto",INT(RANDBETWEEN(1,240)),0)</f>
        <v>147</v>
      </c>
      <c r="K92" s="4" t="s">
        <v>14</v>
      </c>
    </row>
    <row r="93" spans="1:11" ht="27" thickBot="1" x14ac:dyDescent="0.3">
      <c r="A93" s="3" t="s">
        <v>95</v>
      </c>
      <c r="B93" s="2">
        <f t="shared" ca="1" si="2"/>
        <v>45903</v>
      </c>
      <c r="C93" s="2">
        <f ca="1">incidentes[[#This Row],[Data de Abertura]]+7</f>
        <v>45910</v>
      </c>
      <c r="D93" s="1" t="s">
        <v>10</v>
      </c>
      <c r="E93" s="1" t="str">
        <f ca="1">IF(AND(incidentes[[#This Row],[Status]]="Aberto",TODAY()-incidentes[[#This Row],[Data de Abertura]]&gt;=7),"Sim","Não")</f>
        <v>Não</v>
      </c>
      <c r="F93" s="1" t="s">
        <v>11</v>
      </c>
      <c r="G93" s="1" t="s">
        <v>96</v>
      </c>
      <c r="H93" s="1" t="s">
        <v>34</v>
      </c>
      <c r="I93" s="1" t="s">
        <v>350</v>
      </c>
      <c r="J93" s="12">
        <f ca="1">IF(incidentes[[#This Row],[Status]]&lt;&gt;"Aberto",INT(RANDBETWEEN(1,240)),0)</f>
        <v>133</v>
      </c>
      <c r="K93" s="4" t="s">
        <v>14</v>
      </c>
    </row>
    <row r="94" spans="1:11" ht="27" thickBot="1" x14ac:dyDescent="0.3">
      <c r="A94" s="3" t="s">
        <v>101</v>
      </c>
      <c r="B94" s="2">
        <f t="shared" ca="1" si="2"/>
        <v>45873</v>
      </c>
      <c r="C94" s="2">
        <f ca="1">incidentes[[#This Row],[Data de Abertura]]+7</f>
        <v>45880</v>
      </c>
      <c r="D94" s="1" t="s">
        <v>10</v>
      </c>
      <c r="E94" s="1" t="str">
        <f ca="1">IF(AND(incidentes[[#This Row],[Status]]="Aberto",TODAY()-incidentes[[#This Row],[Data de Abertura]]&gt;=7),"Sim","Não")</f>
        <v>Não</v>
      </c>
      <c r="F94" s="1" t="s">
        <v>17</v>
      </c>
      <c r="G94" s="1" t="s">
        <v>102</v>
      </c>
      <c r="H94" s="1" t="s">
        <v>13</v>
      </c>
      <c r="I94" s="1" t="s">
        <v>290</v>
      </c>
      <c r="J94" s="12">
        <f ca="1">IF(incidentes[[#This Row],[Status]]&lt;&gt;"Aberto",INT(RANDBETWEEN(1,240)),0)</f>
        <v>193</v>
      </c>
      <c r="K94" s="4" t="s">
        <v>14</v>
      </c>
    </row>
    <row r="95" spans="1:11" ht="27" thickBot="1" x14ac:dyDescent="0.3">
      <c r="A95" s="3" t="s">
        <v>131</v>
      </c>
      <c r="B95" s="2">
        <f t="shared" ca="1" si="2"/>
        <v>45888</v>
      </c>
      <c r="C95" s="2">
        <f ca="1">incidentes[[#This Row],[Data de Abertura]]+7</f>
        <v>45895</v>
      </c>
      <c r="D95" s="1" t="s">
        <v>10</v>
      </c>
      <c r="E95" s="1" t="str">
        <f ca="1">IF(AND(incidentes[[#This Row],[Status]]="Aberto",TODAY()-incidentes[[#This Row],[Data de Abertura]]&gt;=7),"Sim","Não")</f>
        <v>Não</v>
      </c>
      <c r="F95" s="1" t="s">
        <v>11</v>
      </c>
      <c r="G95" s="1" t="s">
        <v>132</v>
      </c>
      <c r="H95" s="1" t="s">
        <v>34</v>
      </c>
      <c r="I95" s="1" t="s">
        <v>350</v>
      </c>
      <c r="J95" s="12">
        <f ca="1">IF(incidentes[[#This Row],[Status]]&lt;&gt;"Aberto",INT(RANDBETWEEN(1,240)),0)</f>
        <v>193</v>
      </c>
      <c r="K95" s="4" t="s">
        <v>14</v>
      </c>
    </row>
    <row r="96" spans="1:11" ht="27" thickBot="1" x14ac:dyDescent="0.3">
      <c r="A96" s="3" t="s">
        <v>145</v>
      </c>
      <c r="B96" s="2">
        <f t="shared" ca="1" si="2"/>
        <v>45897</v>
      </c>
      <c r="C96" s="2">
        <f ca="1">incidentes[[#This Row],[Data de Abertura]]+7</f>
        <v>45904</v>
      </c>
      <c r="D96" s="1" t="s">
        <v>10</v>
      </c>
      <c r="E96" s="1" t="str">
        <f ca="1">IF(AND(incidentes[[#This Row],[Status]]="Aberto",TODAY()-incidentes[[#This Row],[Data de Abertura]]&gt;=7),"Sim","Não")</f>
        <v>Não</v>
      </c>
      <c r="F96" s="1" t="s">
        <v>11</v>
      </c>
      <c r="G96" s="1" t="s">
        <v>146</v>
      </c>
      <c r="H96" s="1" t="s">
        <v>34</v>
      </c>
      <c r="I96" s="1" t="s">
        <v>350</v>
      </c>
      <c r="J96" s="12">
        <f ca="1">IF(incidentes[[#This Row],[Status]]&lt;&gt;"Aberto",INT(RANDBETWEEN(1,240)),0)</f>
        <v>16</v>
      </c>
      <c r="K96" s="4" t="s">
        <v>24</v>
      </c>
    </row>
    <row r="97" spans="1:11" ht="39.75" thickBot="1" x14ac:dyDescent="0.3">
      <c r="A97" s="3" t="s">
        <v>153</v>
      </c>
      <c r="B97" s="2">
        <f t="shared" ca="1" si="2"/>
        <v>45889</v>
      </c>
      <c r="C97" s="2">
        <f ca="1">incidentes[[#This Row],[Data de Abertura]]+7</f>
        <v>45896</v>
      </c>
      <c r="D97" s="1" t="s">
        <v>10</v>
      </c>
      <c r="E97" s="1" t="str">
        <f ca="1">IF(AND(incidentes[[#This Row],[Status]]="Aberto",TODAY()-incidentes[[#This Row],[Data de Abertura]]&gt;=7),"Sim","Não")</f>
        <v>Não</v>
      </c>
      <c r="F97" s="1" t="s">
        <v>11</v>
      </c>
      <c r="G97" s="1" t="s">
        <v>154</v>
      </c>
      <c r="H97" s="1" t="s">
        <v>34</v>
      </c>
      <c r="I97" s="1" t="s">
        <v>350</v>
      </c>
      <c r="J97" s="12">
        <f ca="1">IF(incidentes[[#This Row],[Status]]&lt;&gt;"Aberto",INT(RANDBETWEEN(1,240)),0)</f>
        <v>2</v>
      </c>
      <c r="K97" s="4" t="s">
        <v>20</v>
      </c>
    </row>
    <row r="98" spans="1:11" ht="27" thickBot="1" x14ac:dyDescent="0.3">
      <c r="A98" s="3" t="s">
        <v>161</v>
      </c>
      <c r="B98" s="2">
        <f t="shared" ca="1" si="2"/>
        <v>45893</v>
      </c>
      <c r="C98" s="2">
        <f ca="1">incidentes[[#This Row],[Data de Abertura]]+7</f>
        <v>45900</v>
      </c>
      <c r="D98" s="1" t="s">
        <v>10</v>
      </c>
      <c r="E98" s="1" t="str">
        <f ca="1">IF(AND(incidentes[[#This Row],[Status]]="Aberto",TODAY()-incidentes[[#This Row],[Data de Abertura]]&gt;=7),"Sim","Não")</f>
        <v>Não</v>
      </c>
      <c r="F98" s="1" t="s">
        <v>11</v>
      </c>
      <c r="G98" s="1" t="s">
        <v>162</v>
      </c>
      <c r="H98" s="1" t="s">
        <v>34</v>
      </c>
      <c r="I98" s="1" t="s">
        <v>350</v>
      </c>
      <c r="J98" s="12">
        <f ca="1">IF(incidentes[[#This Row],[Status]]&lt;&gt;"Aberto",INT(RANDBETWEEN(1,240)),0)</f>
        <v>19</v>
      </c>
      <c r="K98" s="4" t="s">
        <v>14</v>
      </c>
    </row>
    <row r="99" spans="1:11" ht="39.75" thickBot="1" x14ac:dyDescent="0.3">
      <c r="A99" s="3" t="s">
        <v>169</v>
      </c>
      <c r="B99" s="2">
        <f t="shared" ca="1" si="2"/>
        <v>45877</v>
      </c>
      <c r="C99" s="2">
        <f ca="1">incidentes[[#This Row],[Data de Abertura]]+7</f>
        <v>45884</v>
      </c>
      <c r="D99" s="1" t="s">
        <v>10</v>
      </c>
      <c r="E99" s="1" t="str">
        <f ca="1">IF(AND(incidentes[[#This Row],[Status]]="Aberto",TODAY()-incidentes[[#This Row],[Data de Abertura]]&gt;=7),"Sim","Não")</f>
        <v>Não</v>
      </c>
      <c r="F99" s="1" t="s">
        <v>22</v>
      </c>
      <c r="G99" s="1" t="s">
        <v>170</v>
      </c>
      <c r="H99" s="1" t="s">
        <v>19</v>
      </c>
      <c r="I99" s="1" t="s">
        <v>684</v>
      </c>
      <c r="J99" s="12">
        <f ca="1">IF(incidentes[[#This Row],[Status]]&lt;&gt;"Aberto",INT(RANDBETWEEN(1,240)),0)</f>
        <v>120</v>
      </c>
      <c r="K99" s="4" t="s">
        <v>20</v>
      </c>
    </row>
    <row r="100" spans="1:11" ht="27" thickBot="1" x14ac:dyDescent="0.3">
      <c r="A100" s="3" t="s">
        <v>200</v>
      </c>
      <c r="B100" s="2">
        <f t="shared" ca="1" si="2"/>
        <v>45877</v>
      </c>
      <c r="C100" s="2">
        <f ca="1">incidentes[[#This Row],[Data de Abertura]]+7</f>
        <v>45884</v>
      </c>
      <c r="D100" s="1" t="s">
        <v>10</v>
      </c>
      <c r="E100" s="1" t="str">
        <f ca="1">IF(AND(incidentes[[#This Row],[Status]]="Aberto",TODAY()-incidentes[[#This Row],[Data de Abertura]]&gt;=7),"Sim","Não")</f>
        <v>Não</v>
      </c>
      <c r="F100" s="1" t="s">
        <v>17</v>
      </c>
      <c r="G100" s="1" t="s">
        <v>201</v>
      </c>
      <c r="H100" s="1" t="s">
        <v>13</v>
      </c>
      <c r="I100" s="1" t="s">
        <v>684</v>
      </c>
      <c r="J100" s="12">
        <f ca="1">IF(incidentes[[#This Row],[Status]]&lt;&gt;"Aberto",INT(RANDBETWEEN(1,240)),0)</f>
        <v>224</v>
      </c>
      <c r="K100" s="4" t="s">
        <v>14</v>
      </c>
    </row>
    <row r="101" spans="1:11" ht="27" thickBot="1" x14ac:dyDescent="0.3">
      <c r="A101" s="7" t="s">
        <v>208</v>
      </c>
      <c r="B101" s="2">
        <f t="shared" ca="1" si="2"/>
        <v>45875</v>
      </c>
      <c r="C101" s="2">
        <f ca="1">incidentes[[#This Row],[Data de Abertura]]+7</f>
        <v>45882</v>
      </c>
      <c r="D101" s="8" t="s">
        <v>10</v>
      </c>
      <c r="E101" s="8" t="str">
        <f ca="1">IF(AND(incidentes[[#This Row],[Status]]="Aberto",TODAY()-incidentes[[#This Row],[Data de Abertura]]&gt;=7),"Sim","Não")</f>
        <v>Não</v>
      </c>
      <c r="F101" s="8" t="s">
        <v>22</v>
      </c>
      <c r="G101" s="8" t="s">
        <v>209</v>
      </c>
      <c r="H101" s="8" t="s">
        <v>19</v>
      </c>
      <c r="I101" s="1" t="s">
        <v>684</v>
      </c>
      <c r="J101" s="12">
        <f ca="1">IF(incidentes[[#This Row],[Status]]&lt;&gt;"Aberto",INT(RANDBETWEEN(1,240)),0)</f>
        <v>91</v>
      </c>
      <c r="K101" s="9" t="s">
        <v>20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76919-4E2C-48F9-8B5A-402674B8C69C}">
  <dimension ref="A1:E5"/>
  <sheetViews>
    <sheetView workbookViewId="0">
      <selection activeCell="F6" sqref="F6"/>
    </sheetView>
  </sheetViews>
  <sheetFormatPr defaultRowHeight="15" x14ac:dyDescent="0.25"/>
  <cols>
    <col min="1" max="1" width="13.28515625" bestFit="1" customWidth="1"/>
    <col min="2" max="2" width="19.7109375" customWidth="1"/>
    <col min="5" max="5" width="8.42578125" bestFit="1" customWidth="1"/>
  </cols>
  <sheetData>
    <row r="1" spans="1:5" x14ac:dyDescent="0.25">
      <c r="A1" t="s">
        <v>8</v>
      </c>
      <c r="B1" t="s">
        <v>224</v>
      </c>
      <c r="E1">
        <f>MATCH(LARGE(recorrencia_tickets_categoria[Tickets relacionados],1),recorrencia_tickets_categoria[Tickets relacionados], 0)</f>
        <v>2</v>
      </c>
    </row>
    <row r="2" spans="1:5" x14ac:dyDescent="0.25">
      <c r="A2" t="s">
        <v>29</v>
      </c>
      <c r="B2">
        <f>COUNTIF(incidentes[Categoria], recorrencia_tickets_categoria[[#This Row],[Categoria]])</f>
        <v>17</v>
      </c>
    </row>
    <row r="3" spans="1:5" x14ac:dyDescent="0.25">
      <c r="A3" t="s">
        <v>14</v>
      </c>
      <c r="B3">
        <f>COUNTIF(incidentes[Categoria], recorrencia_tickets_categoria[[#This Row],[Categoria]])</f>
        <v>28</v>
      </c>
    </row>
    <row r="4" spans="1:5" x14ac:dyDescent="0.25">
      <c r="A4" t="s">
        <v>20</v>
      </c>
      <c r="B4">
        <f>COUNTIF(incidentes[Categoria], recorrencia_tickets_categoria[[#This Row],[Categoria]])</f>
        <v>28</v>
      </c>
    </row>
    <row r="5" spans="1:5" x14ac:dyDescent="0.25">
      <c r="A5" t="s">
        <v>24</v>
      </c>
      <c r="B5">
        <f>COUNTIF(incidentes[Categoria], recorrencia_tickets_categoria[[#This Row],[Categoria]])</f>
        <v>27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579CB-8E83-41D2-8950-A35612D7B94A}">
  <dimension ref="A1:B5"/>
  <sheetViews>
    <sheetView workbookViewId="0">
      <selection activeCell="K14" sqref="K14"/>
    </sheetView>
  </sheetViews>
  <sheetFormatPr defaultRowHeight="15" x14ac:dyDescent="0.25"/>
  <cols>
    <col min="1" max="1" width="24.140625" customWidth="1"/>
    <col min="2" max="2" width="25.140625" bestFit="1" customWidth="1"/>
  </cols>
  <sheetData>
    <row r="1" spans="1:2" ht="15.75" thickBot="1" x14ac:dyDescent="0.3">
      <c r="A1" t="s">
        <v>222</v>
      </c>
      <c r="B1" t="s">
        <v>223</v>
      </c>
    </row>
    <row r="2" spans="1:2" ht="15.75" thickBot="1" x14ac:dyDescent="0.3">
      <c r="A2" s="1" t="s">
        <v>350</v>
      </c>
      <c r="B2">
        <f>COUNTIFS(incidentes[Nome do Atendente], 'Tickets em atendimento'!A2, incidentes[Status], "Aberto")</f>
        <v>21</v>
      </c>
    </row>
    <row r="3" spans="1:2" ht="15.75" thickBot="1" x14ac:dyDescent="0.3">
      <c r="A3" s="1" t="s">
        <v>290</v>
      </c>
      <c r="B3">
        <f>COUNTIFS(incidentes[Nome do Atendente], 'Tickets em atendimento'!A3, incidentes[Status], "Aberto")</f>
        <v>16</v>
      </c>
    </row>
    <row r="4" spans="1:2" ht="15.75" thickBot="1" x14ac:dyDescent="0.3">
      <c r="A4" s="1" t="s">
        <v>684</v>
      </c>
      <c r="B4">
        <f>COUNTIFS(incidentes[Nome do Atendente], 'Tickets em atendimento'!A4, incidentes[Status], "Aberto")</f>
        <v>22</v>
      </c>
    </row>
    <row r="5" spans="1:2" ht="15.75" thickBot="1" x14ac:dyDescent="0.3">
      <c r="A5" s="1" t="s">
        <v>685</v>
      </c>
      <c r="B5">
        <f>COUNTIFS(incidentes[Nome do Atendente], 'Tickets em atendimento'!A5, incidentes[Status], "Aberto")</f>
        <v>23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288B7-0521-43C9-8D1F-E81CF5CE8340}">
  <dimension ref="A1:B5"/>
  <sheetViews>
    <sheetView workbookViewId="0">
      <selection activeCell="J28" sqref="J28"/>
    </sheetView>
  </sheetViews>
  <sheetFormatPr defaultRowHeight="15" x14ac:dyDescent="0.25"/>
  <cols>
    <col min="1" max="1" width="25" customWidth="1"/>
    <col min="2" max="2" width="20" customWidth="1"/>
  </cols>
  <sheetData>
    <row r="1" spans="1:2" ht="15.75" thickBot="1" x14ac:dyDescent="0.3">
      <c r="A1" t="s">
        <v>688</v>
      </c>
      <c r="B1" t="s">
        <v>689</v>
      </c>
    </row>
    <row r="2" spans="1:2" ht="15.75" thickBot="1" x14ac:dyDescent="0.3">
      <c r="A2" s="1" t="s">
        <v>350</v>
      </c>
      <c r="B2">
        <f>COUNTIFS(incidentes[Nome do Atendente], tickets_finalizados_por_agente[[#This Row],[Agente]], incidentes[Status], "Fechado")</f>
        <v>8</v>
      </c>
    </row>
    <row r="3" spans="1:2" ht="19.5" customHeight="1" thickBot="1" x14ac:dyDescent="0.3">
      <c r="A3" s="1" t="s">
        <v>290</v>
      </c>
      <c r="B3">
        <f>COUNTIFS(incidentes[Nome do Atendente], tickets_finalizados_por_agente[[#This Row],[Agente]], incidentes[Status], "Fechado")</f>
        <v>4</v>
      </c>
    </row>
    <row r="4" spans="1:2" ht="21" customHeight="1" thickBot="1" x14ac:dyDescent="0.3">
      <c r="A4" s="1" t="s">
        <v>684</v>
      </c>
      <c r="B4">
        <f>COUNTIFS(incidentes[Nome do Atendente], tickets_finalizados_por_agente[[#This Row],[Agente]], incidentes[Status], "Fechado")</f>
        <v>5</v>
      </c>
    </row>
    <row r="5" spans="1:2" ht="17.25" customHeight="1" thickBot="1" x14ac:dyDescent="0.3">
      <c r="A5" s="1" t="s">
        <v>685</v>
      </c>
      <c r="B5">
        <f>COUNTIFS(incidentes[Nome do Atendente], tickets_finalizados_por_agente[[#This Row],[Agente]], incidentes[Status], "Fechado")</f>
        <v>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2F78E-CEA4-4B31-A6CC-5925082C96A6}">
  <dimension ref="A1:M117"/>
  <sheetViews>
    <sheetView tabSelected="1" topLeftCell="A12" workbookViewId="0">
      <selection activeCell="F5" sqref="F5"/>
    </sheetView>
  </sheetViews>
  <sheetFormatPr defaultRowHeight="15" x14ac:dyDescent="0.25"/>
  <cols>
    <col min="1" max="1" width="16.42578125" customWidth="1"/>
    <col min="2" max="2" width="23.28515625" customWidth="1"/>
    <col min="4" max="4" width="14.7109375" customWidth="1"/>
    <col min="8" max="8" width="9.7109375" customWidth="1"/>
    <col min="9" max="9" width="16.7109375" customWidth="1"/>
    <col min="10" max="10" width="18" bestFit="1" customWidth="1"/>
    <col min="11" max="11" width="14" customWidth="1"/>
    <col min="12" max="12" width="16.85546875" customWidth="1"/>
  </cols>
  <sheetData>
    <row r="1" spans="1:13" ht="15.75" thickBot="1" x14ac:dyDescent="0.3">
      <c r="A1" s="5" t="s">
        <v>225</v>
      </c>
      <c r="B1" s="6" t="s">
        <v>226</v>
      </c>
      <c r="C1" s="6" t="s">
        <v>227</v>
      </c>
      <c r="D1" s="6" t="s">
        <v>228</v>
      </c>
      <c r="E1" s="6" t="s">
        <v>229</v>
      </c>
      <c r="F1" s="6" t="s">
        <v>230</v>
      </c>
      <c r="G1" s="6" t="s">
        <v>231</v>
      </c>
      <c r="H1" s="6" t="s">
        <v>232</v>
      </c>
      <c r="I1" s="6" t="s">
        <v>233</v>
      </c>
      <c r="J1" s="6" t="s">
        <v>234</v>
      </c>
      <c r="K1" s="6" t="s">
        <v>235</v>
      </c>
      <c r="L1" s="10" t="s">
        <v>236</v>
      </c>
      <c r="M1" s="6" t="s">
        <v>687</v>
      </c>
    </row>
    <row r="2" spans="1:13" ht="39.75" thickBot="1" x14ac:dyDescent="0.3">
      <c r="A2" s="3" t="s">
        <v>539</v>
      </c>
      <c r="B2" s="1" t="s">
        <v>540</v>
      </c>
      <c r="C2" s="1" t="s">
        <v>541</v>
      </c>
      <c r="D2" s="1" t="s">
        <v>240</v>
      </c>
      <c r="E2" s="1" t="s">
        <v>542</v>
      </c>
      <c r="F2" s="1" t="s">
        <v>266</v>
      </c>
      <c r="G2" s="1" t="s">
        <v>243</v>
      </c>
      <c r="H2" s="1" t="s">
        <v>244</v>
      </c>
      <c r="I2" s="1" t="s">
        <v>245</v>
      </c>
      <c r="J2" s="2">
        <v>44079</v>
      </c>
      <c r="K2" s="2">
        <v>45899</v>
      </c>
      <c r="L2" s="4" t="s">
        <v>245</v>
      </c>
    </row>
    <row r="3" spans="1:13" ht="39.75" thickBot="1" x14ac:dyDescent="0.3">
      <c r="A3" s="3" t="s">
        <v>442</v>
      </c>
      <c r="B3" s="1" t="s">
        <v>443</v>
      </c>
      <c r="C3" s="1" t="s">
        <v>444</v>
      </c>
      <c r="D3" s="1" t="s">
        <v>271</v>
      </c>
      <c r="E3" s="1" t="s">
        <v>445</v>
      </c>
      <c r="F3" s="1" t="s">
        <v>251</v>
      </c>
      <c r="G3" s="1" t="s">
        <v>243</v>
      </c>
      <c r="H3" s="1" t="s">
        <v>273</v>
      </c>
      <c r="I3" s="1" t="s">
        <v>245</v>
      </c>
      <c r="J3" s="2">
        <v>44730</v>
      </c>
      <c r="K3" s="2">
        <v>45899</v>
      </c>
      <c r="L3" s="4" t="s">
        <v>253</v>
      </c>
    </row>
    <row r="4" spans="1:13" ht="39.75" thickBot="1" x14ac:dyDescent="0.3">
      <c r="A4" s="3" t="s">
        <v>237</v>
      </c>
      <c r="B4" s="1" t="s">
        <v>238</v>
      </c>
      <c r="C4" s="1" t="s">
        <v>239</v>
      </c>
      <c r="D4" s="1" t="s">
        <v>240</v>
      </c>
      <c r="E4" s="1" t="s">
        <v>241</v>
      </c>
      <c r="F4" s="1" t="s">
        <v>242</v>
      </c>
      <c r="G4" s="1" t="s">
        <v>243</v>
      </c>
      <c r="H4" s="1" t="s">
        <v>244</v>
      </c>
      <c r="I4" s="1" t="s">
        <v>245</v>
      </c>
      <c r="J4" s="2">
        <v>43905</v>
      </c>
      <c r="K4" s="2">
        <v>45899</v>
      </c>
      <c r="L4" s="4" t="s">
        <v>245</v>
      </c>
    </row>
    <row r="5" spans="1:13" ht="39.75" thickBot="1" x14ac:dyDescent="0.3">
      <c r="A5" s="3" t="s">
        <v>343</v>
      </c>
      <c r="B5" s="1" t="s">
        <v>344</v>
      </c>
      <c r="C5" s="1" t="s">
        <v>345</v>
      </c>
      <c r="D5" s="1" t="s">
        <v>264</v>
      </c>
      <c r="E5" s="1" t="s">
        <v>307</v>
      </c>
      <c r="F5" s="1" t="s">
        <v>266</v>
      </c>
      <c r="G5" s="1" t="s">
        <v>243</v>
      </c>
      <c r="H5" s="1" t="s">
        <v>267</v>
      </c>
      <c r="I5" s="1" t="s">
        <v>245</v>
      </c>
      <c r="J5" s="2">
        <v>43710</v>
      </c>
      <c r="K5" s="2">
        <v>45897</v>
      </c>
      <c r="L5" s="4" t="s">
        <v>245</v>
      </c>
      <c r="M5" t="s">
        <v>686</v>
      </c>
    </row>
    <row r="6" spans="1:13" ht="39.75" thickBot="1" x14ac:dyDescent="0.3">
      <c r="A6" s="3" t="s">
        <v>629</v>
      </c>
      <c r="B6" s="1" t="s">
        <v>630</v>
      </c>
      <c r="C6" s="1" t="s">
        <v>631</v>
      </c>
      <c r="D6" s="1" t="s">
        <v>240</v>
      </c>
      <c r="E6" s="1" t="s">
        <v>353</v>
      </c>
      <c r="F6" s="1" t="s">
        <v>242</v>
      </c>
      <c r="G6" s="1" t="s">
        <v>243</v>
      </c>
      <c r="H6" s="1" t="s">
        <v>244</v>
      </c>
      <c r="I6" s="1" t="s">
        <v>245</v>
      </c>
      <c r="J6" s="2">
        <v>43594</v>
      </c>
      <c r="K6" s="2">
        <v>45899</v>
      </c>
      <c r="L6" s="4" t="s">
        <v>245</v>
      </c>
    </row>
    <row r="7" spans="1:13" ht="52.5" thickBot="1" x14ac:dyDescent="0.3">
      <c r="A7" s="3" t="s">
        <v>346</v>
      </c>
      <c r="B7" s="1" t="s">
        <v>347</v>
      </c>
      <c r="C7" s="1" t="s">
        <v>348</v>
      </c>
      <c r="D7" s="1" t="s">
        <v>271</v>
      </c>
      <c r="E7" s="1" t="s">
        <v>349</v>
      </c>
      <c r="F7" s="1" t="s">
        <v>242</v>
      </c>
      <c r="G7" s="1" t="s">
        <v>243</v>
      </c>
      <c r="H7" s="1" t="s">
        <v>273</v>
      </c>
      <c r="I7" s="1" t="s">
        <v>245</v>
      </c>
      <c r="J7" s="2">
        <v>42780</v>
      </c>
      <c r="K7" s="2">
        <v>45899</v>
      </c>
      <c r="L7" s="4" t="s">
        <v>253</v>
      </c>
    </row>
    <row r="8" spans="1:13" ht="39.75" thickBot="1" x14ac:dyDescent="0.3">
      <c r="A8" s="3" t="s">
        <v>446</v>
      </c>
      <c r="B8" s="1" t="s">
        <v>447</v>
      </c>
      <c r="C8" s="1" t="s">
        <v>448</v>
      </c>
      <c r="D8" s="1" t="s">
        <v>240</v>
      </c>
      <c r="E8" s="1" t="s">
        <v>449</v>
      </c>
      <c r="F8" s="1" t="s">
        <v>259</v>
      </c>
      <c r="G8" s="1" t="s">
        <v>243</v>
      </c>
      <c r="H8" s="1" t="s">
        <v>244</v>
      </c>
      <c r="I8" s="1" t="s">
        <v>245</v>
      </c>
      <c r="J8" s="2">
        <v>44298</v>
      </c>
      <c r="K8" s="2">
        <v>45899</v>
      </c>
      <c r="L8" s="4" t="s">
        <v>245</v>
      </c>
    </row>
    <row r="9" spans="1:13" ht="39.75" thickBot="1" x14ac:dyDescent="0.3">
      <c r="A9" s="3" t="s">
        <v>632</v>
      </c>
      <c r="B9" s="1" t="s">
        <v>633</v>
      </c>
      <c r="C9" s="1" t="s">
        <v>634</v>
      </c>
      <c r="D9" s="1" t="s">
        <v>249</v>
      </c>
      <c r="E9" s="1" t="s">
        <v>414</v>
      </c>
      <c r="F9" s="1" t="s">
        <v>251</v>
      </c>
      <c r="G9" s="1" t="s">
        <v>243</v>
      </c>
      <c r="H9" s="1" t="s">
        <v>252</v>
      </c>
      <c r="I9" s="1" t="s">
        <v>245</v>
      </c>
      <c r="J9" s="2">
        <v>44160</v>
      </c>
      <c r="K9" s="2">
        <v>45898</v>
      </c>
      <c r="L9" s="4" t="s">
        <v>253</v>
      </c>
    </row>
    <row r="10" spans="1:13" ht="39.75" thickBot="1" x14ac:dyDescent="0.3">
      <c r="A10" s="3" t="s">
        <v>543</v>
      </c>
      <c r="B10" s="1" t="s">
        <v>544</v>
      </c>
      <c r="C10" s="1" t="s">
        <v>545</v>
      </c>
      <c r="D10" s="1" t="s">
        <v>249</v>
      </c>
      <c r="E10" s="1" t="s">
        <v>546</v>
      </c>
      <c r="F10" s="1" t="s">
        <v>242</v>
      </c>
      <c r="G10" s="1" t="s">
        <v>243</v>
      </c>
      <c r="H10" s="1" t="s">
        <v>252</v>
      </c>
      <c r="I10" s="1" t="s">
        <v>245</v>
      </c>
      <c r="J10" s="2">
        <v>44280</v>
      </c>
      <c r="K10" s="2">
        <v>45898</v>
      </c>
      <c r="L10" s="4" t="s">
        <v>253</v>
      </c>
    </row>
    <row r="11" spans="1:13" ht="39.75" thickBot="1" x14ac:dyDescent="0.3">
      <c r="A11" s="3" t="s">
        <v>246</v>
      </c>
      <c r="B11" s="1" t="s">
        <v>247</v>
      </c>
      <c r="C11" s="1" t="s">
        <v>248</v>
      </c>
      <c r="D11" s="1" t="s">
        <v>249</v>
      </c>
      <c r="E11" s="1" t="s">
        <v>250</v>
      </c>
      <c r="F11" s="1" t="s">
        <v>251</v>
      </c>
      <c r="G11" s="1" t="s">
        <v>243</v>
      </c>
      <c r="H11" s="1" t="s">
        <v>252</v>
      </c>
      <c r="I11" s="1" t="s">
        <v>245</v>
      </c>
      <c r="J11" s="2">
        <v>43668</v>
      </c>
      <c r="K11" s="2">
        <v>45898</v>
      </c>
      <c r="L11" s="4" t="s">
        <v>253</v>
      </c>
    </row>
    <row r="12" spans="1:13" ht="52.5" thickBot="1" x14ac:dyDescent="0.3">
      <c r="A12" s="3" t="s">
        <v>450</v>
      </c>
      <c r="B12" s="1" t="s">
        <v>451</v>
      </c>
      <c r="C12" s="1" t="s">
        <v>452</v>
      </c>
      <c r="D12" s="1" t="s">
        <v>249</v>
      </c>
      <c r="E12" s="1" t="s">
        <v>453</v>
      </c>
      <c r="F12" s="1" t="s">
        <v>266</v>
      </c>
      <c r="G12" s="1" t="s">
        <v>243</v>
      </c>
      <c r="H12" s="1" t="s">
        <v>252</v>
      </c>
      <c r="I12" s="1" t="s">
        <v>245</v>
      </c>
      <c r="J12" s="2">
        <v>44109</v>
      </c>
      <c r="K12" s="2">
        <v>45898</v>
      </c>
      <c r="L12" s="4" t="s">
        <v>253</v>
      </c>
    </row>
    <row r="13" spans="1:13" ht="52.5" thickBot="1" x14ac:dyDescent="0.3">
      <c r="A13" s="3" t="s">
        <v>547</v>
      </c>
      <c r="B13" s="1" t="s">
        <v>548</v>
      </c>
      <c r="C13" s="1" t="s">
        <v>549</v>
      </c>
      <c r="D13" s="1" t="s">
        <v>257</v>
      </c>
      <c r="E13" s="1" t="s">
        <v>550</v>
      </c>
      <c r="F13" s="1" t="s">
        <v>251</v>
      </c>
      <c r="G13" s="1" t="s">
        <v>243</v>
      </c>
      <c r="H13" s="1" t="s">
        <v>260</v>
      </c>
      <c r="I13" s="1" t="s">
        <v>245</v>
      </c>
      <c r="J13" s="2">
        <v>43656</v>
      </c>
      <c r="K13" s="2">
        <v>45899</v>
      </c>
      <c r="L13" s="4" t="s">
        <v>245</v>
      </c>
    </row>
    <row r="14" spans="1:13" ht="39.75" thickBot="1" x14ac:dyDescent="0.3">
      <c r="A14" s="3" t="s">
        <v>254</v>
      </c>
      <c r="B14" s="1" t="s">
        <v>255</v>
      </c>
      <c r="C14" s="1" t="s">
        <v>256</v>
      </c>
      <c r="D14" s="1" t="s">
        <v>257</v>
      </c>
      <c r="E14" s="1" t="s">
        <v>258</v>
      </c>
      <c r="F14" s="1" t="s">
        <v>259</v>
      </c>
      <c r="G14" s="1" t="s">
        <v>243</v>
      </c>
      <c r="H14" s="1" t="s">
        <v>260</v>
      </c>
      <c r="I14" s="1" t="s">
        <v>245</v>
      </c>
      <c r="J14" s="2">
        <v>44206</v>
      </c>
      <c r="K14" s="2">
        <v>45899</v>
      </c>
      <c r="L14" s="4" t="s">
        <v>245</v>
      </c>
    </row>
    <row r="15" spans="1:13" ht="39.75" thickBot="1" x14ac:dyDescent="0.3">
      <c r="A15" s="3" t="s">
        <v>350</v>
      </c>
      <c r="B15" s="1" t="s">
        <v>351</v>
      </c>
      <c r="C15" s="1" t="s">
        <v>352</v>
      </c>
      <c r="D15" s="1" t="s">
        <v>240</v>
      </c>
      <c r="E15" s="1" t="s">
        <v>683</v>
      </c>
      <c r="F15" s="1" t="s">
        <v>251</v>
      </c>
      <c r="G15" s="1" t="s">
        <v>243</v>
      </c>
      <c r="H15" s="1" t="s">
        <v>244</v>
      </c>
      <c r="I15" s="1" t="s">
        <v>245</v>
      </c>
      <c r="J15" s="2">
        <v>44071</v>
      </c>
      <c r="K15" s="2">
        <v>45899</v>
      </c>
      <c r="L15" s="4" t="s">
        <v>245</v>
      </c>
    </row>
    <row r="16" spans="1:13" ht="39.75" thickBot="1" x14ac:dyDescent="0.3">
      <c r="A16" s="3" t="s">
        <v>635</v>
      </c>
      <c r="B16" s="1" t="s">
        <v>636</v>
      </c>
      <c r="C16" s="1" t="s">
        <v>637</v>
      </c>
      <c r="D16" s="1" t="s">
        <v>257</v>
      </c>
      <c r="E16" s="1" t="s">
        <v>638</v>
      </c>
      <c r="F16" s="1" t="s">
        <v>259</v>
      </c>
      <c r="G16" s="1" t="s">
        <v>243</v>
      </c>
      <c r="H16" s="1" t="s">
        <v>260</v>
      </c>
      <c r="I16" s="1" t="s">
        <v>245</v>
      </c>
      <c r="J16" s="2">
        <v>43344</v>
      </c>
      <c r="K16" s="2">
        <v>45899</v>
      </c>
      <c r="L16" s="4" t="s">
        <v>245</v>
      </c>
    </row>
    <row r="17" spans="1:12" ht="52.5" thickBot="1" x14ac:dyDescent="0.3">
      <c r="A17" s="3" t="s">
        <v>454</v>
      </c>
      <c r="B17" s="1" t="s">
        <v>455</v>
      </c>
      <c r="C17" s="1" t="s">
        <v>456</v>
      </c>
      <c r="D17" s="1" t="s">
        <v>257</v>
      </c>
      <c r="E17" s="1" t="s">
        <v>457</v>
      </c>
      <c r="F17" s="1" t="s">
        <v>242</v>
      </c>
      <c r="G17" s="1" t="s">
        <v>243</v>
      </c>
      <c r="H17" s="1" t="s">
        <v>260</v>
      </c>
      <c r="I17" s="1" t="s">
        <v>245</v>
      </c>
      <c r="J17" s="2">
        <v>43613</v>
      </c>
      <c r="K17" s="2">
        <v>45899</v>
      </c>
      <c r="L17" s="4" t="s">
        <v>245</v>
      </c>
    </row>
    <row r="18" spans="1:12" ht="39.75" thickBot="1" x14ac:dyDescent="0.3">
      <c r="A18" s="3" t="s">
        <v>261</v>
      </c>
      <c r="B18" s="1" t="s">
        <v>262</v>
      </c>
      <c r="C18" s="1" t="s">
        <v>263</v>
      </c>
      <c r="D18" s="1" t="s">
        <v>264</v>
      </c>
      <c r="E18" s="1" t="s">
        <v>265</v>
      </c>
      <c r="F18" s="1" t="s">
        <v>266</v>
      </c>
      <c r="G18" s="1" t="s">
        <v>243</v>
      </c>
      <c r="H18" s="1" t="s">
        <v>267</v>
      </c>
      <c r="I18" s="1" t="s">
        <v>245</v>
      </c>
      <c r="J18" s="2">
        <v>43221</v>
      </c>
      <c r="K18" s="2">
        <v>45897</v>
      </c>
      <c r="L18" s="4" t="s">
        <v>245</v>
      </c>
    </row>
    <row r="19" spans="1:12" ht="39.75" thickBot="1" x14ac:dyDescent="0.3">
      <c r="A19" s="3" t="s">
        <v>354</v>
      </c>
      <c r="B19" s="1" t="s">
        <v>355</v>
      </c>
      <c r="C19" s="1" t="s">
        <v>356</v>
      </c>
      <c r="D19" s="1" t="s">
        <v>249</v>
      </c>
      <c r="E19" s="1" t="s">
        <v>357</v>
      </c>
      <c r="F19" s="1" t="s">
        <v>259</v>
      </c>
      <c r="G19" s="1" t="s">
        <v>243</v>
      </c>
      <c r="H19" s="1" t="s">
        <v>252</v>
      </c>
      <c r="I19" s="1" t="s">
        <v>245</v>
      </c>
      <c r="J19" s="2">
        <v>44232</v>
      </c>
      <c r="K19" s="2">
        <v>45898</v>
      </c>
      <c r="L19" s="4" t="s">
        <v>253</v>
      </c>
    </row>
    <row r="20" spans="1:12" ht="39.75" thickBot="1" x14ac:dyDescent="0.3">
      <c r="A20" s="3" t="s">
        <v>639</v>
      </c>
      <c r="B20" s="1" t="s">
        <v>640</v>
      </c>
      <c r="C20" s="1" t="s">
        <v>641</v>
      </c>
      <c r="D20" s="1" t="s">
        <v>264</v>
      </c>
      <c r="E20" s="1" t="s">
        <v>307</v>
      </c>
      <c r="F20" s="1" t="s">
        <v>266</v>
      </c>
      <c r="G20" s="1" t="s">
        <v>243</v>
      </c>
      <c r="H20" s="1" t="s">
        <v>267</v>
      </c>
      <c r="I20" s="1" t="s">
        <v>245</v>
      </c>
      <c r="J20" s="2">
        <v>44625</v>
      </c>
      <c r="K20" s="2">
        <v>45897</v>
      </c>
      <c r="L20" s="4" t="s">
        <v>245</v>
      </c>
    </row>
    <row r="21" spans="1:12" ht="39.75" thickBot="1" x14ac:dyDescent="0.3">
      <c r="A21" s="3" t="s">
        <v>551</v>
      </c>
      <c r="B21" s="1" t="s">
        <v>552</v>
      </c>
      <c r="C21" s="1" t="s">
        <v>553</v>
      </c>
      <c r="D21" s="1" t="s">
        <v>264</v>
      </c>
      <c r="E21" s="1" t="s">
        <v>327</v>
      </c>
      <c r="F21" s="1" t="s">
        <v>259</v>
      </c>
      <c r="G21" s="1" t="s">
        <v>243</v>
      </c>
      <c r="H21" s="1" t="s">
        <v>267</v>
      </c>
      <c r="I21" s="1" t="s">
        <v>245</v>
      </c>
      <c r="J21" s="2">
        <v>44666</v>
      </c>
      <c r="K21" s="2">
        <v>45897</v>
      </c>
      <c r="L21" s="4" t="s">
        <v>245</v>
      </c>
    </row>
    <row r="22" spans="1:12" ht="39.75" thickBot="1" x14ac:dyDescent="0.3">
      <c r="A22" s="3" t="s">
        <v>458</v>
      </c>
      <c r="B22" s="1" t="s">
        <v>459</v>
      </c>
      <c r="C22" s="1" t="s">
        <v>460</v>
      </c>
      <c r="D22" s="1" t="s">
        <v>264</v>
      </c>
      <c r="E22" s="1" t="s">
        <v>307</v>
      </c>
      <c r="F22" s="1" t="s">
        <v>251</v>
      </c>
      <c r="G22" s="1" t="s">
        <v>243</v>
      </c>
      <c r="H22" s="1" t="s">
        <v>267</v>
      </c>
      <c r="I22" s="1" t="s">
        <v>245</v>
      </c>
      <c r="J22" s="2">
        <v>44751</v>
      </c>
      <c r="K22" s="2">
        <v>45897</v>
      </c>
      <c r="L22" s="4" t="s">
        <v>245</v>
      </c>
    </row>
    <row r="23" spans="1:12" ht="39.75" thickBot="1" x14ac:dyDescent="0.3">
      <c r="A23" s="3" t="s">
        <v>268</v>
      </c>
      <c r="B23" s="1" t="s">
        <v>269</v>
      </c>
      <c r="C23" s="1" t="s">
        <v>270</v>
      </c>
      <c r="D23" s="1" t="s">
        <v>271</v>
      </c>
      <c r="E23" s="1" t="s">
        <v>272</v>
      </c>
      <c r="F23" s="1" t="s">
        <v>242</v>
      </c>
      <c r="G23" s="1" t="s">
        <v>243</v>
      </c>
      <c r="H23" s="1" t="s">
        <v>273</v>
      </c>
      <c r="I23" s="1" t="s">
        <v>245</v>
      </c>
      <c r="J23" s="2">
        <v>44809</v>
      </c>
      <c r="K23" s="2">
        <v>45899</v>
      </c>
      <c r="L23" s="4" t="s">
        <v>253</v>
      </c>
    </row>
    <row r="24" spans="1:12" ht="39.75" thickBot="1" x14ac:dyDescent="0.3">
      <c r="A24" s="3" t="s">
        <v>358</v>
      </c>
      <c r="B24" s="1" t="s">
        <v>359</v>
      </c>
      <c r="C24" s="1" t="s">
        <v>360</v>
      </c>
      <c r="D24" s="1" t="s">
        <v>257</v>
      </c>
      <c r="E24" s="1" t="s">
        <v>361</v>
      </c>
      <c r="F24" s="1" t="s">
        <v>266</v>
      </c>
      <c r="G24" s="1" t="s">
        <v>243</v>
      </c>
      <c r="H24" s="1" t="s">
        <v>260</v>
      </c>
      <c r="I24" s="1" t="s">
        <v>245</v>
      </c>
      <c r="J24" s="2">
        <v>43768</v>
      </c>
      <c r="K24" s="2">
        <v>45899</v>
      </c>
      <c r="L24" s="4" t="s">
        <v>245</v>
      </c>
    </row>
    <row r="25" spans="1:12" ht="52.5" thickBot="1" x14ac:dyDescent="0.3">
      <c r="A25" s="3" t="s">
        <v>554</v>
      </c>
      <c r="B25" s="1" t="s">
        <v>555</v>
      </c>
      <c r="C25" s="1" t="s">
        <v>556</v>
      </c>
      <c r="D25" s="1" t="s">
        <v>271</v>
      </c>
      <c r="E25" s="1" t="s">
        <v>557</v>
      </c>
      <c r="F25" s="1" t="s">
        <v>266</v>
      </c>
      <c r="G25" s="1" t="s">
        <v>243</v>
      </c>
      <c r="H25" s="1" t="s">
        <v>273</v>
      </c>
      <c r="I25" s="1" t="s">
        <v>245</v>
      </c>
      <c r="J25" s="2">
        <v>44969</v>
      </c>
      <c r="K25" s="2">
        <v>45899</v>
      </c>
      <c r="L25" s="4" t="s">
        <v>253</v>
      </c>
    </row>
    <row r="26" spans="1:12" ht="65.25" thickBot="1" x14ac:dyDescent="0.3">
      <c r="A26" s="3" t="s">
        <v>642</v>
      </c>
      <c r="B26" s="1" t="s">
        <v>643</v>
      </c>
      <c r="C26" s="1" t="s">
        <v>644</v>
      </c>
      <c r="D26" s="1" t="s">
        <v>271</v>
      </c>
      <c r="E26" s="1" t="s">
        <v>645</v>
      </c>
      <c r="F26" s="1" t="s">
        <v>242</v>
      </c>
      <c r="G26" s="1" t="s">
        <v>243</v>
      </c>
      <c r="H26" s="1" t="s">
        <v>273</v>
      </c>
      <c r="I26" s="1" t="s">
        <v>245</v>
      </c>
      <c r="J26" s="2">
        <v>44397</v>
      </c>
      <c r="K26" s="2">
        <v>45899</v>
      </c>
      <c r="L26" s="4" t="s">
        <v>253</v>
      </c>
    </row>
    <row r="27" spans="1:12" ht="52.5" thickBot="1" x14ac:dyDescent="0.3">
      <c r="A27" s="3" t="s">
        <v>274</v>
      </c>
      <c r="B27" s="1" t="s">
        <v>275</v>
      </c>
      <c r="C27" s="1" t="s">
        <v>276</v>
      </c>
      <c r="D27" s="1" t="s">
        <v>240</v>
      </c>
      <c r="E27" s="1" t="s">
        <v>277</v>
      </c>
      <c r="F27" s="1" t="s">
        <v>251</v>
      </c>
      <c r="G27" s="1" t="s">
        <v>243</v>
      </c>
      <c r="H27" s="1" t="s">
        <v>244</v>
      </c>
      <c r="I27" s="1" t="s">
        <v>245</v>
      </c>
      <c r="J27" s="2">
        <v>43057</v>
      </c>
      <c r="K27" s="2">
        <v>45899</v>
      </c>
      <c r="L27" s="4" t="s">
        <v>245</v>
      </c>
    </row>
    <row r="28" spans="1:12" ht="39.75" thickBot="1" x14ac:dyDescent="0.3">
      <c r="A28" s="3" t="s">
        <v>558</v>
      </c>
      <c r="B28" s="1" t="s">
        <v>559</v>
      </c>
      <c r="C28" s="1" t="s">
        <v>560</v>
      </c>
      <c r="D28" s="1" t="s">
        <v>240</v>
      </c>
      <c r="E28" s="1" t="s">
        <v>391</v>
      </c>
      <c r="F28" s="1" t="s">
        <v>242</v>
      </c>
      <c r="G28" s="1" t="s">
        <v>243</v>
      </c>
      <c r="H28" s="1" t="s">
        <v>244</v>
      </c>
      <c r="I28" s="1" t="s">
        <v>245</v>
      </c>
      <c r="J28" s="2">
        <v>43130</v>
      </c>
      <c r="K28" s="2">
        <v>45899</v>
      </c>
      <c r="L28" s="4" t="s">
        <v>245</v>
      </c>
    </row>
    <row r="29" spans="1:12" ht="39.75" thickBot="1" x14ac:dyDescent="0.3">
      <c r="A29" s="3" t="s">
        <v>362</v>
      </c>
      <c r="B29" s="1" t="s">
        <v>363</v>
      </c>
      <c r="C29" s="1" t="s">
        <v>364</v>
      </c>
      <c r="D29" s="1" t="s">
        <v>264</v>
      </c>
      <c r="E29" s="1" t="s">
        <v>307</v>
      </c>
      <c r="F29" s="1" t="s">
        <v>242</v>
      </c>
      <c r="G29" s="1" t="s">
        <v>243</v>
      </c>
      <c r="H29" s="1" t="s">
        <v>267</v>
      </c>
      <c r="I29" s="1" t="s">
        <v>245</v>
      </c>
      <c r="J29" s="2">
        <v>44661</v>
      </c>
      <c r="K29" s="2">
        <v>45897</v>
      </c>
      <c r="L29" s="4" t="s">
        <v>245</v>
      </c>
    </row>
    <row r="30" spans="1:12" ht="39.75" thickBot="1" x14ac:dyDescent="0.3">
      <c r="A30" s="3" t="s">
        <v>461</v>
      </c>
      <c r="B30" s="1" t="s">
        <v>462</v>
      </c>
      <c r="C30" s="1" t="s">
        <v>463</v>
      </c>
      <c r="D30" s="1" t="s">
        <v>271</v>
      </c>
      <c r="E30" s="1" t="s">
        <v>464</v>
      </c>
      <c r="F30" s="1" t="s">
        <v>259</v>
      </c>
      <c r="G30" s="1" t="s">
        <v>243</v>
      </c>
      <c r="H30" s="1" t="s">
        <v>273</v>
      </c>
      <c r="I30" s="1" t="s">
        <v>245</v>
      </c>
      <c r="J30" s="2">
        <v>43424</v>
      </c>
      <c r="K30" s="2">
        <v>45899</v>
      </c>
      <c r="L30" s="4" t="s">
        <v>253</v>
      </c>
    </row>
    <row r="31" spans="1:12" ht="39.75" thickBot="1" x14ac:dyDescent="0.3">
      <c r="A31" s="3" t="s">
        <v>646</v>
      </c>
      <c r="B31" s="1" t="s">
        <v>647</v>
      </c>
      <c r="C31" s="1" t="s">
        <v>648</v>
      </c>
      <c r="D31" s="1" t="s">
        <v>240</v>
      </c>
      <c r="E31" s="1" t="s">
        <v>649</v>
      </c>
      <c r="F31" s="1" t="s">
        <v>251</v>
      </c>
      <c r="G31" s="1" t="s">
        <v>243</v>
      </c>
      <c r="H31" s="1" t="s">
        <v>244</v>
      </c>
      <c r="I31" s="1" t="s">
        <v>245</v>
      </c>
      <c r="J31" s="2">
        <v>42747</v>
      </c>
      <c r="K31" s="2">
        <v>45899</v>
      </c>
      <c r="L31" s="4" t="s">
        <v>245</v>
      </c>
    </row>
    <row r="32" spans="1:12" ht="39.75" thickBot="1" x14ac:dyDescent="0.3">
      <c r="A32" s="3" t="s">
        <v>278</v>
      </c>
      <c r="B32" s="1" t="s">
        <v>279</v>
      </c>
      <c r="C32" s="1" t="s">
        <v>280</v>
      </c>
      <c r="D32" s="1" t="s">
        <v>249</v>
      </c>
      <c r="E32" s="1" t="s">
        <v>281</v>
      </c>
      <c r="F32" s="1" t="s">
        <v>259</v>
      </c>
      <c r="G32" s="1" t="s">
        <v>243</v>
      </c>
      <c r="H32" s="1" t="s">
        <v>252</v>
      </c>
      <c r="I32" s="1" t="s">
        <v>245</v>
      </c>
      <c r="J32" s="2">
        <v>43933</v>
      </c>
      <c r="K32" s="2">
        <v>45898</v>
      </c>
      <c r="L32" s="4" t="s">
        <v>253</v>
      </c>
    </row>
    <row r="33" spans="1:12" ht="52.5" thickBot="1" x14ac:dyDescent="0.3">
      <c r="A33" s="3" t="s">
        <v>561</v>
      </c>
      <c r="B33" s="1" t="s">
        <v>562</v>
      </c>
      <c r="C33" s="1" t="s">
        <v>563</v>
      </c>
      <c r="D33" s="1" t="s">
        <v>249</v>
      </c>
      <c r="E33" s="1" t="s">
        <v>564</v>
      </c>
      <c r="F33" s="1" t="s">
        <v>251</v>
      </c>
      <c r="G33" s="1" t="s">
        <v>243</v>
      </c>
      <c r="H33" s="1" t="s">
        <v>252</v>
      </c>
      <c r="I33" s="1" t="s">
        <v>245</v>
      </c>
      <c r="J33" s="2">
        <v>44173</v>
      </c>
      <c r="K33" s="2">
        <v>45898</v>
      </c>
      <c r="L33" s="4" t="s">
        <v>253</v>
      </c>
    </row>
    <row r="34" spans="1:12" ht="52.5" thickBot="1" x14ac:dyDescent="0.3">
      <c r="A34" s="3" t="s">
        <v>365</v>
      </c>
      <c r="B34" s="1" t="s">
        <v>366</v>
      </c>
      <c r="C34" s="1" t="s">
        <v>367</v>
      </c>
      <c r="D34" s="1" t="s">
        <v>271</v>
      </c>
      <c r="E34" s="1" t="s">
        <v>368</v>
      </c>
      <c r="F34" s="1" t="s">
        <v>251</v>
      </c>
      <c r="G34" s="1" t="s">
        <v>243</v>
      </c>
      <c r="H34" s="1" t="s">
        <v>273</v>
      </c>
      <c r="I34" s="1" t="s">
        <v>245</v>
      </c>
      <c r="J34" s="2">
        <v>45061</v>
      </c>
      <c r="K34" s="2">
        <v>45899</v>
      </c>
      <c r="L34" s="4" t="s">
        <v>253</v>
      </c>
    </row>
    <row r="35" spans="1:12" ht="52.5" thickBot="1" x14ac:dyDescent="0.3">
      <c r="A35" s="3" t="s">
        <v>650</v>
      </c>
      <c r="B35" s="1" t="s">
        <v>651</v>
      </c>
      <c r="C35" s="1" t="s">
        <v>652</v>
      </c>
      <c r="D35" s="1" t="s">
        <v>249</v>
      </c>
      <c r="E35" s="1" t="s">
        <v>489</v>
      </c>
      <c r="F35" s="1" t="s">
        <v>259</v>
      </c>
      <c r="G35" s="1" t="s">
        <v>243</v>
      </c>
      <c r="H35" s="1" t="s">
        <v>252</v>
      </c>
      <c r="I35" s="1" t="s">
        <v>245</v>
      </c>
      <c r="J35" s="2">
        <v>44076</v>
      </c>
      <c r="K35" s="2">
        <v>45898</v>
      </c>
      <c r="L35" s="4" t="s">
        <v>253</v>
      </c>
    </row>
    <row r="36" spans="1:12" ht="52.5" thickBot="1" x14ac:dyDescent="0.3">
      <c r="A36" s="3" t="s">
        <v>465</v>
      </c>
      <c r="B36" s="1" t="s">
        <v>466</v>
      </c>
      <c r="C36" s="1" t="s">
        <v>467</v>
      </c>
      <c r="D36" s="1" t="s">
        <v>240</v>
      </c>
      <c r="E36" s="1" t="s">
        <v>335</v>
      </c>
      <c r="F36" s="1" t="s">
        <v>266</v>
      </c>
      <c r="G36" s="1" t="s">
        <v>243</v>
      </c>
      <c r="H36" s="1" t="s">
        <v>244</v>
      </c>
      <c r="I36" s="1" t="s">
        <v>245</v>
      </c>
      <c r="J36" s="2">
        <v>43863</v>
      </c>
      <c r="K36" s="2">
        <v>45899</v>
      </c>
      <c r="L36" s="4" t="s">
        <v>245</v>
      </c>
    </row>
    <row r="37" spans="1:12" ht="39.75" thickBot="1" x14ac:dyDescent="0.3">
      <c r="A37" s="3" t="s">
        <v>653</v>
      </c>
      <c r="B37" s="1" t="s">
        <v>654</v>
      </c>
      <c r="C37" s="1" t="s">
        <v>655</v>
      </c>
      <c r="D37" s="1" t="s">
        <v>257</v>
      </c>
      <c r="E37" s="1" t="s">
        <v>438</v>
      </c>
      <c r="F37" s="1" t="s">
        <v>266</v>
      </c>
      <c r="G37" s="1" t="s">
        <v>243</v>
      </c>
      <c r="H37" s="1" t="s">
        <v>260</v>
      </c>
      <c r="I37" s="1" t="s">
        <v>245</v>
      </c>
      <c r="J37" s="2">
        <v>43514</v>
      </c>
      <c r="K37" s="2">
        <v>45899</v>
      </c>
      <c r="L37" s="4" t="s">
        <v>245</v>
      </c>
    </row>
    <row r="38" spans="1:12" ht="52.5" thickBot="1" x14ac:dyDescent="0.3">
      <c r="A38" s="3" t="s">
        <v>468</v>
      </c>
      <c r="B38" s="1" t="s">
        <v>469</v>
      </c>
      <c r="C38" s="1" t="s">
        <v>470</v>
      </c>
      <c r="D38" s="1" t="s">
        <v>249</v>
      </c>
      <c r="E38" s="1" t="s">
        <v>471</v>
      </c>
      <c r="F38" s="1" t="s">
        <v>242</v>
      </c>
      <c r="G38" s="1" t="s">
        <v>243</v>
      </c>
      <c r="H38" s="1" t="s">
        <v>252</v>
      </c>
      <c r="I38" s="1" t="s">
        <v>245</v>
      </c>
      <c r="J38" s="2">
        <v>44454</v>
      </c>
      <c r="K38" s="2">
        <v>45898</v>
      </c>
      <c r="L38" s="4" t="s">
        <v>253</v>
      </c>
    </row>
    <row r="39" spans="1:12" ht="52.5" thickBot="1" x14ac:dyDescent="0.3">
      <c r="A39" s="3" t="s">
        <v>565</v>
      </c>
      <c r="B39" s="1" t="s">
        <v>566</v>
      </c>
      <c r="C39" s="1" t="s">
        <v>567</v>
      </c>
      <c r="D39" s="1" t="s">
        <v>257</v>
      </c>
      <c r="E39" s="1" t="s">
        <v>568</v>
      </c>
      <c r="F39" s="1" t="s">
        <v>259</v>
      </c>
      <c r="G39" s="1" t="s">
        <v>243</v>
      </c>
      <c r="H39" s="1" t="s">
        <v>260</v>
      </c>
      <c r="I39" s="1" t="s">
        <v>245</v>
      </c>
      <c r="J39" s="2">
        <v>43728</v>
      </c>
      <c r="K39" s="2">
        <v>45899</v>
      </c>
      <c r="L39" s="4" t="s">
        <v>245</v>
      </c>
    </row>
    <row r="40" spans="1:12" ht="52.5" thickBot="1" x14ac:dyDescent="0.3">
      <c r="A40" s="3" t="s">
        <v>282</v>
      </c>
      <c r="B40" s="1" t="s">
        <v>283</v>
      </c>
      <c r="C40" s="1" t="s">
        <v>284</v>
      </c>
      <c r="D40" s="1" t="s">
        <v>257</v>
      </c>
      <c r="E40" s="1" t="s">
        <v>285</v>
      </c>
      <c r="F40" s="1" t="s">
        <v>266</v>
      </c>
      <c r="G40" s="1" t="s">
        <v>243</v>
      </c>
      <c r="H40" s="1" t="s">
        <v>260</v>
      </c>
      <c r="I40" s="1" t="s">
        <v>245</v>
      </c>
      <c r="J40" s="2">
        <v>43524</v>
      </c>
      <c r="K40" s="2">
        <v>45899</v>
      </c>
      <c r="L40" s="4" t="s">
        <v>245</v>
      </c>
    </row>
    <row r="41" spans="1:12" ht="39.75" thickBot="1" x14ac:dyDescent="0.3">
      <c r="A41" s="3" t="s">
        <v>369</v>
      </c>
      <c r="B41" s="1" t="s">
        <v>370</v>
      </c>
      <c r="C41" s="1" t="s">
        <v>371</v>
      </c>
      <c r="D41" s="1" t="s">
        <v>240</v>
      </c>
      <c r="E41" s="1" t="s">
        <v>372</v>
      </c>
      <c r="F41" s="1" t="s">
        <v>259</v>
      </c>
      <c r="G41" s="1" t="s">
        <v>243</v>
      </c>
      <c r="H41" s="1" t="s">
        <v>244</v>
      </c>
      <c r="I41" s="1" t="s">
        <v>245</v>
      </c>
      <c r="J41" s="2">
        <v>42543</v>
      </c>
      <c r="K41" s="2">
        <v>45899</v>
      </c>
      <c r="L41" s="4" t="s">
        <v>245</v>
      </c>
    </row>
    <row r="42" spans="1:12" ht="39.75" thickBot="1" x14ac:dyDescent="0.3">
      <c r="A42" s="3" t="s">
        <v>569</v>
      </c>
      <c r="B42" s="1" t="s">
        <v>570</v>
      </c>
      <c r="C42" s="1" t="s">
        <v>571</v>
      </c>
      <c r="D42" s="1" t="s">
        <v>264</v>
      </c>
      <c r="E42" s="1" t="s">
        <v>307</v>
      </c>
      <c r="F42" s="1" t="s">
        <v>266</v>
      </c>
      <c r="G42" s="1" t="s">
        <v>243</v>
      </c>
      <c r="H42" s="1" t="s">
        <v>267</v>
      </c>
      <c r="I42" s="1" t="s">
        <v>245</v>
      </c>
      <c r="J42" s="2">
        <v>44201</v>
      </c>
      <c r="K42" s="2">
        <v>45897</v>
      </c>
      <c r="L42" s="4" t="s">
        <v>245</v>
      </c>
    </row>
    <row r="43" spans="1:12" ht="39.75" thickBot="1" x14ac:dyDescent="0.3">
      <c r="A43" s="3" t="s">
        <v>656</v>
      </c>
      <c r="B43" s="1" t="s">
        <v>657</v>
      </c>
      <c r="C43" s="1" t="s">
        <v>658</v>
      </c>
      <c r="D43" s="1" t="s">
        <v>264</v>
      </c>
      <c r="E43" s="1" t="s">
        <v>327</v>
      </c>
      <c r="F43" s="1" t="s">
        <v>242</v>
      </c>
      <c r="G43" s="1" t="s">
        <v>243</v>
      </c>
      <c r="H43" s="1" t="s">
        <v>267</v>
      </c>
      <c r="I43" s="1" t="s">
        <v>245</v>
      </c>
      <c r="J43" s="2">
        <v>44722</v>
      </c>
      <c r="K43" s="2">
        <v>45897</v>
      </c>
      <c r="L43" s="4" t="s">
        <v>245</v>
      </c>
    </row>
    <row r="44" spans="1:12" ht="39.75" thickBot="1" x14ac:dyDescent="0.3">
      <c r="A44" s="3" t="s">
        <v>286</v>
      </c>
      <c r="B44" s="1" t="s">
        <v>287</v>
      </c>
      <c r="C44" s="1" t="s">
        <v>288</v>
      </c>
      <c r="D44" s="1" t="s">
        <v>264</v>
      </c>
      <c r="E44" s="1" t="s">
        <v>289</v>
      </c>
      <c r="F44" s="1" t="s">
        <v>242</v>
      </c>
      <c r="G44" s="1" t="s">
        <v>243</v>
      </c>
      <c r="H44" s="1" t="s">
        <v>267</v>
      </c>
      <c r="I44" s="1" t="s">
        <v>245</v>
      </c>
      <c r="J44" s="2">
        <v>44350</v>
      </c>
      <c r="K44" s="2">
        <v>45897</v>
      </c>
      <c r="L44" s="4" t="s">
        <v>245</v>
      </c>
    </row>
    <row r="45" spans="1:12" ht="52.5" thickBot="1" x14ac:dyDescent="0.3">
      <c r="A45" s="3" t="s">
        <v>373</v>
      </c>
      <c r="B45" s="1" t="s">
        <v>374</v>
      </c>
      <c r="C45" s="1" t="s">
        <v>375</v>
      </c>
      <c r="D45" s="1" t="s">
        <v>249</v>
      </c>
      <c r="E45" s="1" t="s">
        <v>376</v>
      </c>
      <c r="F45" s="1" t="s">
        <v>266</v>
      </c>
      <c r="G45" s="1" t="s">
        <v>243</v>
      </c>
      <c r="H45" s="1" t="s">
        <v>252</v>
      </c>
      <c r="I45" s="1" t="s">
        <v>245</v>
      </c>
      <c r="J45" s="2">
        <v>43838</v>
      </c>
      <c r="K45" s="2">
        <v>45898</v>
      </c>
      <c r="L45" s="4" t="s">
        <v>253</v>
      </c>
    </row>
    <row r="46" spans="1:12" ht="39.75" thickBot="1" x14ac:dyDescent="0.3">
      <c r="A46" s="3" t="s">
        <v>472</v>
      </c>
      <c r="B46" s="1" t="s">
        <v>473</v>
      </c>
      <c r="C46" s="1" t="s">
        <v>474</v>
      </c>
      <c r="D46" s="1" t="s">
        <v>257</v>
      </c>
      <c r="E46" s="1" t="s">
        <v>475</v>
      </c>
      <c r="F46" s="1" t="s">
        <v>251</v>
      </c>
      <c r="G46" s="1" t="s">
        <v>243</v>
      </c>
      <c r="H46" s="1" t="s">
        <v>260</v>
      </c>
      <c r="I46" s="1" t="s">
        <v>245</v>
      </c>
      <c r="J46" s="2">
        <v>42911</v>
      </c>
      <c r="K46" s="2">
        <v>45899</v>
      </c>
      <c r="L46" s="4" t="s">
        <v>245</v>
      </c>
    </row>
    <row r="47" spans="1:12" ht="39.75" thickBot="1" x14ac:dyDescent="0.3">
      <c r="A47" s="3" t="s">
        <v>572</v>
      </c>
      <c r="B47" s="1" t="s">
        <v>573</v>
      </c>
      <c r="C47" s="1" t="s">
        <v>574</v>
      </c>
      <c r="D47" s="1" t="s">
        <v>271</v>
      </c>
      <c r="E47" s="1" t="s">
        <v>272</v>
      </c>
      <c r="F47" s="1" t="s">
        <v>242</v>
      </c>
      <c r="G47" s="1" t="s">
        <v>243</v>
      </c>
      <c r="H47" s="1" t="s">
        <v>273</v>
      </c>
      <c r="I47" s="1" t="s">
        <v>245</v>
      </c>
      <c r="J47" s="2">
        <v>44801</v>
      </c>
      <c r="K47" s="2">
        <v>45899</v>
      </c>
      <c r="L47" s="4" t="s">
        <v>253</v>
      </c>
    </row>
    <row r="48" spans="1:12" ht="52.5" thickBot="1" x14ac:dyDescent="0.3">
      <c r="A48" s="3" t="s">
        <v>377</v>
      </c>
      <c r="B48" s="1" t="s">
        <v>378</v>
      </c>
      <c r="C48" s="1" t="s">
        <v>379</v>
      </c>
      <c r="D48" s="1" t="s">
        <v>257</v>
      </c>
      <c r="E48" s="1" t="s">
        <v>380</v>
      </c>
      <c r="F48" s="1" t="s">
        <v>242</v>
      </c>
      <c r="G48" s="1" t="s">
        <v>243</v>
      </c>
      <c r="H48" s="1" t="s">
        <v>260</v>
      </c>
      <c r="I48" s="1" t="s">
        <v>245</v>
      </c>
      <c r="J48" s="2">
        <v>43195</v>
      </c>
      <c r="K48" s="2">
        <v>45899</v>
      </c>
      <c r="L48" s="4" t="s">
        <v>245</v>
      </c>
    </row>
    <row r="49" spans="1:12" ht="39.75" thickBot="1" x14ac:dyDescent="0.3">
      <c r="A49" s="3" t="s">
        <v>290</v>
      </c>
      <c r="B49" s="1" t="s">
        <v>291</v>
      </c>
      <c r="C49" s="1" t="s">
        <v>292</v>
      </c>
      <c r="D49" s="1" t="s">
        <v>240</v>
      </c>
      <c r="E49" s="1" t="s">
        <v>683</v>
      </c>
      <c r="F49" s="1" t="s">
        <v>251</v>
      </c>
      <c r="G49" s="1" t="s">
        <v>243</v>
      </c>
      <c r="H49" s="1" t="s">
        <v>273</v>
      </c>
      <c r="I49" s="1" t="s">
        <v>245</v>
      </c>
      <c r="J49" s="2">
        <v>44640</v>
      </c>
      <c r="K49" s="2">
        <v>45899</v>
      </c>
      <c r="L49" s="4" t="s">
        <v>253</v>
      </c>
    </row>
    <row r="50" spans="1:12" ht="39.75" thickBot="1" x14ac:dyDescent="0.3">
      <c r="A50" s="3" t="s">
        <v>659</v>
      </c>
      <c r="B50" s="1" t="s">
        <v>660</v>
      </c>
      <c r="C50" s="1" t="s">
        <v>661</v>
      </c>
      <c r="D50" s="1" t="s">
        <v>271</v>
      </c>
      <c r="E50" s="1" t="s">
        <v>272</v>
      </c>
      <c r="F50" s="1" t="s">
        <v>251</v>
      </c>
      <c r="G50" s="1" t="s">
        <v>243</v>
      </c>
      <c r="H50" s="1" t="s">
        <v>273</v>
      </c>
      <c r="I50" s="1" t="s">
        <v>245</v>
      </c>
      <c r="J50" s="2">
        <v>44287</v>
      </c>
      <c r="K50" s="2">
        <v>45899</v>
      </c>
      <c r="L50" s="4" t="s">
        <v>253</v>
      </c>
    </row>
    <row r="51" spans="1:12" ht="39.75" thickBot="1" x14ac:dyDescent="0.3">
      <c r="A51" s="3" t="s">
        <v>476</v>
      </c>
      <c r="B51" s="1" t="s">
        <v>477</v>
      </c>
      <c r="C51" s="1" t="s">
        <v>478</v>
      </c>
      <c r="D51" s="1" t="s">
        <v>264</v>
      </c>
      <c r="E51" s="1" t="s">
        <v>327</v>
      </c>
      <c r="F51" s="1" t="s">
        <v>259</v>
      </c>
      <c r="G51" s="1" t="s">
        <v>243</v>
      </c>
      <c r="H51" s="1" t="s">
        <v>267</v>
      </c>
      <c r="I51" s="1" t="s">
        <v>245</v>
      </c>
      <c r="J51" s="2">
        <v>44875</v>
      </c>
      <c r="K51" s="2">
        <v>45897</v>
      </c>
      <c r="L51" s="4" t="s">
        <v>245</v>
      </c>
    </row>
    <row r="52" spans="1:12" ht="39.75" thickBot="1" x14ac:dyDescent="0.3">
      <c r="A52" s="3" t="s">
        <v>575</v>
      </c>
      <c r="B52" s="1" t="s">
        <v>576</v>
      </c>
      <c r="C52" s="1" t="s">
        <v>577</v>
      </c>
      <c r="D52" s="1" t="s">
        <v>240</v>
      </c>
      <c r="E52" s="1" t="s">
        <v>578</v>
      </c>
      <c r="F52" s="1" t="s">
        <v>251</v>
      </c>
      <c r="G52" s="1" t="s">
        <v>243</v>
      </c>
      <c r="H52" s="1" t="s">
        <v>244</v>
      </c>
      <c r="I52" s="1" t="s">
        <v>245</v>
      </c>
      <c r="J52" s="2">
        <v>43779</v>
      </c>
      <c r="K52" s="2">
        <v>45899</v>
      </c>
      <c r="L52" s="4" t="s">
        <v>245</v>
      </c>
    </row>
    <row r="53" spans="1:12" ht="39.75" thickBot="1" x14ac:dyDescent="0.3">
      <c r="A53" s="3" t="s">
        <v>662</v>
      </c>
      <c r="B53" s="1" t="s">
        <v>663</v>
      </c>
      <c r="C53" s="1" t="s">
        <v>664</v>
      </c>
      <c r="D53" s="1" t="s">
        <v>240</v>
      </c>
      <c r="E53" s="1" t="s">
        <v>665</v>
      </c>
      <c r="F53" s="1" t="s">
        <v>259</v>
      </c>
      <c r="G53" s="1" t="s">
        <v>243</v>
      </c>
      <c r="H53" s="1" t="s">
        <v>244</v>
      </c>
      <c r="I53" s="1" t="s">
        <v>245</v>
      </c>
      <c r="J53" s="2">
        <v>43388</v>
      </c>
      <c r="K53" s="2">
        <v>45899</v>
      </c>
      <c r="L53" s="4" t="s">
        <v>245</v>
      </c>
    </row>
    <row r="54" spans="1:12" ht="39.75" thickBot="1" x14ac:dyDescent="0.3">
      <c r="A54" s="3" t="s">
        <v>293</v>
      </c>
      <c r="B54" s="1" t="s">
        <v>294</v>
      </c>
      <c r="C54" s="1" t="s">
        <v>295</v>
      </c>
      <c r="D54" s="1" t="s">
        <v>240</v>
      </c>
      <c r="E54" s="1" t="s">
        <v>296</v>
      </c>
      <c r="F54" s="1" t="s">
        <v>259</v>
      </c>
      <c r="G54" s="1" t="s">
        <v>243</v>
      </c>
      <c r="H54" s="1" t="s">
        <v>244</v>
      </c>
      <c r="I54" s="1" t="s">
        <v>245</v>
      </c>
      <c r="J54" s="2">
        <v>43353</v>
      </c>
      <c r="K54" s="2">
        <v>45899</v>
      </c>
      <c r="L54" s="4" t="s">
        <v>245</v>
      </c>
    </row>
    <row r="55" spans="1:12" ht="65.25" thickBot="1" x14ac:dyDescent="0.3">
      <c r="A55" s="3" t="s">
        <v>479</v>
      </c>
      <c r="B55" s="1" t="s">
        <v>480</v>
      </c>
      <c r="C55" s="1" t="s">
        <v>481</v>
      </c>
      <c r="D55" s="1" t="s">
        <v>271</v>
      </c>
      <c r="E55" s="1" t="s">
        <v>482</v>
      </c>
      <c r="F55" s="1" t="s">
        <v>266</v>
      </c>
      <c r="G55" s="1" t="s">
        <v>243</v>
      </c>
      <c r="H55" s="1" t="s">
        <v>273</v>
      </c>
      <c r="I55" s="1" t="s">
        <v>245</v>
      </c>
      <c r="J55" s="2">
        <v>43682</v>
      </c>
      <c r="K55" s="2">
        <v>45899</v>
      </c>
      <c r="L55" s="4" t="s">
        <v>253</v>
      </c>
    </row>
    <row r="56" spans="1:12" ht="39.75" thickBot="1" x14ac:dyDescent="0.3">
      <c r="A56" s="3" t="s">
        <v>381</v>
      </c>
      <c r="B56" s="1" t="s">
        <v>382</v>
      </c>
      <c r="C56" s="1" t="s">
        <v>383</v>
      </c>
      <c r="D56" s="1" t="s">
        <v>264</v>
      </c>
      <c r="E56" s="1" t="s">
        <v>307</v>
      </c>
      <c r="F56" s="1" t="s">
        <v>251</v>
      </c>
      <c r="G56" s="1" t="s">
        <v>243</v>
      </c>
      <c r="H56" s="1" t="s">
        <v>267</v>
      </c>
      <c r="I56" s="1" t="s">
        <v>245</v>
      </c>
      <c r="J56" s="2">
        <v>44433</v>
      </c>
      <c r="K56" s="2">
        <v>45897</v>
      </c>
      <c r="L56" s="4" t="s">
        <v>245</v>
      </c>
    </row>
    <row r="57" spans="1:12" ht="52.5" thickBot="1" x14ac:dyDescent="0.3">
      <c r="A57" s="3" t="s">
        <v>384</v>
      </c>
      <c r="B57" s="1" t="s">
        <v>385</v>
      </c>
      <c r="C57" s="1" t="s">
        <v>386</v>
      </c>
      <c r="D57" s="1" t="s">
        <v>271</v>
      </c>
      <c r="E57" s="1" t="s">
        <v>387</v>
      </c>
      <c r="F57" s="1" t="s">
        <v>259</v>
      </c>
      <c r="G57" s="1" t="s">
        <v>243</v>
      </c>
      <c r="H57" s="1" t="s">
        <v>273</v>
      </c>
      <c r="I57" s="1" t="s">
        <v>245</v>
      </c>
      <c r="J57" s="2">
        <v>44593</v>
      </c>
      <c r="K57" s="2">
        <v>45899</v>
      </c>
      <c r="L57" s="4" t="s">
        <v>253</v>
      </c>
    </row>
    <row r="58" spans="1:12" ht="39.75" thickBot="1" x14ac:dyDescent="0.3">
      <c r="A58" s="3" t="s">
        <v>666</v>
      </c>
      <c r="B58" s="1" t="s">
        <v>667</v>
      </c>
      <c r="C58" s="1" t="s">
        <v>668</v>
      </c>
      <c r="D58" s="1" t="s">
        <v>249</v>
      </c>
      <c r="E58" s="1" t="s">
        <v>339</v>
      </c>
      <c r="F58" s="1" t="s">
        <v>266</v>
      </c>
      <c r="G58" s="1" t="s">
        <v>243</v>
      </c>
      <c r="H58" s="1" t="s">
        <v>252</v>
      </c>
      <c r="I58" s="1" t="s">
        <v>245</v>
      </c>
      <c r="J58" s="2">
        <v>44620</v>
      </c>
      <c r="K58" s="2">
        <v>45898</v>
      </c>
      <c r="L58" s="4" t="s">
        <v>253</v>
      </c>
    </row>
    <row r="59" spans="1:12" ht="39.75" thickBot="1" x14ac:dyDescent="0.3">
      <c r="A59" s="3" t="s">
        <v>483</v>
      </c>
      <c r="B59" s="1" t="s">
        <v>484</v>
      </c>
      <c r="C59" s="1" t="s">
        <v>485</v>
      </c>
      <c r="D59" s="1" t="s">
        <v>240</v>
      </c>
      <c r="E59" s="1" t="s">
        <v>391</v>
      </c>
      <c r="F59" s="1" t="s">
        <v>242</v>
      </c>
      <c r="G59" s="1" t="s">
        <v>243</v>
      </c>
      <c r="H59" s="1" t="s">
        <v>244</v>
      </c>
      <c r="I59" s="1" t="s">
        <v>245</v>
      </c>
      <c r="J59" s="2">
        <v>44216</v>
      </c>
      <c r="K59" s="2">
        <v>45899</v>
      </c>
      <c r="L59" s="4" t="s">
        <v>245</v>
      </c>
    </row>
    <row r="60" spans="1:12" ht="52.5" thickBot="1" x14ac:dyDescent="0.3">
      <c r="A60" s="3" t="s">
        <v>579</v>
      </c>
      <c r="B60" s="1" t="s">
        <v>580</v>
      </c>
      <c r="C60" s="1" t="s">
        <v>581</v>
      </c>
      <c r="D60" s="1" t="s">
        <v>249</v>
      </c>
      <c r="E60" s="1" t="s">
        <v>582</v>
      </c>
      <c r="F60" s="1" t="s">
        <v>259</v>
      </c>
      <c r="G60" s="1" t="s">
        <v>243</v>
      </c>
      <c r="H60" s="1" t="s">
        <v>252</v>
      </c>
      <c r="I60" s="1" t="s">
        <v>245</v>
      </c>
      <c r="J60" s="2">
        <v>43985</v>
      </c>
      <c r="K60" s="2">
        <v>45898</v>
      </c>
      <c r="L60" s="4" t="s">
        <v>253</v>
      </c>
    </row>
    <row r="61" spans="1:12" ht="39.75" thickBot="1" x14ac:dyDescent="0.3">
      <c r="A61" s="3" t="s">
        <v>297</v>
      </c>
      <c r="B61" s="1" t="s">
        <v>298</v>
      </c>
      <c r="C61" s="1" t="s">
        <v>299</v>
      </c>
      <c r="D61" s="1" t="s">
        <v>249</v>
      </c>
      <c r="E61" s="1" t="s">
        <v>300</v>
      </c>
      <c r="F61" s="1" t="s">
        <v>266</v>
      </c>
      <c r="G61" s="1" t="s">
        <v>243</v>
      </c>
      <c r="H61" s="1" t="s">
        <v>252</v>
      </c>
      <c r="I61" s="1" t="s">
        <v>245</v>
      </c>
      <c r="J61" s="2">
        <v>43976</v>
      </c>
      <c r="K61" s="2">
        <v>45898</v>
      </c>
      <c r="L61" s="4" t="s">
        <v>253</v>
      </c>
    </row>
    <row r="62" spans="1:12" ht="52.5" thickBot="1" x14ac:dyDescent="0.3">
      <c r="A62" s="3" t="s">
        <v>486</v>
      </c>
      <c r="B62" s="1" t="s">
        <v>487</v>
      </c>
      <c r="C62" s="1" t="s">
        <v>488</v>
      </c>
      <c r="D62" s="1" t="s">
        <v>249</v>
      </c>
      <c r="E62" s="1" t="s">
        <v>489</v>
      </c>
      <c r="F62" s="1" t="s">
        <v>251</v>
      </c>
      <c r="G62" s="1" t="s">
        <v>243</v>
      </c>
      <c r="H62" s="1" t="s">
        <v>252</v>
      </c>
      <c r="I62" s="1" t="s">
        <v>245</v>
      </c>
      <c r="J62" s="2">
        <v>43949</v>
      </c>
      <c r="K62" s="2">
        <v>45898</v>
      </c>
      <c r="L62" s="4" t="s">
        <v>253</v>
      </c>
    </row>
    <row r="63" spans="1:12" ht="39.75" thickBot="1" x14ac:dyDescent="0.3">
      <c r="A63" s="3" t="s">
        <v>388</v>
      </c>
      <c r="B63" s="1" t="s">
        <v>389</v>
      </c>
      <c r="C63" s="1" t="s">
        <v>390</v>
      </c>
      <c r="D63" s="1" t="s">
        <v>240</v>
      </c>
      <c r="E63" s="1" t="s">
        <v>391</v>
      </c>
      <c r="F63" s="1" t="s">
        <v>266</v>
      </c>
      <c r="G63" s="1" t="s">
        <v>243</v>
      </c>
      <c r="H63" s="1" t="s">
        <v>244</v>
      </c>
      <c r="I63" s="1" t="s">
        <v>245</v>
      </c>
      <c r="J63" s="2">
        <v>43632</v>
      </c>
      <c r="K63" s="2">
        <v>45899</v>
      </c>
      <c r="L63" s="4" t="s">
        <v>245</v>
      </c>
    </row>
    <row r="64" spans="1:12" ht="39.75" thickBot="1" x14ac:dyDescent="0.3">
      <c r="A64" s="3" t="s">
        <v>684</v>
      </c>
      <c r="B64" s="1" t="s">
        <v>301</v>
      </c>
      <c r="C64" s="1" t="s">
        <v>302</v>
      </c>
      <c r="D64" s="1" t="s">
        <v>240</v>
      </c>
      <c r="E64" s="1" t="s">
        <v>303</v>
      </c>
      <c r="F64" s="1" t="s">
        <v>242</v>
      </c>
      <c r="G64" s="1" t="s">
        <v>243</v>
      </c>
      <c r="H64" s="1" t="s">
        <v>260</v>
      </c>
      <c r="I64" s="1" t="s">
        <v>245</v>
      </c>
      <c r="J64" s="2">
        <v>42955</v>
      </c>
      <c r="K64" s="2">
        <v>45899</v>
      </c>
      <c r="L64" s="4" t="s">
        <v>245</v>
      </c>
    </row>
    <row r="65" spans="1:12" ht="39.75" thickBot="1" x14ac:dyDescent="0.3">
      <c r="A65" s="3" t="s">
        <v>583</v>
      </c>
      <c r="B65" s="1" t="s">
        <v>584</v>
      </c>
      <c r="C65" s="1" t="s">
        <v>585</v>
      </c>
      <c r="D65" s="1" t="s">
        <v>257</v>
      </c>
      <c r="E65" s="1" t="s">
        <v>586</v>
      </c>
      <c r="F65" s="1" t="s">
        <v>266</v>
      </c>
      <c r="G65" s="1" t="s">
        <v>243</v>
      </c>
      <c r="H65" s="1" t="s">
        <v>260</v>
      </c>
      <c r="I65" s="1" t="s">
        <v>245</v>
      </c>
      <c r="J65" s="2">
        <v>43327</v>
      </c>
      <c r="K65" s="2">
        <v>45899</v>
      </c>
      <c r="L65" s="4" t="s">
        <v>245</v>
      </c>
    </row>
    <row r="66" spans="1:12" ht="52.5" thickBot="1" x14ac:dyDescent="0.3">
      <c r="A66" s="3" t="s">
        <v>669</v>
      </c>
      <c r="B66" s="1" t="s">
        <v>670</v>
      </c>
      <c r="C66" s="1" t="s">
        <v>671</v>
      </c>
      <c r="D66" s="1" t="s">
        <v>257</v>
      </c>
      <c r="E66" s="1" t="s">
        <v>457</v>
      </c>
      <c r="F66" s="1" t="s">
        <v>242</v>
      </c>
      <c r="G66" s="1" t="s">
        <v>243</v>
      </c>
      <c r="H66" s="1" t="s">
        <v>260</v>
      </c>
      <c r="I66" s="1" t="s">
        <v>245</v>
      </c>
      <c r="J66" s="2">
        <v>43636</v>
      </c>
      <c r="K66" s="2">
        <v>45899</v>
      </c>
      <c r="L66" s="4" t="s">
        <v>245</v>
      </c>
    </row>
    <row r="67" spans="1:12" ht="39.75" thickBot="1" x14ac:dyDescent="0.3">
      <c r="A67" s="3" t="s">
        <v>392</v>
      </c>
      <c r="B67" s="1" t="s">
        <v>393</v>
      </c>
      <c r="C67" s="1" t="s">
        <v>394</v>
      </c>
      <c r="D67" s="1" t="s">
        <v>249</v>
      </c>
      <c r="E67" s="1" t="s">
        <v>395</v>
      </c>
      <c r="F67" s="1" t="s">
        <v>242</v>
      </c>
      <c r="G67" s="1" t="s">
        <v>243</v>
      </c>
      <c r="H67" s="1" t="s">
        <v>252</v>
      </c>
      <c r="I67" s="1" t="s">
        <v>245</v>
      </c>
      <c r="J67" s="2">
        <v>42981</v>
      </c>
      <c r="K67" s="2">
        <v>45898</v>
      </c>
      <c r="L67" s="4" t="s">
        <v>253</v>
      </c>
    </row>
    <row r="68" spans="1:12" ht="39.75" thickBot="1" x14ac:dyDescent="0.3">
      <c r="A68" s="3" t="s">
        <v>672</v>
      </c>
      <c r="B68" s="1" t="s">
        <v>673</v>
      </c>
      <c r="C68" s="1" t="s">
        <v>674</v>
      </c>
      <c r="D68" s="1" t="s">
        <v>264</v>
      </c>
      <c r="E68" s="1" t="s">
        <v>307</v>
      </c>
      <c r="F68" s="1" t="s">
        <v>251</v>
      </c>
      <c r="G68" s="1" t="s">
        <v>243</v>
      </c>
      <c r="H68" s="1" t="s">
        <v>267</v>
      </c>
      <c r="I68" s="1" t="s">
        <v>245</v>
      </c>
      <c r="J68" s="2">
        <v>44413</v>
      </c>
      <c r="K68" s="2">
        <v>45897</v>
      </c>
      <c r="L68" s="4" t="s">
        <v>245</v>
      </c>
    </row>
    <row r="69" spans="1:12" ht="65.25" thickBot="1" x14ac:dyDescent="0.3">
      <c r="A69" s="3" t="s">
        <v>490</v>
      </c>
      <c r="B69" s="1" t="s">
        <v>491</v>
      </c>
      <c r="C69" s="1" t="s">
        <v>492</v>
      </c>
      <c r="D69" s="1" t="s">
        <v>257</v>
      </c>
      <c r="E69" s="1" t="s">
        <v>493</v>
      </c>
      <c r="F69" s="1" t="s">
        <v>259</v>
      </c>
      <c r="G69" s="1" t="s">
        <v>243</v>
      </c>
      <c r="H69" s="1" t="s">
        <v>260</v>
      </c>
      <c r="I69" s="1" t="s">
        <v>245</v>
      </c>
      <c r="J69" s="2">
        <v>43143</v>
      </c>
      <c r="K69" s="2">
        <v>45899</v>
      </c>
      <c r="L69" s="4" t="s">
        <v>245</v>
      </c>
    </row>
    <row r="70" spans="1:12" ht="39.75" thickBot="1" x14ac:dyDescent="0.3">
      <c r="A70" s="3" t="s">
        <v>587</v>
      </c>
      <c r="B70" s="1" t="s">
        <v>588</v>
      </c>
      <c r="C70" s="1" t="s">
        <v>589</v>
      </c>
      <c r="D70" s="1" t="s">
        <v>264</v>
      </c>
      <c r="E70" s="1" t="s">
        <v>327</v>
      </c>
      <c r="F70" s="1" t="s">
        <v>242</v>
      </c>
      <c r="G70" s="1" t="s">
        <v>243</v>
      </c>
      <c r="H70" s="1" t="s">
        <v>267</v>
      </c>
      <c r="I70" s="1" t="s">
        <v>245</v>
      </c>
      <c r="J70" s="2">
        <v>44306</v>
      </c>
      <c r="K70" s="2">
        <v>45897</v>
      </c>
      <c r="L70" s="4" t="s">
        <v>245</v>
      </c>
    </row>
    <row r="71" spans="1:12" ht="39.75" thickBot="1" x14ac:dyDescent="0.3">
      <c r="A71" s="3" t="s">
        <v>304</v>
      </c>
      <c r="B71" s="1" t="s">
        <v>305</v>
      </c>
      <c r="C71" s="1" t="s">
        <v>306</v>
      </c>
      <c r="D71" s="1" t="s">
        <v>264</v>
      </c>
      <c r="E71" s="1" t="s">
        <v>307</v>
      </c>
      <c r="F71" s="1" t="s">
        <v>251</v>
      </c>
      <c r="G71" s="1" t="s">
        <v>243</v>
      </c>
      <c r="H71" s="1" t="s">
        <v>267</v>
      </c>
      <c r="I71" s="1" t="s">
        <v>245</v>
      </c>
      <c r="J71" s="2">
        <v>44849</v>
      </c>
      <c r="K71" s="2">
        <v>45897</v>
      </c>
      <c r="L71" s="4" t="s">
        <v>245</v>
      </c>
    </row>
    <row r="72" spans="1:12" ht="52.5" thickBot="1" x14ac:dyDescent="0.3">
      <c r="A72" s="3" t="s">
        <v>590</v>
      </c>
      <c r="B72" s="1" t="s">
        <v>591</v>
      </c>
      <c r="C72" s="1" t="s">
        <v>592</v>
      </c>
      <c r="D72" s="1" t="s">
        <v>271</v>
      </c>
      <c r="E72" s="1" t="s">
        <v>426</v>
      </c>
      <c r="F72" s="1" t="s">
        <v>251</v>
      </c>
      <c r="G72" s="1" t="s">
        <v>243</v>
      </c>
      <c r="H72" s="1" t="s">
        <v>273</v>
      </c>
      <c r="I72" s="1" t="s">
        <v>245</v>
      </c>
      <c r="J72" s="2">
        <v>44698</v>
      </c>
      <c r="K72" s="2">
        <v>45899</v>
      </c>
      <c r="L72" s="4" t="s">
        <v>253</v>
      </c>
    </row>
    <row r="73" spans="1:12" ht="52.5" thickBot="1" x14ac:dyDescent="0.3">
      <c r="A73" s="3" t="s">
        <v>675</v>
      </c>
      <c r="B73" s="1" t="s">
        <v>676</v>
      </c>
      <c r="C73" s="1" t="s">
        <v>677</v>
      </c>
      <c r="D73" s="1" t="s">
        <v>271</v>
      </c>
      <c r="E73" s="1" t="s">
        <v>678</v>
      </c>
      <c r="F73" s="1" t="s">
        <v>259</v>
      </c>
      <c r="G73" s="1" t="s">
        <v>243</v>
      </c>
      <c r="H73" s="1" t="s">
        <v>273</v>
      </c>
      <c r="I73" s="1" t="s">
        <v>245</v>
      </c>
      <c r="J73" s="2">
        <v>42865</v>
      </c>
      <c r="K73" s="2">
        <v>45899</v>
      </c>
      <c r="L73" s="4" t="s">
        <v>253</v>
      </c>
    </row>
    <row r="74" spans="1:12" ht="39.75" thickBot="1" x14ac:dyDescent="0.3">
      <c r="A74" s="3" t="s">
        <v>494</v>
      </c>
      <c r="B74" s="1" t="s">
        <v>495</v>
      </c>
      <c r="C74" s="1" t="s">
        <v>496</v>
      </c>
      <c r="D74" s="1" t="s">
        <v>264</v>
      </c>
      <c r="E74" s="1" t="s">
        <v>265</v>
      </c>
      <c r="F74" s="1" t="s">
        <v>266</v>
      </c>
      <c r="G74" s="1" t="s">
        <v>243</v>
      </c>
      <c r="H74" s="1" t="s">
        <v>267</v>
      </c>
      <c r="I74" s="1" t="s">
        <v>245</v>
      </c>
      <c r="J74" s="2">
        <v>44377</v>
      </c>
      <c r="K74" s="2">
        <v>45897</v>
      </c>
      <c r="L74" s="4" t="s">
        <v>245</v>
      </c>
    </row>
    <row r="75" spans="1:12" ht="39.75" thickBot="1" x14ac:dyDescent="0.3">
      <c r="A75" s="3" t="s">
        <v>396</v>
      </c>
      <c r="B75" s="1" t="s">
        <v>397</v>
      </c>
      <c r="C75" s="1" t="s">
        <v>398</v>
      </c>
      <c r="D75" s="1" t="s">
        <v>257</v>
      </c>
      <c r="E75" s="1" t="s">
        <v>399</v>
      </c>
      <c r="F75" s="1" t="s">
        <v>251</v>
      </c>
      <c r="G75" s="1" t="s">
        <v>243</v>
      </c>
      <c r="H75" s="1" t="s">
        <v>260</v>
      </c>
      <c r="I75" s="1" t="s">
        <v>245</v>
      </c>
      <c r="J75" s="2">
        <v>43875</v>
      </c>
      <c r="K75" s="2">
        <v>45899</v>
      </c>
      <c r="L75" s="4" t="s">
        <v>245</v>
      </c>
    </row>
    <row r="76" spans="1:12" ht="52.5" thickBot="1" x14ac:dyDescent="0.3">
      <c r="A76" s="3" t="s">
        <v>497</v>
      </c>
      <c r="B76" s="1" t="s">
        <v>498</v>
      </c>
      <c r="C76" s="1" t="s">
        <v>499</v>
      </c>
      <c r="D76" s="1" t="s">
        <v>271</v>
      </c>
      <c r="E76" s="1" t="s">
        <v>368</v>
      </c>
      <c r="F76" s="1" t="s">
        <v>242</v>
      </c>
      <c r="G76" s="1" t="s">
        <v>243</v>
      </c>
      <c r="H76" s="1" t="s">
        <v>273</v>
      </c>
      <c r="I76" s="1" t="s">
        <v>245</v>
      </c>
      <c r="J76" s="2">
        <v>44990</v>
      </c>
      <c r="K76" s="2">
        <v>45899</v>
      </c>
      <c r="L76" s="4" t="s">
        <v>253</v>
      </c>
    </row>
    <row r="77" spans="1:12" ht="39.75" thickBot="1" x14ac:dyDescent="0.3">
      <c r="A77" s="3" t="s">
        <v>685</v>
      </c>
      <c r="B77" s="1" t="s">
        <v>593</v>
      </c>
      <c r="C77" s="1" t="s">
        <v>594</v>
      </c>
      <c r="D77" s="1" t="s">
        <v>240</v>
      </c>
      <c r="E77" s="1" t="s">
        <v>595</v>
      </c>
      <c r="F77" s="1" t="s">
        <v>259</v>
      </c>
      <c r="G77" s="1" t="s">
        <v>243</v>
      </c>
      <c r="H77" s="1" t="s">
        <v>244</v>
      </c>
      <c r="I77" s="1" t="s">
        <v>245</v>
      </c>
      <c r="J77" s="2">
        <v>44468</v>
      </c>
      <c r="K77" s="2">
        <v>45899</v>
      </c>
      <c r="L77" s="4" t="s">
        <v>245</v>
      </c>
    </row>
    <row r="78" spans="1:12" ht="39.75" thickBot="1" x14ac:dyDescent="0.3">
      <c r="A78" s="3" t="s">
        <v>308</v>
      </c>
      <c r="B78" s="1" t="s">
        <v>309</v>
      </c>
      <c r="C78" s="1" t="s">
        <v>310</v>
      </c>
      <c r="D78" s="1" t="s">
        <v>271</v>
      </c>
      <c r="E78" s="1" t="s">
        <v>311</v>
      </c>
      <c r="F78" s="1" t="s">
        <v>259</v>
      </c>
      <c r="G78" s="1" t="s">
        <v>243</v>
      </c>
      <c r="H78" s="1" t="s">
        <v>273</v>
      </c>
      <c r="I78" s="1" t="s">
        <v>245</v>
      </c>
      <c r="J78" s="2">
        <v>42461</v>
      </c>
      <c r="K78" s="2">
        <v>45899</v>
      </c>
      <c r="L78" s="4" t="s">
        <v>253</v>
      </c>
    </row>
    <row r="79" spans="1:12" ht="39.75" thickBot="1" x14ac:dyDescent="0.3">
      <c r="A79" s="3" t="s">
        <v>400</v>
      </c>
      <c r="B79" s="1" t="s">
        <v>401</v>
      </c>
      <c r="C79" s="1" t="s">
        <v>402</v>
      </c>
      <c r="D79" s="1" t="s">
        <v>264</v>
      </c>
      <c r="E79" s="1" t="s">
        <v>327</v>
      </c>
      <c r="F79" s="1" t="s">
        <v>259</v>
      </c>
      <c r="G79" s="1" t="s">
        <v>243</v>
      </c>
      <c r="H79" s="1" t="s">
        <v>267</v>
      </c>
      <c r="I79" s="1" t="s">
        <v>245</v>
      </c>
      <c r="J79" s="2">
        <v>44701</v>
      </c>
      <c r="K79" s="2">
        <v>45897</v>
      </c>
      <c r="L79" s="4" t="s">
        <v>245</v>
      </c>
    </row>
    <row r="80" spans="1:12" ht="39.75" thickBot="1" x14ac:dyDescent="0.3">
      <c r="A80" s="3" t="s">
        <v>679</v>
      </c>
      <c r="B80" s="1" t="s">
        <v>680</v>
      </c>
      <c r="C80" s="1" t="s">
        <v>681</v>
      </c>
      <c r="D80" s="1" t="s">
        <v>240</v>
      </c>
      <c r="E80" s="1" t="s">
        <v>682</v>
      </c>
      <c r="F80" s="1" t="s">
        <v>266</v>
      </c>
      <c r="G80" s="1" t="s">
        <v>243</v>
      </c>
      <c r="H80" s="1" t="s">
        <v>244</v>
      </c>
      <c r="I80" s="1" t="s">
        <v>245</v>
      </c>
      <c r="J80" s="2">
        <v>43939</v>
      </c>
      <c r="K80" s="2">
        <v>45899</v>
      </c>
      <c r="L80" s="4" t="s">
        <v>245</v>
      </c>
    </row>
    <row r="81" spans="1:12" ht="65.25" thickBot="1" x14ac:dyDescent="0.3">
      <c r="A81" s="3" t="s">
        <v>403</v>
      </c>
      <c r="B81" s="1" t="s">
        <v>404</v>
      </c>
      <c r="C81" s="1" t="s">
        <v>405</v>
      </c>
      <c r="D81" s="1" t="s">
        <v>271</v>
      </c>
      <c r="E81" s="1" t="s">
        <v>406</v>
      </c>
      <c r="F81" s="1" t="s">
        <v>266</v>
      </c>
      <c r="G81" s="1" t="s">
        <v>243</v>
      </c>
      <c r="H81" s="1" t="s">
        <v>273</v>
      </c>
      <c r="I81" s="1" t="s">
        <v>245</v>
      </c>
      <c r="J81" s="2">
        <v>45139</v>
      </c>
      <c r="K81" s="2">
        <v>45899</v>
      </c>
      <c r="L81" s="4" t="s">
        <v>253</v>
      </c>
    </row>
    <row r="82" spans="1:12" ht="39.75" thickBot="1" x14ac:dyDescent="0.3">
      <c r="A82" s="3" t="s">
        <v>500</v>
      </c>
      <c r="B82" s="1" t="s">
        <v>501</v>
      </c>
      <c r="C82" s="1" t="s">
        <v>502</v>
      </c>
      <c r="D82" s="1" t="s">
        <v>240</v>
      </c>
      <c r="E82" s="1" t="s">
        <v>503</v>
      </c>
      <c r="F82" s="1" t="s">
        <v>251</v>
      </c>
      <c r="G82" s="1" t="s">
        <v>243</v>
      </c>
      <c r="H82" s="1" t="s">
        <v>244</v>
      </c>
      <c r="I82" s="1" t="s">
        <v>245</v>
      </c>
      <c r="J82" s="2">
        <v>43023</v>
      </c>
      <c r="K82" s="2">
        <v>45899</v>
      </c>
      <c r="L82" s="4" t="s">
        <v>245</v>
      </c>
    </row>
    <row r="83" spans="1:12" ht="39.75" thickBot="1" x14ac:dyDescent="0.3">
      <c r="A83" s="3" t="s">
        <v>312</v>
      </c>
      <c r="B83" s="1" t="s">
        <v>313</v>
      </c>
      <c r="C83" s="1" t="s">
        <v>314</v>
      </c>
      <c r="D83" s="1" t="s">
        <v>240</v>
      </c>
      <c r="E83" s="1" t="s">
        <v>315</v>
      </c>
      <c r="F83" s="1" t="s">
        <v>266</v>
      </c>
      <c r="G83" s="1" t="s">
        <v>243</v>
      </c>
      <c r="H83" s="1" t="s">
        <v>244</v>
      </c>
      <c r="I83" s="1" t="s">
        <v>245</v>
      </c>
      <c r="J83" s="2">
        <v>43804</v>
      </c>
      <c r="K83" s="2">
        <v>45899</v>
      </c>
      <c r="L83" s="4" t="s">
        <v>245</v>
      </c>
    </row>
    <row r="84" spans="1:12" ht="52.5" thickBot="1" x14ac:dyDescent="0.3">
      <c r="A84" s="3" t="s">
        <v>407</v>
      </c>
      <c r="B84" s="1" t="s">
        <v>408</v>
      </c>
      <c r="C84" s="1" t="s">
        <v>409</v>
      </c>
      <c r="D84" s="1" t="s">
        <v>240</v>
      </c>
      <c r="E84" s="1" t="s">
        <v>410</v>
      </c>
      <c r="F84" s="1" t="s">
        <v>242</v>
      </c>
      <c r="G84" s="1" t="s">
        <v>243</v>
      </c>
      <c r="H84" s="1" t="s">
        <v>244</v>
      </c>
      <c r="I84" s="1" t="s">
        <v>245</v>
      </c>
      <c r="J84" s="2">
        <v>43168</v>
      </c>
      <c r="K84" s="2">
        <v>45899</v>
      </c>
      <c r="L84" s="4" t="s">
        <v>245</v>
      </c>
    </row>
    <row r="85" spans="1:12" ht="39.75" thickBot="1" x14ac:dyDescent="0.3">
      <c r="A85" s="3" t="s">
        <v>596</v>
      </c>
      <c r="B85" s="1" t="s">
        <v>597</v>
      </c>
      <c r="C85" s="1" t="s">
        <v>598</v>
      </c>
      <c r="D85" s="1" t="s">
        <v>249</v>
      </c>
      <c r="E85" s="1" t="s">
        <v>300</v>
      </c>
      <c r="F85" s="1" t="s">
        <v>266</v>
      </c>
      <c r="G85" s="1" t="s">
        <v>243</v>
      </c>
      <c r="H85" s="1" t="s">
        <v>252</v>
      </c>
      <c r="I85" s="1" t="s">
        <v>245</v>
      </c>
      <c r="J85" s="2">
        <v>44044</v>
      </c>
      <c r="K85" s="2">
        <v>45898</v>
      </c>
      <c r="L85" s="4" t="s">
        <v>253</v>
      </c>
    </row>
    <row r="86" spans="1:12" ht="39.75" thickBot="1" x14ac:dyDescent="0.3">
      <c r="A86" s="3" t="s">
        <v>504</v>
      </c>
      <c r="B86" s="1" t="s">
        <v>505</v>
      </c>
      <c r="C86" s="1" t="s">
        <v>506</v>
      </c>
      <c r="D86" s="1" t="s">
        <v>249</v>
      </c>
      <c r="E86" s="1" t="s">
        <v>507</v>
      </c>
      <c r="F86" s="1" t="s">
        <v>259</v>
      </c>
      <c r="G86" s="1" t="s">
        <v>243</v>
      </c>
      <c r="H86" s="1" t="s">
        <v>252</v>
      </c>
      <c r="I86" s="1" t="s">
        <v>245</v>
      </c>
      <c r="J86" s="2">
        <v>44034</v>
      </c>
      <c r="K86" s="2">
        <v>45898</v>
      </c>
      <c r="L86" s="4" t="s">
        <v>253</v>
      </c>
    </row>
    <row r="87" spans="1:12" ht="39.75" thickBot="1" x14ac:dyDescent="0.3">
      <c r="A87" s="3" t="s">
        <v>411</v>
      </c>
      <c r="B87" s="1" t="s">
        <v>412</v>
      </c>
      <c r="C87" s="1" t="s">
        <v>413</v>
      </c>
      <c r="D87" s="1" t="s">
        <v>249</v>
      </c>
      <c r="E87" s="1" t="s">
        <v>414</v>
      </c>
      <c r="F87" s="1" t="s">
        <v>251</v>
      </c>
      <c r="G87" s="1" t="s">
        <v>243</v>
      </c>
      <c r="H87" s="1" t="s">
        <v>252</v>
      </c>
      <c r="I87" s="1" t="s">
        <v>245</v>
      </c>
      <c r="J87" s="2">
        <v>44405</v>
      </c>
      <c r="K87" s="2">
        <v>45898</v>
      </c>
      <c r="L87" s="4" t="s">
        <v>253</v>
      </c>
    </row>
    <row r="88" spans="1:12" ht="52.5" thickBot="1" x14ac:dyDescent="0.3">
      <c r="A88" s="3" t="s">
        <v>508</v>
      </c>
      <c r="B88" s="1" t="s">
        <v>509</v>
      </c>
      <c r="C88" s="1" t="s">
        <v>510</v>
      </c>
      <c r="D88" s="1" t="s">
        <v>257</v>
      </c>
      <c r="E88" s="1" t="s">
        <v>511</v>
      </c>
      <c r="F88" s="1" t="s">
        <v>266</v>
      </c>
      <c r="G88" s="1" t="s">
        <v>243</v>
      </c>
      <c r="H88" s="1" t="s">
        <v>260</v>
      </c>
      <c r="I88" s="1" t="s">
        <v>245</v>
      </c>
      <c r="J88" s="2">
        <v>43532</v>
      </c>
      <c r="K88" s="2">
        <v>45899</v>
      </c>
      <c r="L88" s="4" t="s">
        <v>245</v>
      </c>
    </row>
    <row r="89" spans="1:12" ht="39.75" thickBot="1" x14ac:dyDescent="0.3">
      <c r="A89" s="3" t="s">
        <v>599</v>
      </c>
      <c r="B89" s="1" t="s">
        <v>600</v>
      </c>
      <c r="C89" s="1" t="s">
        <v>601</v>
      </c>
      <c r="D89" s="1" t="s">
        <v>257</v>
      </c>
      <c r="E89" s="1" t="s">
        <v>258</v>
      </c>
      <c r="F89" s="1" t="s">
        <v>242</v>
      </c>
      <c r="G89" s="1" t="s">
        <v>243</v>
      </c>
      <c r="H89" s="1" t="s">
        <v>260</v>
      </c>
      <c r="I89" s="1" t="s">
        <v>245</v>
      </c>
      <c r="J89" s="2">
        <v>43580</v>
      </c>
      <c r="K89" s="2">
        <v>45899</v>
      </c>
      <c r="L89" s="4" t="s">
        <v>245</v>
      </c>
    </row>
    <row r="90" spans="1:12" ht="39.75" thickBot="1" x14ac:dyDescent="0.3">
      <c r="A90" s="3" t="s">
        <v>316</v>
      </c>
      <c r="B90" s="1" t="s">
        <v>317</v>
      </c>
      <c r="C90" s="1" t="s">
        <v>318</v>
      </c>
      <c r="D90" s="1" t="s">
        <v>249</v>
      </c>
      <c r="E90" s="1" t="s">
        <v>319</v>
      </c>
      <c r="F90" s="1" t="s">
        <v>242</v>
      </c>
      <c r="G90" s="1" t="s">
        <v>243</v>
      </c>
      <c r="H90" s="1" t="s">
        <v>252</v>
      </c>
      <c r="I90" s="1" t="s">
        <v>245</v>
      </c>
      <c r="J90" s="2">
        <v>44256</v>
      </c>
      <c r="K90" s="2">
        <v>45898</v>
      </c>
      <c r="L90" s="4" t="s">
        <v>253</v>
      </c>
    </row>
    <row r="91" spans="1:12" ht="39.75" thickBot="1" x14ac:dyDescent="0.3">
      <c r="A91" s="3" t="s">
        <v>602</v>
      </c>
      <c r="B91" s="1" t="s">
        <v>603</v>
      </c>
      <c r="C91" s="1" t="s">
        <v>604</v>
      </c>
      <c r="D91" s="1" t="s">
        <v>264</v>
      </c>
      <c r="E91" s="1" t="s">
        <v>605</v>
      </c>
      <c r="F91" s="1" t="s">
        <v>251</v>
      </c>
      <c r="G91" s="1" t="s">
        <v>243</v>
      </c>
      <c r="H91" s="1" t="s">
        <v>267</v>
      </c>
      <c r="I91" s="1" t="s">
        <v>245</v>
      </c>
      <c r="J91" s="2">
        <v>42918</v>
      </c>
      <c r="K91" s="2">
        <v>45897</v>
      </c>
      <c r="L91" s="4" t="s">
        <v>245</v>
      </c>
    </row>
    <row r="92" spans="1:12" ht="52.5" thickBot="1" x14ac:dyDescent="0.3">
      <c r="A92" s="3" t="s">
        <v>415</v>
      </c>
      <c r="B92" s="1" t="s">
        <v>416</v>
      </c>
      <c r="C92" s="1" t="s">
        <v>417</v>
      </c>
      <c r="D92" s="1" t="s">
        <v>257</v>
      </c>
      <c r="E92" s="1" t="s">
        <v>418</v>
      </c>
      <c r="F92" s="1" t="s">
        <v>259</v>
      </c>
      <c r="G92" s="1" t="s">
        <v>243</v>
      </c>
      <c r="H92" s="1" t="s">
        <v>260</v>
      </c>
      <c r="I92" s="1" t="s">
        <v>245</v>
      </c>
      <c r="J92" s="2">
        <v>43480</v>
      </c>
      <c r="K92" s="2">
        <v>45899</v>
      </c>
      <c r="L92" s="4" t="s">
        <v>245</v>
      </c>
    </row>
    <row r="93" spans="1:12" ht="52.5" thickBot="1" x14ac:dyDescent="0.3">
      <c r="A93" s="3" t="s">
        <v>320</v>
      </c>
      <c r="B93" s="1" t="s">
        <v>321</v>
      </c>
      <c r="C93" s="1" t="s">
        <v>322</v>
      </c>
      <c r="D93" s="1" t="s">
        <v>257</v>
      </c>
      <c r="E93" s="1" t="s">
        <v>323</v>
      </c>
      <c r="F93" s="1" t="s">
        <v>251</v>
      </c>
      <c r="G93" s="1" t="s">
        <v>243</v>
      </c>
      <c r="H93" s="1" t="s">
        <v>260</v>
      </c>
      <c r="I93" s="1" t="s">
        <v>245</v>
      </c>
      <c r="J93" s="2">
        <v>44000</v>
      </c>
      <c r="K93" s="2">
        <v>45899</v>
      </c>
      <c r="L93" s="4" t="s">
        <v>245</v>
      </c>
    </row>
    <row r="94" spans="1:12" ht="39.75" thickBot="1" x14ac:dyDescent="0.3">
      <c r="A94" s="3" t="s">
        <v>512</v>
      </c>
      <c r="B94" s="1" t="s">
        <v>513</v>
      </c>
      <c r="C94" s="1" t="s">
        <v>514</v>
      </c>
      <c r="D94" s="1" t="s">
        <v>264</v>
      </c>
      <c r="E94" s="1" t="s">
        <v>307</v>
      </c>
      <c r="F94" s="1" t="s">
        <v>242</v>
      </c>
      <c r="G94" s="1" t="s">
        <v>243</v>
      </c>
      <c r="H94" s="1" t="s">
        <v>267</v>
      </c>
      <c r="I94" s="1" t="s">
        <v>245</v>
      </c>
      <c r="J94" s="2">
        <v>44829</v>
      </c>
      <c r="K94" s="2">
        <v>45897</v>
      </c>
      <c r="L94" s="4" t="s">
        <v>245</v>
      </c>
    </row>
    <row r="95" spans="1:12" ht="52.5" thickBot="1" x14ac:dyDescent="0.3">
      <c r="A95" s="3" t="s">
        <v>515</v>
      </c>
      <c r="B95" s="1" t="s">
        <v>516</v>
      </c>
      <c r="C95" s="1" t="s">
        <v>517</v>
      </c>
      <c r="D95" s="1" t="s">
        <v>271</v>
      </c>
      <c r="E95" s="1" t="s">
        <v>518</v>
      </c>
      <c r="F95" s="1" t="s">
        <v>251</v>
      </c>
      <c r="G95" s="1" t="s">
        <v>243</v>
      </c>
      <c r="H95" s="1" t="s">
        <v>273</v>
      </c>
      <c r="I95" s="1" t="s">
        <v>245</v>
      </c>
      <c r="J95" s="2">
        <v>44136</v>
      </c>
      <c r="K95" s="2">
        <v>45899</v>
      </c>
      <c r="L95" s="4" t="s">
        <v>253</v>
      </c>
    </row>
    <row r="96" spans="1:12" ht="39.75" thickBot="1" x14ac:dyDescent="0.3">
      <c r="A96" s="3" t="s">
        <v>419</v>
      </c>
      <c r="B96" s="1" t="s">
        <v>420</v>
      </c>
      <c r="C96" s="1" t="s">
        <v>421</v>
      </c>
      <c r="D96" s="1" t="s">
        <v>264</v>
      </c>
      <c r="E96" s="1" t="s">
        <v>422</v>
      </c>
      <c r="F96" s="1" t="s">
        <v>266</v>
      </c>
      <c r="G96" s="1" t="s">
        <v>243</v>
      </c>
      <c r="H96" s="1" t="s">
        <v>267</v>
      </c>
      <c r="I96" s="1" t="s">
        <v>245</v>
      </c>
      <c r="J96" s="2">
        <v>42874</v>
      </c>
      <c r="K96" s="2">
        <v>45897</v>
      </c>
      <c r="L96" s="4" t="s">
        <v>245</v>
      </c>
    </row>
    <row r="97" spans="1:12" ht="52.5" thickBot="1" x14ac:dyDescent="0.3">
      <c r="A97" s="3" t="s">
        <v>606</v>
      </c>
      <c r="B97" s="1" t="s">
        <v>607</v>
      </c>
      <c r="C97" s="1" t="s">
        <v>608</v>
      </c>
      <c r="D97" s="1" t="s">
        <v>271</v>
      </c>
      <c r="E97" s="1" t="s">
        <v>609</v>
      </c>
      <c r="F97" s="1" t="s">
        <v>259</v>
      </c>
      <c r="G97" s="1" t="s">
        <v>243</v>
      </c>
      <c r="H97" s="1" t="s">
        <v>273</v>
      </c>
      <c r="I97" s="1" t="s">
        <v>245</v>
      </c>
      <c r="J97" s="2">
        <v>42653</v>
      </c>
      <c r="K97" s="2">
        <v>45899</v>
      </c>
      <c r="L97" s="4" t="s">
        <v>253</v>
      </c>
    </row>
    <row r="98" spans="1:12" ht="39.75" thickBot="1" x14ac:dyDescent="0.3">
      <c r="A98" s="3" t="s">
        <v>324</v>
      </c>
      <c r="B98" s="1" t="s">
        <v>325</v>
      </c>
      <c r="C98" s="1" t="s">
        <v>326</v>
      </c>
      <c r="D98" s="1" t="s">
        <v>264</v>
      </c>
      <c r="E98" s="1" t="s">
        <v>327</v>
      </c>
      <c r="F98" s="1" t="s">
        <v>259</v>
      </c>
      <c r="G98" s="1" t="s">
        <v>243</v>
      </c>
      <c r="H98" s="1" t="s">
        <v>267</v>
      </c>
      <c r="I98" s="1" t="s">
        <v>245</v>
      </c>
      <c r="J98" s="2">
        <v>44793</v>
      </c>
      <c r="K98" s="2">
        <v>45897</v>
      </c>
      <c r="L98" s="4" t="s">
        <v>245</v>
      </c>
    </row>
    <row r="99" spans="1:12" ht="39.75" thickBot="1" x14ac:dyDescent="0.3">
      <c r="A99" s="3" t="s">
        <v>519</v>
      </c>
      <c r="B99" s="1" t="s">
        <v>520</v>
      </c>
      <c r="C99" s="1" t="s">
        <v>521</v>
      </c>
      <c r="D99" s="1" t="s">
        <v>240</v>
      </c>
      <c r="E99" s="1" t="s">
        <v>522</v>
      </c>
      <c r="F99" s="1" t="s">
        <v>259</v>
      </c>
      <c r="G99" s="1" t="s">
        <v>243</v>
      </c>
      <c r="H99" s="1" t="s">
        <v>244</v>
      </c>
      <c r="I99" s="1" t="s">
        <v>245</v>
      </c>
      <c r="J99" s="2">
        <v>43234</v>
      </c>
      <c r="K99" s="2">
        <v>45899</v>
      </c>
      <c r="L99" s="4" t="s">
        <v>245</v>
      </c>
    </row>
    <row r="100" spans="1:12" ht="39.75" thickBot="1" x14ac:dyDescent="0.3">
      <c r="A100" s="3" t="s">
        <v>610</v>
      </c>
      <c r="B100" s="1" t="s">
        <v>611</v>
      </c>
      <c r="C100" s="1" t="s">
        <v>612</v>
      </c>
      <c r="D100" s="1" t="s">
        <v>240</v>
      </c>
      <c r="E100" s="1" t="s">
        <v>613</v>
      </c>
      <c r="F100" s="1" t="s">
        <v>266</v>
      </c>
      <c r="G100" s="1" t="s">
        <v>243</v>
      </c>
      <c r="H100" s="1" t="s">
        <v>244</v>
      </c>
      <c r="I100" s="1" t="s">
        <v>245</v>
      </c>
      <c r="J100" s="2">
        <v>43918</v>
      </c>
      <c r="K100" s="2">
        <v>45899</v>
      </c>
      <c r="L100" s="4" t="s">
        <v>245</v>
      </c>
    </row>
    <row r="101" spans="1:12" ht="52.5" thickBot="1" x14ac:dyDescent="0.3">
      <c r="A101" s="3" t="s">
        <v>423</v>
      </c>
      <c r="B101" s="1" t="s">
        <v>424</v>
      </c>
      <c r="C101" s="1" t="s">
        <v>425</v>
      </c>
      <c r="D101" s="1" t="s">
        <v>271</v>
      </c>
      <c r="E101" s="1" t="s">
        <v>426</v>
      </c>
      <c r="F101" s="1" t="s">
        <v>242</v>
      </c>
      <c r="G101" s="1" t="s">
        <v>243</v>
      </c>
      <c r="H101" s="1" t="s">
        <v>273</v>
      </c>
      <c r="I101" s="1" t="s">
        <v>245</v>
      </c>
      <c r="J101" s="2">
        <v>44082</v>
      </c>
      <c r="K101" s="2">
        <v>45899</v>
      </c>
      <c r="L101" s="4" t="s">
        <v>253</v>
      </c>
    </row>
    <row r="102" spans="1:12" ht="39.75" thickBot="1" x14ac:dyDescent="0.3">
      <c r="A102" s="3" t="s">
        <v>328</v>
      </c>
      <c r="B102" s="1" t="s">
        <v>329</v>
      </c>
      <c r="C102" s="1" t="s">
        <v>330</v>
      </c>
      <c r="D102" s="1" t="s">
        <v>271</v>
      </c>
      <c r="E102" s="1" t="s">
        <v>331</v>
      </c>
      <c r="F102" s="1" t="s">
        <v>266</v>
      </c>
      <c r="G102" s="1" t="s">
        <v>243</v>
      </c>
      <c r="H102" s="1" t="s">
        <v>273</v>
      </c>
      <c r="I102" s="1" t="s">
        <v>245</v>
      </c>
      <c r="J102" s="2">
        <v>44956</v>
      </c>
      <c r="K102" s="2">
        <v>45899</v>
      </c>
      <c r="L102" s="4" t="s">
        <v>253</v>
      </c>
    </row>
    <row r="103" spans="1:12" ht="39.75" thickBot="1" x14ac:dyDescent="0.3">
      <c r="A103" s="3" t="s">
        <v>427</v>
      </c>
      <c r="B103" s="1" t="s">
        <v>428</v>
      </c>
      <c r="C103" s="1" t="s">
        <v>429</v>
      </c>
      <c r="D103" s="1" t="s">
        <v>240</v>
      </c>
      <c r="E103" s="1" t="s">
        <v>430</v>
      </c>
      <c r="F103" s="1" t="s">
        <v>251</v>
      </c>
      <c r="G103" s="1" t="s">
        <v>243</v>
      </c>
      <c r="H103" s="1" t="s">
        <v>244</v>
      </c>
      <c r="I103" s="1" t="s">
        <v>245</v>
      </c>
      <c r="J103" s="2">
        <v>43575</v>
      </c>
      <c r="K103" s="2">
        <v>45899</v>
      </c>
      <c r="L103" s="4" t="s">
        <v>245</v>
      </c>
    </row>
    <row r="104" spans="1:12" ht="39.75" thickBot="1" x14ac:dyDescent="0.3">
      <c r="A104" s="3" t="s">
        <v>614</v>
      </c>
      <c r="B104" s="1" t="s">
        <v>615</v>
      </c>
      <c r="C104" s="1" t="s">
        <v>616</v>
      </c>
      <c r="D104" s="1" t="s">
        <v>249</v>
      </c>
      <c r="E104" s="1" t="s">
        <v>617</v>
      </c>
      <c r="F104" s="1" t="s">
        <v>242</v>
      </c>
      <c r="G104" s="1" t="s">
        <v>243</v>
      </c>
      <c r="H104" s="1" t="s">
        <v>252</v>
      </c>
      <c r="I104" s="1" t="s">
        <v>245</v>
      </c>
      <c r="J104" s="2">
        <v>44330</v>
      </c>
      <c r="K104" s="2">
        <v>45898</v>
      </c>
      <c r="L104" s="4" t="s">
        <v>253</v>
      </c>
    </row>
    <row r="105" spans="1:12" ht="39.75" thickBot="1" x14ac:dyDescent="0.3">
      <c r="A105" s="3" t="s">
        <v>523</v>
      </c>
      <c r="B105" s="1" t="s">
        <v>524</v>
      </c>
      <c r="C105" s="1" t="s">
        <v>525</v>
      </c>
      <c r="D105" s="1" t="s">
        <v>249</v>
      </c>
      <c r="E105" s="1" t="s">
        <v>526</v>
      </c>
      <c r="F105" s="1" t="s">
        <v>266</v>
      </c>
      <c r="G105" s="1" t="s">
        <v>243</v>
      </c>
      <c r="H105" s="1" t="s">
        <v>252</v>
      </c>
      <c r="I105" s="1" t="s">
        <v>245</v>
      </c>
      <c r="J105" s="2">
        <v>44426</v>
      </c>
      <c r="K105" s="2">
        <v>45898</v>
      </c>
      <c r="L105" s="4" t="s">
        <v>253</v>
      </c>
    </row>
    <row r="106" spans="1:12" ht="52.5" thickBot="1" x14ac:dyDescent="0.3">
      <c r="A106" s="3" t="s">
        <v>332</v>
      </c>
      <c r="B106" s="1" t="s">
        <v>333</v>
      </c>
      <c r="C106" s="1" t="s">
        <v>334</v>
      </c>
      <c r="D106" s="1" t="s">
        <v>240</v>
      </c>
      <c r="E106" s="1" t="s">
        <v>335</v>
      </c>
      <c r="F106" s="1" t="s">
        <v>242</v>
      </c>
      <c r="G106" s="1" t="s">
        <v>243</v>
      </c>
      <c r="H106" s="1" t="s">
        <v>244</v>
      </c>
      <c r="I106" s="1" t="s">
        <v>245</v>
      </c>
      <c r="J106" s="2">
        <v>43306</v>
      </c>
      <c r="K106" s="2">
        <v>45899</v>
      </c>
      <c r="L106" s="4" t="s">
        <v>245</v>
      </c>
    </row>
    <row r="107" spans="1:12" ht="52.5" thickBot="1" x14ac:dyDescent="0.3">
      <c r="A107" s="3" t="s">
        <v>431</v>
      </c>
      <c r="B107" s="1" t="s">
        <v>432</v>
      </c>
      <c r="C107" s="1" t="s">
        <v>433</v>
      </c>
      <c r="D107" s="1" t="s">
        <v>249</v>
      </c>
      <c r="E107" s="1" t="s">
        <v>434</v>
      </c>
      <c r="F107" s="1" t="s">
        <v>259</v>
      </c>
      <c r="G107" s="1" t="s">
        <v>243</v>
      </c>
      <c r="H107" s="1" t="s">
        <v>252</v>
      </c>
      <c r="I107" s="1" t="s">
        <v>245</v>
      </c>
      <c r="J107" s="2">
        <v>44564</v>
      </c>
      <c r="K107" s="2">
        <v>45898</v>
      </c>
      <c r="L107" s="4" t="s">
        <v>253</v>
      </c>
    </row>
    <row r="108" spans="1:12" ht="39.75" thickBot="1" x14ac:dyDescent="0.3">
      <c r="A108" s="3" t="s">
        <v>618</v>
      </c>
      <c r="B108" s="1" t="s">
        <v>619</v>
      </c>
      <c r="C108" s="1" t="s">
        <v>620</v>
      </c>
      <c r="D108" s="1" t="s">
        <v>257</v>
      </c>
      <c r="E108" s="1" t="s">
        <v>621</v>
      </c>
      <c r="F108" s="1" t="s">
        <v>251</v>
      </c>
      <c r="G108" s="1" t="s">
        <v>243</v>
      </c>
      <c r="H108" s="1" t="s">
        <v>260</v>
      </c>
      <c r="I108" s="1" t="s">
        <v>245</v>
      </c>
      <c r="J108" s="2">
        <v>43252</v>
      </c>
      <c r="K108" s="2">
        <v>45899</v>
      </c>
      <c r="L108" s="4" t="s">
        <v>245</v>
      </c>
    </row>
    <row r="109" spans="1:12" ht="52.5" thickBot="1" x14ac:dyDescent="0.3">
      <c r="A109" s="3" t="s">
        <v>527</v>
      </c>
      <c r="B109" s="1" t="s">
        <v>528</v>
      </c>
      <c r="C109" s="1" t="s">
        <v>529</v>
      </c>
      <c r="D109" s="1" t="s">
        <v>257</v>
      </c>
      <c r="E109" s="1" t="s">
        <v>530</v>
      </c>
      <c r="F109" s="1" t="s">
        <v>242</v>
      </c>
      <c r="G109" s="1" t="s">
        <v>243</v>
      </c>
      <c r="H109" s="1" t="s">
        <v>260</v>
      </c>
      <c r="I109" s="1" t="s">
        <v>245</v>
      </c>
      <c r="J109" s="2">
        <v>43800</v>
      </c>
      <c r="K109" s="2">
        <v>45899</v>
      </c>
      <c r="L109" s="4" t="s">
        <v>245</v>
      </c>
    </row>
    <row r="110" spans="1:12" ht="39.75" thickBot="1" x14ac:dyDescent="0.3">
      <c r="A110" s="3" t="s">
        <v>622</v>
      </c>
      <c r="B110" s="1" t="s">
        <v>623</v>
      </c>
      <c r="C110" s="1" t="s">
        <v>624</v>
      </c>
      <c r="D110" s="1" t="s">
        <v>264</v>
      </c>
      <c r="E110" s="1" t="s">
        <v>307</v>
      </c>
      <c r="F110" s="1" t="s">
        <v>259</v>
      </c>
      <c r="G110" s="1" t="s">
        <v>243</v>
      </c>
      <c r="H110" s="1" t="s">
        <v>267</v>
      </c>
      <c r="I110" s="1" t="s">
        <v>245</v>
      </c>
      <c r="J110" s="2">
        <v>44581</v>
      </c>
      <c r="K110" s="2">
        <v>45897</v>
      </c>
      <c r="L110" s="4" t="s">
        <v>245</v>
      </c>
    </row>
    <row r="111" spans="1:12" ht="39.75" thickBot="1" x14ac:dyDescent="0.3">
      <c r="A111" s="3" t="s">
        <v>531</v>
      </c>
      <c r="B111" s="1" t="s">
        <v>532</v>
      </c>
      <c r="C111" s="1" t="s">
        <v>533</v>
      </c>
      <c r="D111" s="1" t="s">
        <v>264</v>
      </c>
      <c r="E111" s="1" t="s">
        <v>534</v>
      </c>
      <c r="F111" s="1" t="s">
        <v>251</v>
      </c>
      <c r="G111" s="1" t="s">
        <v>243</v>
      </c>
      <c r="H111" s="1" t="s">
        <v>267</v>
      </c>
      <c r="I111" s="1" t="s">
        <v>245</v>
      </c>
      <c r="J111" s="2">
        <v>43258</v>
      </c>
      <c r="K111" s="2">
        <v>45897</v>
      </c>
      <c r="L111" s="4" t="s">
        <v>245</v>
      </c>
    </row>
    <row r="112" spans="1:12" ht="39.75" thickBot="1" x14ac:dyDescent="0.3">
      <c r="A112" s="3" t="s">
        <v>336</v>
      </c>
      <c r="B112" s="1" t="s">
        <v>337</v>
      </c>
      <c r="C112" s="1" t="s">
        <v>338</v>
      </c>
      <c r="D112" s="1" t="s">
        <v>249</v>
      </c>
      <c r="E112" s="1" t="s">
        <v>339</v>
      </c>
      <c r="F112" s="1" t="s">
        <v>251</v>
      </c>
      <c r="G112" s="1" t="s">
        <v>243</v>
      </c>
      <c r="H112" s="1" t="s">
        <v>252</v>
      </c>
      <c r="I112" s="1" t="s">
        <v>245</v>
      </c>
      <c r="J112" s="2">
        <v>44147</v>
      </c>
      <c r="K112" s="2">
        <v>45898</v>
      </c>
      <c r="L112" s="4" t="s">
        <v>253</v>
      </c>
    </row>
    <row r="113" spans="1:12" ht="39.75" thickBot="1" x14ac:dyDescent="0.3">
      <c r="A113" s="3" t="s">
        <v>435</v>
      </c>
      <c r="B113" s="1" t="s">
        <v>436</v>
      </c>
      <c r="C113" s="1" t="s">
        <v>437</v>
      </c>
      <c r="D113" s="1" t="s">
        <v>257</v>
      </c>
      <c r="E113" s="1" t="s">
        <v>438</v>
      </c>
      <c r="F113" s="1" t="s">
        <v>266</v>
      </c>
      <c r="G113" s="1" t="s">
        <v>243</v>
      </c>
      <c r="H113" s="1" t="s">
        <v>260</v>
      </c>
      <c r="I113" s="1" t="s">
        <v>245</v>
      </c>
      <c r="J113" s="2">
        <v>44479</v>
      </c>
      <c r="K113" s="2">
        <v>45899</v>
      </c>
      <c r="L113" s="4" t="s">
        <v>245</v>
      </c>
    </row>
    <row r="114" spans="1:12" ht="52.5" thickBot="1" x14ac:dyDescent="0.3">
      <c r="A114" s="3" t="s">
        <v>625</v>
      </c>
      <c r="B114" s="1" t="s">
        <v>626</v>
      </c>
      <c r="C114" s="1" t="s">
        <v>627</v>
      </c>
      <c r="D114" s="1" t="s">
        <v>271</v>
      </c>
      <c r="E114" s="1" t="s">
        <v>628</v>
      </c>
      <c r="F114" s="1" t="s">
        <v>266</v>
      </c>
      <c r="G114" s="1" t="s">
        <v>243</v>
      </c>
      <c r="H114" s="1" t="s">
        <v>273</v>
      </c>
      <c r="I114" s="1" t="s">
        <v>245</v>
      </c>
      <c r="J114" s="2">
        <v>45034</v>
      </c>
      <c r="K114" s="2">
        <v>45899</v>
      </c>
      <c r="L114" s="4" t="s">
        <v>253</v>
      </c>
    </row>
    <row r="115" spans="1:12" ht="39.75" thickBot="1" x14ac:dyDescent="0.3">
      <c r="A115" s="3" t="s">
        <v>340</v>
      </c>
      <c r="B115" s="1" t="s">
        <v>341</v>
      </c>
      <c r="C115" s="1" t="s">
        <v>342</v>
      </c>
      <c r="D115" s="1" t="s">
        <v>257</v>
      </c>
      <c r="E115" s="1" t="s">
        <v>258</v>
      </c>
      <c r="F115" s="1" t="s">
        <v>259</v>
      </c>
      <c r="G115" s="1" t="s">
        <v>243</v>
      </c>
      <c r="H115" s="1" t="s">
        <v>260</v>
      </c>
      <c r="I115" s="1" t="s">
        <v>245</v>
      </c>
      <c r="J115" s="2">
        <v>44334</v>
      </c>
      <c r="K115" s="2">
        <v>45899</v>
      </c>
      <c r="L115" s="4" t="s">
        <v>245</v>
      </c>
    </row>
    <row r="116" spans="1:12" ht="52.5" thickBot="1" x14ac:dyDescent="0.3">
      <c r="A116" s="3" t="s">
        <v>535</v>
      </c>
      <c r="B116" s="1" t="s">
        <v>536</v>
      </c>
      <c r="C116" s="1" t="s">
        <v>537</v>
      </c>
      <c r="D116" s="1" t="s">
        <v>271</v>
      </c>
      <c r="E116" s="1" t="s">
        <v>538</v>
      </c>
      <c r="F116" s="1" t="s">
        <v>259</v>
      </c>
      <c r="G116" s="1" t="s">
        <v>243</v>
      </c>
      <c r="H116" s="1" t="s">
        <v>273</v>
      </c>
      <c r="I116" s="1" t="s">
        <v>245</v>
      </c>
      <c r="J116" s="2">
        <v>42816</v>
      </c>
      <c r="K116" s="2">
        <v>45899</v>
      </c>
      <c r="L116" s="4" t="s">
        <v>253</v>
      </c>
    </row>
    <row r="117" spans="1:12" ht="39" x14ac:dyDescent="0.25">
      <c r="A117" s="7" t="s">
        <v>439</v>
      </c>
      <c r="B117" s="8" t="s">
        <v>440</v>
      </c>
      <c r="C117" s="8" t="s">
        <v>441</v>
      </c>
      <c r="D117" s="8" t="s">
        <v>264</v>
      </c>
      <c r="E117" s="8" t="s">
        <v>327</v>
      </c>
      <c r="F117" s="8" t="s">
        <v>242</v>
      </c>
      <c r="G117" s="8" t="s">
        <v>243</v>
      </c>
      <c r="H117" s="8" t="s">
        <v>267</v>
      </c>
      <c r="I117" s="8" t="s">
        <v>245</v>
      </c>
      <c r="J117" s="14">
        <v>43915</v>
      </c>
      <c r="K117" s="14">
        <v>45897</v>
      </c>
      <c r="L117" s="9" t="s">
        <v>245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Incidentes</vt:lpstr>
      <vt:lpstr>Problemas mais recorrentes</vt:lpstr>
      <vt:lpstr>Tickets em atendimento</vt:lpstr>
      <vt:lpstr>Tickets Finalizados</vt:lpstr>
      <vt:lpstr>Usuários 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HENRIQUE DE OLIVEIRA DIAS</dc:creator>
  <cp:lastModifiedBy>Oliveira, Gustavo</cp:lastModifiedBy>
  <dcterms:created xsi:type="dcterms:W3CDTF">2025-09-02T22:24:34Z</dcterms:created>
  <dcterms:modified xsi:type="dcterms:W3CDTF">2025-09-05T17:51:40Z</dcterms:modified>
</cp:coreProperties>
</file>