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\Desktop\ProjetoDesmatamento\excel\"/>
    </mc:Choice>
  </mc:AlternateContent>
  <xr:revisionPtr revIDLastSave="0" documentId="13_ncr:1_{246F5246-7320-4062-85FC-4F1B6B8FA63F}" xr6:coauthVersionLast="41" xr6:coauthVersionMax="41" xr10:uidLastSave="{00000000-0000-0000-0000-000000000000}"/>
  <bookViews>
    <workbookView xWindow="20370" yWindow="-120" windowWidth="20730" windowHeight="11310" xr2:uid="{00000000-000D-0000-FFFF-FFFF00000000}"/>
  </bookViews>
  <sheets>
    <sheet name="Tabela" sheetId="1" r:id="rId1"/>
    <sheet name="Not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A22" i="1" l="1"/>
  <c r="CA21" i="1"/>
  <c r="CA20" i="1"/>
  <c r="CA19" i="1"/>
  <c r="CA18" i="1"/>
  <c r="CA17" i="1"/>
  <c r="CA16" i="1"/>
  <c r="CA15" i="1"/>
  <c r="CA14" i="1"/>
  <c r="CA13" i="1"/>
  <c r="CA12" i="1"/>
  <c r="F21" i="1" l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W15" i="1"/>
  <c r="W16" i="1"/>
  <c r="V15" i="1"/>
  <c r="V16" i="1"/>
  <c r="U15" i="1"/>
  <c r="U16" i="1"/>
  <c r="T15" i="1"/>
  <c r="T16" i="1"/>
  <c r="S15" i="1"/>
  <c r="S16" i="1"/>
  <c r="R15" i="1"/>
  <c r="R16" i="1"/>
  <c r="Q15" i="1"/>
  <c r="Q16" i="1"/>
  <c r="P15" i="1"/>
  <c r="P16" i="1"/>
  <c r="O15" i="1"/>
  <c r="O16" i="1"/>
  <c r="N15" i="1"/>
  <c r="N16" i="1"/>
  <c r="M15" i="1"/>
  <c r="M16" i="1"/>
  <c r="L15" i="1"/>
  <c r="L16" i="1"/>
  <c r="K15" i="1"/>
  <c r="K16" i="1"/>
  <c r="J15" i="1"/>
  <c r="J16" i="1"/>
  <c r="I15" i="1"/>
  <c r="I16" i="1"/>
  <c r="H15" i="1"/>
  <c r="H16" i="1"/>
  <c r="G15" i="1"/>
  <c r="G16" i="1"/>
  <c r="F15" i="1"/>
  <c r="F16" i="1"/>
  <c r="E15" i="1"/>
  <c r="E16" i="1"/>
  <c r="D15" i="1"/>
  <c r="D16" i="1"/>
  <c r="W14" i="1"/>
  <c r="V14" i="1"/>
  <c r="U14" i="1"/>
  <c r="U17" i="1" s="1"/>
  <c r="T14" i="1"/>
  <c r="S14" i="1"/>
  <c r="R14" i="1"/>
  <c r="Q14" i="1"/>
  <c r="Q17" i="1" s="1"/>
  <c r="P14" i="1"/>
  <c r="O14" i="1"/>
  <c r="N14" i="1"/>
  <c r="M14" i="1"/>
  <c r="M17" i="1" s="1"/>
  <c r="L14" i="1"/>
  <c r="K14" i="1"/>
  <c r="J14" i="1"/>
  <c r="I14" i="1"/>
  <c r="I17" i="1" s="1"/>
  <c r="H14" i="1"/>
  <c r="G14" i="1"/>
  <c r="F14" i="1"/>
  <c r="E14" i="1"/>
  <c r="E17" i="1" s="1"/>
  <c r="D14" i="1"/>
  <c r="R17" i="1" l="1"/>
  <c r="F17" i="1"/>
  <c r="J17" i="1"/>
  <c r="N17" i="1"/>
  <c r="D17" i="1"/>
  <c r="H17" i="1"/>
  <c r="L17" i="1"/>
  <c r="P17" i="1"/>
  <c r="T17" i="1"/>
  <c r="V17" i="1"/>
  <c r="G17" i="1"/>
  <c r="K17" i="1"/>
  <c r="O17" i="1"/>
  <c r="S17" i="1"/>
  <c r="W17" i="1"/>
</calcChain>
</file>

<file path=xl/sharedStrings.xml><?xml version="1.0" encoding="utf-8"?>
<sst xmlns="http://schemas.openxmlformats.org/spreadsheetml/2006/main" count="392" uniqueCount="176">
  <si>
    <t>Tabela 1092 - Número de informantes, Quantidade e Peso total das carcaças dos bovinos abatidos, no mês e no trimestre, por tipo de rebanho e tipo de inspeção</t>
  </si>
  <si>
    <t>Variável - Animais abatidos (Cabeças)</t>
  </si>
  <si>
    <t>Brasil e Unidade da Federação</t>
  </si>
  <si>
    <t>Tipo de inspeção</t>
  </si>
  <si>
    <t>Trimestre x Referência temporal x Tipo de rebanho bovino</t>
  </si>
  <si>
    <t>1º trimestre 1999</t>
  </si>
  <si>
    <t>2º trimestre 1999</t>
  </si>
  <si>
    <t>3º trimestre 1999</t>
  </si>
  <si>
    <t>4º trimestre 1999</t>
  </si>
  <si>
    <t>1º trimestre 2000</t>
  </si>
  <si>
    <t>2º trimestre 2000</t>
  </si>
  <si>
    <t>3º trimestre 2000</t>
  </si>
  <si>
    <t>4º trimestre 2000</t>
  </si>
  <si>
    <t>1º trimestre 2001</t>
  </si>
  <si>
    <t>2º trimestre 2001</t>
  </si>
  <si>
    <t>3º trimestre 2001</t>
  </si>
  <si>
    <t>4º trimestre 2001</t>
  </si>
  <si>
    <t>1º trimestre 2002</t>
  </si>
  <si>
    <t>2º trimestre 2002</t>
  </si>
  <si>
    <t>3º trimestre 2002</t>
  </si>
  <si>
    <t>4º trimestre 2002</t>
  </si>
  <si>
    <t>1º trimestre 2003</t>
  </si>
  <si>
    <t>2º trimestre 2003</t>
  </si>
  <si>
    <t>3º trimestre 2003</t>
  </si>
  <si>
    <t>4º trimestre 2003</t>
  </si>
  <si>
    <t>1º trimestre 2004</t>
  </si>
  <si>
    <t>2º trimestre 2004</t>
  </si>
  <si>
    <t>3º trimestre 2004</t>
  </si>
  <si>
    <t>4º trimestre 2004</t>
  </si>
  <si>
    <t>1º trimestre 2005</t>
  </si>
  <si>
    <t>2º trimestre 2005</t>
  </si>
  <si>
    <t>3º trimestre 2005</t>
  </si>
  <si>
    <t>4º trimestre 2005</t>
  </si>
  <si>
    <t>1º trimestre 2006</t>
  </si>
  <si>
    <t>2º trimestre 2006</t>
  </si>
  <si>
    <t>3º trimestre 2006</t>
  </si>
  <si>
    <t>4º trimestre 2006</t>
  </si>
  <si>
    <t>1º trimestre 2007</t>
  </si>
  <si>
    <t>2º trimestre 2007</t>
  </si>
  <si>
    <t>3º trimestre 2007</t>
  </si>
  <si>
    <t>4º trimestre 2007</t>
  </si>
  <si>
    <t>1º trimestre 2008</t>
  </si>
  <si>
    <t>2º trimestre 2008</t>
  </si>
  <si>
    <t>3º trimestre 2008</t>
  </si>
  <si>
    <t>4º trimestre 2008</t>
  </si>
  <si>
    <t>1º trimestre 2009</t>
  </si>
  <si>
    <t>2º trimestre 2009</t>
  </si>
  <si>
    <t>3º trimestre 2009</t>
  </si>
  <si>
    <t>4º trimestre 2009</t>
  </si>
  <si>
    <t>1º trimestre 2010</t>
  </si>
  <si>
    <t>2º trimestre 2010</t>
  </si>
  <si>
    <t>3º trimestre 2010</t>
  </si>
  <si>
    <t>4º trimestre 2010</t>
  </si>
  <si>
    <t>1º trimestre 2011</t>
  </si>
  <si>
    <t>2º trimestre 2011</t>
  </si>
  <si>
    <t>3º trimestre 2011</t>
  </si>
  <si>
    <t>4º trimestre 2011</t>
  </si>
  <si>
    <t>1º trimestre 2012</t>
  </si>
  <si>
    <t>2º trimestre 2012</t>
  </si>
  <si>
    <t>3º trimestre 2012</t>
  </si>
  <si>
    <t>4º trimestre 2012</t>
  </si>
  <si>
    <t>1º trimestre 2013</t>
  </si>
  <si>
    <t>2º trimestre 2013</t>
  </si>
  <si>
    <t>3º trimestre 2013</t>
  </si>
  <si>
    <t>4º trimestre 2013</t>
  </si>
  <si>
    <t>1º trimestre 2014</t>
  </si>
  <si>
    <t>2º trimestre 2014</t>
  </si>
  <si>
    <t>3º trimestre 2014</t>
  </si>
  <si>
    <t>4º trimestre 2014</t>
  </si>
  <si>
    <t>1º trimestre 2015</t>
  </si>
  <si>
    <t>2º trimestre 2015</t>
  </si>
  <si>
    <t>3º trimestre 2015</t>
  </si>
  <si>
    <t>4º trimestre 2015</t>
  </si>
  <si>
    <t>1º trimestre 2016</t>
  </si>
  <si>
    <t>2º trimestre 2016</t>
  </si>
  <si>
    <t>3º trimestre 2016</t>
  </si>
  <si>
    <t>4º trimestre 2016</t>
  </si>
  <si>
    <t>1º trimestre 2017</t>
  </si>
  <si>
    <t>2º trimestre 2017</t>
  </si>
  <si>
    <t>3º trimestre 2017</t>
  </si>
  <si>
    <t>4º trimestre 2017</t>
  </si>
  <si>
    <t>1º trimestre 2018</t>
  </si>
  <si>
    <t>2º trimestre 2018</t>
  </si>
  <si>
    <t>3º trimestre 2018</t>
  </si>
  <si>
    <t>4º trimestre 2018</t>
  </si>
  <si>
    <t>Total do trimestre</t>
  </si>
  <si>
    <t>Bois</t>
  </si>
  <si>
    <t>Total</t>
  </si>
  <si>
    <t>Rondônia</t>
  </si>
  <si>
    <t>X</t>
  </si>
  <si>
    <t>...</t>
  </si>
  <si>
    <t>Pará</t>
  </si>
  <si>
    <t>-</t>
  </si>
  <si>
    <t>Mato Grosso</t>
  </si>
  <si>
    <t>Notas</t>
  </si>
  <si>
    <t>1 - Os dados divulgados são oriundos de estabelecimentos que estão sob inspeção sanitária federal, estadual ou municipal.</t>
  </si>
  <si>
    <t>2 - Os dados das Unidades da Federação com menos de 3 informantes estão desidentificados com o caracter X.</t>
  </si>
  <si>
    <t>3 - O número de informantes se repete nos meses de cada trimestre devido à periodicidade de coleta da pesquisa ser trimestral.
4 - A pesquisa do abate sofreu alterações conceituais a partir de 2012. As categorias de novilhos precoces, vitelos e novilhos foram fundidos em uma só: novilhos. O mesmo vale para novilhas.
5 - Bovinos - gado doméstico, dividido em categorias conforme sexo e idade:
        Boi - bovino macho adulto, com 2 anos de idade ou mais. Inclui o macho não castrado (touro).
        Vaca - bovino fêmea adulta, com 2 anos de idade ou mais, independente de já ter parido ou não.
        Novilho - bovino macho jovem, com menos de 2 anos de idade. Inclui vitelo, bezerro e novilho (precoce ou não).
        Novilha - bovino fêmea jovem, com menos de 2 anos de idade. Inclui vitela, bezerra e novilha (precoce ou não).</t>
  </si>
  <si>
    <t>6 - Peso da Carcaça - peso da carcaça quente (em Kg), entendendo-se como carcaça: o animal abatido, formado das massas musculares e ossos, desprovido de cabeça, mocotós, cauda, couro, órgãos e vísceras torácicas e abdominais, tecnicamente preparado. Nos frangos, é facultativa a retirada dos rins, pés, pescoço e cabeça. Nos suínos a carcaça pode ou não incluir o couro, a cabeça e os pés.</t>
  </si>
  <si>
    <t>7 - Os dados relativos ao ano de 2017 são preliminares até a divulgação dos dados do 1º trimestre de 2018.</t>
  </si>
  <si>
    <t>Legenda</t>
  </si>
  <si>
    <t>Símbolo</t>
  </si>
  <si>
    <t>Significado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</si>
  <si>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</si>
  <si>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</si>
  <si>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</si>
  <si>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</si>
  <si>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</si>
  <si>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</si>
  <si>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</si>
  <si>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</si>
  <si>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</si>
  <si>
    <t>Abates</t>
  </si>
  <si>
    <t>Soma</t>
  </si>
  <si>
    <t>14.432,00</t>
  </si>
  <si>
    <t>15.505,00</t>
  </si>
  <si>
    <t>15.613,00</t>
  </si>
  <si>
    <t>18.501,00</t>
  </si>
  <si>
    <t>21.147,00</t>
  </si>
  <si>
    <t>24.542,00</t>
  </si>
  <si>
    <t>16.288,00</t>
  </si>
  <si>
    <t>12.041,00</t>
  </si>
  <si>
    <t>9.815,00</t>
  </si>
  <si>
    <t>10.001,00</t>
  </si>
  <si>
    <t>5.812,00</t>
  </si>
  <si>
    <t>5.076,00</t>
  </si>
  <si>
    <t>4.993,00</t>
  </si>
  <si>
    <t>3.271,00</t>
  </si>
  <si>
    <t>4.417,00</t>
  </si>
  <si>
    <t>3.646,00</t>
  </si>
  <si>
    <t>4.784,00</t>
  </si>
  <si>
    <t>5.857,00</t>
  </si>
  <si>
    <t>5.237,00</t>
  </si>
  <si>
    <t>5.550,00</t>
  </si>
  <si>
    <t>ANO</t>
  </si>
  <si>
    <t>ABATES</t>
  </si>
  <si>
    <t>DESMATAMENTO (ACUMULADO)</t>
  </si>
  <si>
    <t>Desmatamento MT, RO, PA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</si>
  <si>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</si>
  <si>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</si>
  <si>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</si>
  <si>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</si>
  <si>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</si>
  <si>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</si>
  <si>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</si>
  <si>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</si>
  <si>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</si>
  <si>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</si>
  <si>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</si>
  <si>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</si>
  <si>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</si>
  <si>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</si>
  <si>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</si>
  <si>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</si>
  <si>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</si>
  <si>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</si>
  <si>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</si>
  <si>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</si>
  <si>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</si>
  <si>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</si>
  <si>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</si>
  <si>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</si>
  <si>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RESULTADOS DE RESÍDUOS</t>
  </si>
  <si>
    <t>Observação</t>
  </si>
  <si>
    <t>Y previsto</t>
  </si>
  <si>
    <t>Resíduos</t>
  </si>
  <si>
    <t>Resíduos padrão</t>
  </si>
  <si>
    <t>RESULTADOS DE PROBABILIDADE</t>
  </si>
  <si>
    <t>Percentil</t>
  </si>
  <si>
    <t>Y</t>
  </si>
  <si>
    <t>MT</t>
  </si>
  <si>
    <t>RO</t>
  </si>
  <si>
    <t>PA</t>
  </si>
  <si>
    <t>SOMA</t>
  </si>
  <si>
    <t>Basicos</t>
  </si>
  <si>
    <t>VALOR FOB PRODUTOS BASICOS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</si>
</sst>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64"/>
      <name val="Calibri"/>
      <family val="2"/>
      <scheme val="minor"/>
    </font>
    <font>
      <sz val="11"/>
      <color indexed="8"/>
      <name val="Calibri"/>
      <family val="2"/>
    </font>
    <font>
      <i/>
      <sz val="11"/>
      <color indexed="6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6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0" fontId="0" fillId="0" borderId="11" xfId="0" applyBorder="1"/>
    <xf numFmtId="0" fontId="0" fillId="0" borderId="12" xfId="0" applyBorder="1"/>
    <xf numFmtId="0" fontId="1" fillId="0" borderId="5" xfId="1" applyFill="1" applyBorder="1" applyProtection="1"/>
    <xf numFmtId="0" fontId="1" fillId="0" borderId="6" xfId="1" applyFill="1" applyBorder="1" applyProtection="1"/>
    <xf numFmtId="0" fontId="1" fillId="0" borderId="7" xfId="1" applyFill="1" applyBorder="1" applyProtection="1"/>
    <xf numFmtId="0" fontId="1" fillId="0" borderId="9" xfId="1" applyFill="1" applyBorder="1" applyProtection="1"/>
    <xf numFmtId="0" fontId="0" fillId="0" borderId="0" xfId="0" applyFill="1" applyBorder="1" applyAlignment="1"/>
    <xf numFmtId="0" fontId="0" fillId="0" borderId="15" xfId="0" applyFill="1" applyBorder="1" applyAlignment="1"/>
    <xf numFmtId="0" fontId="2" fillId="0" borderId="16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Continuous"/>
    </xf>
    <xf numFmtId="0" fontId="0" fillId="0" borderId="0" xfId="0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15" xfId="0" applyBorder="1"/>
    <xf numFmtId="0" fontId="0" fillId="0" borderId="20" xfId="0" applyBorder="1"/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21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2" xfId="0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1" applyFill="1" applyBorder="1" applyAlignment="1" applyProtection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24" xfId="0" applyBorder="1"/>
    <xf numFmtId="0" fontId="2" fillId="0" borderId="13" xfId="0" applyFont="1" applyFill="1" applyBorder="1" applyAlignment="1">
      <alignment horizontal="centerContinuous"/>
    </xf>
    <xf numFmtId="0" fontId="0" fillId="0" borderId="17" xfId="0" applyFill="1" applyBorder="1" applyAlignment="1"/>
    <xf numFmtId="0" fontId="0" fillId="0" borderId="19" xfId="0" applyFill="1" applyBorder="1" applyAlignment="1"/>
    <xf numFmtId="0" fontId="2" fillId="0" borderId="13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/>
    <xf numFmtId="0" fontId="0" fillId="0" borderId="26" xfId="0" applyBorder="1" applyAlignment="1"/>
  </cellXfs>
  <cellStyles count="2">
    <cellStyle name="Normal" xfId="0" builtinId="0"/>
    <cellStyle name="Normal 2" xfId="1" xr:uid="{31B4E0C9-A69C-4D88-9CCE-1C523113448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Abate(X) e Desmatamento(Y)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834757359728996"/>
                  <c:y val="-9.59896131436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176423ln(x) - 3E+06</a:t>
                    </a:r>
                    <a:br>
                      <a:rPr lang="en-US" baseline="0"/>
                    </a:br>
                    <a:r>
                      <a:rPr lang="en-US" baseline="0"/>
                      <a:t>R² = 0,9731 (LOGARITIMO)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Tabela!$E$20:$E$39</c:f>
              <c:numCache>
                <c:formatCode>General</c:formatCode>
                <c:ptCount val="20"/>
                <c:pt idx="0">
                  <c:v>2091569</c:v>
                </c:pt>
                <c:pt idx="1">
                  <c:v>2190730</c:v>
                </c:pt>
                <c:pt idx="2">
                  <c:v>2344897</c:v>
                </c:pt>
                <c:pt idx="3">
                  <c:v>2933571</c:v>
                </c:pt>
                <c:pt idx="4">
                  <c:v>3186353</c:v>
                </c:pt>
                <c:pt idx="5">
                  <c:v>3575724</c:v>
                </c:pt>
                <c:pt idx="6">
                  <c:v>3920744</c:v>
                </c:pt>
                <c:pt idx="7">
                  <c:v>4473223</c:v>
                </c:pt>
                <c:pt idx="8">
                  <c:v>5025533</c:v>
                </c:pt>
                <c:pt idx="9">
                  <c:v>4622051</c:v>
                </c:pt>
                <c:pt idx="10">
                  <c:v>4940984</c:v>
                </c:pt>
                <c:pt idx="11">
                  <c:v>5075826</c:v>
                </c:pt>
                <c:pt idx="12">
                  <c:v>4783402</c:v>
                </c:pt>
                <c:pt idx="13">
                  <c:v>4871488</c:v>
                </c:pt>
                <c:pt idx="14">
                  <c:v>5834570</c:v>
                </c:pt>
                <c:pt idx="15">
                  <c:v>5463010</c:v>
                </c:pt>
                <c:pt idx="16">
                  <c:v>5289040</c:v>
                </c:pt>
                <c:pt idx="17">
                  <c:v>5592946</c:v>
                </c:pt>
                <c:pt idx="18">
                  <c:v>5633124</c:v>
                </c:pt>
                <c:pt idx="19">
                  <c:v>5837983</c:v>
                </c:pt>
              </c:numCache>
            </c:numRef>
          </c:xVal>
          <c:yVal>
            <c:numRef>
              <c:f>Tabela!$F$20:$F$39</c:f>
              <c:numCache>
                <c:formatCode>General</c:formatCode>
                <c:ptCount val="20"/>
                <c:pt idx="0">
                  <c:v>14432</c:v>
                </c:pt>
                <c:pt idx="1">
                  <c:v>29937</c:v>
                </c:pt>
                <c:pt idx="2">
                  <c:v>45550</c:v>
                </c:pt>
                <c:pt idx="3">
                  <c:v>64051</c:v>
                </c:pt>
                <c:pt idx="4">
                  <c:v>85198</c:v>
                </c:pt>
                <c:pt idx="5">
                  <c:v>109740</c:v>
                </c:pt>
                <c:pt idx="6">
                  <c:v>126028</c:v>
                </c:pt>
                <c:pt idx="7">
                  <c:v>138069</c:v>
                </c:pt>
                <c:pt idx="8">
                  <c:v>147884</c:v>
                </c:pt>
                <c:pt idx="9">
                  <c:v>157885</c:v>
                </c:pt>
                <c:pt idx="10">
                  <c:v>163697</c:v>
                </c:pt>
                <c:pt idx="11">
                  <c:v>168773</c:v>
                </c:pt>
                <c:pt idx="12">
                  <c:v>173766</c:v>
                </c:pt>
                <c:pt idx="13">
                  <c:v>177037</c:v>
                </c:pt>
                <c:pt idx="14">
                  <c:v>181454</c:v>
                </c:pt>
                <c:pt idx="15">
                  <c:v>185100</c:v>
                </c:pt>
                <c:pt idx="16">
                  <c:v>189884</c:v>
                </c:pt>
                <c:pt idx="17">
                  <c:v>195741</c:v>
                </c:pt>
                <c:pt idx="18">
                  <c:v>200978</c:v>
                </c:pt>
                <c:pt idx="19">
                  <c:v>206528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6-4182-A232-BAC6EB4C3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309087"/>
        <c:axId val="958489695"/>
      </c:scatterChart>
      <c:valAx>
        <c:axId val="95930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8489695"/>
        <c:crosses val="autoZero"/>
        <c:crossBetween val="midCat"/>
      </c:valAx>
      <c:valAx>
        <c:axId val="9584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930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resíduos</a:t>
            </a:r>
          </a:p>
        </c:rich>
      </c:tx>
      <c:layout>
        <c:manualLayout>
          <c:xMode val="edge"/>
          <c:yMode val="edge"/>
          <c:x val="0.25313472794489683"/>
          <c:y val="4.484282313062426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Tabela!$E$20:$E$39</c:f>
              <c:numCache>
                <c:formatCode>General</c:formatCode>
                <c:ptCount val="20"/>
                <c:pt idx="0">
                  <c:v>2091569</c:v>
                </c:pt>
                <c:pt idx="1">
                  <c:v>2190730</c:v>
                </c:pt>
                <c:pt idx="2">
                  <c:v>2344897</c:v>
                </c:pt>
                <c:pt idx="3">
                  <c:v>2933571</c:v>
                </c:pt>
                <c:pt idx="4">
                  <c:v>3186353</c:v>
                </c:pt>
                <c:pt idx="5">
                  <c:v>3575724</c:v>
                </c:pt>
                <c:pt idx="6">
                  <c:v>3920744</c:v>
                </c:pt>
                <c:pt idx="7">
                  <c:v>4473223</c:v>
                </c:pt>
                <c:pt idx="8">
                  <c:v>5025533</c:v>
                </c:pt>
                <c:pt idx="9">
                  <c:v>4622051</c:v>
                </c:pt>
                <c:pt idx="10">
                  <c:v>4940984</c:v>
                </c:pt>
                <c:pt idx="11">
                  <c:v>5075826</c:v>
                </c:pt>
                <c:pt idx="12">
                  <c:v>4783402</c:v>
                </c:pt>
                <c:pt idx="13">
                  <c:v>4871488</c:v>
                </c:pt>
                <c:pt idx="14">
                  <c:v>5834570</c:v>
                </c:pt>
                <c:pt idx="15">
                  <c:v>5463010</c:v>
                </c:pt>
                <c:pt idx="16">
                  <c:v>5289040</c:v>
                </c:pt>
                <c:pt idx="17">
                  <c:v>5592946</c:v>
                </c:pt>
                <c:pt idx="18">
                  <c:v>5633124</c:v>
                </c:pt>
                <c:pt idx="19">
                  <c:v>5837983</c:v>
                </c:pt>
              </c:numCache>
            </c:numRef>
          </c:xVal>
          <c:yVal>
            <c:numRef>
              <c:f>Tabela!$O$44:$O$63</c:f>
              <c:numCache>
                <c:formatCode>General</c:formatCode>
                <c:ptCount val="20"/>
                <c:pt idx="0">
                  <c:v>-15165.503336530979</c:v>
                </c:pt>
                <c:pt idx="1">
                  <c:v>-4352.5963635254302</c:v>
                </c:pt>
                <c:pt idx="2">
                  <c:v>3965.5406793376605</c:v>
                </c:pt>
                <c:pt idx="3">
                  <c:v>-5388.2930816463195</c:v>
                </c:pt>
                <c:pt idx="4">
                  <c:v>3797.5865227373433</c:v>
                </c:pt>
                <c:pt idx="5">
                  <c:v>9915.3577027995198</c:v>
                </c:pt>
                <c:pt idx="6">
                  <c:v>9877.7262935395702</c:v>
                </c:pt>
                <c:pt idx="7">
                  <c:v>-4223.4350749507139</c:v>
                </c:pt>
                <c:pt idx="8">
                  <c:v>-20542.599713662552</c:v>
                </c:pt>
                <c:pt idx="9">
                  <c:v>8550.3323838129872</c:v>
                </c:pt>
                <c:pt idx="10">
                  <c:v>-728.91624597512418</c:v>
                </c:pt>
                <c:pt idx="11">
                  <c:v>-2033.3602506340831</c:v>
                </c:pt>
                <c:pt idx="12">
                  <c:v>16796.537434199941</c:v>
                </c:pt>
                <c:pt idx="13">
                  <c:v>15899.490456297004</c:v>
                </c:pt>
                <c:pt idx="14">
                  <c:v>-25254.553972700989</c:v>
                </c:pt>
                <c:pt idx="15">
                  <c:v>-4027.1047627287335</c:v>
                </c:pt>
                <c:pt idx="16">
                  <c:v>8988.7951163187099</c:v>
                </c:pt>
                <c:pt idx="17">
                  <c:v>465.59298582610791</c:v>
                </c:pt>
                <c:pt idx="18">
                  <c:v>3801.453287370241</c:v>
                </c:pt>
                <c:pt idx="19">
                  <c:v>-342.05005988376797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9-45B6-822D-D97A0EACC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49471"/>
        <c:axId val="951491263"/>
      </c:scatterChart>
      <c:valAx>
        <c:axId val="1061949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1491263"/>
        <c:crosses val="autoZero"/>
        <c:crossBetween val="midCat"/>
      </c:valAx>
      <c:valAx>
        <c:axId val="951491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1949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Tabela!$E$20:$E$39</c:f>
              <c:numCache>
                <c:formatCode>General</c:formatCode>
                <c:ptCount val="20"/>
                <c:pt idx="0">
                  <c:v>2091569</c:v>
                </c:pt>
                <c:pt idx="1">
                  <c:v>2190730</c:v>
                </c:pt>
                <c:pt idx="2">
                  <c:v>2344897</c:v>
                </c:pt>
                <c:pt idx="3">
                  <c:v>2933571</c:v>
                </c:pt>
                <c:pt idx="4">
                  <c:v>3186353</c:v>
                </c:pt>
                <c:pt idx="5">
                  <c:v>3575724</c:v>
                </c:pt>
                <c:pt idx="6">
                  <c:v>3920744</c:v>
                </c:pt>
                <c:pt idx="7">
                  <c:v>4473223</c:v>
                </c:pt>
                <c:pt idx="8">
                  <c:v>5025533</c:v>
                </c:pt>
                <c:pt idx="9">
                  <c:v>4622051</c:v>
                </c:pt>
                <c:pt idx="10">
                  <c:v>4940984</c:v>
                </c:pt>
                <c:pt idx="11">
                  <c:v>5075826</c:v>
                </c:pt>
                <c:pt idx="12">
                  <c:v>4783402</c:v>
                </c:pt>
                <c:pt idx="13">
                  <c:v>4871488</c:v>
                </c:pt>
                <c:pt idx="14">
                  <c:v>5834570</c:v>
                </c:pt>
                <c:pt idx="15">
                  <c:v>5463010</c:v>
                </c:pt>
                <c:pt idx="16">
                  <c:v>5289040</c:v>
                </c:pt>
                <c:pt idx="17">
                  <c:v>5592946</c:v>
                </c:pt>
                <c:pt idx="18">
                  <c:v>5633124</c:v>
                </c:pt>
                <c:pt idx="19">
                  <c:v>5837983</c:v>
                </c:pt>
              </c:numCache>
            </c:numRef>
          </c:xVal>
          <c:yVal>
            <c:numRef>
              <c:f>Tabela!$F$20:$F$39</c:f>
              <c:numCache>
                <c:formatCode>General</c:formatCode>
                <c:ptCount val="20"/>
                <c:pt idx="0">
                  <c:v>14432</c:v>
                </c:pt>
                <c:pt idx="1">
                  <c:v>29937</c:v>
                </c:pt>
                <c:pt idx="2">
                  <c:v>45550</c:v>
                </c:pt>
                <c:pt idx="3">
                  <c:v>64051</c:v>
                </c:pt>
                <c:pt idx="4">
                  <c:v>85198</c:v>
                </c:pt>
                <c:pt idx="5">
                  <c:v>109740</c:v>
                </c:pt>
                <c:pt idx="6">
                  <c:v>126028</c:v>
                </c:pt>
                <c:pt idx="7">
                  <c:v>138069</c:v>
                </c:pt>
                <c:pt idx="8">
                  <c:v>147884</c:v>
                </c:pt>
                <c:pt idx="9">
                  <c:v>157885</c:v>
                </c:pt>
                <c:pt idx="10">
                  <c:v>163697</c:v>
                </c:pt>
                <c:pt idx="11">
                  <c:v>168773</c:v>
                </c:pt>
                <c:pt idx="12">
                  <c:v>173766</c:v>
                </c:pt>
                <c:pt idx="13">
                  <c:v>177037</c:v>
                </c:pt>
                <c:pt idx="14">
                  <c:v>181454</c:v>
                </c:pt>
                <c:pt idx="15">
                  <c:v>185100</c:v>
                </c:pt>
                <c:pt idx="16">
                  <c:v>189884</c:v>
                </c:pt>
                <c:pt idx="17">
                  <c:v>195741</c:v>
                </c:pt>
                <c:pt idx="18">
                  <c:v>200978</c:v>
                </c:pt>
                <c:pt idx="19">
                  <c:v>206528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D-4AD5-BBFC-679212886D22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Tabela!$E$20:$E$39</c:f>
              <c:numCache>
                <c:formatCode>General</c:formatCode>
                <c:ptCount val="20"/>
                <c:pt idx="0">
                  <c:v>2091569</c:v>
                </c:pt>
                <c:pt idx="1">
                  <c:v>2190730</c:v>
                </c:pt>
                <c:pt idx="2">
                  <c:v>2344897</c:v>
                </c:pt>
                <c:pt idx="3">
                  <c:v>2933571</c:v>
                </c:pt>
                <c:pt idx="4">
                  <c:v>3186353</c:v>
                </c:pt>
                <c:pt idx="5">
                  <c:v>3575724</c:v>
                </c:pt>
                <c:pt idx="6">
                  <c:v>3920744</c:v>
                </c:pt>
                <c:pt idx="7">
                  <c:v>4473223</c:v>
                </c:pt>
                <c:pt idx="8">
                  <c:v>5025533</c:v>
                </c:pt>
                <c:pt idx="9">
                  <c:v>4622051</c:v>
                </c:pt>
                <c:pt idx="10">
                  <c:v>4940984</c:v>
                </c:pt>
                <c:pt idx="11">
                  <c:v>5075826</c:v>
                </c:pt>
                <c:pt idx="12">
                  <c:v>4783402</c:v>
                </c:pt>
                <c:pt idx="13">
                  <c:v>4871488</c:v>
                </c:pt>
                <c:pt idx="14">
                  <c:v>5834570</c:v>
                </c:pt>
                <c:pt idx="15">
                  <c:v>5463010</c:v>
                </c:pt>
                <c:pt idx="16">
                  <c:v>5289040</c:v>
                </c:pt>
                <c:pt idx="17">
                  <c:v>5592946</c:v>
                </c:pt>
                <c:pt idx="18">
                  <c:v>5633124</c:v>
                </c:pt>
                <c:pt idx="19">
                  <c:v>5837983</c:v>
                </c:pt>
              </c:numCache>
            </c:numRef>
          </c:xVal>
          <c:yVal>
            <c:numRef>
              <c:f>Tabela!$N$44:$N$63</c:f>
              <c:numCache>
                <c:formatCode>General</c:formatCode>
                <c:ptCount val="20"/>
                <c:pt idx="0">
                  <c:v>29597.503336530979</c:v>
                </c:pt>
                <c:pt idx="1">
                  <c:v>34289.59636352543</c:v>
                </c:pt>
                <c:pt idx="2">
                  <c:v>41584.459320662339</c:v>
                </c:pt>
                <c:pt idx="3">
                  <c:v>69439.293081646319</c:v>
                </c:pt>
                <c:pt idx="4">
                  <c:v>81400.413477262657</c:v>
                </c:pt>
                <c:pt idx="5">
                  <c:v>99824.64229720048</c:v>
                </c:pt>
                <c:pt idx="6">
                  <c:v>116150.27370646043</c:v>
                </c:pt>
                <c:pt idx="7">
                  <c:v>142292.43507495071</c:v>
                </c:pt>
                <c:pt idx="8">
                  <c:v>168426.59971366255</c:v>
                </c:pt>
                <c:pt idx="9">
                  <c:v>149334.66761618701</c:v>
                </c:pt>
                <c:pt idx="10">
                  <c:v>164425.91624597512</c:v>
                </c:pt>
                <c:pt idx="11">
                  <c:v>170806.36025063408</c:v>
                </c:pt>
                <c:pt idx="12">
                  <c:v>156969.46256580006</c:v>
                </c:pt>
                <c:pt idx="13">
                  <c:v>161137.509543703</c:v>
                </c:pt>
                <c:pt idx="14">
                  <c:v>206708.55397270099</c:v>
                </c:pt>
                <c:pt idx="15">
                  <c:v>189127.10476272873</c:v>
                </c:pt>
                <c:pt idx="16">
                  <c:v>180895.20488368129</c:v>
                </c:pt>
                <c:pt idx="17">
                  <c:v>195275.40701417389</c:v>
                </c:pt>
                <c:pt idx="18">
                  <c:v>197176.54671262976</c:v>
                </c:pt>
                <c:pt idx="19">
                  <c:v>206870.05005988377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D-4AD5-BBFC-679212886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49071"/>
        <c:axId val="951492095"/>
      </c:scatterChart>
      <c:valAx>
        <c:axId val="1061949071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1492095"/>
        <c:crosses val="autoZero"/>
        <c:crossBetween val="midCat"/>
      </c:valAx>
      <c:valAx>
        <c:axId val="951492095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19490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Tabela!$R$44:$R$63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Tabela!$S$44:$S$63</c:f>
              <c:numCache>
                <c:formatCode>General</c:formatCode>
                <c:ptCount val="20"/>
                <c:pt idx="0">
                  <c:v>14432</c:v>
                </c:pt>
                <c:pt idx="1">
                  <c:v>29937</c:v>
                </c:pt>
                <c:pt idx="2">
                  <c:v>45550</c:v>
                </c:pt>
                <c:pt idx="3">
                  <c:v>64051</c:v>
                </c:pt>
                <c:pt idx="4">
                  <c:v>85198</c:v>
                </c:pt>
                <c:pt idx="5">
                  <c:v>109740</c:v>
                </c:pt>
                <c:pt idx="6">
                  <c:v>126028</c:v>
                </c:pt>
                <c:pt idx="7">
                  <c:v>138069</c:v>
                </c:pt>
                <c:pt idx="8">
                  <c:v>147884</c:v>
                </c:pt>
                <c:pt idx="9">
                  <c:v>157885</c:v>
                </c:pt>
                <c:pt idx="10">
                  <c:v>163697</c:v>
                </c:pt>
                <c:pt idx="11">
                  <c:v>168773</c:v>
                </c:pt>
                <c:pt idx="12">
                  <c:v>173766</c:v>
                </c:pt>
                <c:pt idx="13">
                  <c:v>177037</c:v>
                </c:pt>
                <c:pt idx="14">
                  <c:v>181454</c:v>
                </c:pt>
                <c:pt idx="15">
                  <c:v>185100</c:v>
                </c:pt>
                <c:pt idx="16">
                  <c:v>189884</c:v>
                </c:pt>
                <c:pt idx="17">
                  <c:v>195741</c:v>
                </c:pt>
                <c:pt idx="18">
                  <c:v>200978</c:v>
                </c:pt>
                <c:pt idx="19">
                  <c:v>206528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0A-4B1A-AF6E-4CF19CE7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74783"/>
        <c:axId val="951493343"/>
      </c:scatterChart>
      <c:valAx>
        <c:axId val="904574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1493343"/>
        <c:crosses val="autoZero"/>
        <c:crossBetween val="midCat"/>
      </c:valAx>
      <c:valAx>
        <c:axId val="951493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4574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FOB PRODUTOS BASICOS E DESFLORESTAMENTO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6820866141732284E-2"/>
                  <c:y val="0.232418343540390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1E+11ln(x) - 1E+12</a:t>
                    </a:r>
                    <a:br>
                      <a:rPr lang="en-US" baseline="0"/>
                    </a:br>
                    <a:r>
                      <a:rPr lang="en-US" baseline="0"/>
                      <a:t>R² = 0,8649 (LOGARITIMICA)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Tabela!$F$29:$F$35</c:f>
              <c:numCache>
                <c:formatCode>General</c:formatCode>
                <c:ptCount val="7"/>
                <c:pt idx="0">
                  <c:v>157885</c:v>
                </c:pt>
                <c:pt idx="1">
                  <c:v>163697</c:v>
                </c:pt>
                <c:pt idx="2">
                  <c:v>168773</c:v>
                </c:pt>
                <c:pt idx="3">
                  <c:v>173766</c:v>
                </c:pt>
                <c:pt idx="4">
                  <c:v>177037</c:v>
                </c:pt>
                <c:pt idx="5">
                  <c:v>181454</c:v>
                </c:pt>
                <c:pt idx="6">
                  <c:v>185100</c:v>
                </c:pt>
              </c:numCache>
            </c:numRef>
          </c:xVal>
          <c:yVal>
            <c:numRef>
              <c:f>Tabela!$G$29:$G$35</c:f>
              <c:numCache>
                <c:formatCode>General</c:formatCode>
                <c:ptCount val="7"/>
                <c:pt idx="0">
                  <c:v>13648261068</c:v>
                </c:pt>
                <c:pt idx="1">
                  <c:v>13488116347</c:v>
                </c:pt>
                <c:pt idx="2">
                  <c:v>17441135568</c:v>
                </c:pt>
                <c:pt idx="3">
                  <c:v>24947217538</c:v>
                </c:pt>
                <c:pt idx="4">
                  <c:v>24983027627</c:v>
                </c:pt>
                <c:pt idx="5">
                  <c:v>29141728497</c:v>
                </c:pt>
                <c:pt idx="6">
                  <c:v>26004913301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E-4195-ABEA-F6D1ADED37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Tabela!$F$29:$F$35</c:f>
              <c:numCache>
                <c:formatCode>General</c:formatCode>
                <c:ptCount val="7"/>
                <c:pt idx="0">
                  <c:v>157885</c:v>
                </c:pt>
                <c:pt idx="1">
                  <c:v>163697</c:v>
                </c:pt>
                <c:pt idx="2">
                  <c:v>168773</c:v>
                </c:pt>
                <c:pt idx="3">
                  <c:v>173766</c:v>
                </c:pt>
                <c:pt idx="4">
                  <c:v>177037</c:v>
                </c:pt>
                <c:pt idx="5">
                  <c:v>181454</c:v>
                </c:pt>
                <c:pt idx="6">
                  <c:v>185100</c:v>
                </c:pt>
              </c:numCache>
            </c:numRef>
          </c:xVal>
          <c:yVal>
            <c:numRef>
              <c:f>Tabela!$H$29:$H$35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E-4195-ABEA-F6D1ADED3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359232"/>
        <c:axId val="914654944"/>
      </c:scatterChart>
      <c:valAx>
        <c:axId val="7553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4654944"/>
        <c:crosses val="autoZero"/>
        <c:crossBetween val="midCat"/>
      </c:valAx>
      <c:valAx>
        <c:axId val="9146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35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Tabela!$G$29:$G$35</c:f>
              <c:numCache>
                <c:formatCode>General</c:formatCode>
                <c:ptCount val="7"/>
                <c:pt idx="0">
                  <c:v>13648261068</c:v>
                </c:pt>
                <c:pt idx="1">
                  <c:v>13488116347</c:v>
                </c:pt>
                <c:pt idx="2">
                  <c:v>17441135568</c:v>
                </c:pt>
                <c:pt idx="3">
                  <c:v>24947217538</c:v>
                </c:pt>
                <c:pt idx="4">
                  <c:v>24983027627</c:v>
                </c:pt>
                <c:pt idx="5">
                  <c:v>29141728497</c:v>
                </c:pt>
                <c:pt idx="6">
                  <c:v>26004913301</c:v>
                </c:pt>
              </c:numCache>
            </c:numRef>
          </c:xVal>
          <c:yVal>
            <c:numRef>
              <c:f>Tabela!$C$65:$C$71</c:f>
              <c:numCache>
                <c:formatCode>General</c:formatCode>
                <c:ptCount val="7"/>
                <c:pt idx="0">
                  <c:v>-3730.333993733977</c:v>
                </c:pt>
                <c:pt idx="1">
                  <c:v>2307.7668609145039</c:v>
                </c:pt>
                <c:pt idx="2">
                  <c:v>1802.6835836831306</c:v>
                </c:pt>
                <c:pt idx="3">
                  <c:v>-3801.8031013670261</c:v>
                </c:pt>
                <c:pt idx="4">
                  <c:v>-581.36169410351431</c:v>
                </c:pt>
                <c:pt idx="5">
                  <c:v>-2035.8372885715216</c:v>
                </c:pt>
                <c:pt idx="6">
                  <c:v>6038.8856331784045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00-4A5F-91D8-F82C027F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215344"/>
        <c:axId val="743873984"/>
      </c:scatterChart>
      <c:valAx>
        <c:axId val="90121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873984"/>
        <c:crosses val="autoZero"/>
        <c:crossBetween val="midCat"/>
      </c:valAx>
      <c:valAx>
        <c:axId val="74387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215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Tabela!$G$29:$G$35</c:f>
              <c:numCache>
                <c:formatCode>General</c:formatCode>
                <c:ptCount val="7"/>
                <c:pt idx="0">
                  <c:v>13648261068</c:v>
                </c:pt>
                <c:pt idx="1">
                  <c:v>13488116347</c:v>
                </c:pt>
                <c:pt idx="2">
                  <c:v>17441135568</c:v>
                </c:pt>
                <c:pt idx="3">
                  <c:v>24947217538</c:v>
                </c:pt>
                <c:pt idx="4">
                  <c:v>24983027627</c:v>
                </c:pt>
                <c:pt idx="5">
                  <c:v>29141728497</c:v>
                </c:pt>
                <c:pt idx="6">
                  <c:v>26004913301</c:v>
                </c:pt>
              </c:numCache>
            </c:numRef>
          </c:xVal>
          <c:yVal>
            <c:numRef>
              <c:f>Tabela!$F$29:$F$35</c:f>
              <c:numCache>
                <c:formatCode>General</c:formatCode>
                <c:ptCount val="7"/>
                <c:pt idx="0">
                  <c:v>157885</c:v>
                </c:pt>
                <c:pt idx="1">
                  <c:v>163697</c:v>
                </c:pt>
                <c:pt idx="2">
                  <c:v>168773</c:v>
                </c:pt>
                <c:pt idx="3">
                  <c:v>173766</c:v>
                </c:pt>
                <c:pt idx="4">
                  <c:v>177037</c:v>
                </c:pt>
                <c:pt idx="5">
                  <c:v>181454</c:v>
                </c:pt>
                <c:pt idx="6">
                  <c:v>185100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9-45AD-AEF8-4FFB17902256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xVal>
            <c:numRef>
              <c:f>Tabela!$G$29:$G$35</c:f>
              <c:numCache>
                <c:formatCode>General</c:formatCode>
                <c:ptCount val="7"/>
                <c:pt idx="0">
                  <c:v>13648261068</c:v>
                </c:pt>
                <c:pt idx="1">
                  <c:v>13488116347</c:v>
                </c:pt>
                <c:pt idx="2">
                  <c:v>17441135568</c:v>
                </c:pt>
                <c:pt idx="3">
                  <c:v>24947217538</c:v>
                </c:pt>
                <c:pt idx="4">
                  <c:v>24983027627</c:v>
                </c:pt>
                <c:pt idx="5">
                  <c:v>29141728497</c:v>
                </c:pt>
                <c:pt idx="6">
                  <c:v>26004913301</c:v>
                </c:pt>
              </c:numCache>
            </c:numRef>
          </c:xVal>
          <c:yVal>
            <c:numRef>
              <c:f>Tabela!$B$65:$B$71</c:f>
              <c:numCache>
                <c:formatCode>General</c:formatCode>
                <c:ptCount val="7"/>
                <c:pt idx="0">
                  <c:v>161615.33399373398</c:v>
                </c:pt>
                <c:pt idx="1">
                  <c:v>161389.2331390855</c:v>
                </c:pt>
                <c:pt idx="2">
                  <c:v>166970.31641631687</c:v>
                </c:pt>
                <c:pt idx="3">
                  <c:v>177567.80310136703</c:v>
                </c:pt>
                <c:pt idx="4">
                  <c:v>177618.36169410351</c:v>
                </c:pt>
                <c:pt idx="5">
                  <c:v>183489.83728857152</c:v>
                </c:pt>
                <c:pt idx="6">
                  <c:v>179061.1143668216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29-45AD-AEF8-4FFB1790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222144"/>
        <c:axId val="743870240"/>
      </c:scatterChart>
      <c:valAx>
        <c:axId val="90122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870240"/>
        <c:crosses val="autoZero"/>
        <c:crossBetween val="midCat"/>
      </c:valAx>
      <c:valAx>
        <c:axId val="74387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222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Tabela!$F$65:$F$71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Tabela!$G$65:$G$71</c:f>
              <c:numCache>
                <c:formatCode>General</c:formatCode>
                <c:ptCount val="7"/>
                <c:pt idx="0">
                  <c:v>157885</c:v>
                </c:pt>
                <c:pt idx="1">
                  <c:v>163697</c:v>
                </c:pt>
                <c:pt idx="2">
                  <c:v>168773</c:v>
                </c:pt>
                <c:pt idx="3">
                  <c:v>173766</c:v>
                </c:pt>
                <c:pt idx="4">
                  <c:v>177037</c:v>
                </c:pt>
                <c:pt idx="5">
                  <c:v>181454</c:v>
                </c:pt>
                <c:pt idx="6">
                  <c:v>185100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F-461F-A128-E35E10047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225744"/>
        <c:axId val="743872320"/>
      </c:scatterChart>
      <c:valAx>
        <c:axId val="90122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872320"/>
        <c:crosses val="autoZero"/>
        <c:crossBetween val="midCat"/>
      </c:valAx>
      <c:valAx>
        <c:axId val="74387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225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65835</xdr:colOff>
      <xdr:row>17</xdr:row>
      <xdr:rowOff>177613</xdr:rowOff>
    </xdr:from>
    <xdr:to>
      <xdr:col>22</xdr:col>
      <xdr:colOff>523874</xdr:colOff>
      <xdr:row>33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7943C8-3554-4AF3-94CE-630746016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453520</xdr:colOff>
      <xdr:row>52</xdr:row>
      <xdr:rowOff>142035</xdr:rowOff>
    </xdr:from>
    <xdr:to>
      <xdr:col>25</xdr:col>
      <xdr:colOff>451118</xdr:colOff>
      <xdr:row>62</xdr:row>
      <xdr:rowOff>174692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1518DE-7E03-474C-938C-70D3D4C9A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473528</xdr:colOff>
      <xdr:row>63</xdr:row>
      <xdr:rowOff>99332</xdr:rowOff>
    </xdr:from>
    <xdr:to>
      <xdr:col>25</xdr:col>
      <xdr:colOff>476249</xdr:colOff>
      <xdr:row>73</xdr:row>
      <xdr:rowOff>112939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3C5E57-669E-41E8-81B6-EE979E58B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428626</xdr:colOff>
      <xdr:row>41</xdr:row>
      <xdr:rowOff>180293</xdr:rowOff>
    </xdr:from>
    <xdr:to>
      <xdr:col>25</xdr:col>
      <xdr:colOff>411617</xdr:colOff>
      <xdr:row>51</xdr:row>
      <xdr:rowOff>180293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37EAE8-EBC4-4667-BF48-086508BC3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117661</xdr:colOff>
      <xdr:row>18</xdr:row>
      <xdr:rowOff>1119</xdr:rowOff>
    </xdr:from>
    <xdr:to>
      <xdr:col>11</xdr:col>
      <xdr:colOff>638735</xdr:colOff>
      <xdr:row>38</xdr:row>
      <xdr:rowOff>179293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169B97A-89C4-4E64-96CA-B9CDE938D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146339</xdr:colOff>
      <xdr:row>62</xdr:row>
      <xdr:rowOff>45027</xdr:rowOff>
    </xdr:from>
    <xdr:to>
      <xdr:col>11</xdr:col>
      <xdr:colOff>484909</xdr:colOff>
      <xdr:row>70</xdr:row>
      <xdr:rowOff>155864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1137531-A485-4623-B806-3C0E629D9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994931</xdr:colOff>
      <xdr:row>39</xdr:row>
      <xdr:rowOff>148936</xdr:rowOff>
    </xdr:from>
    <xdr:to>
      <xdr:col>10</xdr:col>
      <xdr:colOff>918883</xdr:colOff>
      <xdr:row>47</xdr:row>
      <xdr:rowOff>56029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7D321B0-F197-4505-B64B-6A0C418C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700521</xdr:colOff>
      <xdr:row>39</xdr:row>
      <xdr:rowOff>114301</xdr:rowOff>
    </xdr:from>
    <xdr:to>
      <xdr:col>7</xdr:col>
      <xdr:colOff>291353</xdr:colOff>
      <xdr:row>47</xdr:row>
      <xdr:rowOff>156882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02DDB05-5141-48C9-A692-2CC62ACF1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75"/>
  <sheetViews>
    <sheetView tabSelected="1" topLeftCell="B25" zoomScale="85" zoomScaleNormal="85" workbookViewId="0">
      <selection activeCell="O27" sqref="O27"/>
    </sheetView>
  </sheetViews>
  <sheetFormatPr defaultRowHeight="15" x14ac:dyDescent="0.25"/>
  <cols>
    <col min="1" max="1" width="16.85546875" customWidth="1"/>
    <col min="3" max="3" width="16.85546875" customWidth="1"/>
    <col min="4" max="4" width="17.42578125" customWidth="1"/>
    <col min="5" max="5" width="16.140625" customWidth="1"/>
    <col min="6" max="6" width="29.7109375" customWidth="1"/>
    <col min="7" max="9" width="16.140625" customWidth="1"/>
    <col min="10" max="10" width="18.140625" customWidth="1"/>
    <col min="11" max="11" width="17.7109375" customWidth="1"/>
    <col min="12" max="12" width="16.5703125" customWidth="1"/>
    <col min="13" max="13" width="17" customWidth="1"/>
    <col min="14" max="14" width="16.42578125" customWidth="1"/>
    <col min="15" max="15" width="16.85546875" customWidth="1"/>
    <col min="16" max="16" width="15.85546875" customWidth="1"/>
    <col min="17" max="17" width="16.42578125" customWidth="1"/>
    <col min="18" max="18" width="16" customWidth="1"/>
    <col min="19" max="19" width="16.140625" customWidth="1"/>
    <col min="20" max="20" width="16.7109375" customWidth="1"/>
    <col min="21" max="21" width="16.28515625" customWidth="1"/>
    <col min="22" max="22" width="17.85546875" customWidth="1"/>
    <col min="23" max="23" width="16.28515625" customWidth="1"/>
    <col min="24" max="24" width="16.140625" customWidth="1"/>
    <col min="25" max="25" width="15.5703125" customWidth="1"/>
    <col min="26" max="26" width="16.42578125" customWidth="1"/>
    <col min="27" max="27" width="16.28515625" customWidth="1"/>
    <col min="28" max="28" width="17.28515625" customWidth="1"/>
    <col min="29" max="29" width="16.7109375" customWidth="1"/>
    <col min="30" max="30" width="16.140625" customWidth="1"/>
    <col min="31" max="31" width="16.7109375" customWidth="1"/>
    <col min="32" max="32" width="16.140625" customWidth="1"/>
    <col min="33" max="33" width="16.5703125" customWidth="1"/>
    <col min="34" max="34" width="16.28515625" customWidth="1"/>
    <col min="35" max="35" width="16.5703125" customWidth="1"/>
    <col min="36" max="36" width="16" customWidth="1"/>
    <col min="37" max="37" width="16.140625" customWidth="1"/>
    <col min="38" max="38" width="16.5703125" customWidth="1"/>
    <col min="39" max="39" width="16.42578125" customWidth="1"/>
    <col min="40" max="40" width="16.140625" customWidth="1"/>
    <col min="41" max="41" width="17.42578125" customWidth="1"/>
    <col min="42" max="42" width="17.85546875" customWidth="1"/>
    <col min="43" max="43" width="16.7109375" customWidth="1"/>
    <col min="44" max="44" width="15.85546875" customWidth="1"/>
    <col min="45" max="45" width="16.42578125" customWidth="1"/>
    <col min="46" max="46" width="16.5703125" customWidth="1"/>
    <col min="47" max="47" width="17.140625" customWidth="1"/>
    <col min="48" max="48" width="15.85546875" customWidth="1"/>
    <col min="49" max="49" width="16.42578125" customWidth="1"/>
    <col min="50" max="50" width="17.7109375" customWidth="1"/>
    <col min="51" max="51" width="17.5703125" customWidth="1"/>
    <col min="52" max="52" width="16.5703125" customWidth="1"/>
    <col min="53" max="53" width="16.42578125" customWidth="1"/>
    <col min="54" max="54" width="19" customWidth="1"/>
    <col min="55" max="55" width="16.5703125" customWidth="1"/>
    <col min="56" max="56" width="16.140625" customWidth="1"/>
    <col min="57" max="57" width="16.5703125" customWidth="1"/>
    <col min="58" max="58" width="17.42578125" customWidth="1"/>
    <col min="59" max="59" width="18.28515625" customWidth="1"/>
    <col min="60" max="60" width="18.7109375" customWidth="1"/>
    <col min="61" max="62" width="16.140625" customWidth="1"/>
    <col min="63" max="63" width="18" customWidth="1"/>
    <col min="64" max="64" width="16.28515625" customWidth="1"/>
    <col min="65" max="65" width="16.85546875" customWidth="1"/>
    <col min="66" max="66" width="17.42578125" customWidth="1"/>
    <col min="67" max="67" width="17" customWidth="1"/>
    <col min="68" max="69" width="17.85546875" customWidth="1"/>
    <col min="70" max="70" width="18.28515625" customWidth="1"/>
    <col min="71" max="71" width="16.85546875" customWidth="1"/>
    <col min="72" max="72" width="16" customWidth="1"/>
    <col min="73" max="73" width="18" customWidth="1"/>
    <col min="74" max="74" width="17" customWidth="1"/>
    <col min="75" max="75" width="17.7109375" customWidth="1"/>
    <col min="76" max="76" width="17" customWidth="1"/>
    <col min="77" max="77" width="17.7109375" customWidth="1"/>
    <col min="78" max="78" width="17" customWidth="1"/>
    <col min="79" max="79" width="17.7109375" customWidth="1"/>
    <col min="80" max="80" width="16.85546875" customWidth="1"/>
    <col min="81" max="81" width="17.7109375" customWidth="1"/>
  </cols>
  <sheetData>
    <row r="1" spans="1:90" ht="15.75" thickBot="1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2"/>
    </row>
    <row r="2" spans="1:90" x14ac:dyDescent="0.25">
      <c r="A2" s="33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5"/>
    </row>
    <row r="3" spans="1:90" x14ac:dyDescent="0.25">
      <c r="A3" s="33" t="s">
        <v>2</v>
      </c>
      <c r="B3" s="34" t="s">
        <v>3</v>
      </c>
      <c r="C3" s="34" t="s">
        <v>4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5"/>
    </row>
    <row r="4" spans="1:90" x14ac:dyDescent="0.25">
      <c r="A4" s="33"/>
      <c r="B4" s="34"/>
      <c r="C4" s="18" t="s">
        <v>5</v>
      </c>
      <c r="D4" s="18" t="s">
        <v>6</v>
      </c>
      <c r="E4" s="18" t="s">
        <v>7</v>
      </c>
      <c r="F4" s="18" t="s">
        <v>8</v>
      </c>
      <c r="G4" s="18" t="s">
        <v>9</v>
      </c>
      <c r="H4" s="18" t="s">
        <v>10</v>
      </c>
      <c r="I4" s="18" t="s">
        <v>11</v>
      </c>
      <c r="J4" s="18" t="s">
        <v>12</v>
      </c>
      <c r="K4" s="18" t="s">
        <v>13</v>
      </c>
      <c r="L4" s="18" t="s">
        <v>14</v>
      </c>
      <c r="M4" s="18" t="s">
        <v>15</v>
      </c>
      <c r="N4" s="18" t="s">
        <v>16</v>
      </c>
      <c r="O4" s="18" t="s">
        <v>17</v>
      </c>
      <c r="P4" s="18" t="s">
        <v>18</v>
      </c>
      <c r="Q4" s="18" t="s">
        <v>19</v>
      </c>
      <c r="R4" s="18" t="s">
        <v>20</v>
      </c>
      <c r="S4" s="18" t="s">
        <v>21</v>
      </c>
      <c r="T4" s="18" t="s">
        <v>22</v>
      </c>
      <c r="U4" s="18" t="s">
        <v>23</v>
      </c>
      <c r="V4" s="18" t="s">
        <v>24</v>
      </c>
      <c r="W4" s="18" t="s">
        <v>25</v>
      </c>
      <c r="X4" s="18" t="s">
        <v>26</v>
      </c>
      <c r="Y4" s="18" t="s">
        <v>27</v>
      </c>
      <c r="Z4" s="18" t="s">
        <v>28</v>
      </c>
      <c r="AA4" s="18" t="s">
        <v>29</v>
      </c>
      <c r="AB4" s="18" t="s">
        <v>30</v>
      </c>
      <c r="AC4" s="18" t="s">
        <v>31</v>
      </c>
      <c r="AD4" s="18" t="s">
        <v>32</v>
      </c>
      <c r="AE4" s="18" t="s">
        <v>33</v>
      </c>
      <c r="AF4" s="18" t="s">
        <v>34</v>
      </c>
      <c r="AG4" s="18" t="s">
        <v>35</v>
      </c>
      <c r="AH4" s="18" t="s">
        <v>36</v>
      </c>
      <c r="AI4" s="18" t="s">
        <v>37</v>
      </c>
      <c r="AJ4" s="18" t="s">
        <v>38</v>
      </c>
      <c r="AK4" s="18" t="s">
        <v>39</v>
      </c>
      <c r="AL4" s="18" t="s">
        <v>40</v>
      </c>
      <c r="AM4" s="18" t="s">
        <v>41</v>
      </c>
      <c r="AN4" s="18" t="s">
        <v>42</v>
      </c>
      <c r="AO4" s="18" t="s">
        <v>43</v>
      </c>
      <c r="AP4" s="18" t="s">
        <v>44</v>
      </c>
      <c r="AQ4" s="18" t="s">
        <v>45</v>
      </c>
      <c r="AR4" s="18" t="s">
        <v>46</v>
      </c>
      <c r="AS4" s="18" t="s">
        <v>47</v>
      </c>
      <c r="AT4" s="18" t="s">
        <v>48</v>
      </c>
      <c r="AU4" s="18" t="s">
        <v>49</v>
      </c>
      <c r="AV4" s="18" t="s">
        <v>50</v>
      </c>
      <c r="AW4" s="18" t="s">
        <v>51</v>
      </c>
      <c r="AX4" s="18" t="s">
        <v>52</v>
      </c>
      <c r="AY4" s="18" t="s">
        <v>53</v>
      </c>
      <c r="AZ4" s="18" t="s">
        <v>54</v>
      </c>
      <c r="BA4" s="18" t="s">
        <v>55</v>
      </c>
      <c r="BB4" s="18" t="s">
        <v>56</v>
      </c>
      <c r="BC4" s="18" t="s">
        <v>57</v>
      </c>
      <c r="BD4" s="18" t="s">
        <v>58</v>
      </c>
      <c r="BE4" s="18" t="s">
        <v>59</v>
      </c>
      <c r="BF4" s="18" t="s">
        <v>60</v>
      </c>
      <c r="BG4" s="18" t="s">
        <v>61</v>
      </c>
      <c r="BH4" s="18" t="s">
        <v>62</v>
      </c>
      <c r="BI4" s="18" t="s">
        <v>63</v>
      </c>
      <c r="BJ4" s="18" t="s">
        <v>64</v>
      </c>
      <c r="BK4" s="18" t="s">
        <v>65</v>
      </c>
      <c r="BL4" s="18" t="s">
        <v>66</v>
      </c>
      <c r="BM4" s="18" t="s">
        <v>67</v>
      </c>
      <c r="BN4" s="18" t="s">
        <v>68</v>
      </c>
      <c r="BO4" s="18" t="s">
        <v>69</v>
      </c>
      <c r="BP4" s="18" t="s">
        <v>70</v>
      </c>
      <c r="BQ4" s="18" t="s">
        <v>71</v>
      </c>
      <c r="BR4" s="18" t="s">
        <v>72</v>
      </c>
      <c r="BS4" s="18" t="s">
        <v>73</v>
      </c>
      <c r="BT4" s="18" t="s">
        <v>74</v>
      </c>
      <c r="BU4" s="18" t="s">
        <v>75</v>
      </c>
      <c r="BV4" s="18" t="s">
        <v>76</v>
      </c>
      <c r="BW4" s="18" t="s">
        <v>77</v>
      </c>
      <c r="BX4" s="18" t="s">
        <v>78</v>
      </c>
      <c r="BY4" s="18" t="s">
        <v>79</v>
      </c>
      <c r="BZ4" s="18" t="s">
        <v>80</v>
      </c>
      <c r="CA4" s="18" t="s">
        <v>81</v>
      </c>
      <c r="CB4" s="18" t="s">
        <v>82</v>
      </c>
      <c r="CC4" s="18" t="s">
        <v>83</v>
      </c>
      <c r="CD4" s="18" t="s">
        <v>84</v>
      </c>
      <c r="CE4" s="18"/>
      <c r="CF4" s="18"/>
      <c r="CG4" s="18"/>
      <c r="CH4" s="18"/>
      <c r="CI4" s="18"/>
      <c r="CJ4" s="18"/>
      <c r="CK4" s="18"/>
      <c r="CL4" s="19"/>
    </row>
    <row r="5" spans="1:90" x14ac:dyDescent="0.25">
      <c r="A5" s="33"/>
      <c r="B5" s="34"/>
      <c r="C5" s="18" t="s">
        <v>85</v>
      </c>
      <c r="D5" s="18" t="s">
        <v>85</v>
      </c>
      <c r="E5" s="18" t="s">
        <v>85</v>
      </c>
      <c r="F5" s="18" t="s">
        <v>85</v>
      </c>
      <c r="G5" s="18" t="s">
        <v>85</v>
      </c>
      <c r="H5" s="18" t="s">
        <v>85</v>
      </c>
      <c r="I5" s="18" t="s">
        <v>85</v>
      </c>
      <c r="J5" s="18" t="s">
        <v>85</v>
      </c>
      <c r="K5" s="18" t="s">
        <v>85</v>
      </c>
      <c r="L5" s="18" t="s">
        <v>85</v>
      </c>
      <c r="M5" s="18" t="s">
        <v>85</v>
      </c>
      <c r="N5" s="18" t="s">
        <v>85</v>
      </c>
      <c r="O5" s="18" t="s">
        <v>85</v>
      </c>
      <c r="P5" s="18" t="s">
        <v>85</v>
      </c>
      <c r="Q5" s="18" t="s">
        <v>85</v>
      </c>
      <c r="R5" s="18" t="s">
        <v>85</v>
      </c>
      <c r="S5" s="18" t="s">
        <v>85</v>
      </c>
      <c r="T5" s="18" t="s">
        <v>85</v>
      </c>
      <c r="U5" s="18" t="s">
        <v>85</v>
      </c>
      <c r="V5" s="18" t="s">
        <v>85</v>
      </c>
      <c r="W5" s="18" t="s">
        <v>85</v>
      </c>
      <c r="X5" s="18" t="s">
        <v>85</v>
      </c>
      <c r="Y5" s="18" t="s">
        <v>85</v>
      </c>
      <c r="Z5" s="18" t="s">
        <v>85</v>
      </c>
      <c r="AA5" s="18" t="s">
        <v>85</v>
      </c>
      <c r="AB5" s="18" t="s">
        <v>85</v>
      </c>
      <c r="AC5" s="18" t="s">
        <v>85</v>
      </c>
      <c r="AD5" s="18" t="s">
        <v>85</v>
      </c>
      <c r="AE5" s="18" t="s">
        <v>85</v>
      </c>
      <c r="AF5" s="18" t="s">
        <v>85</v>
      </c>
      <c r="AG5" s="18" t="s">
        <v>85</v>
      </c>
      <c r="AH5" s="18" t="s">
        <v>85</v>
      </c>
      <c r="AI5" s="18" t="s">
        <v>85</v>
      </c>
      <c r="AJ5" s="18" t="s">
        <v>85</v>
      </c>
      <c r="AK5" s="18" t="s">
        <v>85</v>
      </c>
      <c r="AL5" s="18" t="s">
        <v>85</v>
      </c>
      <c r="AM5" s="18" t="s">
        <v>85</v>
      </c>
      <c r="AN5" s="18" t="s">
        <v>85</v>
      </c>
      <c r="AO5" s="18" t="s">
        <v>85</v>
      </c>
      <c r="AP5" s="18" t="s">
        <v>85</v>
      </c>
      <c r="AQ5" s="18" t="s">
        <v>85</v>
      </c>
      <c r="AR5" s="18" t="s">
        <v>85</v>
      </c>
      <c r="AS5" s="18" t="s">
        <v>85</v>
      </c>
      <c r="AT5" s="18" t="s">
        <v>85</v>
      </c>
      <c r="AU5" s="18" t="s">
        <v>85</v>
      </c>
      <c r="AV5" s="18" t="s">
        <v>85</v>
      </c>
      <c r="AW5" s="18" t="s">
        <v>85</v>
      </c>
      <c r="AX5" s="18" t="s">
        <v>85</v>
      </c>
      <c r="AY5" s="18" t="s">
        <v>85</v>
      </c>
      <c r="AZ5" s="18" t="s">
        <v>85</v>
      </c>
      <c r="BA5" s="18" t="s">
        <v>85</v>
      </c>
      <c r="BB5" s="18" t="s">
        <v>85</v>
      </c>
      <c r="BC5" s="18" t="s">
        <v>85</v>
      </c>
      <c r="BD5" s="18" t="s">
        <v>85</v>
      </c>
      <c r="BE5" s="18" t="s">
        <v>85</v>
      </c>
      <c r="BF5" s="18" t="s">
        <v>85</v>
      </c>
      <c r="BG5" s="18" t="s">
        <v>85</v>
      </c>
      <c r="BH5" s="18" t="s">
        <v>85</v>
      </c>
      <c r="BI5" s="18" t="s">
        <v>85</v>
      </c>
      <c r="BJ5" s="18" t="s">
        <v>85</v>
      </c>
      <c r="BK5" s="18" t="s">
        <v>85</v>
      </c>
      <c r="BL5" s="18" t="s">
        <v>85</v>
      </c>
      <c r="BM5" s="18" t="s">
        <v>85</v>
      </c>
      <c r="BN5" s="18" t="s">
        <v>85</v>
      </c>
      <c r="BO5" s="18" t="s">
        <v>85</v>
      </c>
      <c r="BP5" s="18" t="s">
        <v>85</v>
      </c>
      <c r="BQ5" s="18" t="s">
        <v>85</v>
      </c>
      <c r="BR5" s="18" t="s">
        <v>85</v>
      </c>
      <c r="BS5" s="18" t="s">
        <v>85</v>
      </c>
      <c r="BT5" s="18" t="s">
        <v>85</v>
      </c>
      <c r="BU5" s="18" t="s">
        <v>85</v>
      </c>
      <c r="BV5" s="18" t="s">
        <v>85</v>
      </c>
      <c r="BW5" s="18" t="s">
        <v>85</v>
      </c>
      <c r="BX5" s="18" t="s">
        <v>85</v>
      </c>
      <c r="BY5" s="18" t="s">
        <v>85</v>
      </c>
      <c r="BZ5" s="18" t="s">
        <v>85</v>
      </c>
      <c r="CA5" s="18" t="s">
        <v>85</v>
      </c>
      <c r="CB5" s="18" t="s">
        <v>85</v>
      </c>
      <c r="CC5" s="18" t="s">
        <v>85</v>
      </c>
      <c r="CD5" s="18" t="s">
        <v>85</v>
      </c>
      <c r="CE5" s="18"/>
      <c r="CF5" s="18"/>
      <c r="CG5" s="18"/>
      <c r="CH5" s="18"/>
      <c r="CI5" s="18"/>
      <c r="CJ5" s="18"/>
      <c r="CK5" s="18"/>
      <c r="CL5" s="19"/>
    </row>
    <row r="6" spans="1:90" x14ac:dyDescent="0.25">
      <c r="A6" s="33"/>
      <c r="B6" s="34"/>
      <c r="C6" s="18" t="s">
        <v>86</v>
      </c>
      <c r="D6" s="18" t="s">
        <v>86</v>
      </c>
      <c r="E6" s="18" t="s">
        <v>86</v>
      </c>
      <c r="F6" s="18" t="s">
        <v>86</v>
      </c>
      <c r="G6" s="18" t="s">
        <v>86</v>
      </c>
      <c r="H6" s="18" t="s">
        <v>86</v>
      </c>
      <c r="I6" s="18" t="s">
        <v>86</v>
      </c>
      <c r="J6" s="18" t="s">
        <v>86</v>
      </c>
      <c r="K6" s="18" t="s">
        <v>86</v>
      </c>
      <c r="L6" s="18" t="s">
        <v>86</v>
      </c>
      <c r="M6" s="18" t="s">
        <v>86</v>
      </c>
      <c r="N6" s="18" t="s">
        <v>86</v>
      </c>
      <c r="O6" s="18" t="s">
        <v>86</v>
      </c>
      <c r="P6" s="18" t="s">
        <v>86</v>
      </c>
      <c r="Q6" s="18" t="s">
        <v>86</v>
      </c>
      <c r="R6" s="18" t="s">
        <v>86</v>
      </c>
      <c r="S6" s="18" t="s">
        <v>86</v>
      </c>
      <c r="T6" s="18" t="s">
        <v>86</v>
      </c>
      <c r="U6" s="18" t="s">
        <v>86</v>
      </c>
      <c r="V6" s="18" t="s">
        <v>86</v>
      </c>
      <c r="W6" s="18" t="s">
        <v>86</v>
      </c>
      <c r="X6" s="18" t="s">
        <v>86</v>
      </c>
      <c r="Y6" s="18" t="s">
        <v>86</v>
      </c>
      <c r="Z6" s="18" t="s">
        <v>86</v>
      </c>
      <c r="AA6" s="18" t="s">
        <v>86</v>
      </c>
      <c r="AB6" s="18" t="s">
        <v>86</v>
      </c>
      <c r="AC6" s="18" t="s">
        <v>86</v>
      </c>
      <c r="AD6" s="18" t="s">
        <v>86</v>
      </c>
      <c r="AE6" s="18" t="s">
        <v>86</v>
      </c>
      <c r="AF6" s="18" t="s">
        <v>86</v>
      </c>
      <c r="AG6" s="18" t="s">
        <v>86</v>
      </c>
      <c r="AH6" s="18" t="s">
        <v>86</v>
      </c>
      <c r="AI6" s="18" t="s">
        <v>86</v>
      </c>
      <c r="AJ6" s="18" t="s">
        <v>86</v>
      </c>
      <c r="AK6" s="18" t="s">
        <v>86</v>
      </c>
      <c r="AL6" s="18" t="s">
        <v>86</v>
      </c>
      <c r="AM6" s="18" t="s">
        <v>86</v>
      </c>
      <c r="AN6" s="18" t="s">
        <v>86</v>
      </c>
      <c r="AO6" s="18" t="s">
        <v>86</v>
      </c>
      <c r="AP6" s="18" t="s">
        <v>86</v>
      </c>
      <c r="AQ6" s="18" t="s">
        <v>86</v>
      </c>
      <c r="AR6" s="18" t="s">
        <v>86</v>
      </c>
      <c r="AS6" s="18" t="s">
        <v>86</v>
      </c>
      <c r="AT6" s="18" t="s">
        <v>86</v>
      </c>
      <c r="AU6" s="18" t="s">
        <v>86</v>
      </c>
      <c r="AV6" s="18" t="s">
        <v>86</v>
      </c>
      <c r="AW6" s="18" t="s">
        <v>86</v>
      </c>
      <c r="AX6" s="18" t="s">
        <v>86</v>
      </c>
      <c r="AY6" s="18" t="s">
        <v>86</v>
      </c>
      <c r="AZ6" s="18" t="s">
        <v>86</v>
      </c>
      <c r="BA6" s="18" t="s">
        <v>86</v>
      </c>
      <c r="BB6" s="18" t="s">
        <v>86</v>
      </c>
      <c r="BC6" s="18" t="s">
        <v>86</v>
      </c>
      <c r="BD6" s="18" t="s">
        <v>86</v>
      </c>
      <c r="BE6" s="18" t="s">
        <v>86</v>
      </c>
      <c r="BF6" s="18" t="s">
        <v>86</v>
      </c>
      <c r="BG6" s="18" t="s">
        <v>86</v>
      </c>
      <c r="BH6" s="18" t="s">
        <v>86</v>
      </c>
      <c r="BI6" s="18" t="s">
        <v>86</v>
      </c>
      <c r="BJ6" s="18" t="s">
        <v>86</v>
      </c>
      <c r="BK6" s="18" t="s">
        <v>86</v>
      </c>
      <c r="BL6" s="18" t="s">
        <v>86</v>
      </c>
      <c r="BM6" s="18" t="s">
        <v>86</v>
      </c>
      <c r="BN6" s="18" t="s">
        <v>86</v>
      </c>
      <c r="BO6" s="18" t="s">
        <v>86</v>
      </c>
      <c r="BP6" s="18" t="s">
        <v>86</v>
      </c>
      <c r="BQ6" s="18" t="s">
        <v>86</v>
      </c>
      <c r="BR6" s="18" t="s">
        <v>86</v>
      </c>
      <c r="BS6" s="18" t="s">
        <v>86</v>
      </c>
      <c r="BT6" s="18" t="s">
        <v>86</v>
      </c>
      <c r="BU6" s="18" t="s">
        <v>86</v>
      </c>
      <c r="BV6" s="18" t="s">
        <v>86</v>
      </c>
      <c r="BW6" s="18" t="s">
        <v>86</v>
      </c>
      <c r="BX6" s="18" t="s">
        <v>86</v>
      </c>
      <c r="BY6" s="18" t="s">
        <v>86</v>
      </c>
      <c r="BZ6" s="18" t="s">
        <v>86</v>
      </c>
      <c r="CA6" s="18" t="s">
        <v>86</v>
      </c>
      <c r="CB6" s="18" t="s">
        <v>86</v>
      </c>
      <c r="CC6" s="18" t="s">
        <v>86</v>
      </c>
      <c r="CD6" s="18" t="s">
        <v>86</v>
      </c>
      <c r="CE6" s="18"/>
      <c r="CF6" s="18"/>
      <c r="CG6" s="18"/>
      <c r="CH6" s="18"/>
      <c r="CI6" s="18"/>
      <c r="CJ6" s="18"/>
      <c r="CK6" s="18"/>
      <c r="CL6" s="19"/>
    </row>
    <row r="7" spans="1:90" x14ac:dyDescent="0.25">
      <c r="A7" s="20" t="s">
        <v>88</v>
      </c>
      <c r="B7" s="18" t="s">
        <v>87</v>
      </c>
      <c r="C7" s="18">
        <v>27879</v>
      </c>
      <c r="D7" s="18">
        <v>60152</v>
      </c>
      <c r="E7" s="18">
        <v>53186</v>
      </c>
      <c r="F7" s="18">
        <v>66401</v>
      </c>
      <c r="G7" s="18">
        <v>40900</v>
      </c>
      <c r="H7" s="18">
        <v>55545</v>
      </c>
      <c r="I7" s="18">
        <v>77287</v>
      </c>
      <c r="J7" s="18">
        <v>80634</v>
      </c>
      <c r="K7" s="18">
        <v>52930</v>
      </c>
      <c r="L7" s="18">
        <v>75395</v>
      </c>
      <c r="M7" s="18">
        <v>100563</v>
      </c>
      <c r="N7" s="18">
        <v>109818</v>
      </c>
      <c r="O7" s="18">
        <v>118194</v>
      </c>
      <c r="P7" s="18">
        <v>128997</v>
      </c>
      <c r="Q7" s="18">
        <v>161976</v>
      </c>
      <c r="R7" s="18">
        <v>165550</v>
      </c>
      <c r="S7" s="18">
        <v>112631</v>
      </c>
      <c r="T7" s="18">
        <v>119984</v>
      </c>
      <c r="U7" s="18">
        <v>137154</v>
      </c>
      <c r="V7" s="18">
        <v>143378</v>
      </c>
      <c r="W7" s="18">
        <v>128159</v>
      </c>
      <c r="X7" s="18">
        <v>118060</v>
      </c>
      <c r="Y7" s="18">
        <v>192182</v>
      </c>
      <c r="Z7" s="18">
        <v>171235</v>
      </c>
      <c r="AA7" s="18">
        <v>151578</v>
      </c>
      <c r="AB7" s="18">
        <v>201385</v>
      </c>
      <c r="AC7" s="18">
        <v>196715</v>
      </c>
      <c r="AD7" s="18">
        <v>190484</v>
      </c>
      <c r="AE7" s="18">
        <v>191302</v>
      </c>
      <c r="AF7" s="18">
        <v>207117</v>
      </c>
      <c r="AG7" s="18">
        <v>255950</v>
      </c>
      <c r="AH7" s="18">
        <v>262380</v>
      </c>
      <c r="AI7" s="18">
        <v>241318</v>
      </c>
      <c r="AJ7" s="18">
        <v>238082</v>
      </c>
      <c r="AK7" s="18">
        <v>296427</v>
      </c>
      <c r="AL7" s="18">
        <v>333862</v>
      </c>
      <c r="AM7" s="18">
        <v>233877</v>
      </c>
      <c r="AN7" s="18">
        <v>267506</v>
      </c>
      <c r="AO7" s="18">
        <v>245423</v>
      </c>
      <c r="AP7" s="18">
        <v>230855</v>
      </c>
      <c r="AQ7" s="18">
        <v>232923</v>
      </c>
      <c r="AR7" s="18">
        <v>282810</v>
      </c>
      <c r="AS7" s="18">
        <v>318494</v>
      </c>
      <c r="AT7" s="18">
        <v>307558</v>
      </c>
      <c r="AU7" s="18">
        <v>285728</v>
      </c>
      <c r="AV7" s="18">
        <v>313154</v>
      </c>
      <c r="AW7" s="18">
        <v>296317</v>
      </c>
      <c r="AX7" s="18">
        <v>310787</v>
      </c>
      <c r="AY7" s="18">
        <v>242502</v>
      </c>
      <c r="AZ7" s="18">
        <v>242299</v>
      </c>
      <c r="BA7" s="18">
        <v>254524</v>
      </c>
      <c r="BB7" s="18">
        <v>310475</v>
      </c>
      <c r="BC7" s="18">
        <v>287994</v>
      </c>
      <c r="BD7" s="18">
        <v>268491</v>
      </c>
      <c r="BE7" s="18">
        <v>261519</v>
      </c>
      <c r="BF7" s="18">
        <v>297582</v>
      </c>
      <c r="BG7" s="18">
        <v>284343</v>
      </c>
      <c r="BH7" s="18">
        <v>297593</v>
      </c>
      <c r="BI7" s="18">
        <v>337219</v>
      </c>
      <c r="BJ7" s="18">
        <v>384911</v>
      </c>
      <c r="BK7" s="18">
        <v>277968</v>
      </c>
      <c r="BL7" s="18">
        <v>306387</v>
      </c>
      <c r="BM7" s="18">
        <v>287955</v>
      </c>
      <c r="BN7" s="18">
        <v>363401</v>
      </c>
      <c r="BO7" s="18">
        <v>289100</v>
      </c>
      <c r="BP7" s="18">
        <v>263909</v>
      </c>
      <c r="BQ7" s="18">
        <v>257152</v>
      </c>
      <c r="BR7" s="18">
        <v>342194</v>
      </c>
      <c r="BS7" s="18">
        <v>308379</v>
      </c>
      <c r="BT7" s="18">
        <v>334632</v>
      </c>
      <c r="BU7" s="18">
        <v>320439</v>
      </c>
      <c r="BV7" s="18">
        <v>352827</v>
      </c>
      <c r="BW7" s="18">
        <v>298031</v>
      </c>
      <c r="BX7" s="18">
        <v>295379</v>
      </c>
      <c r="BY7" s="18">
        <v>370548</v>
      </c>
      <c r="BZ7" s="18">
        <v>381081</v>
      </c>
      <c r="CA7" s="18">
        <v>294038</v>
      </c>
      <c r="CB7" s="18">
        <v>293206</v>
      </c>
      <c r="CC7" s="18">
        <v>369122</v>
      </c>
      <c r="CD7" s="18">
        <v>379079</v>
      </c>
      <c r="CE7" s="18"/>
      <c r="CF7" s="18"/>
      <c r="CG7" s="18"/>
      <c r="CH7" s="18"/>
      <c r="CI7" s="18"/>
      <c r="CJ7" s="18"/>
      <c r="CK7" s="18"/>
      <c r="CL7" s="19"/>
    </row>
    <row r="8" spans="1:90" x14ac:dyDescent="0.25">
      <c r="A8" s="20" t="s">
        <v>91</v>
      </c>
      <c r="B8" s="18" t="s">
        <v>87</v>
      </c>
      <c r="C8" s="18">
        <v>130874</v>
      </c>
      <c r="D8" s="18">
        <v>139331</v>
      </c>
      <c r="E8" s="18">
        <v>150281</v>
      </c>
      <c r="F8" s="18">
        <v>147165</v>
      </c>
      <c r="G8" s="18">
        <v>153999</v>
      </c>
      <c r="H8" s="18">
        <v>173291</v>
      </c>
      <c r="I8" s="18">
        <v>183615</v>
      </c>
      <c r="J8" s="18">
        <v>190984</v>
      </c>
      <c r="K8" s="18">
        <v>170793</v>
      </c>
      <c r="L8" s="18">
        <v>174762</v>
      </c>
      <c r="M8" s="18">
        <v>197450</v>
      </c>
      <c r="N8" s="18">
        <v>229343</v>
      </c>
      <c r="O8" s="18">
        <v>216402</v>
      </c>
      <c r="P8" s="18">
        <v>221840</v>
      </c>
      <c r="Q8" s="18">
        <v>221162</v>
      </c>
      <c r="R8" s="18">
        <v>255122</v>
      </c>
      <c r="S8" s="18">
        <v>243534</v>
      </c>
      <c r="T8" s="18">
        <v>204152</v>
      </c>
      <c r="U8" s="18">
        <v>228912</v>
      </c>
      <c r="V8" s="18">
        <v>269710</v>
      </c>
      <c r="W8" s="18">
        <v>231967</v>
      </c>
      <c r="X8" s="18">
        <v>273322</v>
      </c>
      <c r="Y8" s="18">
        <v>265272</v>
      </c>
      <c r="Z8" s="18">
        <v>239823</v>
      </c>
      <c r="AA8" s="18">
        <v>242618</v>
      </c>
      <c r="AB8" s="18">
        <v>285880</v>
      </c>
      <c r="AC8" s="18">
        <v>285194</v>
      </c>
      <c r="AD8" s="18">
        <v>271222</v>
      </c>
      <c r="AE8" s="18">
        <v>269440</v>
      </c>
      <c r="AF8" s="18">
        <v>266933</v>
      </c>
      <c r="AG8" s="18">
        <v>305377</v>
      </c>
      <c r="AH8" s="18">
        <v>296956</v>
      </c>
      <c r="AI8" s="18">
        <v>313570</v>
      </c>
      <c r="AJ8" s="18">
        <v>309645</v>
      </c>
      <c r="AK8" s="18">
        <v>324401</v>
      </c>
      <c r="AL8" s="18">
        <v>262587</v>
      </c>
      <c r="AM8" s="18">
        <v>297052</v>
      </c>
      <c r="AN8" s="18">
        <v>303897</v>
      </c>
      <c r="AO8" s="18">
        <v>315372</v>
      </c>
      <c r="AP8" s="18">
        <v>276365</v>
      </c>
      <c r="AQ8" s="18">
        <v>282737</v>
      </c>
      <c r="AR8" s="18">
        <v>305120</v>
      </c>
      <c r="AS8" s="18">
        <v>303575</v>
      </c>
      <c r="AT8" s="18">
        <v>332522</v>
      </c>
      <c r="AU8" s="18">
        <v>299134</v>
      </c>
      <c r="AV8" s="18">
        <v>309470</v>
      </c>
      <c r="AW8" s="18">
        <v>303310</v>
      </c>
      <c r="AX8" s="18">
        <v>266874</v>
      </c>
      <c r="AY8" s="18">
        <v>289532</v>
      </c>
      <c r="AZ8" s="18">
        <v>296084</v>
      </c>
      <c r="BA8" s="18">
        <v>318150</v>
      </c>
      <c r="BB8" s="18">
        <v>313668</v>
      </c>
      <c r="BC8" s="18">
        <v>291565</v>
      </c>
      <c r="BD8" s="18">
        <v>309217</v>
      </c>
      <c r="BE8" s="18">
        <v>302056</v>
      </c>
      <c r="BF8" s="18">
        <v>303355</v>
      </c>
      <c r="BG8" s="18">
        <v>289434</v>
      </c>
      <c r="BH8" s="18">
        <v>341651</v>
      </c>
      <c r="BI8" s="18">
        <v>317605</v>
      </c>
      <c r="BJ8" s="18">
        <v>345362</v>
      </c>
      <c r="BK8" s="18">
        <v>279009</v>
      </c>
      <c r="BL8" s="18">
        <v>293259</v>
      </c>
      <c r="BM8" s="18">
        <v>336536</v>
      </c>
      <c r="BN8" s="18">
        <v>355211</v>
      </c>
      <c r="BO8" s="18">
        <v>353049</v>
      </c>
      <c r="BP8" s="18">
        <v>361840</v>
      </c>
      <c r="BQ8" s="18">
        <v>375635</v>
      </c>
      <c r="BR8" s="18">
        <v>361254</v>
      </c>
      <c r="BS8" s="18">
        <v>356608</v>
      </c>
      <c r="BT8" s="18">
        <v>388586</v>
      </c>
      <c r="BU8" s="18">
        <v>390617</v>
      </c>
      <c r="BV8" s="18">
        <v>389282</v>
      </c>
      <c r="BW8" s="18">
        <v>391201</v>
      </c>
      <c r="BX8" s="18">
        <v>381016</v>
      </c>
      <c r="BY8" s="18">
        <v>393263</v>
      </c>
      <c r="BZ8" s="18">
        <v>378659</v>
      </c>
      <c r="CA8" s="18">
        <v>373108</v>
      </c>
      <c r="CB8" s="18">
        <v>382946</v>
      </c>
      <c r="CC8" s="18">
        <v>416322</v>
      </c>
      <c r="CD8" s="18">
        <v>405967</v>
      </c>
      <c r="CE8" s="18"/>
      <c r="CF8" s="18"/>
      <c r="CG8" s="18"/>
      <c r="CH8" s="18"/>
      <c r="CI8" s="18"/>
      <c r="CJ8" s="18"/>
      <c r="CK8" s="18"/>
      <c r="CL8" s="19"/>
    </row>
    <row r="9" spans="1:90" ht="15.75" thickBot="1" x14ac:dyDescent="0.3">
      <c r="A9" s="21" t="s">
        <v>93</v>
      </c>
      <c r="B9" s="22" t="s">
        <v>87</v>
      </c>
      <c r="C9" s="22">
        <v>212441</v>
      </c>
      <c r="D9" s="22">
        <v>285661</v>
      </c>
      <c r="E9" s="22">
        <v>433074</v>
      </c>
      <c r="F9" s="22">
        <v>385124</v>
      </c>
      <c r="G9" s="22">
        <v>302370</v>
      </c>
      <c r="H9" s="22">
        <v>287215</v>
      </c>
      <c r="I9" s="22">
        <v>339651</v>
      </c>
      <c r="J9" s="22">
        <v>305239</v>
      </c>
      <c r="K9" s="22">
        <v>304370</v>
      </c>
      <c r="L9" s="22">
        <v>276388</v>
      </c>
      <c r="M9" s="22">
        <v>345914</v>
      </c>
      <c r="N9" s="22">
        <v>307171</v>
      </c>
      <c r="O9" s="22">
        <v>295431</v>
      </c>
      <c r="P9" s="22">
        <v>356106</v>
      </c>
      <c r="Q9" s="22">
        <v>370770</v>
      </c>
      <c r="R9" s="22">
        <v>422021</v>
      </c>
      <c r="S9" s="22">
        <v>447667</v>
      </c>
      <c r="T9" s="22">
        <v>381261</v>
      </c>
      <c r="U9" s="22">
        <v>431429</v>
      </c>
      <c r="V9" s="22">
        <v>466541</v>
      </c>
      <c r="W9" s="22">
        <v>450097</v>
      </c>
      <c r="X9" s="22">
        <v>469197</v>
      </c>
      <c r="Y9" s="22">
        <v>523120</v>
      </c>
      <c r="Z9" s="22">
        <v>513290</v>
      </c>
      <c r="AA9" s="22">
        <v>481506</v>
      </c>
      <c r="AB9" s="22">
        <v>544630</v>
      </c>
      <c r="AC9" s="22">
        <v>558636</v>
      </c>
      <c r="AD9" s="22">
        <v>510896</v>
      </c>
      <c r="AE9" s="22">
        <v>531395</v>
      </c>
      <c r="AF9" s="22">
        <v>536472</v>
      </c>
      <c r="AG9" s="22">
        <v>690680</v>
      </c>
      <c r="AH9" s="22">
        <v>659221</v>
      </c>
      <c r="AI9" s="22">
        <v>599565</v>
      </c>
      <c r="AJ9" s="22">
        <v>610932</v>
      </c>
      <c r="AK9" s="22">
        <v>775392</v>
      </c>
      <c r="AL9" s="22">
        <v>719752</v>
      </c>
      <c r="AM9" s="22">
        <v>528960</v>
      </c>
      <c r="AN9" s="22">
        <v>605733</v>
      </c>
      <c r="AO9" s="22">
        <v>713479</v>
      </c>
      <c r="AP9" s="22">
        <v>603532</v>
      </c>
      <c r="AQ9" s="22">
        <v>531769</v>
      </c>
      <c r="AR9" s="22">
        <v>581376</v>
      </c>
      <c r="AS9" s="22">
        <v>688755</v>
      </c>
      <c r="AT9" s="22">
        <v>773345</v>
      </c>
      <c r="AU9" s="22">
        <v>632948</v>
      </c>
      <c r="AV9" s="22">
        <v>697787</v>
      </c>
      <c r="AW9" s="22">
        <v>730105</v>
      </c>
      <c r="AX9" s="22">
        <v>630212</v>
      </c>
      <c r="AY9" s="22">
        <v>560382</v>
      </c>
      <c r="AZ9" s="22">
        <v>516410</v>
      </c>
      <c r="BA9" s="22">
        <v>734456</v>
      </c>
      <c r="BB9" s="22">
        <v>704920</v>
      </c>
      <c r="BC9" s="22">
        <v>543248</v>
      </c>
      <c r="BD9" s="22">
        <v>605033</v>
      </c>
      <c r="BE9" s="22">
        <v>738556</v>
      </c>
      <c r="BF9" s="22">
        <v>662872</v>
      </c>
      <c r="BG9" s="22">
        <v>667074</v>
      </c>
      <c r="BH9" s="22">
        <v>711345</v>
      </c>
      <c r="BI9" s="22">
        <v>916271</v>
      </c>
      <c r="BJ9" s="22">
        <v>941762</v>
      </c>
      <c r="BK9" s="22">
        <v>666870</v>
      </c>
      <c r="BL9" s="22">
        <v>643889</v>
      </c>
      <c r="BM9" s="22">
        <v>771626</v>
      </c>
      <c r="BN9" s="22">
        <v>880899</v>
      </c>
      <c r="BO9" s="22">
        <v>584281</v>
      </c>
      <c r="BP9" s="22">
        <v>609306</v>
      </c>
      <c r="BQ9" s="22">
        <v>730769</v>
      </c>
      <c r="BR9" s="22">
        <v>760551</v>
      </c>
      <c r="BS9" s="22">
        <v>634493</v>
      </c>
      <c r="BT9" s="22">
        <v>650671</v>
      </c>
      <c r="BU9" s="22">
        <v>722781</v>
      </c>
      <c r="BV9" s="22">
        <v>743631</v>
      </c>
      <c r="BW9" s="22">
        <v>545615</v>
      </c>
      <c r="BX9" s="22">
        <v>563611</v>
      </c>
      <c r="BY9" s="22">
        <v>810419</v>
      </c>
      <c r="BZ9" s="22">
        <v>824301</v>
      </c>
      <c r="CA9" s="22">
        <v>588677</v>
      </c>
      <c r="CB9" s="22">
        <v>571896</v>
      </c>
      <c r="CC9" s="22">
        <v>863507</v>
      </c>
      <c r="CD9" s="22">
        <v>900115</v>
      </c>
      <c r="CE9" s="22"/>
      <c r="CF9" s="22"/>
      <c r="CG9" s="22"/>
      <c r="CH9" s="22"/>
      <c r="CI9" s="22"/>
      <c r="CJ9" s="22"/>
      <c r="CK9" s="22"/>
      <c r="CL9" s="23"/>
    </row>
    <row r="10" spans="1:90" ht="15.75" thickBot="1" x14ac:dyDescent="0.3"/>
    <row r="11" spans="1:90" ht="15.75" thickBot="1" x14ac:dyDescent="0.3">
      <c r="BW11" s="37"/>
      <c r="BX11" s="38" t="s">
        <v>170</v>
      </c>
      <c r="BY11" s="38" t="s">
        <v>171</v>
      </c>
      <c r="BZ11" s="38" t="s">
        <v>172</v>
      </c>
      <c r="CA11" s="39" t="s">
        <v>173</v>
      </c>
    </row>
    <row r="12" spans="1:90" x14ac:dyDescent="0.25">
      <c r="C12" s="25" t="s">
        <v>112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7"/>
      <c r="BW12" s="2">
        <v>2008</v>
      </c>
      <c r="BX12" s="1">
        <v>6888955519</v>
      </c>
      <c r="BY12" s="1">
        <v>470198351</v>
      </c>
      <c r="BZ12" s="1">
        <v>6289107198</v>
      </c>
      <c r="CA12" s="3">
        <f>BX12+BY12+BZ12</f>
        <v>13648261068</v>
      </c>
    </row>
    <row r="13" spans="1:90" x14ac:dyDescent="0.25">
      <c r="C13" s="2"/>
      <c r="D13" s="1">
        <v>1999</v>
      </c>
      <c r="E13" s="1">
        <v>2000</v>
      </c>
      <c r="F13" s="1">
        <v>2001</v>
      </c>
      <c r="G13" s="1">
        <v>2002</v>
      </c>
      <c r="H13" s="1">
        <v>2003</v>
      </c>
      <c r="I13" s="1">
        <v>2004</v>
      </c>
      <c r="J13" s="1">
        <v>2005</v>
      </c>
      <c r="K13" s="1">
        <v>2006</v>
      </c>
      <c r="L13" s="1">
        <v>2007</v>
      </c>
      <c r="M13" s="1">
        <v>2008</v>
      </c>
      <c r="N13" s="1">
        <v>2009</v>
      </c>
      <c r="O13" s="1">
        <v>2010</v>
      </c>
      <c r="P13" s="1">
        <v>2011</v>
      </c>
      <c r="Q13" s="1">
        <v>2012</v>
      </c>
      <c r="R13" s="1">
        <v>2013</v>
      </c>
      <c r="S13" s="1">
        <v>2014</v>
      </c>
      <c r="T13" s="1">
        <v>2015</v>
      </c>
      <c r="U13" s="1">
        <v>2016</v>
      </c>
      <c r="V13" s="1">
        <v>2017</v>
      </c>
      <c r="W13" s="3">
        <v>2018</v>
      </c>
      <c r="BW13" s="2">
        <v>2009</v>
      </c>
      <c r="BX13" s="1">
        <v>7705111495</v>
      </c>
      <c r="BY13" s="1">
        <v>326193792</v>
      </c>
      <c r="BZ13" s="1">
        <v>5456811060</v>
      </c>
      <c r="CA13" s="3">
        <f t="shared" ref="CA13:CA22" si="0">BX13+BY13+BZ13</f>
        <v>13488116347</v>
      </c>
    </row>
    <row r="14" spans="1:90" x14ac:dyDescent="0.25">
      <c r="C14" s="2" t="s">
        <v>88</v>
      </c>
      <c r="D14" s="1">
        <f>SUM(C7:F7)</f>
        <v>207618</v>
      </c>
      <c r="E14" s="1">
        <f>SUM(G7:J7)</f>
        <v>254366</v>
      </c>
      <c r="F14" s="1">
        <f>SUM(K7:N7)</f>
        <v>338706</v>
      </c>
      <c r="G14" s="1">
        <f>SUM(O7:R7)</f>
        <v>574717</v>
      </c>
      <c r="H14" s="1">
        <f>SUM(S7:V7)</f>
        <v>513147</v>
      </c>
      <c r="I14" s="1">
        <f>SUM(W7:Z7)</f>
        <v>609636</v>
      </c>
      <c r="J14" s="1">
        <f>SUM(AA7:AD7)</f>
        <v>740162</v>
      </c>
      <c r="K14" s="1">
        <f>SUM(AE7:AH7)</f>
        <v>916749</v>
      </c>
      <c r="L14" s="1">
        <f>SUM(AI7:AL7)</f>
        <v>1109689</v>
      </c>
      <c r="M14" s="1">
        <f>SUM(AM7:AP7)</f>
        <v>977661</v>
      </c>
      <c r="N14" s="1">
        <f>SUM(AQ7:AT7)</f>
        <v>1141785</v>
      </c>
      <c r="O14" s="1">
        <f>SUM(AU7:AX7)</f>
        <v>1205986</v>
      </c>
      <c r="P14" s="1">
        <f>SUM(AY7:BB7)</f>
        <v>1049800</v>
      </c>
      <c r="Q14" s="1">
        <f>SUM(BC7:BF7)</f>
        <v>1115586</v>
      </c>
      <c r="R14" s="1">
        <f>SUM(BG7:BJ7)</f>
        <v>1304066</v>
      </c>
      <c r="S14" s="1">
        <f>SUM(BK7:BN7)</f>
        <v>1235711</v>
      </c>
      <c r="T14" s="1">
        <f>SUM(BO7:BR7)</f>
        <v>1152355</v>
      </c>
      <c r="U14" s="1">
        <f>SUM(BS7:BV7)</f>
        <v>1316277</v>
      </c>
      <c r="V14" s="1">
        <f>SUM(BW7:BZ7)</f>
        <v>1345039</v>
      </c>
      <c r="W14" s="3">
        <f>SUM(CA7:CD7)</f>
        <v>1335445</v>
      </c>
      <c r="BW14" s="2">
        <v>2010</v>
      </c>
      <c r="BX14" s="1">
        <v>7712905819</v>
      </c>
      <c r="BY14" s="1">
        <v>360309157</v>
      </c>
      <c r="BZ14" s="1">
        <v>9367920592</v>
      </c>
      <c r="CA14" s="3">
        <f t="shared" si="0"/>
        <v>17441135568</v>
      </c>
    </row>
    <row r="15" spans="1:90" x14ac:dyDescent="0.25">
      <c r="C15" s="2" t="s">
        <v>91</v>
      </c>
      <c r="D15" s="1">
        <f>SUM(C8:F8)</f>
        <v>567651</v>
      </c>
      <c r="E15" s="1">
        <f>SUM(G8:J8)</f>
        <v>701889</v>
      </c>
      <c r="F15" s="1">
        <f>SUM(K8:N8)</f>
        <v>772348</v>
      </c>
      <c r="G15" s="1">
        <f>SUM(O8:R8)</f>
        <v>914526</v>
      </c>
      <c r="H15" s="1">
        <f>SUM(S8:V8)</f>
        <v>946308</v>
      </c>
      <c r="I15" s="1">
        <f>SUM(W8:Z8)</f>
        <v>1010384</v>
      </c>
      <c r="J15" s="1">
        <f>SUM(AA8:AD8)</f>
        <v>1084914</v>
      </c>
      <c r="K15" s="1">
        <f>SUM(AE8:AH8)</f>
        <v>1138706</v>
      </c>
      <c r="L15" s="1">
        <f>SUM(AI8:AL8)</f>
        <v>1210203</v>
      </c>
      <c r="M15" s="1">
        <f>SUM(AM8:AP8)</f>
        <v>1192686</v>
      </c>
      <c r="N15" s="1">
        <f>SUM(AQ8:AT8)</f>
        <v>1223954</v>
      </c>
      <c r="O15" s="1">
        <f>SUM(AU8:AX8)</f>
        <v>1178788</v>
      </c>
      <c r="P15" s="1">
        <f>SUM(AY8:BB8)</f>
        <v>1217434</v>
      </c>
      <c r="Q15" s="1">
        <f>SUM(BC8:BF8)</f>
        <v>1206193</v>
      </c>
      <c r="R15" s="1">
        <f>SUM(BG8:BJ8)</f>
        <v>1294052</v>
      </c>
      <c r="S15" s="1">
        <f>SUM(BK8:BN8)</f>
        <v>1264015</v>
      </c>
      <c r="T15" s="1">
        <f>SUM(BO8:BR8)</f>
        <v>1451778</v>
      </c>
      <c r="U15" s="1">
        <f>SUM(BS8:BV8)</f>
        <v>1525093</v>
      </c>
      <c r="V15" s="1">
        <f>SUM(BW8:BZ8)</f>
        <v>1544139</v>
      </c>
      <c r="W15" s="3">
        <f>SUM(CA8:CD8)</f>
        <v>1578343</v>
      </c>
      <c r="BW15" s="2">
        <v>2011</v>
      </c>
      <c r="BX15" s="1">
        <v>10231757989</v>
      </c>
      <c r="BY15" s="1">
        <v>381440053</v>
      </c>
      <c r="BZ15" s="1">
        <v>14334019496</v>
      </c>
      <c r="CA15" s="3">
        <f t="shared" si="0"/>
        <v>24947217538</v>
      </c>
    </row>
    <row r="16" spans="1:90" ht="15.75" thickBot="1" x14ac:dyDescent="0.3">
      <c r="C16" s="4" t="s">
        <v>93</v>
      </c>
      <c r="D16" s="5">
        <f>SUM(C9:F9)</f>
        <v>1316300</v>
      </c>
      <c r="E16" s="5">
        <f>SUM(G9:J9)</f>
        <v>1234475</v>
      </c>
      <c r="F16" s="5">
        <f>SUM(K9:N9)</f>
        <v>1233843</v>
      </c>
      <c r="G16" s="5">
        <f>SUM(O9:R9)</f>
        <v>1444328</v>
      </c>
      <c r="H16" s="5">
        <f>SUM(S9:V9)</f>
        <v>1726898</v>
      </c>
      <c r="I16" s="5">
        <f>SUM(W9:Z9)</f>
        <v>1955704</v>
      </c>
      <c r="J16" s="5">
        <f>SUM(AA9:AD9)</f>
        <v>2095668</v>
      </c>
      <c r="K16" s="5">
        <f>SUM(AE9:AH9)</f>
        <v>2417768</v>
      </c>
      <c r="L16" s="5">
        <f>SUM(AI9:AL9)</f>
        <v>2705641</v>
      </c>
      <c r="M16" s="5">
        <f>SUM(AM9:AP9)</f>
        <v>2451704</v>
      </c>
      <c r="N16" s="5">
        <f>SUM(AQ9:AT9)</f>
        <v>2575245</v>
      </c>
      <c r="O16" s="5">
        <f>SUM(AU9:AX9)</f>
        <v>2691052</v>
      </c>
      <c r="P16" s="5">
        <f>SUM(AY9:BB9)</f>
        <v>2516168</v>
      </c>
      <c r="Q16" s="5">
        <f>SUM(BC9:BF9)</f>
        <v>2549709</v>
      </c>
      <c r="R16" s="5">
        <f>SUM(BG9:BJ9)</f>
        <v>3236452</v>
      </c>
      <c r="S16" s="5">
        <f>SUM(BK9:BN9)</f>
        <v>2963284</v>
      </c>
      <c r="T16" s="5">
        <f>SUM(BO9:BR9)</f>
        <v>2684907</v>
      </c>
      <c r="U16" s="5">
        <f>SUM(BS9:BV9)</f>
        <v>2751576</v>
      </c>
      <c r="V16" s="5">
        <f>SUM(BW9:BZ9)</f>
        <v>2743946</v>
      </c>
      <c r="W16" s="6">
        <f>SUM(CA9:CD9)</f>
        <v>2924195</v>
      </c>
      <c r="BW16" s="2">
        <v>2012</v>
      </c>
      <c r="BX16" s="1">
        <v>12858652261</v>
      </c>
      <c r="BY16" s="1">
        <v>681689384</v>
      </c>
      <c r="BZ16" s="1">
        <v>11442685982</v>
      </c>
      <c r="CA16" s="3">
        <f t="shared" si="0"/>
        <v>24983027627</v>
      </c>
    </row>
    <row r="17" spans="1:79" ht="15.75" thickBot="1" x14ac:dyDescent="0.3">
      <c r="C17" s="7" t="s">
        <v>113</v>
      </c>
      <c r="D17" s="8">
        <f>SUM(D14:D16)</f>
        <v>2091569</v>
      </c>
      <c r="E17" s="8">
        <f>SUM(E14:E16)</f>
        <v>2190730</v>
      </c>
      <c r="F17" s="8">
        <f t="shared" ref="F17:W17" si="1">SUM(F14:F16)</f>
        <v>2344897</v>
      </c>
      <c r="G17" s="8">
        <f t="shared" si="1"/>
        <v>2933571</v>
      </c>
      <c r="H17" s="8">
        <f t="shared" si="1"/>
        <v>3186353</v>
      </c>
      <c r="I17" s="8">
        <f t="shared" si="1"/>
        <v>3575724</v>
      </c>
      <c r="J17" s="8">
        <f t="shared" si="1"/>
        <v>3920744</v>
      </c>
      <c r="K17" s="8">
        <f t="shared" si="1"/>
        <v>4473223</v>
      </c>
      <c r="L17" s="8">
        <f t="shared" si="1"/>
        <v>5025533</v>
      </c>
      <c r="M17" s="8">
        <f t="shared" si="1"/>
        <v>4622051</v>
      </c>
      <c r="N17" s="8">
        <f t="shared" si="1"/>
        <v>4940984</v>
      </c>
      <c r="O17" s="8">
        <f t="shared" si="1"/>
        <v>5075826</v>
      </c>
      <c r="P17" s="8">
        <f t="shared" si="1"/>
        <v>4783402</v>
      </c>
      <c r="Q17" s="8">
        <f t="shared" si="1"/>
        <v>4871488</v>
      </c>
      <c r="R17" s="8">
        <f t="shared" si="1"/>
        <v>5834570</v>
      </c>
      <c r="S17" s="8">
        <f t="shared" si="1"/>
        <v>5463010</v>
      </c>
      <c r="T17" s="8">
        <f t="shared" si="1"/>
        <v>5289040</v>
      </c>
      <c r="U17" s="8">
        <f t="shared" si="1"/>
        <v>5592946</v>
      </c>
      <c r="V17" s="8">
        <f t="shared" si="1"/>
        <v>5633124</v>
      </c>
      <c r="W17" s="9">
        <f t="shared" si="1"/>
        <v>5837983</v>
      </c>
      <c r="BW17" s="2">
        <v>2013</v>
      </c>
      <c r="BX17" s="1">
        <v>14899710053</v>
      </c>
      <c r="BY17" s="1">
        <v>943115779</v>
      </c>
      <c r="BZ17" s="1">
        <v>13298902665</v>
      </c>
      <c r="CA17" s="3">
        <f t="shared" si="0"/>
        <v>29141728497</v>
      </c>
    </row>
    <row r="18" spans="1:79" ht="15.75" thickBot="1" x14ac:dyDescent="0.3">
      <c r="A18" s="28" t="s">
        <v>137</v>
      </c>
      <c r="B18" s="29"/>
      <c r="BW18" s="2">
        <v>2014</v>
      </c>
      <c r="BX18" s="1">
        <v>14056114564</v>
      </c>
      <c r="BY18" s="1">
        <v>981395277</v>
      </c>
      <c r="BZ18" s="1">
        <v>10967403460</v>
      </c>
      <c r="CA18" s="3">
        <f t="shared" si="0"/>
        <v>26004913301</v>
      </c>
    </row>
    <row r="19" spans="1:79" x14ac:dyDescent="0.25">
      <c r="A19" s="10">
        <v>1999</v>
      </c>
      <c r="B19" s="11" t="s">
        <v>114</v>
      </c>
      <c r="D19" s="41" t="s">
        <v>134</v>
      </c>
      <c r="E19" s="24" t="s">
        <v>135</v>
      </c>
      <c r="F19" s="48" t="s">
        <v>136</v>
      </c>
      <c r="G19" s="50" t="s">
        <v>175</v>
      </c>
      <c r="H19" s="51"/>
      <c r="M19" s="52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4"/>
      <c r="BW19" s="2">
        <v>2015</v>
      </c>
      <c r="BX19" s="1">
        <v>12455714143</v>
      </c>
      <c r="BY19" s="1">
        <v>909600887</v>
      </c>
      <c r="BZ19" s="1" t="s">
        <v>92</v>
      </c>
      <c r="CA19" s="3" t="e">
        <f t="shared" si="0"/>
        <v>#VALUE!</v>
      </c>
    </row>
    <row r="20" spans="1:79" x14ac:dyDescent="0.25">
      <c r="A20" s="10">
        <v>2000</v>
      </c>
      <c r="B20" s="11" t="s">
        <v>115</v>
      </c>
      <c r="D20" s="42">
        <v>1999</v>
      </c>
      <c r="E20" s="43">
        <v>2091569</v>
      </c>
      <c r="F20" s="47">
        <v>14432</v>
      </c>
      <c r="G20" s="46" t="s">
        <v>92</v>
      </c>
      <c r="H20" s="49"/>
      <c r="M20" s="20" t="s">
        <v>138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  <c r="BW20" s="2">
        <v>2016</v>
      </c>
      <c r="BX20" s="1">
        <v>12085844998</v>
      </c>
      <c r="BY20" s="1" t="s">
        <v>92</v>
      </c>
      <c r="BZ20" s="1">
        <v>7889301086</v>
      </c>
      <c r="CA20" s="3" t="e">
        <f t="shared" si="0"/>
        <v>#VALUE!</v>
      </c>
    </row>
    <row r="21" spans="1:79" ht="15.75" thickBot="1" x14ac:dyDescent="0.3">
      <c r="A21" s="10">
        <v>2001</v>
      </c>
      <c r="B21" s="11" t="s">
        <v>116</v>
      </c>
      <c r="D21" s="42">
        <v>2000</v>
      </c>
      <c r="E21" s="43">
        <v>2190730</v>
      </c>
      <c r="F21" s="47">
        <f>15505+F20</f>
        <v>29937</v>
      </c>
      <c r="G21" s="46" t="s">
        <v>92</v>
      </c>
      <c r="H21" s="49"/>
      <c r="M21" s="20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  <c r="BW21" s="2">
        <v>2017</v>
      </c>
      <c r="BX21" s="1">
        <v>14133603864</v>
      </c>
      <c r="BY21" s="1" t="s">
        <v>92</v>
      </c>
      <c r="BZ21" s="1">
        <v>11709712968</v>
      </c>
      <c r="CA21" s="3" t="e">
        <f t="shared" si="0"/>
        <v>#VALUE!</v>
      </c>
    </row>
    <row r="22" spans="1:79" ht="15.75" thickBot="1" x14ac:dyDescent="0.3">
      <c r="A22" s="10">
        <v>2002</v>
      </c>
      <c r="B22" s="11" t="s">
        <v>117</v>
      </c>
      <c r="D22" s="42">
        <v>2001</v>
      </c>
      <c r="E22" s="43">
        <v>2344897</v>
      </c>
      <c r="F22" s="43">
        <f>15613+F21</f>
        <v>45550</v>
      </c>
      <c r="G22" s="46" t="s">
        <v>92</v>
      </c>
      <c r="H22" s="49"/>
      <c r="M22" s="55" t="s">
        <v>139</v>
      </c>
      <c r="N22" s="17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  <c r="BW22" s="4">
        <v>2018</v>
      </c>
      <c r="BX22" s="5" t="s">
        <v>92</v>
      </c>
      <c r="BY22" s="5">
        <v>1097506175</v>
      </c>
      <c r="BZ22" s="5">
        <v>13406109656</v>
      </c>
      <c r="CA22" s="6" t="e">
        <f t="shared" si="0"/>
        <v>#VALUE!</v>
      </c>
    </row>
    <row r="23" spans="1:79" x14ac:dyDescent="0.25">
      <c r="A23" s="10">
        <v>2003</v>
      </c>
      <c r="B23" s="11" t="s">
        <v>118</v>
      </c>
      <c r="D23" s="42">
        <v>2002</v>
      </c>
      <c r="E23" s="43">
        <v>2933571</v>
      </c>
      <c r="F23" s="43">
        <f t="shared" ref="F23:F39" si="2">B22+F22</f>
        <v>64051</v>
      </c>
      <c r="G23" s="46" t="s">
        <v>92</v>
      </c>
      <c r="H23" s="49"/>
      <c r="M23" s="56" t="s">
        <v>140</v>
      </c>
      <c r="N23" s="14">
        <v>0.98299544341030021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  <c r="BW23" s="40" t="s">
        <v>174</v>
      </c>
      <c r="BX23" s="40"/>
      <c r="BY23" s="40"/>
      <c r="BZ23" s="40"/>
      <c r="CA23" s="40"/>
    </row>
    <row r="24" spans="1:79" x14ac:dyDescent="0.25">
      <c r="A24" s="10">
        <v>2004</v>
      </c>
      <c r="B24" s="11" t="s">
        <v>119</v>
      </c>
      <c r="D24" s="42">
        <v>2003</v>
      </c>
      <c r="E24" s="43">
        <v>3186353</v>
      </c>
      <c r="F24" s="43">
        <f t="shared" si="2"/>
        <v>85198</v>
      </c>
      <c r="G24" s="46" t="s">
        <v>92</v>
      </c>
      <c r="H24" s="49"/>
      <c r="M24" s="56" t="s">
        <v>141</v>
      </c>
      <c r="N24" s="14">
        <v>0.96628004176541282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79" x14ac:dyDescent="0.25">
      <c r="A25" s="10">
        <v>2005</v>
      </c>
      <c r="B25" s="11" t="s">
        <v>120</v>
      </c>
      <c r="D25" s="42">
        <v>2004</v>
      </c>
      <c r="E25" s="43">
        <v>3575724</v>
      </c>
      <c r="F25" s="43">
        <f t="shared" si="2"/>
        <v>109740</v>
      </c>
      <c r="G25" s="46" t="s">
        <v>92</v>
      </c>
      <c r="H25" s="49"/>
      <c r="M25" s="56" t="s">
        <v>142</v>
      </c>
      <c r="N25" s="14">
        <v>0.96440671075238016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79" x14ac:dyDescent="0.25">
      <c r="A26" s="10">
        <v>2006</v>
      </c>
      <c r="B26" s="11" t="s">
        <v>121</v>
      </c>
      <c r="D26" s="42">
        <v>2005</v>
      </c>
      <c r="E26" s="43">
        <v>3920744</v>
      </c>
      <c r="F26" s="43">
        <f t="shared" si="2"/>
        <v>126028</v>
      </c>
      <c r="G26" s="46" t="s">
        <v>92</v>
      </c>
      <c r="H26" s="49"/>
      <c r="M26" s="56" t="s">
        <v>143</v>
      </c>
      <c r="N26" s="14">
        <v>11318.919557938194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79" ht="15.75" thickBot="1" x14ac:dyDescent="0.3">
      <c r="A27" s="10">
        <v>2007</v>
      </c>
      <c r="B27" s="11" t="s">
        <v>122</v>
      </c>
      <c r="D27" s="42">
        <v>2006</v>
      </c>
      <c r="E27" s="43">
        <v>4473223</v>
      </c>
      <c r="F27" s="43">
        <f t="shared" si="2"/>
        <v>138069</v>
      </c>
      <c r="G27" s="46" t="s">
        <v>92</v>
      </c>
      <c r="H27" s="49"/>
      <c r="M27" s="57" t="s">
        <v>144</v>
      </c>
      <c r="N27" s="15">
        <v>20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79" x14ac:dyDescent="0.25">
      <c r="A28" s="10">
        <v>2008</v>
      </c>
      <c r="B28" s="11" t="s">
        <v>123</v>
      </c>
      <c r="D28" s="42">
        <v>2007</v>
      </c>
      <c r="E28" s="43">
        <v>5025533</v>
      </c>
      <c r="F28" s="43">
        <f t="shared" si="2"/>
        <v>147884</v>
      </c>
      <c r="G28" s="46" t="s">
        <v>92</v>
      </c>
      <c r="H28" s="49"/>
      <c r="M28" s="20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79" ht="15.75" thickBot="1" x14ac:dyDescent="0.3">
      <c r="A29" s="10">
        <v>2009</v>
      </c>
      <c r="B29" s="11" t="s">
        <v>124</v>
      </c>
      <c r="D29" s="42">
        <v>2008</v>
      </c>
      <c r="E29" s="43">
        <v>4622051</v>
      </c>
      <c r="F29" s="43">
        <f t="shared" si="2"/>
        <v>157885</v>
      </c>
      <c r="G29" s="63">
        <v>13648261068</v>
      </c>
      <c r="H29" s="64"/>
      <c r="M29" s="20" t="s">
        <v>145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79" x14ac:dyDescent="0.25">
      <c r="A30" s="10">
        <v>2010</v>
      </c>
      <c r="B30" s="11" t="s">
        <v>125</v>
      </c>
      <c r="D30" s="42">
        <v>2009</v>
      </c>
      <c r="E30" s="43">
        <v>4940984</v>
      </c>
      <c r="F30" s="43">
        <f t="shared" si="2"/>
        <v>163697</v>
      </c>
      <c r="G30" s="63">
        <v>13488116347</v>
      </c>
      <c r="H30" s="64"/>
      <c r="M30" s="58"/>
      <c r="N30" s="16" t="s">
        <v>149</v>
      </c>
      <c r="O30" s="16" t="s">
        <v>150</v>
      </c>
      <c r="P30" s="16" t="s">
        <v>151</v>
      </c>
      <c r="Q30" s="16" t="s">
        <v>152</v>
      </c>
      <c r="R30" s="16" t="s">
        <v>153</v>
      </c>
      <c r="S30" s="18"/>
      <c r="T30" s="18"/>
      <c r="U30" s="18"/>
      <c r="V30" s="18"/>
      <c r="W30" s="18"/>
      <c r="X30" s="18"/>
      <c r="Y30" s="18"/>
      <c r="Z30" s="19"/>
    </row>
    <row r="31" spans="1:79" x14ac:dyDescent="0.25">
      <c r="A31" s="10">
        <v>2011</v>
      </c>
      <c r="B31" s="11" t="s">
        <v>126</v>
      </c>
      <c r="D31" s="42">
        <v>2010</v>
      </c>
      <c r="E31" s="43">
        <v>5075826</v>
      </c>
      <c r="F31" s="43">
        <f t="shared" si="2"/>
        <v>168773</v>
      </c>
      <c r="G31" s="63">
        <v>17441135568</v>
      </c>
      <c r="H31" s="64"/>
      <c r="M31" s="56" t="s">
        <v>146</v>
      </c>
      <c r="N31" s="14">
        <v>1</v>
      </c>
      <c r="O31" s="14">
        <v>66084321197.536629</v>
      </c>
      <c r="P31" s="14">
        <v>66084321197.536629</v>
      </c>
      <c r="Q31" s="14">
        <v>515.80849035385438</v>
      </c>
      <c r="R31" s="14">
        <v>1.0615780568384666E-14</v>
      </c>
      <c r="S31" s="18"/>
      <c r="T31" s="18"/>
      <c r="U31" s="18"/>
      <c r="V31" s="18"/>
      <c r="W31" s="18"/>
      <c r="X31" s="18"/>
      <c r="Y31" s="18"/>
      <c r="Z31" s="19"/>
    </row>
    <row r="32" spans="1:79" x14ac:dyDescent="0.25">
      <c r="A32" s="10">
        <v>2012</v>
      </c>
      <c r="B32" s="11" t="s">
        <v>127</v>
      </c>
      <c r="D32" s="42">
        <v>2011</v>
      </c>
      <c r="E32" s="43">
        <v>4783402</v>
      </c>
      <c r="F32" s="43">
        <f t="shared" si="2"/>
        <v>173766</v>
      </c>
      <c r="G32" s="63">
        <v>24947217538</v>
      </c>
      <c r="H32" s="64"/>
      <c r="M32" s="56" t="s">
        <v>147</v>
      </c>
      <c r="N32" s="14">
        <v>18</v>
      </c>
      <c r="O32" s="14">
        <v>2306122919.2633638</v>
      </c>
      <c r="P32" s="14">
        <v>128117939.95907576</v>
      </c>
      <c r="Q32" s="14"/>
      <c r="R32" s="14"/>
      <c r="S32" s="18"/>
      <c r="T32" s="18"/>
      <c r="U32" s="18"/>
      <c r="V32" s="18"/>
      <c r="W32" s="18"/>
      <c r="X32" s="18"/>
      <c r="Y32" s="18"/>
      <c r="Z32" s="19"/>
    </row>
    <row r="33" spans="1:26" ht="15.75" thickBot="1" x14ac:dyDescent="0.3">
      <c r="A33" s="10">
        <v>2013</v>
      </c>
      <c r="B33" s="11" t="s">
        <v>128</v>
      </c>
      <c r="D33" s="42">
        <v>2012</v>
      </c>
      <c r="E33" s="43">
        <v>4871488</v>
      </c>
      <c r="F33" s="43">
        <f t="shared" si="2"/>
        <v>177037</v>
      </c>
      <c r="G33" s="63">
        <v>24983027627</v>
      </c>
      <c r="H33" s="64"/>
      <c r="M33" s="57" t="s">
        <v>87</v>
      </c>
      <c r="N33" s="15">
        <v>19</v>
      </c>
      <c r="O33" s="15">
        <v>68390444116.799995</v>
      </c>
      <c r="P33" s="15"/>
      <c r="Q33" s="15"/>
      <c r="R33" s="15"/>
      <c r="S33" s="18"/>
      <c r="T33" s="18"/>
      <c r="U33" s="18"/>
      <c r="V33" s="18"/>
      <c r="W33" s="18"/>
      <c r="X33" s="18"/>
      <c r="Y33" s="18"/>
      <c r="Z33" s="19"/>
    </row>
    <row r="34" spans="1:26" ht="15.75" thickBot="1" x14ac:dyDescent="0.3">
      <c r="A34" s="10">
        <v>2014</v>
      </c>
      <c r="B34" s="11" t="s">
        <v>129</v>
      </c>
      <c r="D34" s="42">
        <v>2013</v>
      </c>
      <c r="E34" s="43">
        <v>5834570</v>
      </c>
      <c r="F34" s="43">
        <f t="shared" si="2"/>
        <v>181454</v>
      </c>
      <c r="G34" s="63">
        <v>29141728497</v>
      </c>
      <c r="H34" s="64"/>
      <c r="M34" s="20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 x14ac:dyDescent="0.25">
      <c r="A35" s="10">
        <v>2015</v>
      </c>
      <c r="B35" s="11" t="s">
        <v>130</v>
      </c>
      <c r="D35" s="42">
        <v>2014</v>
      </c>
      <c r="E35" s="43">
        <v>5463010</v>
      </c>
      <c r="F35" s="43">
        <f t="shared" si="2"/>
        <v>185100</v>
      </c>
      <c r="G35" s="63">
        <v>26004913301</v>
      </c>
      <c r="H35" s="64"/>
      <c r="M35" s="58"/>
      <c r="N35" s="16" t="s">
        <v>154</v>
      </c>
      <c r="O35" s="16" t="s">
        <v>143</v>
      </c>
      <c r="P35" s="16" t="s">
        <v>155</v>
      </c>
      <c r="Q35" s="16" t="s">
        <v>156</v>
      </c>
      <c r="R35" s="16" t="s">
        <v>157</v>
      </c>
      <c r="S35" s="16" t="s">
        <v>158</v>
      </c>
      <c r="T35" s="16" t="s">
        <v>159</v>
      </c>
      <c r="U35" s="16" t="s">
        <v>160</v>
      </c>
      <c r="V35" s="18"/>
      <c r="W35" s="18"/>
      <c r="X35" s="18"/>
      <c r="Y35" s="18"/>
      <c r="Z35" s="19"/>
    </row>
    <row r="36" spans="1:26" x14ac:dyDescent="0.25">
      <c r="A36" s="10">
        <v>2016</v>
      </c>
      <c r="B36" s="11" t="s">
        <v>131</v>
      </c>
      <c r="D36" s="42">
        <v>2015</v>
      </c>
      <c r="E36" s="43">
        <v>5289040</v>
      </c>
      <c r="F36" s="43">
        <f t="shared" si="2"/>
        <v>189884</v>
      </c>
      <c r="G36" s="59" t="s">
        <v>92</v>
      </c>
      <c r="H36" s="60"/>
      <c r="M36" s="56" t="s">
        <v>148</v>
      </c>
      <c r="N36" s="14">
        <v>-69371.207349905773</v>
      </c>
      <c r="O36" s="14">
        <v>9478.6749769019389</v>
      </c>
      <c r="P36" s="14">
        <v>-7.3186608380340763</v>
      </c>
      <c r="Q36" s="14">
        <v>8.4998779776788175E-7</v>
      </c>
      <c r="R36" s="14">
        <v>-89285.164521160274</v>
      </c>
      <c r="S36" s="14">
        <v>-49457.25017865128</v>
      </c>
      <c r="T36" s="14">
        <v>-89285.164521160274</v>
      </c>
      <c r="U36" s="14">
        <v>-49457.25017865128</v>
      </c>
      <c r="V36" s="18"/>
      <c r="W36" s="18"/>
      <c r="X36" s="18"/>
      <c r="Y36" s="18"/>
      <c r="Z36" s="19"/>
    </row>
    <row r="37" spans="1:26" ht="15.75" thickBot="1" x14ac:dyDescent="0.3">
      <c r="A37" s="10">
        <v>2017</v>
      </c>
      <c r="B37" s="11" t="s">
        <v>132</v>
      </c>
      <c r="D37" s="42">
        <v>2016</v>
      </c>
      <c r="E37" s="43">
        <v>5592946</v>
      </c>
      <c r="F37" s="43">
        <f t="shared" si="2"/>
        <v>195741</v>
      </c>
      <c r="G37" s="59" t="s">
        <v>92</v>
      </c>
      <c r="H37" s="60"/>
      <c r="M37" s="57" t="s">
        <v>161</v>
      </c>
      <c r="N37" s="15">
        <v>4.7317927683206605E-2</v>
      </c>
      <c r="O37" s="15">
        <v>2.0834422788090683E-3</v>
      </c>
      <c r="P37" s="15">
        <v>22.71141762096445</v>
      </c>
      <c r="Q37" s="15">
        <v>1.0615780568384628E-14</v>
      </c>
      <c r="R37" s="15">
        <v>4.2940777880086621E-2</v>
      </c>
      <c r="S37" s="15">
        <v>5.1695077486326589E-2</v>
      </c>
      <c r="T37" s="15">
        <v>4.2940777880086621E-2</v>
      </c>
      <c r="U37" s="15">
        <v>5.1695077486326589E-2</v>
      </c>
      <c r="V37" s="18"/>
      <c r="W37" s="18"/>
      <c r="X37" s="18"/>
      <c r="Y37" s="18"/>
      <c r="Z37" s="19"/>
    </row>
    <row r="38" spans="1:26" ht="15.75" thickBot="1" x14ac:dyDescent="0.3">
      <c r="A38" s="12">
        <v>2018</v>
      </c>
      <c r="B38" s="13" t="s">
        <v>133</v>
      </c>
      <c r="D38" s="42">
        <v>2017</v>
      </c>
      <c r="E38" s="43">
        <v>5633124</v>
      </c>
      <c r="F38" s="43">
        <f t="shared" si="2"/>
        <v>200978</v>
      </c>
      <c r="G38" s="59" t="s">
        <v>92</v>
      </c>
      <c r="H38" s="60"/>
      <c r="M38" s="20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 ht="15.75" thickBot="1" x14ac:dyDescent="0.3">
      <c r="D39" s="44">
        <v>2018</v>
      </c>
      <c r="E39" s="45">
        <v>5837983</v>
      </c>
      <c r="F39" s="45">
        <f t="shared" si="2"/>
        <v>206528</v>
      </c>
      <c r="G39" s="61" t="s">
        <v>92</v>
      </c>
      <c r="H39" s="62"/>
      <c r="M39" s="20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 x14ac:dyDescent="0.25">
      <c r="M40" s="20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 x14ac:dyDescent="0.25">
      <c r="A41" t="s">
        <v>138</v>
      </c>
      <c r="M41" s="20" t="s">
        <v>162</v>
      </c>
      <c r="N41" s="18"/>
      <c r="O41" s="18"/>
      <c r="P41" s="18"/>
      <c r="Q41" s="18"/>
      <c r="R41" s="18" t="s">
        <v>167</v>
      </c>
      <c r="S41" s="18"/>
      <c r="T41" s="18"/>
      <c r="U41" s="18"/>
      <c r="V41" s="18"/>
      <c r="W41" s="18"/>
      <c r="X41" s="18"/>
      <c r="Y41" s="18"/>
      <c r="Z41" s="19"/>
    </row>
    <row r="42" spans="1:26" ht="15.75" thickBot="1" x14ac:dyDescent="0.3">
      <c r="M42" s="20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 x14ac:dyDescent="0.25">
      <c r="A43" s="17" t="s">
        <v>139</v>
      </c>
      <c r="B43" s="17"/>
      <c r="M43" s="58" t="s">
        <v>163</v>
      </c>
      <c r="N43" s="16" t="s">
        <v>164</v>
      </c>
      <c r="O43" s="16" t="s">
        <v>165</v>
      </c>
      <c r="P43" s="16" t="s">
        <v>166</v>
      </c>
      <c r="Q43" s="18"/>
      <c r="R43" s="16" t="s">
        <v>168</v>
      </c>
      <c r="S43" s="16" t="s">
        <v>169</v>
      </c>
      <c r="T43" s="18"/>
      <c r="U43" s="18"/>
      <c r="V43" s="18"/>
      <c r="W43" s="18"/>
      <c r="X43" s="18"/>
      <c r="Y43" s="18"/>
      <c r="Z43" s="19"/>
    </row>
    <row r="44" spans="1:26" x14ac:dyDescent="0.25">
      <c r="A44" s="14" t="s">
        <v>140</v>
      </c>
      <c r="B44" s="14">
        <v>0.92865451641605723</v>
      </c>
      <c r="M44" s="56">
        <v>1</v>
      </c>
      <c r="N44" s="14">
        <v>29597.503336530979</v>
      </c>
      <c r="O44" s="14">
        <v>-15165.503336530979</v>
      </c>
      <c r="P44" s="14">
        <v>-1.3765513079120169</v>
      </c>
      <c r="Q44" s="18"/>
      <c r="R44" s="14">
        <v>2.5</v>
      </c>
      <c r="S44" s="14">
        <v>14432</v>
      </c>
      <c r="T44" s="18"/>
      <c r="U44" s="18"/>
      <c r="V44" s="18"/>
      <c r="W44" s="18"/>
      <c r="X44" s="18"/>
      <c r="Y44" s="18"/>
      <c r="Z44" s="19"/>
    </row>
    <row r="45" spans="1:26" x14ac:dyDescent="0.25">
      <c r="A45" s="14" t="s">
        <v>141</v>
      </c>
      <c r="B45" s="14">
        <v>0.86239921085994109</v>
      </c>
      <c r="M45" s="56">
        <v>2</v>
      </c>
      <c r="N45" s="14">
        <v>34289.59636352543</v>
      </c>
      <c r="O45" s="14">
        <v>-4352.5963635254302</v>
      </c>
      <c r="P45" s="14">
        <v>-0.39507902138608192</v>
      </c>
      <c r="Q45" s="18"/>
      <c r="R45" s="14">
        <v>7.5</v>
      </c>
      <c r="S45" s="14">
        <v>29937</v>
      </c>
      <c r="T45" s="18"/>
      <c r="U45" s="18"/>
      <c r="V45" s="18"/>
      <c r="W45" s="18"/>
      <c r="X45" s="18"/>
      <c r="Y45" s="18"/>
      <c r="Z45" s="19"/>
    </row>
    <row r="46" spans="1:26" x14ac:dyDescent="0.25">
      <c r="A46" s="14" t="s">
        <v>142</v>
      </c>
      <c r="B46" s="14">
        <v>0.83487905303192933</v>
      </c>
      <c r="M46" s="56">
        <v>3</v>
      </c>
      <c r="N46" s="14">
        <v>41584.459320662339</v>
      </c>
      <c r="O46" s="14">
        <v>3965.5406793376605</v>
      </c>
      <c r="P46" s="14">
        <v>0.3599465238698254</v>
      </c>
      <c r="Q46" s="18"/>
      <c r="R46" s="14">
        <v>12.5</v>
      </c>
      <c r="S46" s="14">
        <v>45550</v>
      </c>
      <c r="T46" s="18"/>
      <c r="U46" s="18"/>
      <c r="V46" s="18"/>
      <c r="W46" s="18"/>
      <c r="X46" s="18"/>
      <c r="Y46" s="18"/>
      <c r="Z46" s="19"/>
    </row>
    <row r="47" spans="1:26" x14ac:dyDescent="0.25">
      <c r="A47" s="14" t="s">
        <v>143</v>
      </c>
      <c r="B47" s="14">
        <v>3947.03202644987</v>
      </c>
      <c r="M47" s="14">
        <v>4</v>
      </c>
      <c r="N47" s="14">
        <v>69439.293081646319</v>
      </c>
      <c r="O47" s="14">
        <v>-5388.2930816463195</v>
      </c>
      <c r="P47" s="14">
        <v>-0.4890877489761028</v>
      </c>
      <c r="Q47" s="18"/>
      <c r="R47" s="14">
        <v>17.5</v>
      </c>
      <c r="S47" s="14">
        <v>64051</v>
      </c>
      <c r="T47" s="18"/>
      <c r="U47" s="18"/>
      <c r="V47" s="18"/>
      <c r="W47" s="18"/>
      <c r="X47" s="18"/>
      <c r="Y47" s="18"/>
      <c r="Z47" s="19"/>
    </row>
    <row r="48" spans="1:26" ht="15.75" thickBot="1" x14ac:dyDescent="0.3">
      <c r="A48" s="15" t="s">
        <v>144</v>
      </c>
      <c r="B48" s="15">
        <v>7</v>
      </c>
      <c r="M48" s="14">
        <v>5</v>
      </c>
      <c r="N48" s="14">
        <v>81400.413477262657</v>
      </c>
      <c r="O48" s="14">
        <v>3797.5865227373433</v>
      </c>
      <c r="P48" s="14">
        <v>0.3447015624064948</v>
      </c>
      <c r="Q48" s="18"/>
      <c r="R48" s="14">
        <v>22.5</v>
      </c>
      <c r="S48" s="14">
        <v>85198</v>
      </c>
      <c r="T48" s="18"/>
      <c r="U48" s="18"/>
      <c r="V48" s="18"/>
      <c r="W48" s="18"/>
      <c r="X48" s="18"/>
      <c r="Y48" s="18"/>
      <c r="Z48" s="19"/>
    </row>
    <row r="49" spans="1:26" x14ac:dyDescent="0.25">
      <c r="M49" s="14">
        <v>6</v>
      </c>
      <c r="N49" s="14">
        <v>99824.64229720048</v>
      </c>
      <c r="O49" s="14">
        <v>9915.3577027995198</v>
      </c>
      <c r="P49" s="14">
        <v>0.90000300757088481</v>
      </c>
      <c r="Q49" s="18"/>
      <c r="R49" s="14">
        <v>27.5</v>
      </c>
      <c r="S49" s="14">
        <v>109740</v>
      </c>
      <c r="T49" s="18"/>
      <c r="U49" s="18"/>
      <c r="V49" s="18"/>
      <c r="W49" s="18"/>
      <c r="X49" s="18"/>
      <c r="Y49" s="18"/>
      <c r="Z49" s="19"/>
    </row>
    <row r="50" spans="1:26" ht="15.75" thickBot="1" x14ac:dyDescent="0.3">
      <c r="A50" t="s">
        <v>145</v>
      </c>
      <c r="M50" s="14">
        <v>7</v>
      </c>
      <c r="N50" s="14">
        <v>116150.27370646043</v>
      </c>
      <c r="O50" s="14">
        <v>9877.7262935395702</v>
      </c>
      <c r="P50" s="14">
        <v>0.89658725772824199</v>
      </c>
      <c r="Q50" s="18"/>
      <c r="R50" s="14">
        <v>32.5</v>
      </c>
      <c r="S50" s="14">
        <v>126028</v>
      </c>
      <c r="T50" s="18"/>
      <c r="U50" s="18"/>
      <c r="V50" s="18"/>
      <c r="W50" s="18"/>
      <c r="X50" s="18"/>
      <c r="Y50" s="18"/>
      <c r="Z50" s="19"/>
    </row>
    <row r="51" spans="1:26" x14ac:dyDescent="0.25">
      <c r="A51" s="16"/>
      <c r="B51" s="16" t="s">
        <v>149</v>
      </c>
      <c r="C51" s="16" t="s">
        <v>150</v>
      </c>
      <c r="D51" s="16" t="s">
        <v>151</v>
      </c>
      <c r="E51" s="16" t="s">
        <v>152</v>
      </c>
      <c r="F51" s="16" t="s">
        <v>153</v>
      </c>
      <c r="M51" s="14">
        <v>8</v>
      </c>
      <c r="N51" s="14">
        <v>142292.43507495071</v>
      </c>
      <c r="O51" s="14">
        <v>-4223.4350749507139</v>
      </c>
      <c r="P51" s="14">
        <v>-0.38335523373632779</v>
      </c>
      <c r="Q51" s="18"/>
      <c r="R51" s="14">
        <v>37.5</v>
      </c>
      <c r="S51" s="14">
        <v>138069</v>
      </c>
      <c r="T51" s="18"/>
      <c r="U51" s="18"/>
      <c r="V51" s="18"/>
      <c r="W51" s="18"/>
      <c r="X51" s="18"/>
      <c r="Y51" s="18"/>
      <c r="Z51" s="19"/>
    </row>
    <row r="52" spans="1:26" x14ac:dyDescent="0.25">
      <c r="A52" s="14" t="s">
        <v>146</v>
      </c>
      <c r="B52" s="14">
        <v>1</v>
      </c>
      <c r="C52" s="14">
        <v>488201074.33946663</v>
      </c>
      <c r="D52" s="14">
        <v>488201074.33946663</v>
      </c>
      <c r="E52" s="14">
        <v>31.337000908553492</v>
      </c>
      <c r="F52" s="14">
        <v>2.5122665916447323E-3</v>
      </c>
      <c r="M52" s="14">
        <v>9</v>
      </c>
      <c r="N52" s="14">
        <v>168426.59971366255</v>
      </c>
      <c r="O52" s="14">
        <v>-20542.599713662552</v>
      </c>
      <c r="P52" s="14">
        <v>-1.8646227478410635</v>
      </c>
      <c r="Q52" s="18"/>
      <c r="R52" s="14">
        <v>42.5</v>
      </c>
      <c r="S52" s="14">
        <v>147884</v>
      </c>
      <c r="T52" s="18"/>
      <c r="U52" s="18"/>
      <c r="V52" s="18"/>
      <c r="W52" s="18"/>
      <c r="X52" s="18"/>
      <c r="Y52" s="18"/>
      <c r="Z52" s="19"/>
    </row>
    <row r="53" spans="1:26" x14ac:dyDescent="0.25">
      <c r="A53" s="14" t="s">
        <v>147</v>
      </c>
      <c r="B53" s="14">
        <v>5</v>
      </c>
      <c r="C53" s="14">
        <v>77895309.089104831</v>
      </c>
      <c r="D53" s="14">
        <v>15579061.817820966</v>
      </c>
      <c r="E53" s="14"/>
      <c r="F53" s="14"/>
      <c r="M53" s="14">
        <v>10</v>
      </c>
      <c r="N53" s="14">
        <v>149334.66761618701</v>
      </c>
      <c r="O53" s="14">
        <v>8550.3323838129872</v>
      </c>
      <c r="P53" s="14">
        <v>0.77610158824524411</v>
      </c>
      <c r="Q53" s="18"/>
      <c r="R53" s="14">
        <v>47.5</v>
      </c>
      <c r="S53" s="14">
        <v>157885</v>
      </c>
      <c r="T53" s="18"/>
      <c r="U53" s="18"/>
      <c r="V53" s="18"/>
      <c r="W53" s="18"/>
      <c r="X53" s="18"/>
      <c r="Y53" s="18"/>
      <c r="Z53" s="19"/>
    </row>
    <row r="54" spans="1:26" ht="15.75" thickBot="1" x14ac:dyDescent="0.3">
      <c r="A54" s="15" t="s">
        <v>87</v>
      </c>
      <c r="B54" s="15">
        <v>6</v>
      </c>
      <c r="C54" s="15">
        <v>566096383.42857146</v>
      </c>
      <c r="D54" s="15"/>
      <c r="E54" s="15"/>
      <c r="F54" s="15"/>
      <c r="M54" s="14">
        <v>11</v>
      </c>
      <c r="N54" s="14">
        <v>164425.91624597512</v>
      </c>
      <c r="O54" s="14">
        <v>-728.91624597512418</v>
      </c>
      <c r="P54" s="14">
        <v>-6.6162697636179768E-2</v>
      </c>
      <c r="Q54" s="18"/>
      <c r="R54" s="14">
        <v>52.5</v>
      </c>
      <c r="S54" s="14">
        <v>163697</v>
      </c>
      <c r="T54" s="18"/>
      <c r="U54" s="18"/>
      <c r="V54" s="18"/>
      <c r="W54" s="18"/>
      <c r="X54" s="18"/>
      <c r="Y54" s="18"/>
      <c r="Z54" s="19"/>
    </row>
    <row r="55" spans="1:26" ht="15.75" thickBot="1" x14ac:dyDescent="0.3">
      <c r="M55" s="14">
        <v>12</v>
      </c>
      <c r="N55" s="14">
        <v>170806.36025063408</v>
      </c>
      <c r="O55" s="14">
        <v>-2033.3602506340831</v>
      </c>
      <c r="P55" s="14">
        <v>-0.18456523666605279</v>
      </c>
      <c r="Q55" s="18"/>
      <c r="R55" s="14">
        <v>57.5</v>
      </c>
      <c r="S55" s="14">
        <v>168773</v>
      </c>
      <c r="T55" s="18"/>
      <c r="U55" s="18"/>
      <c r="V55" s="18"/>
      <c r="W55" s="18"/>
      <c r="X55" s="18"/>
      <c r="Y55" s="18"/>
      <c r="Z55" s="19"/>
    </row>
    <row r="56" spans="1:26" x14ac:dyDescent="0.25">
      <c r="A56" s="16"/>
      <c r="B56" s="16" t="s">
        <v>154</v>
      </c>
      <c r="C56" s="16" t="s">
        <v>143</v>
      </c>
      <c r="D56" s="16" t="s">
        <v>155</v>
      </c>
      <c r="E56" s="16" t="s">
        <v>156</v>
      </c>
      <c r="F56" s="16" t="s">
        <v>157</v>
      </c>
      <c r="G56" s="16" t="s">
        <v>158</v>
      </c>
      <c r="H56" s="16" t="s">
        <v>159</v>
      </c>
      <c r="I56" s="16" t="s">
        <v>160</v>
      </c>
      <c r="M56" s="14">
        <v>13</v>
      </c>
      <c r="N56" s="14">
        <v>156969.46256580006</v>
      </c>
      <c r="O56" s="14">
        <v>16796.537434199941</v>
      </c>
      <c r="P56" s="14">
        <v>1.5245979681891617</v>
      </c>
      <c r="Q56" s="18"/>
      <c r="R56" s="14">
        <v>62.5</v>
      </c>
      <c r="S56" s="14">
        <v>173766</v>
      </c>
      <c r="T56" s="18"/>
      <c r="U56" s="18"/>
      <c r="V56" s="18"/>
      <c r="W56" s="18"/>
      <c r="X56" s="18"/>
      <c r="Y56" s="18"/>
      <c r="Z56" s="19"/>
    </row>
    <row r="57" spans="1:26" x14ac:dyDescent="0.25">
      <c r="A57" s="14" t="s">
        <v>148</v>
      </c>
      <c r="B57" s="14">
        <v>142345.9914099068</v>
      </c>
      <c r="C57" s="14">
        <v>5594.6018047462376</v>
      </c>
      <c r="D57" s="14">
        <v>25.443453596491196</v>
      </c>
      <c r="E57" s="14">
        <v>1.7509047048125061E-6</v>
      </c>
      <c r="F57" s="14">
        <v>127964.60963300797</v>
      </c>
      <c r="G57" s="14">
        <v>156727.37318680563</v>
      </c>
      <c r="H57" s="14">
        <v>127964.60963300797</v>
      </c>
      <c r="I57" s="14">
        <v>156727.37318680563</v>
      </c>
      <c r="M57" s="14">
        <v>14</v>
      </c>
      <c r="N57" s="14">
        <v>161137.509543703</v>
      </c>
      <c r="O57" s="14">
        <v>15899.490456297004</v>
      </c>
      <c r="P57" s="14">
        <v>1.4431742815966881</v>
      </c>
      <c r="Q57" s="18"/>
      <c r="R57" s="14">
        <v>67.5</v>
      </c>
      <c r="S57" s="14">
        <v>177037</v>
      </c>
      <c r="T57" s="18"/>
      <c r="U57" s="18"/>
      <c r="V57" s="18"/>
      <c r="W57" s="18"/>
      <c r="X57" s="18"/>
      <c r="Y57" s="18"/>
      <c r="Z57" s="19"/>
    </row>
    <row r="58" spans="1:26" ht="15.75" thickBot="1" x14ac:dyDescent="0.3">
      <c r="A58" s="15" t="s">
        <v>161</v>
      </c>
      <c r="B58" s="15">
        <v>1.4118533114087691E-6</v>
      </c>
      <c r="C58" s="15">
        <v>2.5220916347742519E-7</v>
      </c>
      <c r="D58" s="15">
        <v>5.5979461330521474</v>
      </c>
      <c r="E58" s="15">
        <v>2.5122665916447323E-3</v>
      </c>
      <c r="F58" s="15">
        <v>7.6352901699266998E-7</v>
      </c>
      <c r="G58" s="15">
        <v>2.0601776058248684E-6</v>
      </c>
      <c r="H58" s="15">
        <v>7.6352901699266998E-7</v>
      </c>
      <c r="I58" s="15">
        <v>2.0601776058248684E-6</v>
      </c>
      <c r="M58" s="14">
        <v>15</v>
      </c>
      <c r="N58" s="14">
        <v>206708.55397270099</v>
      </c>
      <c r="O58" s="14">
        <v>-25254.553972700989</v>
      </c>
      <c r="P58" s="14">
        <v>-2.2923201776043576</v>
      </c>
      <c r="Q58" s="18"/>
      <c r="R58" s="14">
        <v>72.5</v>
      </c>
      <c r="S58" s="14">
        <v>181454</v>
      </c>
      <c r="T58" s="18"/>
      <c r="U58" s="18"/>
      <c r="V58" s="18"/>
      <c r="W58" s="18"/>
      <c r="X58" s="18"/>
      <c r="Y58" s="18"/>
      <c r="Z58" s="19"/>
    </row>
    <row r="59" spans="1:26" x14ac:dyDescent="0.25">
      <c r="M59" s="14">
        <v>16</v>
      </c>
      <c r="N59" s="14">
        <v>189127.10476272873</v>
      </c>
      <c r="O59" s="14">
        <v>-4027.1047627287335</v>
      </c>
      <c r="P59" s="14">
        <v>-0.36553460872476373</v>
      </c>
      <c r="Q59" s="18"/>
      <c r="R59" s="14">
        <v>77.5</v>
      </c>
      <c r="S59" s="14">
        <v>185100</v>
      </c>
      <c r="T59" s="18"/>
      <c r="U59" s="18"/>
      <c r="V59" s="18"/>
      <c r="W59" s="18"/>
      <c r="X59" s="18"/>
      <c r="Y59" s="18"/>
      <c r="Z59" s="19"/>
    </row>
    <row r="60" spans="1:26" x14ac:dyDescent="0.25">
      <c r="M60" s="14">
        <v>17</v>
      </c>
      <c r="N60" s="14">
        <v>180895.20488368129</v>
      </c>
      <c r="O60" s="14">
        <v>8988.7951163187099</v>
      </c>
      <c r="P60" s="14">
        <v>0.81590023089547159</v>
      </c>
      <c r="Q60" s="18"/>
      <c r="R60" s="14">
        <v>82.5</v>
      </c>
      <c r="S60" s="14">
        <v>189884</v>
      </c>
      <c r="T60" s="18"/>
      <c r="U60" s="18"/>
      <c r="V60" s="18"/>
      <c r="W60" s="18"/>
      <c r="X60" s="18"/>
      <c r="Y60" s="18"/>
      <c r="Z60" s="19"/>
    </row>
    <row r="61" spans="1:26" x14ac:dyDescent="0.25">
      <c r="M61" s="14">
        <v>18</v>
      </c>
      <c r="N61" s="14">
        <v>195275.40701417389</v>
      </c>
      <c r="O61" s="14">
        <v>465.59298582610791</v>
      </c>
      <c r="P61" s="14">
        <v>4.2261217407123332E-2</v>
      </c>
      <c r="Q61" s="18"/>
      <c r="R61" s="14">
        <v>87.5</v>
      </c>
      <c r="S61" s="14">
        <v>195741</v>
      </c>
      <c r="T61" s="18"/>
      <c r="U61" s="18"/>
      <c r="V61" s="18"/>
      <c r="W61" s="18"/>
      <c r="X61" s="18"/>
      <c r="Y61" s="18"/>
      <c r="Z61" s="19"/>
    </row>
    <row r="62" spans="1:26" x14ac:dyDescent="0.25">
      <c r="A62" t="s">
        <v>162</v>
      </c>
      <c r="F62" t="s">
        <v>167</v>
      </c>
      <c r="M62" s="56">
        <v>19</v>
      </c>
      <c r="N62" s="14">
        <v>197176.54671262976</v>
      </c>
      <c r="O62" s="14">
        <v>3801.453287370241</v>
      </c>
      <c r="P62" s="14">
        <v>0.34505254316820688</v>
      </c>
      <c r="Q62" s="18"/>
      <c r="R62" s="14">
        <v>92.5</v>
      </c>
      <c r="S62" s="14">
        <v>200978</v>
      </c>
      <c r="T62" s="18"/>
      <c r="U62" s="18"/>
      <c r="V62" s="18"/>
      <c r="W62" s="18"/>
      <c r="X62" s="18"/>
      <c r="Y62" s="18"/>
      <c r="Z62" s="19"/>
    </row>
    <row r="63" spans="1:26" ht="15.75" thickBot="1" x14ac:dyDescent="0.3">
      <c r="M63" s="57">
        <v>20</v>
      </c>
      <c r="N63" s="15">
        <v>206870.05005988377</v>
      </c>
      <c r="O63" s="15">
        <v>-342.05005988376797</v>
      </c>
      <c r="P63" s="15">
        <v>-3.1047400594360265E-2</v>
      </c>
      <c r="Q63" s="18"/>
      <c r="R63" s="15">
        <v>97.5</v>
      </c>
      <c r="S63" s="15">
        <v>206528</v>
      </c>
      <c r="T63" s="18"/>
      <c r="U63" s="18"/>
      <c r="V63" s="18"/>
      <c r="W63" s="18"/>
      <c r="X63" s="18"/>
      <c r="Y63" s="18"/>
      <c r="Z63" s="19"/>
    </row>
    <row r="64" spans="1:26" x14ac:dyDescent="0.25">
      <c r="A64" s="16" t="s">
        <v>163</v>
      </c>
      <c r="B64" s="16" t="s">
        <v>164</v>
      </c>
      <c r="C64" s="16" t="s">
        <v>165</v>
      </c>
      <c r="D64" s="16" t="s">
        <v>166</v>
      </c>
      <c r="F64" s="16" t="s">
        <v>168</v>
      </c>
      <c r="G64" s="16" t="s">
        <v>169</v>
      </c>
      <c r="M64" s="20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 x14ac:dyDescent="0.25">
      <c r="A65" s="14">
        <v>1</v>
      </c>
      <c r="B65" s="14">
        <v>161615.33399373398</v>
      </c>
      <c r="C65" s="14">
        <v>-3730.333993733977</v>
      </c>
      <c r="D65" s="14">
        <v>-1.0353035200650076</v>
      </c>
      <c r="F65" s="14">
        <v>7.1428571428571432</v>
      </c>
      <c r="G65" s="14">
        <v>157885</v>
      </c>
      <c r="M65" s="20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 x14ac:dyDescent="0.25">
      <c r="A66" s="14">
        <v>2</v>
      </c>
      <c r="B66" s="14">
        <v>161389.2331390855</v>
      </c>
      <c r="C66" s="14">
        <v>2307.7668609145039</v>
      </c>
      <c r="D66" s="14">
        <v>0.64048933918718265</v>
      </c>
      <c r="F66" s="14">
        <v>21.428571428571431</v>
      </c>
      <c r="G66" s="14">
        <v>163697</v>
      </c>
      <c r="M66" s="20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 x14ac:dyDescent="0.25">
      <c r="A67" s="14">
        <v>3</v>
      </c>
      <c r="B67" s="14">
        <v>166970.31641631687</v>
      </c>
      <c r="C67" s="14">
        <v>1802.6835836831306</v>
      </c>
      <c r="D67" s="14">
        <v>0.5003103375959107</v>
      </c>
      <c r="F67" s="14">
        <v>35.714285714285715</v>
      </c>
      <c r="G67" s="14">
        <v>168773</v>
      </c>
      <c r="M67" s="20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 x14ac:dyDescent="0.25">
      <c r="A68" s="14">
        <v>4</v>
      </c>
      <c r="B68" s="14">
        <v>177567.80310136703</v>
      </c>
      <c r="C68" s="14">
        <v>-3801.8031013670261</v>
      </c>
      <c r="D68" s="14">
        <v>-1.0551387999173449</v>
      </c>
      <c r="F68" s="14">
        <v>50.000000000000007</v>
      </c>
      <c r="G68" s="14">
        <v>173766</v>
      </c>
      <c r="M68" s="20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 x14ac:dyDescent="0.25">
      <c r="A69" s="14">
        <v>5</v>
      </c>
      <c r="B69" s="14">
        <v>177618.36169410351</v>
      </c>
      <c r="C69" s="14">
        <v>-581.36169410351431</v>
      </c>
      <c r="D69" s="14">
        <v>-0.16134903988418767</v>
      </c>
      <c r="F69" s="14">
        <v>64.285714285714292</v>
      </c>
      <c r="G69" s="14">
        <v>177037</v>
      </c>
      <c r="M69" s="20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 x14ac:dyDescent="0.25">
      <c r="A70" s="14">
        <v>6</v>
      </c>
      <c r="B70" s="14">
        <v>183489.83728857152</v>
      </c>
      <c r="C70" s="14">
        <v>-2035.8372885715216</v>
      </c>
      <c r="D70" s="14">
        <v>-0.56501898078781121</v>
      </c>
      <c r="F70" s="14">
        <v>78.571428571428569</v>
      </c>
      <c r="G70" s="14">
        <v>181454</v>
      </c>
      <c r="M70" s="20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 ht="15.75" thickBot="1" x14ac:dyDescent="0.3">
      <c r="A71" s="15">
        <v>7</v>
      </c>
      <c r="B71" s="15">
        <v>179061.1143668216</v>
      </c>
      <c r="C71" s="15">
        <v>6038.8856331784045</v>
      </c>
      <c r="D71" s="15">
        <v>1.6760106638712582</v>
      </c>
      <c r="F71" s="15">
        <v>92.857142857142861</v>
      </c>
      <c r="G71" s="15">
        <v>185100</v>
      </c>
      <c r="M71" s="20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 x14ac:dyDescent="0.25">
      <c r="M72" s="20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 x14ac:dyDescent="0.25">
      <c r="M73" s="20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 x14ac:dyDescent="0.25">
      <c r="M74" s="20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 ht="15.75" thickBot="1" x14ac:dyDescent="0.3">
      <c r="M75" s="21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3"/>
    </row>
  </sheetData>
  <sortState xmlns:xlrd2="http://schemas.microsoft.com/office/spreadsheetml/2017/richdata2" ref="G65:G71">
    <sortCondition ref="G65"/>
  </sortState>
  <mergeCells count="22">
    <mergeCell ref="G38:H38"/>
    <mergeCell ref="G39:H39"/>
    <mergeCell ref="G36:H36"/>
    <mergeCell ref="G37:H37"/>
    <mergeCell ref="BW23:CA23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C12:W12"/>
    <mergeCell ref="A18:B18"/>
    <mergeCell ref="A1:CL1"/>
    <mergeCell ref="A2:CL2"/>
    <mergeCell ref="A3:A6"/>
    <mergeCell ref="B3:B6"/>
    <mergeCell ref="C3:C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RowHeight="15" x14ac:dyDescent="0.25"/>
  <sheetData>
    <row r="1" spans="1:2" x14ac:dyDescent="0.25">
      <c r="A1" s="36" t="s">
        <v>94</v>
      </c>
      <c r="B1" s="36"/>
    </row>
    <row r="2" spans="1:2" x14ac:dyDescent="0.25">
      <c r="A2" s="36" t="s">
        <v>95</v>
      </c>
      <c r="B2" s="36"/>
    </row>
    <row r="3" spans="1:2" x14ac:dyDescent="0.25">
      <c r="A3" s="36" t="s">
        <v>96</v>
      </c>
      <c r="B3" s="36"/>
    </row>
    <row r="4" spans="1:2" x14ac:dyDescent="0.25">
      <c r="A4" s="36" t="s">
        <v>97</v>
      </c>
      <c r="B4" s="36"/>
    </row>
    <row r="5" spans="1:2" x14ac:dyDescent="0.25">
      <c r="A5" s="36" t="s">
        <v>98</v>
      </c>
      <c r="B5" s="36"/>
    </row>
    <row r="6" spans="1:2" x14ac:dyDescent="0.25">
      <c r="A6" s="36" t="s">
        <v>99</v>
      </c>
      <c r="B6" s="36"/>
    </row>
    <row r="7" spans="1:2" x14ac:dyDescent="0.25">
      <c r="A7" s="36"/>
      <c r="B7" s="36"/>
    </row>
    <row r="8" spans="1:2" x14ac:dyDescent="0.25">
      <c r="A8" s="36" t="s">
        <v>100</v>
      </c>
      <c r="B8" s="36"/>
    </row>
    <row r="9" spans="1:2" x14ac:dyDescent="0.25">
      <c r="A9" t="s">
        <v>101</v>
      </c>
      <c r="B9" t="s">
        <v>102</v>
      </c>
    </row>
    <row r="10" spans="1:2" x14ac:dyDescent="0.25">
      <c r="A10" t="s">
        <v>92</v>
      </c>
      <c r="B10" t="s">
        <v>103</v>
      </c>
    </row>
    <row r="11" spans="1:2" x14ac:dyDescent="0.25">
      <c r="A11" t="s">
        <v>104</v>
      </c>
      <c r="B11" t="s">
        <v>105</v>
      </c>
    </row>
    <row r="12" spans="1:2" x14ac:dyDescent="0.25">
      <c r="A12" t="s">
        <v>89</v>
      </c>
      <c r="B12" t="s">
        <v>106</v>
      </c>
    </row>
    <row r="13" spans="1:2" x14ac:dyDescent="0.25">
      <c r="A13" t="s">
        <v>107</v>
      </c>
      <c r="B13" t="s">
        <v>108</v>
      </c>
    </row>
    <row r="14" spans="1:2" x14ac:dyDescent="0.25">
      <c r="A14" t="s">
        <v>90</v>
      </c>
      <c r="B14" t="s">
        <v>109</v>
      </c>
    </row>
    <row r="15" spans="1:2" x14ac:dyDescent="0.25">
      <c r="A15" t="s">
        <v>110</v>
      </c>
      <c r="B15" t="s">
        <v>111</v>
      </c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gusta</cp:lastModifiedBy>
  <dcterms:created xsi:type="dcterms:W3CDTF">2020-01-12T05:58:10Z</dcterms:created>
  <dcterms:modified xsi:type="dcterms:W3CDTF">2020-01-14T00:05:51Z</dcterms:modified>
</cp:coreProperties>
</file>