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orreobuap-my.sharepoint.com/personal/marlenne_lopez_correo_buap_mx/Documents/CGDC/DGDC - SGC/Repositorio Virtual/Planes de Estudio/Planes de Estudio 2024/Mallas Curriculares 2024/Fac. Cs. de la Computación/"/>
    </mc:Choice>
  </mc:AlternateContent>
  <xr:revisionPtr revIDLastSave="7" documentId="13_ncr:1_{8C185CD5-6995-452B-AA21-2A5F88A21D12}" xr6:coauthVersionLast="47" xr6:coauthVersionMax="47" xr10:uidLastSave="{3022B223-04D3-4FF6-9173-FA9BA0C58849}"/>
  <bookViews>
    <workbookView xWindow="-109" yWindow="-109" windowWidth="26301" windowHeight="14169" xr2:uid="{7EAF93A8-A0B1-46BB-AB92-0A11A7412218}"/>
  </bookViews>
  <sheets>
    <sheet name="Malla curricular" sheetId="1" r:id="rId1"/>
  </sheets>
  <definedNames>
    <definedName name="__xlnm.Print_Titles">#REF!</definedName>
    <definedName name="_xlnm._FilterDatabase" localSheetId="0" hidden="1">'Malla curricular'!$A$19:$M$110</definedName>
    <definedName name="_xlnm.Print_Titles" localSheetId="0">'Malla curricular'!$18:$19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7" i="1" l="1" a="1"/>
  <c r="J97" i="1" s="1"/>
  <c r="I97" i="1"/>
  <c r="G97" i="1" l="1" a="1"/>
  <c r="G97" i="1" s="1"/>
  <c r="H97" i="1" a="1"/>
  <c r="H97" i="1" s="1"/>
  <c r="K97" i="1" a="1"/>
  <c r="K97" i="1" s="1"/>
  <c r="F97" i="1" a="1"/>
  <c r="F97" i="1" s="1"/>
  <c r="G101" i="1"/>
  <c r="H101" i="1"/>
  <c r="I101" i="1"/>
  <c r="J101" i="1"/>
  <c r="K101" i="1"/>
  <c r="F101" i="1"/>
  <c r="G89" i="1"/>
  <c r="H89" i="1"/>
  <c r="I89" i="1"/>
  <c r="J89" i="1"/>
  <c r="K89" i="1"/>
  <c r="F89" i="1"/>
  <c r="G85" i="1"/>
  <c r="H85" i="1"/>
  <c r="I85" i="1"/>
  <c r="J85" i="1"/>
  <c r="K85" i="1"/>
  <c r="F85" i="1"/>
  <c r="G75" i="1"/>
  <c r="H75" i="1"/>
  <c r="I75" i="1"/>
  <c r="J75" i="1"/>
  <c r="K75" i="1"/>
  <c r="F75" i="1"/>
  <c r="G70" i="1"/>
  <c r="H70" i="1"/>
  <c r="I70" i="1"/>
  <c r="J70" i="1"/>
  <c r="K70" i="1"/>
  <c r="F70" i="1"/>
  <c r="G64" i="1"/>
  <c r="H64" i="1"/>
  <c r="I64" i="1"/>
  <c r="J64" i="1"/>
  <c r="K64" i="1"/>
  <c r="F64" i="1"/>
  <c r="G60" i="1"/>
  <c r="H60" i="1"/>
  <c r="I60" i="1"/>
  <c r="J60" i="1"/>
  <c r="K60" i="1"/>
  <c r="F60" i="1"/>
  <c r="G55" i="1"/>
  <c r="H55" i="1"/>
  <c r="I55" i="1"/>
  <c r="J55" i="1"/>
  <c r="K55" i="1"/>
  <c r="F55" i="1"/>
  <c r="G52" i="1"/>
  <c r="H52" i="1"/>
  <c r="I52" i="1"/>
  <c r="J52" i="1"/>
  <c r="K52" i="1"/>
  <c r="F52" i="1"/>
  <c r="G47" i="1"/>
  <c r="H47" i="1"/>
  <c r="I47" i="1"/>
  <c r="J47" i="1"/>
  <c r="K47" i="1"/>
  <c r="F47" i="1"/>
  <c r="G41" i="1"/>
  <c r="H41" i="1"/>
  <c r="I41" i="1"/>
  <c r="J41" i="1"/>
  <c r="K41" i="1"/>
  <c r="F41" i="1"/>
  <c r="G38" i="1"/>
  <c r="H38" i="1"/>
  <c r="I38" i="1"/>
  <c r="J38" i="1"/>
  <c r="K38" i="1"/>
  <c r="F38" i="1"/>
  <c r="G28" i="1"/>
  <c r="H28" i="1"/>
  <c r="I28" i="1"/>
  <c r="J28" i="1"/>
  <c r="K28" i="1"/>
  <c r="F28" i="1"/>
  <c r="K109" i="1"/>
  <c r="J109" i="1"/>
  <c r="I109" i="1"/>
  <c r="J102" i="1" l="1"/>
  <c r="I102" i="1"/>
  <c r="G56" i="1"/>
  <c r="F56" i="1"/>
  <c r="H102" i="1"/>
  <c r="K56" i="1"/>
  <c r="G102" i="1"/>
  <c r="J56" i="1"/>
  <c r="I56" i="1"/>
  <c r="H56" i="1"/>
  <c r="K102" i="1"/>
  <c r="F102" i="1"/>
  <c r="K103" i="1" l="1"/>
  <c r="I103" i="1"/>
  <c r="F103" i="1"/>
  <c r="J103" i="1"/>
  <c r="G103" i="1"/>
  <c r="H1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<sst xmlns="http://schemas.openxmlformats.org/spreadsheetml/2006/main" count="305" uniqueCount="186">
  <si>
    <t>Benemérita Universidad Autónoma de Puebla</t>
  </si>
  <si>
    <t xml:space="preserve"> Vicerrectoría de Docencia</t>
  </si>
  <si>
    <t>Malla curricular: Relación de Asignaturas por Niveles de Formación, Horas Teoría, Práctica y de Trabajo Independiente</t>
  </si>
  <si>
    <t>Plan de Estudios: Licenciatura en Ingeniería en Ciencias de la Computación</t>
  </si>
  <si>
    <t>Modalidad educativa: Escolarizada</t>
  </si>
  <si>
    <t>Periodicidad: 4.5 años (9 semestres)</t>
  </si>
  <si>
    <t xml:space="preserve">Vigencia: A partir de agosto 2024   </t>
  </si>
  <si>
    <r>
      <t xml:space="preserve">Nivel Educativo: </t>
    </r>
    <r>
      <rPr>
        <b/>
        <sz val="10"/>
        <color rgb="FF000000"/>
        <rFont val="Source Sans Pro"/>
        <family val="2"/>
      </rPr>
      <t>Licenciatura</t>
    </r>
  </si>
  <si>
    <r>
      <t>Tiempo Mínimo y Máximo:</t>
    </r>
    <r>
      <rPr>
        <b/>
        <sz val="10"/>
        <color rgb="FF000000"/>
        <rFont val="Source Sans Pro"/>
        <family val="2"/>
      </rPr>
      <t xml:space="preserve"> 3.5 a 6.5 años</t>
    </r>
  </si>
  <si>
    <r>
      <t>Tipo de Plan de Estudios:</t>
    </r>
    <r>
      <rPr>
        <b/>
        <sz val="10"/>
        <color rgb="FF000000"/>
        <rFont val="Source Sans Pro"/>
        <family val="2"/>
      </rPr>
      <t xml:space="preserve"> Científico-práctico</t>
    </r>
  </si>
  <si>
    <r>
      <t>Título que se otorga:</t>
    </r>
    <r>
      <rPr>
        <b/>
        <sz val="10"/>
        <color rgb="FF000000"/>
        <rFont val="Source Sans Pro"/>
        <family val="2"/>
      </rPr>
      <t xml:space="preserve"> Licenciado(a) en Ingeniería en Ciencias de la Computación</t>
    </r>
  </si>
  <si>
    <r>
      <t xml:space="preserve">Certificado que se otorga:  </t>
    </r>
    <r>
      <rPr>
        <b/>
        <sz val="10"/>
        <color rgb="FF000000"/>
        <rFont val="Source Sans Pro"/>
        <family val="2"/>
      </rPr>
      <t>Licenciado(a) en Ingeniería en Ciencias de la Computación</t>
    </r>
  </si>
  <si>
    <r>
      <t xml:space="preserve">Unidad Académica: </t>
    </r>
    <r>
      <rPr>
        <b/>
        <sz val="10"/>
        <color rgb="FF000000"/>
        <rFont val="Source Sans Pro"/>
        <family val="2"/>
      </rPr>
      <t>Facultad de Ciencias de la Computación</t>
    </r>
  </si>
  <si>
    <t>No.</t>
  </si>
  <si>
    <t>Clave</t>
  </si>
  <si>
    <t>Nombre de la Asignatura</t>
  </si>
  <si>
    <t>Semestre</t>
  </si>
  <si>
    <t>Horas de Mediación Docente</t>
  </si>
  <si>
    <t>Horas Totales por Semana</t>
  </si>
  <si>
    <t>Horas de Trabajo Independiente por Periodo</t>
  </si>
  <si>
    <t>Total de Horas por Periodo</t>
  </si>
  <si>
    <t>Total de Créditos</t>
  </si>
  <si>
    <t>Requisitos</t>
  </si>
  <si>
    <t>Nivel Básico</t>
  </si>
  <si>
    <t>Área de Formación General Universitaria</t>
  </si>
  <si>
    <t>FGMA 004</t>
  </si>
  <si>
    <t>Inglés I</t>
  </si>
  <si>
    <t>P</t>
  </si>
  <si>
    <t>S/R</t>
  </si>
  <si>
    <t>FGMA 001</t>
  </si>
  <si>
    <t>Introducción a la Formación General Universitaria</t>
  </si>
  <si>
    <t>Inglés II</t>
  </si>
  <si>
    <t>Inglés III</t>
  </si>
  <si>
    <t>Formación General Disciplinaria</t>
  </si>
  <si>
    <t>Inglés IV</t>
  </si>
  <si>
    <t>Subtotal Área de Formación General Universitaria</t>
  </si>
  <si>
    <t>Área de Ciencias Básicas</t>
  </si>
  <si>
    <t>FCCA 001</t>
  </si>
  <si>
    <t>Fundamentos de Matemáticas</t>
  </si>
  <si>
    <t>FCCA 002</t>
  </si>
  <si>
    <t>Álgebra Superior Aplicada</t>
  </si>
  <si>
    <t>Cálculo Diferencial con Aplicaciones</t>
  </si>
  <si>
    <t>Álgebra Lineal con Aplicaciones</t>
  </si>
  <si>
    <t>Física</t>
  </si>
  <si>
    <t>Cálculo Integral con Aplicaciones</t>
  </si>
  <si>
    <t>Matemáticas Discretas y sus Aplicaciones</t>
  </si>
  <si>
    <t>Ecuaciones Diferenciales</t>
  </si>
  <si>
    <t>Subtotal Área de Ciencias Básicas</t>
  </si>
  <si>
    <t>Área de Tecnología</t>
  </si>
  <si>
    <t>Graficación</t>
  </si>
  <si>
    <t>Subtotal Área de Tecnología</t>
  </si>
  <si>
    <t>Área de Ciencias de la Computación</t>
  </si>
  <si>
    <t>FCCA 003</t>
  </si>
  <si>
    <t>Programación Básica</t>
  </si>
  <si>
    <t>Programación Avanzada</t>
  </si>
  <si>
    <t>Lógica Matemática Aplicada</t>
  </si>
  <si>
    <t>Subtotal Área de Ciencias de la Computación</t>
  </si>
  <si>
    <t>Área de Ingeniería en  Computación</t>
  </si>
  <si>
    <t>Lenguaje de Bajo Nivel</t>
  </si>
  <si>
    <t>Circuitos Eléctricos</t>
  </si>
  <si>
    <t>Circuitos Electrónicos</t>
  </si>
  <si>
    <t>Subtotal Área de Ingeniería en Ciencias de la Computación</t>
  </si>
  <si>
    <t>Área de Ciberseguridad</t>
  </si>
  <si>
    <t>ICCA 001</t>
  </si>
  <si>
    <t>Ingeniería Social</t>
  </si>
  <si>
    <t>Subtotal Área de Ciberseguridad</t>
  </si>
  <si>
    <t>Total Nivel Básico</t>
  </si>
  <si>
    <t>Nivel Formativo</t>
  </si>
  <si>
    <t>Formación General Profesional</t>
  </si>
  <si>
    <t>Área de Ciencias de Datos</t>
  </si>
  <si>
    <t>Probabilidad y Estadística</t>
  </si>
  <si>
    <t>Minería de Datos</t>
  </si>
  <si>
    <t>Subtotal Área de Ciencias de Datos</t>
  </si>
  <si>
    <t>Modelos de redes</t>
  </si>
  <si>
    <t>Redes de Computadoras</t>
  </si>
  <si>
    <t>Administración de redes</t>
  </si>
  <si>
    <t>Desarrollo de Sistemas Web</t>
  </si>
  <si>
    <t>Análisis y Diseño de Algoritmos</t>
  </si>
  <si>
    <t>Inteligencia Artificial I</t>
  </si>
  <si>
    <t>Programación Distribuida</t>
  </si>
  <si>
    <t>Programación Concurrente y Paralela</t>
  </si>
  <si>
    <t>Sistemas Operativos I</t>
  </si>
  <si>
    <t>Diseño Digital</t>
  </si>
  <si>
    <t>Sistemas Operativos II</t>
  </si>
  <si>
    <t>Arquitectura de Computadoras</t>
  </si>
  <si>
    <t>Control</t>
  </si>
  <si>
    <t>Sistemas Empotrados</t>
  </si>
  <si>
    <t>Área de Modelado de Sistemas</t>
  </si>
  <si>
    <t>Ingeniería de Software I</t>
  </si>
  <si>
    <t>Bases de Datos</t>
  </si>
  <si>
    <t>Subtotal Área de Modelado de Sistemas</t>
  </si>
  <si>
    <t xml:space="preserve">Área de Integración Disciplinaria </t>
  </si>
  <si>
    <t>Asignaturas Integradoras</t>
  </si>
  <si>
    <t>Sistemas de Hardware/Software</t>
  </si>
  <si>
    <t>Gestión de Proyectos Innovadores</t>
  </si>
  <si>
    <t>Práctica Profesional Crítica</t>
  </si>
  <si>
    <t>Vinculación e Integración Social</t>
  </si>
  <si>
    <t>Práctica Profesional</t>
  </si>
  <si>
    <t xml:space="preserve">Subtotal Área de Integración Disciplinaria </t>
  </si>
  <si>
    <t>Área de Optativas Disciplinarias</t>
  </si>
  <si>
    <t>Optativa I</t>
  </si>
  <si>
    <t>Los definidos por la Unidad Académica</t>
  </si>
  <si>
    <t>Optativa II</t>
  </si>
  <si>
    <t>Subtotal Área de Optativas Disciplinarias</t>
  </si>
  <si>
    <t>Total  Nivel Formativo</t>
  </si>
  <si>
    <t>Totales Mínimos</t>
  </si>
  <si>
    <t>Área de Optativas Complementarias</t>
  </si>
  <si>
    <t>0 a 5</t>
  </si>
  <si>
    <t>3 a 5</t>
  </si>
  <si>
    <t>54 a 90</t>
  </si>
  <si>
    <t>3 a 6</t>
  </si>
  <si>
    <t>Subtotal Área de Optativas Complementarias</t>
  </si>
  <si>
    <t>0 a 20</t>
  </si>
  <si>
    <t>12 a 20</t>
  </si>
  <si>
    <t>Totales Máximos</t>
  </si>
  <si>
    <t>239 a 247</t>
  </si>
  <si>
    <t>4648 a 4792</t>
  </si>
  <si>
    <t>299 a 311</t>
  </si>
  <si>
    <t>FGMA 005</t>
  </si>
  <si>
    <t>FGMA 006</t>
  </si>
  <si>
    <t>FGMA 007</t>
  </si>
  <si>
    <t>FGMA 002</t>
  </si>
  <si>
    <t>FCCA 006</t>
  </si>
  <si>
    <t>FCCA 008</t>
  </si>
  <si>
    <t>FCCA 009</t>
  </si>
  <si>
    <t>FCCA 011</t>
  </si>
  <si>
    <t>FCCA 012</t>
  </si>
  <si>
    <t>FCCA 013</t>
  </si>
  <si>
    <t>FCCA 014</t>
  </si>
  <si>
    <t>FCCA 015</t>
  </si>
  <si>
    <t>FCCA 016</t>
  </si>
  <si>
    <t>FCCA 017</t>
  </si>
  <si>
    <t>FCCA 018</t>
  </si>
  <si>
    <t>FCCA 023</t>
  </si>
  <si>
    <t>FCCA 026</t>
  </si>
  <si>
    <t>FCCA 027</t>
  </si>
  <si>
    <t>FCCA 028</t>
  </si>
  <si>
    <t>FCCA 029</t>
  </si>
  <si>
    <t>FCCA 030</t>
  </si>
  <si>
    <t>FGMA 003</t>
  </si>
  <si>
    <t>ICCA 001
FCCA 006</t>
  </si>
  <si>
    <t>ICCA 002</t>
  </si>
  <si>
    <t>ICCA 003</t>
  </si>
  <si>
    <t>ICCA 004</t>
  </si>
  <si>
    <t>ICCA 005</t>
  </si>
  <si>
    <t>ICCA 250</t>
  </si>
  <si>
    <t>ICCA 251</t>
  </si>
  <si>
    <t>ICCA 252</t>
  </si>
  <si>
    <t>ICCA 253</t>
  </si>
  <si>
    <t>ICCA 254</t>
  </si>
  <si>
    <t>ICCA 255</t>
  </si>
  <si>
    <t>ICCA 256</t>
  </si>
  <si>
    <t>IACC 200</t>
  </si>
  <si>
    <t>Estructuras de Datos y sus Aplicaciones</t>
  </si>
  <si>
    <t>FCCA 022</t>
  </si>
  <si>
    <t>FCCA 020</t>
  </si>
  <si>
    <t>FCCA 025</t>
  </si>
  <si>
    <t>125 a 145</t>
  </si>
  <si>
    <t>102 a 122</t>
  </si>
  <si>
    <t>Optativa III</t>
  </si>
  <si>
    <t>Optativa IV</t>
  </si>
  <si>
    <t>PPCC 501</t>
  </si>
  <si>
    <t>ICU2 200</t>
  </si>
  <si>
    <t>VSCC 500</t>
  </si>
  <si>
    <t>Duración del Plan</t>
  </si>
  <si>
    <t>70% de créditos</t>
  </si>
  <si>
    <t>FCCA 002
ICCA 002</t>
  </si>
  <si>
    <t>FCCA 009
FCCA 015</t>
  </si>
  <si>
    <t>ICCA 005
FCCA 030</t>
  </si>
  <si>
    <t>FCCA 028
ICCA 252</t>
  </si>
  <si>
    <r>
      <t>Tipo de Asignatura</t>
    </r>
    <r>
      <rPr>
        <b/>
        <vertAlign val="superscript"/>
        <sz val="10"/>
        <color theme="9"/>
        <rFont val="Source Sans Pro"/>
        <family val="2"/>
      </rPr>
      <t>1</t>
    </r>
  </si>
  <si>
    <r>
      <t xml:space="preserve">Créditos mínimos y máximos para la obtención del título: </t>
    </r>
    <r>
      <rPr>
        <b/>
        <sz val="10"/>
        <color rgb="FF000000"/>
        <rFont val="Source Sans Pro"/>
        <family val="2"/>
      </rPr>
      <t>287 / 311</t>
    </r>
  </si>
  <si>
    <r>
      <t xml:space="preserve">Horas mínimas y máximas para la obtención del título: </t>
    </r>
    <r>
      <rPr>
        <b/>
        <sz val="10"/>
        <color rgb="FF000000"/>
        <rFont val="Source Sans Pro"/>
        <family val="2"/>
      </rPr>
      <t>4432  / 4792</t>
    </r>
  </si>
  <si>
    <r>
      <t>P</t>
    </r>
    <r>
      <rPr>
        <vertAlign val="superscript"/>
        <sz val="10"/>
        <rFont val="Source Sans Pro"/>
        <family val="2"/>
      </rPr>
      <t>4</t>
    </r>
  </si>
  <si>
    <r>
      <rPr>
        <vertAlign val="superscript"/>
        <sz val="10"/>
        <rFont val="Source Sans Pro"/>
        <family val="2"/>
      </rPr>
      <t>1</t>
    </r>
    <r>
      <rPr>
        <sz val="10"/>
        <rFont val="Source Sans Pro"/>
        <family val="2"/>
      </rPr>
      <t xml:space="preserve"> HTS= Horas Teoría por Semana</t>
    </r>
  </si>
  <si>
    <r>
      <rPr>
        <vertAlign val="superscript"/>
        <sz val="10"/>
        <rFont val="Source Sans Pro"/>
        <family val="2"/>
      </rPr>
      <t>2</t>
    </r>
    <r>
      <rPr>
        <sz val="10"/>
        <rFont val="Source Sans Pro"/>
        <family val="2"/>
      </rPr>
      <t>HPS= Horas Prácticas por Semana</t>
    </r>
  </si>
  <si>
    <r>
      <rPr>
        <vertAlign val="superscript"/>
        <sz val="10"/>
        <rFont val="Source Sans Pro"/>
        <family val="2"/>
      </rPr>
      <t>3</t>
    </r>
    <r>
      <rPr>
        <sz val="10"/>
        <rFont val="Source Sans Pro"/>
        <family val="2"/>
      </rPr>
      <t>Corresponde a horas de Proyecto de Impacto Social</t>
    </r>
  </si>
  <si>
    <r>
      <t>HTS</t>
    </r>
    <r>
      <rPr>
        <b/>
        <vertAlign val="superscript"/>
        <sz val="10"/>
        <color theme="9"/>
        <rFont val="Source Sans Pro"/>
        <family val="2"/>
      </rPr>
      <t>1</t>
    </r>
  </si>
  <si>
    <r>
      <t>HPS</t>
    </r>
    <r>
      <rPr>
        <b/>
        <vertAlign val="superscript"/>
        <sz val="10"/>
        <color theme="9"/>
        <rFont val="Source Sans Pro"/>
        <family val="2"/>
      </rPr>
      <t>2</t>
    </r>
  </si>
  <si>
    <r>
      <t>32</t>
    </r>
    <r>
      <rPr>
        <vertAlign val="superscript"/>
        <sz val="10"/>
        <rFont val="Source Sans Pro"/>
        <family val="2"/>
      </rPr>
      <t>3</t>
    </r>
  </si>
  <si>
    <t>Subtotal Área de Ingeniería en Computación</t>
  </si>
  <si>
    <t>FCCA 029
ICCA 003</t>
  </si>
  <si>
    <t>FCCA 016
FCCA 022</t>
  </si>
  <si>
    <t>ICCA 257</t>
  </si>
  <si>
    <t>ICCA 003
ICCA 257</t>
  </si>
  <si>
    <t>Desarrollo de Aplicaciones Móviles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</si>
</sst>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rgb="FF000000"/>
      <name val="Source Sans Pro"/>
      <family val="2"/>
    </font>
    <font>
      <sz val="10"/>
      <color rgb="FF000000"/>
      <name val="Source Sans Pro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Source Sans Pro"/>
      <family val="2"/>
    </font>
    <font>
      <sz val="10"/>
      <name val="Arial"/>
      <family val="2"/>
    </font>
    <font>
      <sz val="10"/>
      <name val="Source Sans Pro"/>
      <family val="2"/>
    </font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b/>
      <sz val="10"/>
      <color theme="0"/>
      <name val="Source Sans Pro"/>
      <family val="2"/>
    </font>
    <font>
      <sz val="8"/>
      <name val="Calibri"/>
      <family val="2"/>
      <scheme val="minor"/>
    </font>
    <font>
      <b/>
      <sz val="10"/>
      <color theme="9"/>
      <name val="Source Sans Pro"/>
      <family val="2"/>
    </font>
    <font>
      <b/>
      <vertAlign val="superscript"/>
      <sz val="10"/>
      <color theme="9"/>
      <name val="Source Sans Pro"/>
      <family val="2"/>
    </font>
    <font>
      <sz val="10"/>
      <color theme="9"/>
      <name val="Source Sans Pro"/>
      <family val="2"/>
    </font>
    <font>
      <vertAlign val="superscript"/>
      <sz val="10"/>
      <name val="Source Sans Pro"/>
      <family val="2"/>
    </font>
  </fonts>
  <fills count="12">
    <fill>
      <patternFill patternType="none"/>
    </fill>
    <fill>
      <patternFill patternType="gray125"/>
    </fill>
    <fill>
      <patternFill patternType="solid">
        <fgColor rgb="FF003B5C"/>
        <bgColor indexed="64"/>
      </patternFill>
    </fill>
    <fill>
      <patternFill patternType="solid">
        <fgColor rgb="FF80C4E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5F0FF"/>
        <bgColor indexed="64"/>
      </patternFill>
    </fill>
    <fill>
      <patternFill patternType="solid">
        <fgColor rgb="FFD5F0FF"/>
        <bgColor rgb="FFBDD6EE"/>
      </patternFill>
    </fill>
    <fill>
      <patternFill patternType="solid">
        <fgColor rgb="FF093556"/>
        <bgColor indexed="64"/>
      </patternFill>
    </fill>
    <fill>
      <patternFill patternType="solid">
        <fgColor rgb="FF808080"/>
        <bgColor rgb="FF8EAADB"/>
      </patternFill>
    </fill>
    <fill>
      <patternFill patternType="solid">
        <fgColor theme="1"/>
        <bgColor indexed="64"/>
      </patternFill>
    </fill>
    <fill>
      <patternFill patternType="solid">
        <fgColor rgb="FF80C4E8"/>
        <bgColor rgb="FF9CC2E5"/>
      </patternFill>
    </fill>
    <fill>
      <patternFill patternType="lightDown">
        <fgColor theme="9" tint="-0.49998474074526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3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2" fillId="9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5" fillId="6" borderId="1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0" fontId="12" fillId="8" borderId="5" xfId="0" applyFont="1" applyFill="1" applyBorder="1" applyAlignment="1">
      <alignment horizontal="left" vertical="center" wrapText="1"/>
    </xf>
    <xf numFmtId="0" fontId="12" fillId="8" borderId="8" xfId="0" applyFont="1" applyFill="1" applyBorder="1" applyAlignment="1">
      <alignment horizontal="left" vertical="center" wrapText="1"/>
    </xf>
    <xf numFmtId="0" fontId="12" fillId="8" borderId="6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 vertical="center"/>
    </xf>
    <xf numFmtId="0" fontId="10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">
    <cellStyle name="Excel Built-in Normal" xfId="1" xr:uid="{E5799048-4CC6-48BE-9777-A983C2144FC2}"/>
    <cellStyle name="Normal" xfId="0" builtinId="0"/>
    <cellStyle name="Normal 2" xfId="2" xr:uid="{4EEEC59D-1405-4BF9-AA09-165B145A6E58}"/>
    <cellStyle name="Normal 2 2" xfId="3" xr:uid="{D2D474DB-4C6C-45DF-AFC2-C35137547CD2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0C4E8"/>
      <color rgb="FF808080"/>
      <color rgb="FFD5F0FF"/>
      <color rgb="FF003B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BUAP">
      <a:dk1>
        <a:srgbClr val="003B5C"/>
      </a:dk1>
      <a:lt1>
        <a:srgbClr val="00B5E2"/>
      </a:lt1>
      <a:dk2>
        <a:srgbClr val="ED7102"/>
      </a:dk2>
      <a:lt2>
        <a:srgbClr val="E61983"/>
      </a:lt2>
      <a:accent1>
        <a:srgbClr val="FECD1B"/>
      </a:accent1>
      <a:accent2>
        <a:srgbClr val="76B72A"/>
      </a:accent2>
      <a:accent3>
        <a:srgbClr val="4DBCC6"/>
      </a:accent3>
      <a:accent4>
        <a:srgbClr val="BCBCBC"/>
      </a:accent4>
      <a:accent5>
        <a:srgbClr val="000000"/>
      </a:accent5>
      <a:accent6>
        <a:srgbClr val="FFFFFF"/>
      </a:accent6>
      <a:hlink>
        <a:srgbClr val="945F38"/>
      </a:hlink>
      <a:folHlink>
        <a:srgbClr val="6831D7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0821-22F0-489F-85F9-167633846B07}">
  <dimension ref="A1:M114"/>
  <sheetViews>
    <sheetView showGridLines="0" tabSelected="1" topLeftCell="A52" zoomScaleNormal="100" workbookViewId="0">
      <selection activeCell="C70" sqref="C70:E70"/>
    </sheetView>
  </sheetViews>
  <sheetFormatPr baseColWidth="10" defaultColWidth="5.625" defaultRowHeight="13.6" x14ac:dyDescent="0.25"/>
  <cols>
    <col min="1" max="1" width="3.625" style="2" bestFit="1" customWidth="1"/>
    <col min="2" max="2" width="9.625" style="3" customWidth="1"/>
    <col min="3" max="3" width="35.25" style="2" customWidth="1"/>
    <col min="4" max="4" width="8.875" style="2" customWidth="1"/>
    <col min="5" max="5" width="10.75" style="2" customWidth="1"/>
    <col min="6" max="6" width="8.125" style="2" customWidth="1"/>
    <col min="7" max="7" width="8.625" style="2" bestFit="1" customWidth="1"/>
    <col min="8" max="8" width="11.125" style="2" customWidth="1"/>
    <col min="9" max="9" width="15" style="2" customWidth="1"/>
    <col min="10" max="10" width="10.25" style="2" customWidth="1"/>
    <col min="11" max="11" width="7.875" style="2" customWidth="1"/>
    <col min="12" max="12" width="16" style="4" bestFit="1" customWidth="1"/>
    <col min="13" max="16384" width="5.625" style="2"/>
  </cols>
  <sheetData>
    <row r="1" spans="1:12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x14ac:dyDescent="0.25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x14ac:dyDescent="0.25">
      <c r="A3" s="56" t="s">
        <v>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 x14ac:dyDescent="0.25">
      <c r="A4" s="56" t="s">
        <v>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1:12" x14ac:dyDescent="0.25">
      <c r="A5" s="56" t="s">
        <v>4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2" x14ac:dyDescent="0.25">
      <c r="A6" s="56" t="s">
        <v>5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1:12" x14ac:dyDescent="0.25">
      <c r="A7" s="56" t="s">
        <v>6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1:12" x14ac:dyDescent="0.25">
      <c r="A8" s="57" t="s">
        <v>7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</row>
    <row r="9" spans="1:12" x14ac:dyDescent="0.25">
      <c r="A9" s="57" t="s">
        <v>164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</row>
    <row r="10" spans="1:12" x14ac:dyDescent="0.25">
      <c r="A10" s="1"/>
      <c r="B10" s="57" t="s">
        <v>171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</row>
    <row r="11" spans="1:12" x14ac:dyDescent="0.25">
      <c r="A11" s="1"/>
      <c r="B11" s="57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</row>
    <row r="12" spans="1:12" x14ac:dyDescent="0.25">
      <c r="A12" s="1"/>
      <c r="B12" s="57" t="s">
        <v>172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x14ac:dyDescent="0.25">
      <c r="A13" s="57" t="s">
        <v>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x14ac:dyDescent="0.25">
      <c r="A14" s="57" t="s">
        <v>10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</row>
    <row r="15" spans="1:12" x14ac:dyDescent="0.25">
      <c r="A15" s="57" t="s">
        <v>11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</row>
    <row r="16" spans="1:12" x14ac:dyDescent="0.25">
      <c r="A16" s="57" t="s">
        <v>12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25.15" customHeight="1" x14ac:dyDescent="0.25">
      <c r="A18" s="53" t="s">
        <v>13</v>
      </c>
      <c r="B18" s="52" t="s">
        <v>14</v>
      </c>
      <c r="C18" s="52" t="s">
        <v>15</v>
      </c>
      <c r="D18" s="52" t="s">
        <v>16</v>
      </c>
      <c r="E18" s="52" t="s">
        <v>170</v>
      </c>
      <c r="F18" s="52" t="s">
        <v>17</v>
      </c>
      <c r="G18" s="52"/>
      <c r="H18" s="54" t="s">
        <v>18</v>
      </c>
      <c r="I18" s="52" t="s">
        <v>19</v>
      </c>
      <c r="J18" s="52" t="s">
        <v>20</v>
      </c>
      <c r="K18" s="52" t="s">
        <v>21</v>
      </c>
      <c r="L18" s="52" t="s">
        <v>22</v>
      </c>
    </row>
    <row r="19" spans="1:12" ht="18.350000000000001" customHeight="1" x14ac:dyDescent="0.25">
      <c r="A19" s="53"/>
      <c r="B19" s="52"/>
      <c r="C19" s="52"/>
      <c r="D19" s="52"/>
      <c r="E19" s="52"/>
      <c r="F19" s="15" t="s">
        <v>177</v>
      </c>
      <c r="G19" s="15" t="s">
        <v>178</v>
      </c>
      <c r="H19" s="55"/>
      <c r="I19" s="52"/>
      <c r="J19" s="52"/>
      <c r="K19" s="52"/>
      <c r="L19" s="52"/>
    </row>
    <row r="20" spans="1:12" x14ac:dyDescent="0.25">
      <c r="A20" s="50" t="s">
        <v>23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1:12" x14ac:dyDescent="0.25">
      <c r="A21" s="42" t="s">
        <v>24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</row>
    <row r="22" spans="1:12" ht="14.95" x14ac:dyDescent="0.25">
      <c r="A22" s="16">
        <v>1</v>
      </c>
      <c r="B22" s="11" t="s">
        <v>25</v>
      </c>
      <c r="C22" s="13" t="s">
        <v>26</v>
      </c>
      <c r="D22" s="16">
        <v>1</v>
      </c>
      <c r="E22" s="16" t="s">
        <v>173</v>
      </c>
      <c r="F22" s="16">
        <v>2</v>
      </c>
      <c r="G22" s="16">
        <v>2</v>
      </c>
      <c r="H22" s="16">
        <v>4</v>
      </c>
      <c r="I22" s="16">
        <v>0</v>
      </c>
      <c r="J22" s="16">
        <v>72</v>
      </c>
      <c r="K22" s="16">
        <v>4</v>
      </c>
      <c r="L22" s="16" t="s">
        <v>28</v>
      </c>
    </row>
    <row r="23" spans="1:12" ht="27.2" x14ac:dyDescent="0.25">
      <c r="A23" s="16">
        <v>2</v>
      </c>
      <c r="B23" s="11" t="s">
        <v>29</v>
      </c>
      <c r="C23" s="13" t="s">
        <v>30</v>
      </c>
      <c r="D23" s="16">
        <v>2</v>
      </c>
      <c r="E23" s="16" t="s">
        <v>173</v>
      </c>
      <c r="F23" s="16">
        <v>1</v>
      </c>
      <c r="G23" s="16">
        <v>2</v>
      </c>
      <c r="H23" s="16">
        <v>3</v>
      </c>
      <c r="I23" s="16">
        <v>16</v>
      </c>
      <c r="J23" s="16">
        <v>70</v>
      </c>
      <c r="K23" s="16">
        <v>4</v>
      </c>
      <c r="L23" s="16" t="s">
        <v>28</v>
      </c>
    </row>
    <row r="24" spans="1:12" ht="14.95" x14ac:dyDescent="0.25">
      <c r="A24" s="16">
        <v>3</v>
      </c>
      <c r="B24" s="11" t="s">
        <v>118</v>
      </c>
      <c r="C24" s="13" t="s">
        <v>31</v>
      </c>
      <c r="D24" s="16">
        <v>2</v>
      </c>
      <c r="E24" s="16" t="s">
        <v>173</v>
      </c>
      <c r="F24" s="16">
        <v>2</v>
      </c>
      <c r="G24" s="16">
        <v>2</v>
      </c>
      <c r="H24" s="16">
        <v>4</v>
      </c>
      <c r="I24" s="16">
        <v>0</v>
      </c>
      <c r="J24" s="16">
        <v>72</v>
      </c>
      <c r="K24" s="16">
        <v>4</v>
      </c>
      <c r="L24" s="16" t="s">
        <v>25</v>
      </c>
    </row>
    <row r="25" spans="1:12" ht="14.95" x14ac:dyDescent="0.25">
      <c r="A25" s="16">
        <v>4</v>
      </c>
      <c r="B25" s="11" t="s">
        <v>119</v>
      </c>
      <c r="C25" s="13" t="s">
        <v>32</v>
      </c>
      <c r="D25" s="16">
        <v>3</v>
      </c>
      <c r="E25" s="16" t="s">
        <v>173</v>
      </c>
      <c r="F25" s="16">
        <v>2</v>
      </c>
      <c r="G25" s="16">
        <v>2</v>
      </c>
      <c r="H25" s="16">
        <v>4</v>
      </c>
      <c r="I25" s="16">
        <v>0</v>
      </c>
      <c r="J25" s="16">
        <v>72</v>
      </c>
      <c r="K25" s="16">
        <v>4</v>
      </c>
      <c r="L25" s="16" t="s">
        <v>118</v>
      </c>
    </row>
    <row r="26" spans="1:12" ht="14.95" x14ac:dyDescent="0.25">
      <c r="A26" s="16">
        <v>5</v>
      </c>
      <c r="B26" s="11" t="s">
        <v>121</v>
      </c>
      <c r="C26" s="13" t="s">
        <v>33</v>
      </c>
      <c r="D26" s="16">
        <v>4</v>
      </c>
      <c r="E26" s="16" t="s">
        <v>173</v>
      </c>
      <c r="F26" s="16">
        <v>1</v>
      </c>
      <c r="G26" s="16">
        <v>2</v>
      </c>
      <c r="H26" s="16">
        <v>3</v>
      </c>
      <c r="I26" s="16">
        <v>16</v>
      </c>
      <c r="J26" s="16">
        <v>70</v>
      </c>
      <c r="K26" s="16">
        <v>4</v>
      </c>
      <c r="L26" s="16" t="s">
        <v>29</v>
      </c>
    </row>
    <row r="27" spans="1:12" ht="14.95" x14ac:dyDescent="0.25">
      <c r="A27" s="16">
        <v>6</v>
      </c>
      <c r="B27" s="11" t="s">
        <v>120</v>
      </c>
      <c r="C27" s="13" t="s">
        <v>34</v>
      </c>
      <c r="D27" s="16">
        <v>4</v>
      </c>
      <c r="E27" s="16" t="s">
        <v>173</v>
      </c>
      <c r="F27" s="16">
        <v>2</v>
      </c>
      <c r="G27" s="16">
        <v>2</v>
      </c>
      <c r="H27" s="16">
        <v>4</v>
      </c>
      <c r="I27" s="16">
        <v>0</v>
      </c>
      <c r="J27" s="16">
        <v>72</v>
      </c>
      <c r="K27" s="16">
        <v>4</v>
      </c>
      <c r="L27" s="16" t="s">
        <v>119</v>
      </c>
    </row>
    <row r="28" spans="1:12" ht="29.9" customHeight="1" x14ac:dyDescent="0.25">
      <c r="A28" s="48"/>
      <c r="B28" s="48"/>
      <c r="C28" s="36" t="s">
        <v>35</v>
      </c>
      <c r="D28" s="51"/>
      <c r="E28" s="51"/>
      <c r="F28" s="7">
        <f>SUM(F22:F27)</f>
        <v>10</v>
      </c>
      <c r="G28" s="7">
        <f t="shared" ref="G28:K28" si="0">SUM(G22:G27)</f>
        <v>12</v>
      </c>
      <c r="H28" s="7">
        <f t="shared" si="0"/>
        <v>22</v>
      </c>
      <c r="I28" s="7">
        <f t="shared" si="0"/>
        <v>32</v>
      </c>
      <c r="J28" s="7">
        <f t="shared" si="0"/>
        <v>428</v>
      </c>
      <c r="K28" s="7">
        <f t="shared" si="0"/>
        <v>24</v>
      </c>
      <c r="L28" s="8"/>
    </row>
    <row r="29" spans="1:12" x14ac:dyDescent="0.25">
      <c r="A29" s="42" t="s">
        <v>36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</row>
    <row r="30" spans="1:12" x14ac:dyDescent="0.25">
      <c r="A30" s="16">
        <v>7</v>
      </c>
      <c r="B30" s="11" t="s">
        <v>37</v>
      </c>
      <c r="C30" s="13" t="s">
        <v>38</v>
      </c>
      <c r="D30" s="16">
        <v>1</v>
      </c>
      <c r="E30" s="16" t="s">
        <v>27</v>
      </c>
      <c r="F30" s="16">
        <v>3</v>
      </c>
      <c r="G30" s="16">
        <v>2</v>
      </c>
      <c r="H30" s="16">
        <v>5</v>
      </c>
      <c r="I30" s="16">
        <v>0</v>
      </c>
      <c r="J30" s="16">
        <v>90</v>
      </c>
      <c r="K30" s="16">
        <v>6</v>
      </c>
      <c r="L30" s="16" t="s">
        <v>28</v>
      </c>
    </row>
    <row r="31" spans="1:12" x14ac:dyDescent="0.25">
      <c r="A31" s="16">
        <v>8</v>
      </c>
      <c r="B31" s="11" t="s">
        <v>39</v>
      </c>
      <c r="C31" s="13" t="s">
        <v>40</v>
      </c>
      <c r="D31" s="16">
        <v>1</v>
      </c>
      <c r="E31" s="16" t="s">
        <v>27</v>
      </c>
      <c r="F31" s="16">
        <v>3</v>
      </c>
      <c r="G31" s="16">
        <v>2</v>
      </c>
      <c r="H31" s="16">
        <v>5</v>
      </c>
      <c r="I31" s="16">
        <v>0</v>
      </c>
      <c r="J31" s="16">
        <v>90</v>
      </c>
      <c r="K31" s="16">
        <v>6</v>
      </c>
      <c r="L31" s="16" t="s">
        <v>28</v>
      </c>
    </row>
    <row r="32" spans="1:12" x14ac:dyDescent="0.25">
      <c r="A32" s="16">
        <v>9</v>
      </c>
      <c r="B32" s="11" t="s">
        <v>132</v>
      </c>
      <c r="C32" s="13" t="s">
        <v>41</v>
      </c>
      <c r="D32" s="16">
        <v>2</v>
      </c>
      <c r="E32" s="16" t="s">
        <v>27</v>
      </c>
      <c r="F32" s="16">
        <v>3</v>
      </c>
      <c r="G32" s="16">
        <v>2</v>
      </c>
      <c r="H32" s="16">
        <v>5</v>
      </c>
      <c r="I32" s="16">
        <v>0</v>
      </c>
      <c r="J32" s="16">
        <v>90</v>
      </c>
      <c r="K32" s="16">
        <v>6</v>
      </c>
      <c r="L32" s="16" t="s">
        <v>37</v>
      </c>
    </row>
    <row r="33" spans="1:13" x14ac:dyDescent="0.25">
      <c r="A33" s="16">
        <v>10</v>
      </c>
      <c r="B33" s="11" t="s">
        <v>122</v>
      </c>
      <c r="C33" s="13" t="s">
        <v>42</v>
      </c>
      <c r="D33" s="16">
        <v>2</v>
      </c>
      <c r="E33" s="16" t="s">
        <v>27</v>
      </c>
      <c r="F33" s="16">
        <v>3</v>
      </c>
      <c r="G33" s="16">
        <v>2</v>
      </c>
      <c r="H33" s="16">
        <v>5</v>
      </c>
      <c r="I33" s="16">
        <v>0</v>
      </c>
      <c r="J33" s="16">
        <v>90</v>
      </c>
      <c r="K33" s="16">
        <v>6</v>
      </c>
      <c r="L33" s="16" t="s">
        <v>39</v>
      </c>
    </row>
    <row r="34" spans="1:13" x14ac:dyDescent="0.25">
      <c r="A34" s="16">
        <v>11</v>
      </c>
      <c r="B34" s="11" t="s">
        <v>141</v>
      </c>
      <c r="C34" s="13" t="s">
        <v>43</v>
      </c>
      <c r="D34" s="16">
        <v>2</v>
      </c>
      <c r="E34" s="16" t="s">
        <v>27</v>
      </c>
      <c r="F34" s="16">
        <v>3</v>
      </c>
      <c r="G34" s="16">
        <v>2</v>
      </c>
      <c r="H34" s="16">
        <v>5</v>
      </c>
      <c r="I34" s="16">
        <v>0</v>
      </c>
      <c r="J34" s="16">
        <v>90</v>
      </c>
      <c r="K34" s="16">
        <v>6</v>
      </c>
      <c r="L34" s="16" t="s">
        <v>28</v>
      </c>
    </row>
    <row r="35" spans="1:13" x14ac:dyDescent="0.25">
      <c r="A35" s="16">
        <v>12</v>
      </c>
      <c r="B35" s="11" t="s">
        <v>154</v>
      </c>
      <c r="C35" s="14" t="s">
        <v>44</v>
      </c>
      <c r="D35" s="16">
        <v>3</v>
      </c>
      <c r="E35" s="16" t="s">
        <v>27</v>
      </c>
      <c r="F35" s="16">
        <v>3</v>
      </c>
      <c r="G35" s="16">
        <v>2</v>
      </c>
      <c r="H35" s="16">
        <v>5</v>
      </c>
      <c r="I35" s="16">
        <v>0</v>
      </c>
      <c r="J35" s="16">
        <v>90</v>
      </c>
      <c r="K35" s="16">
        <v>6</v>
      </c>
      <c r="L35" s="16" t="s">
        <v>132</v>
      </c>
    </row>
    <row r="36" spans="1:13" ht="27.2" x14ac:dyDescent="0.25">
      <c r="A36" s="16">
        <v>13</v>
      </c>
      <c r="B36" s="11" t="s">
        <v>138</v>
      </c>
      <c r="C36" s="13" t="s">
        <v>45</v>
      </c>
      <c r="D36" s="16">
        <v>3</v>
      </c>
      <c r="E36" s="16" t="s">
        <v>27</v>
      </c>
      <c r="F36" s="16">
        <v>3</v>
      </c>
      <c r="G36" s="16">
        <v>2</v>
      </c>
      <c r="H36" s="16">
        <v>5</v>
      </c>
      <c r="I36" s="16">
        <v>0</v>
      </c>
      <c r="J36" s="16">
        <v>90</v>
      </c>
      <c r="K36" s="16">
        <v>6</v>
      </c>
      <c r="L36" s="16" t="s">
        <v>140</v>
      </c>
    </row>
    <row r="37" spans="1:13" x14ac:dyDescent="0.25">
      <c r="A37" s="16">
        <v>14</v>
      </c>
      <c r="B37" s="11" t="s">
        <v>136</v>
      </c>
      <c r="C37" s="13" t="s">
        <v>46</v>
      </c>
      <c r="D37" s="16">
        <v>4</v>
      </c>
      <c r="E37" s="16" t="s">
        <v>27</v>
      </c>
      <c r="F37" s="16">
        <v>3</v>
      </c>
      <c r="G37" s="16">
        <v>2</v>
      </c>
      <c r="H37" s="16">
        <v>5</v>
      </c>
      <c r="I37" s="16">
        <v>0</v>
      </c>
      <c r="J37" s="16">
        <v>90</v>
      </c>
      <c r="K37" s="16">
        <v>6</v>
      </c>
      <c r="L37" s="17" t="s">
        <v>154</v>
      </c>
    </row>
    <row r="38" spans="1:13" x14ac:dyDescent="0.25">
      <c r="A38" s="48"/>
      <c r="B38" s="48"/>
      <c r="C38" s="36" t="s">
        <v>47</v>
      </c>
      <c r="D38" s="36"/>
      <c r="E38" s="36"/>
      <c r="F38" s="9">
        <f>SUM(F30:F37)</f>
        <v>24</v>
      </c>
      <c r="G38" s="9">
        <f t="shared" ref="G38:K38" si="1">SUM(G30:G37)</f>
        <v>16</v>
      </c>
      <c r="H38" s="9">
        <f t="shared" si="1"/>
        <v>40</v>
      </c>
      <c r="I38" s="9">
        <f t="shared" si="1"/>
        <v>0</v>
      </c>
      <c r="J38" s="9">
        <f t="shared" si="1"/>
        <v>720</v>
      </c>
      <c r="K38" s="9">
        <f t="shared" si="1"/>
        <v>48</v>
      </c>
      <c r="L38" s="10"/>
    </row>
    <row r="39" spans="1:13" x14ac:dyDescent="0.25">
      <c r="A39" s="42" t="s">
        <v>48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</row>
    <row r="40" spans="1:13" x14ac:dyDescent="0.25">
      <c r="A40" s="16">
        <v>15</v>
      </c>
      <c r="B40" s="11" t="s">
        <v>130</v>
      </c>
      <c r="C40" s="13" t="s">
        <v>49</v>
      </c>
      <c r="D40" s="16">
        <v>4</v>
      </c>
      <c r="E40" s="16" t="s">
        <v>27</v>
      </c>
      <c r="F40" s="16">
        <v>3</v>
      </c>
      <c r="G40" s="16">
        <v>2</v>
      </c>
      <c r="H40" s="16">
        <v>5</v>
      </c>
      <c r="I40" s="16">
        <v>0</v>
      </c>
      <c r="J40" s="16">
        <v>90</v>
      </c>
      <c r="K40" s="16">
        <v>6</v>
      </c>
      <c r="L40" s="16" t="s">
        <v>123</v>
      </c>
      <c r="M40" s="12"/>
    </row>
    <row r="41" spans="1:13" x14ac:dyDescent="0.25">
      <c r="A41" s="49"/>
      <c r="B41" s="49"/>
      <c r="C41" s="36" t="s">
        <v>50</v>
      </c>
      <c r="D41" s="36"/>
      <c r="E41" s="36"/>
      <c r="F41" s="9">
        <f>SUM(F40)</f>
        <v>3</v>
      </c>
      <c r="G41" s="9">
        <f t="shared" ref="G41:K41" si="2">SUM(G40)</f>
        <v>2</v>
      </c>
      <c r="H41" s="9">
        <f t="shared" si="2"/>
        <v>5</v>
      </c>
      <c r="I41" s="9">
        <f t="shared" si="2"/>
        <v>0</v>
      </c>
      <c r="J41" s="9">
        <f t="shared" si="2"/>
        <v>90</v>
      </c>
      <c r="K41" s="9">
        <f t="shared" si="2"/>
        <v>6</v>
      </c>
      <c r="L41" s="10"/>
    </row>
    <row r="42" spans="1:13" x14ac:dyDescent="0.25">
      <c r="A42" s="42" t="s">
        <v>51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</row>
    <row r="43" spans="1:13" x14ac:dyDescent="0.25">
      <c r="A43" s="16">
        <v>16</v>
      </c>
      <c r="B43" s="11" t="s">
        <v>52</v>
      </c>
      <c r="C43" s="13" t="s">
        <v>53</v>
      </c>
      <c r="D43" s="16">
        <v>1</v>
      </c>
      <c r="E43" s="16" t="s">
        <v>27</v>
      </c>
      <c r="F43" s="16">
        <v>3</v>
      </c>
      <c r="G43" s="16">
        <v>2</v>
      </c>
      <c r="H43" s="16">
        <v>5</v>
      </c>
      <c r="I43" s="16">
        <v>0</v>
      </c>
      <c r="J43" s="16">
        <v>90</v>
      </c>
      <c r="K43" s="16">
        <v>6</v>
      </c>
      <c r="L43" s="16" t="s">
        <v>28</v>
      </c>
    </row>
    <row r="44" spans="1:13" x14ac:dyDescent="0.25">
      <c r="A44" s="16">
        <v>17</v>
      </c>
      <c r="B44" s="11" t="s">
        <v>155</v>
      </c>
      <c r="C44" s="13" t="s">
        <v>54</v>
      </c>
      <c r="D44" s="16">
        <v>2</v>
      </c>
      <c r="E44" s="16" t="s">
        <v>27</v>
      </c>
      <c r="F44" s="16">
        <v>2</v>
      </c>
      <c r="G44" s="16">
        <v>3</v>
      </c>
      <c r="H44" s="16">
        <v>5</v>
      </c>
      <c r="I44" s="16">
        <v>0</v>
      </c>
      <c r="J44" s="16">
        <v>90</v>
      </c>
      <c r="K44" s="16">
        <v>6</v>
      </c>
      <c r="L44" s="16" t="s">
        <v>52</v>
      </c>
    </row>
    <row r="45" spans="1:13" x14ac:dyDescent="0.25">
      <c r="A45" s="16">
        <v>18</v>
      </c>
      <c r="B45" s="11" t="s">
        <v>123</v>
      </c>
      <c r="C45" s="13" t="s">
        <v>153</v>
      </c>
      <c r="D45" s="16">
        <v>3</v>
      </c>
      <c r="E45" s="16" t="s">
        <v>27</v>
      </c>
      <c r="F45" s="16">
        <v>2</v>
      </c>
      <c r="G45" s="16">
        <v>3</v>
      </c>
      <c r="H45" s="16">
        <v>5</v>
      </c>
      <c r="I45" s="16">
        <v>0</v>
      </c>
      <c r="J45" s="16">
        <v>90</v>
      </c>
      <c r="K45" s="16">
        <v>6</v>
      </c>
      <c r="L45" s="16" t="s">
        <v>155</v>
      </c>
    </row>
    <row r="46" spans="1:13" x14ac:dyDescent="0.25">
      <c r="A46" s="16">
        <v>19</v>
      </c>
      <c r="B46" s="11" t="s">
        <v>137</v>
      </c>
      <c r="C46" s="14" t="s">
        <v>55</v>
      </c>
      <c r="D46" s="17">
        <v>4</v>
      </c>
      <c r="E46" s="16" t="s">
        <v>27</v>
      </c>
      <c r="F46" s="16">
        <v>3</v>
      </c>
      <c r="G46" s="16">
        <v>2</v>
      </c>
      <c r="H46" s="16">
        <v>5</v>
      </c>
      <c r="I46" s="16">
        <v>0</v>
      </c>
      <c r="J46" s="16">
        <v>90</v>
      </c>
      <c r="K46" s="16">
        <v>6</v>
      </c>
      <c r="L46" s="16" t="s">
        <v>123</v>
      </c>
    </row>
    <row r="47" spans="1:13" ht="28.2" customHeight="1" x14ac:dyDescent="0.25">
      <c r="A47" s="35"/>
      <c r="B47" s="35"/>
      <c r="C47" s="36" t="s">
        <v>56</v>
      </c>
      <c r="D47" s="36"/>
      <c r="E47" s="36"/>
      <c r="F47" s="9">
        <f>SUM(F43:F46)</f>
        <v>10</v>
      </c>
      <c r="G47" s="9">
        <f t="shared" ref="G47:K47" si="3">SUM(G43:G46)</f>
        <v>10</v>
      </c>
      <c r="H47" s="9">
        <f t="shared" si="3"/>
        <v>20</v>
      </c>
      <c r="I47" s="9">
        <f t="shared" si="3"/>
        <v>0</v>
      </c>
      <c r="J47" s="9">
        <f t="shared" si="3"/>
        <v>360</v>
      </c>
      <c r="K47" s="9">
        <f t="shared" si="3"/>
        <v>24</v>
      </c>
      <c r="L47" s="10"/>
    </row>
    <row r="48" spans="1:13" x14ac:dyDescent="0.25">
      <c r="A48" s="42" t="s">
        <v>57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</row>
    <row r="49" spans="1:13" x14ac:dyDescent="0.25">
      <c r="A49" s="16">
        <v>20</v>
      </c>
      <c r="B49" s="18" t="s">
        <v>142</v>
      </c>
      <c r="C49" s="13" t="s">
        <v>58</v>
      </c>
      <c r="D49" s="16">
        <v>3</v>
      </c>
      <c r="E49" s="16" t="s">
        <v>27</v>
      </c>
      <c r="F49" s="16">
        <v>3</v>
      </c>
      <c r="G49" s="16">
        <v>2</v>
      </c>
      <c r="H49" s="16">
        <v>5</v>
      </c>
      <c r="I49" s="16">
        <v>0</v>
      </c>
      <c r="J49" s="16">
        <v>90</v>
      </c>
      <c r="K49" s="16">
        <v>6</v>
      </c>
      <c r="L49" s="16" t="s">
        <v>155</v>
      </c>
    </row>
    <row r="50" spans="1:13" ht="27.2" x14ac:dyDescent="0.25">
      <c r="A50" s="16">
        <v>21</v>
      </c>
      <c r="B50" s="18" t="s">
        <v>143</v>
      </c>
      <c r="C50" s="13" t="s">
        <v>59</v>
      </c>
      <c r="D50" s="16">
        <v>3</v>
      </c>
      <c r="E50" s="16" t="s">
        <v>27</v>
      </c>
      <c r="F50" s="16">
        <v>3</v>
      </c>
      <c r="G50" s="16">
        <v>2</v>
      </c>
      <c r="H50" s="16">
        <v>5</v>
      </c>
      <c r="I50" s="16">
        <v>0</v>
      </c>
      <c r="J50" s="16">
        <v>90</v>
      </c>
      <c r="K50" s="16">
        <v>6</v>
      </c>
      <c r="L50" s="16" t="s">
        <v>166</v>
      </c>
      <c r="M50" s="12"/>
    </row>
    <row r="51" spans="1:13" x14ac:dyDescent="0.25">
      <c r="A51" s="16">
        <v>22</v>
      </c>
      <c r="B51" s="18" t="s">
        <v>144</v>
      </c>
      <c r="C51" s="13" t="s">
        <v>60</v>
      </c>
      <c r="D51" s="16">
        <v>4</v>
      </c>
      <c r="E51" s="16" t="s">
        <v>27</v>
      </c>
      <c r="F51" s="16">
        <v>3</v>
      </c>
      <c r="G51" s="16">
        <v>2</v>
      </c>
      <c r="H51" s="16">
        <v>5</v>
      </c>
      <c r="I51" s="16">
        <v>0</v>
      </c>
      <c r="J51" s="16">
        <v>90</v>
      </c>
      <c r="K51" s="16">
        <v>6</v>
      </c>
      <c r="L51" s="16" t="s">
        <v>143</v>
      </c>
    </row>
    <row r="52" spans="1:13" ht="29.9" customHeight="1" x14ac:dyDescent="0.25">
      <c r="A52" s="35"/>
      <c r="B52" s="35"/>
      <c r="C52" s="29" t="s">
        <v>180</v>
      </c>
      <c r="D52" s="29"/>
      <c r="E52" s="29"/>
      <c r="F52" s="9">
        <f>SUM(F49:F51)</f>
        <v>9</v>
      </c>
      <c r="G52" s="9">
        <f t="shared" ref="G52:K52" si="4">SUM(G49:G51)</f>
        <v>6</v>
      </c>
      <c r="H52" s="9">
        <f t="shared" si="4"/>
        <v>15</v>
      </c>
      <c r="I52" s="9">
        <f t="shared" si="4"/>
        <v>0</v>
      </c>
      <c r="J52" s="9">
        <f t="shared" si="4"/>
        <v>270</v>
      </c>
      <c r="K52" s="9">
        <f t="shared" si="4"/>
        <v>18</v>
      </c>
      <c r="L52" s="10"/>
    </row>
    <row r="53" spans="1:13" x14ac:dyDescent="0.25">
      <c r="A53" s="42" t="s">
        <v>62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</row>
    <row r="54" spans="1:13" x14ac:dyDescent="0.25">
      <c r="A54" s="16">
        <v>23</v>
      </c>
      <c r="B54" s="11" t="s">
        <v>63</v>
      </c>
      <c r="C54" s="13" t="s">
        <v>64</v>
      </c>
      <c r="D54" s="16">
        <v>1</v>
      </c>
      <c r="E54" s="16" t="s">
        <v>27</v>
      </c>
      <c r="F54" s="16">
        <v>3</v>
      </c>
      <c r="G54" s="16">
        <v>2</v>
      </c>
      <c r="H54" s="16">
        <v>5</v>
      </c>
      <c r="I54" s="16">
        <v>0</v>
      </c>
      <c r="J54" s="16">
        <v>90</v>
      </c>
      <c r="K54" s="16">
        <v>6</v>
      </c>
      <c r="L54" s="16" t="s">
        <v>28</v>
      </c>
    </row>
    <row r="55" spans="1:13" x14ac:dyDescent="0.25">
      <c r="A55" s="35"/>
      <c r="B55" s="35"/>
      <c r="C55" s="36" t="s">
        <v>65</v>
      </c>
      <c r="D55" s="36"/>
      <c r="E55" s="36"/>
      <c r="F55" s="9">
        <f>SUM(F54)</f>
        <v>3</v>
      </c>
      <c r="G55" s="9">
        <f t="shared" ref="G55:K55" si="5">SUM(G54)</f>
        <v>2</v>
      </c>
      <c r="H55" s="9">
        <f t="shared" si="5"/>
        <v>5</v>
      </c>
      <c r="I55" s="9">
        <f t="shared" si="5"/>
        <v>0</v>
      </c>
      <c r="J55" s="9">
        <f t="shared" si="5"/>
        <v>90</v>
      </c>
      <c r="K55" s="9">
        <f t="shared" si="5"/>
        <v>6</v>
      </c>
      <c r="L55" s="10"/>
    </row>
    <row r="56" spans="1:13" x14ac:dyDescent="0.25">
      <c r="A56" s="46"/>
      <c r="B56" s="46"/>
      <c r="C56" s="47" t="s">
        <v>66</v>
      </c>
      <c r="D56" s="47"/>
      <c r="E56" s="47"/>
      <c r="F56" s="19">
        <f>F55+F52+F47+F41+F38+F28</f>
        <v>59</v>
      </c>
      <c r="G56" s="19">
        <f t="shared" ref="G56:K56" si="6">G55+G52+G47+G41+G38+G28</f>
        <v>48</v>
      </c>
      <c r="H56" s="19">
        <f t="shared" si="6"/>
        <v>107</v>
      </c>
      <c r="I56" s="19">
        <f t="shared" si="6"/>
        <v>32</v>
      </c>
      <c r="J56" s="19">
        <f t="shared" si="6"/>
        <v>1958</v>
      </c>
      <c r="K56" s="19">
        <f t="shared" si="6"/>
        <v>126</v>
      </c>
      <c r="L56" s="20"/>
    </row>
    <row r="57" spans="1:13" x14ac:dyDescent="0.25">
      <c r="A57" s="50" t="s">
        <v>67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</row>
    <row r="58" spans="1:13" x14ac:dyDescent="0.25">
      <c r="A58" s="42" t="s">
        <v>24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</row>
    <row r="59" spans="1:13" ht="14.95" x14ac:dyDescent="0.25">
      <c r="A59" s="16">
        <v>24</v>
      </c>
      <c r="B59" s="11" t="s">
        <v>139</v>
      </c>
      <c r="C59" s="13" t="s">
        <v>68</v>
      </c>
      <c r="D59" s="16">
        <v>5</v>
      </c>
      <c r="E59" s="16" t="s">
        <v>173</v>
      </c>
      <c r="F59" s="16">
        <v>1</v>
      </c>
      <c r="G59" s="16">
        <v>2</v>
      </c>
      <c r="H59" s="16">
        <v>3</v>
      </c>
      <c r="I59" s="16">
        <v>16</v>
      </c>
      <c r="J59" s="16">
        <v>70</v>
      </c>
      <c r="K59" s="16">
        <v>4</v>
      </c>
      <c r="L59" s="16" t="s">
        <v>121</v>
      </c>
    </row>
    <row r="60" spans="1:13" ht="28.2" customHeight="1" x14ac:dyDescent="0.25">
      <c r="A60" s="35"/>
      <c r="B60" s="35"/>
      <c r="C60" s="36" t="s">
        <v>35</v>
      </c>
      <c r="D60" s="36"/>
      <c r="E60" s="36"/>
      <c r="F60" s="9">
        <f>SUM(F59)</f>
        <v>1</v>
      </c>
      <c r="G60" s="9">
        <f t="shared" ref="G60:K60" si="7">SUM(G59)</f>
        <v>2</v>
      </c>
      <c r="H60" s="9">
        <f t="shared" si="7"/>
        <v>3</v>
      </c>
      <c r="I60" s="9">
        <f t="shared" si="7"/>
        <v>16</v>
      </c>
      <c r="J60" s="9">
        <f t="shared" si="7"/>
        <v>70</v>
      </c>
      <c r="K60" s="9">
        <f t="shared" si="7"/>
        <v>4</v>
      </c>
      <c r="L60" s="10"/>
    </row>
    <row r="61" spans="1:13" x14ac:dyDescent="0.25">
      <c r="A61" s="42" t="s">
        <v>69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</row>
    <row r="62" spans="1:13" x14ac:dyDescent="0.25">
      <c r="A62" s="16">
        <v>25</v>
      </c>
      <c r="B62" s="11" t="s">
        <v>129</v>
      </c>
      <c r="C62" s="13" t="s">
        <v>70</v>
      </c>
      <c r="D62" s="16">
        <v>5</v>
      </c>
      <c r="E62" s="16" t="s">
        <v>27</v>
      </c>
      <c r="F62" s="16">
        <v>3</v>
      </c>
      <c r="G62" s="16">
        <v>2</v>
      </c>
      <c r="H62" s="16">
        <v>5</v>
      </c>
      <c r="I62" s="16">
        <v>0</v>
      </c>
      <c r="J62" s="16">
        <v>90</v>
      </c>
      <c r="K62" s="16">
        <v>6</v>
      </c>
      <c r="L62" s="17" t="s">
        <v>136</v>
      </c>
    </row>
    <row r="63" spans="1:13" ht="27.2" x14ac:dyDescent="0.25">
      <c r="A63" s="17">
        <v>26</v>
      </c>
      <c r="B63" s="11" t="s">
        <v>133</v>
      </c>
      <c r="C63" s="14" t="s">
        <v>71</v>
      </c>
      <c r="D63" s="17">
        <v>7</v>
      </c>
      <c r="E63" s="16" t="s">
        <v>27</v>
      </c>
      <c r="F63" s="16">
        <v>3</v>
      </c>
      <c r="G63" s="16">
        <v>2</v>
      </c>
      <c r="H63" s="16">
        <v>5</v>
      </c>
      <c r="I63" s="16">
        <v>0</v>
      </c>
      <c r="J63" s="16">
        <v>90</v>
      </c>
      <c r="K63" s="16">
        <v>6</v>
      </c>
      <c r="L63" s="16" t="s">
        <v>167</v>
      </c>
      <c r="M63" s="12"/>
    </row>
    <row r="64" spans="1:13" x14ac:dyDescent="0.25">
      <c r="A64" s="35"/>
      <c r="B64" s="35"/>
      <c r="C64" s="36" t="s">
        <v>72</v>
      </c>
      <c r="D64" s="36"/>
      <c r="E64" s="36"/>
      <c r="F64" s="9">
        <f>SUM(F62:F63)</f>
        <v>6</v>
      </c>
      <c r="G64" s="9">
        <f t="shared" ref="G64:K64" si="8">SUM(G62:G63)</f>
        <v>4</v>
      </c>
      <c r="H64" s="9">
        <f t="shared" si="8"/>
        <v>10</v>
      </c>
      <c r="I64" s="9">
        <f t="shared" si="8"/>
        <v>0</v>
      </c>
      <c r="J64" s="9">
        <f t="shared" si="8"/>
        <v>180</v>
      </c>
      <c r="K64" s="9">
        <f t="shared" si="8"/>
        <v>12</v>
      </c>
      <c r="L64" s="10"/>
    </row>
    <row r="65" spans="1:13" x14ac:dyDescent="0.25">
      <c r="A65" s="42" t="s">
        <v>48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</row>
    <row r="66" spans="1:13" x14ac:dyDescent="0.25">
      <c r="A66" s="16">
        <v>27</v>
      </c>
      <c r="B66" s="11" t="s">
        <v>145</v>
      </c>
      <c r="C66" s="13" t="s">
        <v>73</v>
      </c>
      <c r="D66" s="16">
        <v>7</v>
      </c>
      <c r="E66" s="16" t="s">
        <v>27</v>
      </c>
      <c r="F66" s="16">
        <v>3</v>
      </c>
      <c r="G66" s="16">
        <v>2</v>
      </c>
      <c r="H66" s="16">
        <v>5</v>
      </c>
      <c r="I66" s="16">
        <v>0</v>
      </c>
      <c r="J66" s="16">
        <v>90</v>
      </c>
      <c r="K66" s="16">
        <v>6</v>
      </c>
      <c r="L66" s="16" t="s">
        <v>129</v>
      </c>
    </row>
    <row r="67" spans="1:13" x14ac:dyDescent="0.25">
      <c r="A67" s="16">
        <v>28</v>
      </c>
      <c r="B67" s="11" t="s">
        <v>156</v>
      </c>
      <c r="C67" s="13" t="s">
        <v>74</v>
      </c>
      <c r="D67" s="16">
        <v>8</v>
      </c>
      <c r="E67" s="16" t="s">
        <v>27</v>
      </c>
      <c r="F67" s="16">
        <v>3</v>
      </c>
      <c r="G67" s="16">
        <v>2</v>
      </c>
      <c r="H67" s="16">
        <v>5</v>
      </c>
      <c r="I67" s="16">
        <v>0</v>
      </c>
      <c r="J67" s="16">
        <v>90</v>
      </c>
      <c r="K67" s="16">
        <v>6</v>
      </c>
      <c r="L67" s="16" t="s">
        <v>145</v>
      </c>
    </row>
    <row r="68" spans="1:13" x14ac:dyDescent="0.25">
      <c r="A68" s="16">
        <v>29</v>
      </c>
      <c r="B68" s="11" t="s">
        <v>131</v>
      </c>
      <c r="C68" s="13" t="s">
        <v>75</v>
      </c>
      <c r="D68" s="16">
        <v>9</v>
      </c>
      <c r="E68" s="16" t="s">
        <v>27</v>
      </c>
      <c r="F68" s="16">
        <v>3</v>
      </c>
      <c r="G68" s="16">
        <v>2</v>
      </c>
      <c r="H68" s="16">
        <v>5</v>
      </c>
      <c r="I68" s="16">
        <v>0</v>
      </c>
      <c r="J68" s="16">
        <v>90</v>
      </c>
      <c r="K68" s="16">
        <v>6</v>
      </c>
      <c r="L68" s="16" t="s">
        <v>156</v>
      </c>
    </row>
    <row r="69" spans="1:13" x14ac:dyDescent="0.25">
      <c r="A69" s="16">
        <v>30</v>
      </c>
      <c r="B69" s="11" t="s">
        <v>146</v>
      </c>
      <c r="C69" s="13" t="s">
        <v>185</v>
      </c>
      <c r="D69" s="16">
        <v>9</v>
      </c>
      <c r="E69" s="16" t="s">
        <v>27</v>
      </c>
      <c r="F69" s="16">
        <v>3</v>
      </c>
      <c r="G69" s="16">
        <v>2</v>
      </c>
      <c r="H69" s="16">
        <v>5</v>
      </c>
      <c r="I69" s="16">
        <v>0</v>
      </c>
      <c r="J69" s="16">
        <v>90</v>
      </c>
      <c r="K69" s="16">
        <v>6</v>
      </c>
      <c r="L69" s="16" t="s">
        <v>150</v>
      </c>
    </row>
    <row r="70" spans="1:13" x14ac:dyDescent="0.25">
      <c r="A70" s="35"/>
      <c r="B70" s="35"/>
      <c r="C70" s="36" t="s">
        <v>50</v>
      </c>
      <c r="D70" s="36"/>
      <c r="E70" s="36"/>
      <c r="F70" s="9">
        <f>SUM(F66:F69)</f>
        <v>12</v>
      </c>
      <c r="G70" s="9">
        <f t="shared" ref="G70:K70" si="9">SUM(G66:G69)</f>
        <v>8</v>
      </c>
      <c r="H70" s="9">
        <f t="shared" si="9"/>
        <v>20</v>
      </c>
      <c r="I70" s="9">
        <f t="shared" si="9"/>
        <v>0</v>
      </c>
      <c r="J70" s="9">
        <f t="shared" si="9"/>
        <v>360</v>
      </c>
      <c r="K70" s="9">
        <f t="shared" si="9"/>
        <v>24</v>
      </c>
      <c r="L70" s="10"/>
    </row>
    <row r="71" spans="1:13" x14ac:dyDescent="0.25">
      <c r="A71" s="42" t="s">
        <v>51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</row>
    <row r="72" spans="1:13" ht="27.2" x14ac:dyDescent="0.25">
      <c r="A72" s="16">
        <v>31</v>
      </c>
      <c r="B72" s="18" t="s">
        <v>135</v>
      </c>
      <c r="C72" s="13" t="s">
        <v>77</v>
      </c>
      <c r="D72" s="16">
        <v>5</v>
      </c>
      <c r="E72" s="16" t="s">
        <v>27</v>
      </c>
      <c r="F72" s="16">
        <v>3</v>
      </c>
      <c r="G72" s="16">
        <v>2</v>
      </c>
      <c r="H72" s="16">
        <v>5</v>
      </c>
      <c r="I72" s="16">
        <v>0</v>
      </c>
      <c r="J72" s="16">
        <v>90</v>
      </c>
      <c r="K72" s="16">
        <v>6</v>
      </c>
      <c r="L72" s="16" t="s">
        <v>182</v>
      </c>
    </row>
    <row r="73" spans="1:13" x14ac:dyDescent="0.25">
      <c r="A73" s="16">
        <v>32</v>
      </c>
      <c r="B73" s="18" t="s">
        <v>134</v>
      </c>
      <c r="C73" s="13" t="s">
        <v>78</v>
      </c>
      <c r="D73" s="16">
        <v>8</v>
      </c>
      <c r="E73" s="16" t="s">
        <v>27</v>
      </c>
      <c r="F73" s="16">
        <v>3</v>
      </c>
      <c r="G73" s="16">
        <v>2</v>
      </c>
      <c r="H73" s="16">
        <v>5</v>
      </c>
      <c r="I73" s="16">
        <v>0</v>
      </c>
      <c r="J73" s="16">
        <v>90</v>
      </c>
      <c r="K73" s="16">
        <v>6</v>
      </c>
      <c r="L73" s="16" t="s">
        <v>133</v>
      </c>
    </row>
    <row r="74" spans="1:13" x14ac:dyDescent="0.25">
      <c r="A74" s="16">
        <v>33</v>
      </c>
      <c r="B74" s="18" t="s">
        <v>127</v>
      </c>
      <c r="C74" s="13" t="s">
        <v>79</v>
      </c>
      <c r="D74" s="16">
        <v>8</v>
      </c>
      <c r="E74" s="16" t="s">
        <v>27</v>
      </c>
      <c r="F74" s="16">
        <v>2</v>
      </c>
      <c r="G74" s="16">
        <v>3</v>
      </c>
      <c r="H74" s="16">
        <v>5</v>
      </c>
      <c r="I74" s="16">
        <v>0</v>
      </c>
      <c r="J74" s="16">
        <v>90</v>
      </c>
      <c r="K74" s="16">
        <v>6</v>
      </c>
      <c r="L74" s="16" t="s">
        <v>128</v>
      </c>
    </row>
    <row r="75" spans="1:13" ht="29.9" customHeight="1" x14ac:dyDescent="0.25">
      <c r="A75" s="35"/>
      <c r="B75" s="35"/>
      <c r="C75" s="36" t="s">
        <v>56</v>
      </c>
      <c r="D75" s="36"/>
      <c r="E75" s="36"/>
      <c r="F75" s="9">
        <f>SUM(F72:F74)</f>
        <v>8</v>
      </c>
      <c r="G75" s="9">
        <f t="shared" ref="G75:K75" si="10">SUM(G72:G74)</f>
        <v>7</v>
      </c>
      <c r="H75" s="9">
        <f t="shared" si="10"/>
        <v>15</v>
      </c>
      <c r="I75" s="9">
        <f t="shared" si="10"/>
        <v>0</v>
      </c>
      <c r="J75" s="9">
        <f t="shared" si="10"/>
        <v>270</v>
      </c>
      <c r="K75" s="9">
        <f t="shared" si="10"/>
        <v>18</v>
      </c>
      <c r="L75" s="10"/>
    </row>
    <row r="76" spans="1:13" x14ac:dyDescent="0.25">
      <c r="A76" s="42" t="s">
        <v>57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</row>
    <row r="77" spans="1:13" ht="27.2" x14ac:dyDescent="0.25">
      <c r="A77" s="16">
        <v>34</v>
      </c>
      <c r="B77" s="18" t="s">
        <v>126</v>
      </c>
      <c r="C77" s="13" t="s">
        <v>81</v>
      </c>
      <c r="D77" s="16">
        <v>5</v>
      </c>
      <c r="E77" s="16" t="s">
        <v>27</v>
      </c>
      <c r="F77" s="16">
        <v>2</v>
      </c>
      <c r="G77" s="16">
        <v>3</v>
      </c>
      <c r="H77" s="16">
        <v>5</v>
      </c>
      <c r="I77" s="16">
        <v>0</v>
      </c>
      <c r="J77" s="16">
        <v>90</v>
      </c>
      <c r="K77" s="16">
        <v>6</v>
      </c>
      <c r="L77" s="16" t="s">
        <v>181</v>
      </c>
    </row>
    <row r="78" spans="1:13" ht="27.2" x14ac:dyDescent="0.25">
      <c r="A78" s="16">
        <v>35</v>
      </c>
      <c r="B78" s="18" t="s">
        <v>183</v>
      </c>
      <c r="C78" s="13" t="s">
        <v>82</v>
      </c>
      <c r="D78" s="16">
        <v>5</v>
      </c>
      <c r="E78" s="16" t="s">
        <v>27</v>
      </c>
      <c r="F78" s="16">
        <v>3</v>
      </c>
      <c r="G78" s="16">
        <v>2</v>
      </c>
      <c r="H78" s="16">
        <v>5</v>
      </c>
      <c r="I78" s="16">
        <v>0</v>
      </c>
      <c r="J78" s="16">
        <v>90</v>
      </c>
      <c r="K78" s="16">
        <v>6</v>
      </c>
      <c r="L78" s="16" t="s">
        <v>168</v>
      </c>
      <c r="M78" s="12"/>
    </row>
    <row r="79" spans="1:13" x14ac:dyDescent="0.25">
      <c r="A79" s="16">
        <v>36</v>
      </c>
      <c r="B79" s="11" t="s">
        <v>147</v>
      </c>
      <c r="C79" s="13" t="s">
        <v>83</v>
      </c>
      <c r="D79" s="16">
        <v>6</v>
      </c>
      <c r="E79" s="16" t="s">
        <v>27</v>
      </c>
      <c r="F79" s="16">
        <v>3</v>
      </c>
      <c r="G79" s="16">
        <v>2</v>
      </c>
      <c r="H79" s="16">
        <v>5</v>
      </c>
      <c r="I79" s="16">
        <v>0</v>
      </c>
      <c r="J79" s="16">
        <v>90</v>
      </c>
      <c r="K79" s="16">
        <v>6</v>
      </c>
      <c r="L79" s="16" t="s">
        <v>126</v>
      </c>
    </row>
    <row r="80" spans="1:13" ht="27.2" x14ac:dyDescent="0.25">
      <c r="A80" s="16">
        <v>37</v>
      </c>
      <c r="B80" s="18" t="s">
        <v>148</v>
      </c>
      <c r="C80" s="13" t="s">
        <v>84</v>
      </c>
      <c r="D80" s="16">
        <v>6</v>
      </c>
      <c r="E80" s="16" t="s">
        <v>27</v>
      </c>
      <c r="F80" s="16">
        <v>3</v>
      </c>
      <c r="G80" s="16">
        <v>2</v>
      </c>
      <c r="H80" s="16">
        <v>5</v>
      </c>
      <c r="I80" s="16">
        <v>0</v>
      </c>
      <c r="J80" s="16">
        <v>90</v>
      </c>
      <c r="K80" s="16">
        <v>6</v>
      </c>
      <c r="L80" s="16" t="s">
        <v>184</v>
      </c>
      <c r="M80" s="12"/>
    </row>
    <row r="81" spans="1:13" x14ac:dyDescent="0.25">
      <c r="A81" s="16">
        <v>38</v>
      </c>
      <c r="B81" s="18" t="s">
        <v>128</v>
      </c>
      <c r="C81" s="13" t="s">
        <v>80</v>
      </c>
      <c r="D81" s="16">
        <v>6</v>
      </c>
      <c r="E81" s="16" t="s">
        <v>27</v>
      </c>
      <c r="F81" s="16">
        <v>3</v>
      </c>
      <c r="G81" s="16">
        <v>2</v>
      </c>
      <c r="H81" s="16">
        <v>5</v>
      </c>
      <c r="I81" s="16">
        <v>0</v>
      </c>
      <c r="J81" s="16">
        <v>90</v>
      </c>
      <c r="K81" s="16">
        <v>6</v>
      </c>
      <c r="L81" s="16" t="s">
        <v>135</v>
      </c>
    </row>
    <row r="82" spans="1:13" ht="27.2" x14ac:dyDescent="0.25">
      <c r="A82" s="16">
        <v>39</v>
      </c>
      <c r="B82" s="18" t="s">
        <v>149</v>
      </c>
      <c r="C82" s="13" t="s">
        <v>85</v>
      </c>
      <c r="D82" s="16">
        <v>7</v>
      </c>
      <c r="E82" s="16" t="s">
        <v>27</v>
      </c>
      <c r="F82" s="16">
        <v>3</v>
      </c>
      <c r="G82" s="16">
        <v>2</v>
      </c>
      <c r="H82" s="16">
        <v>5</v>
      </c>
      <c r="I82" s="16">
        <v>0</v>
      </c>
      <c r="J82" s="16">
        <v>90</v>
      </c>
      <c r="K82" s="16">
        <v>6</v>
      </c>
      <c r="L82" s="16" t="s">
        <v>169</v>
      </c>
      <c r="M82" s="12"/>
    </row>
    <row r="83" spans="1:13" x14ac:dyDescent="0.25">
      <c r="A83" s="16">
        <v>40</v>
      </c>
      <c r="B83" s="18" t="s">
        <v>150</v>
      </c>
      <c r="C83" s="13" t="s">
        <v>76</v>
      </c>
      <c r="D83" s="16">
        <v>8</v>
      </c>
      <c r="E83" s="16" t="s">
        <v>27</v>
      </c>
      <c r="F83" s="16">
        <v>3</v>
      </c>
      <c r="G83" s="16">
        <v>2</v>
      </c>
      <c r="H83" s="16">
        <v>5</v>
      </c>
      <c r="I83" s="16">
        <v>0</v>
      </c>
      <c r="J83" s="16">
        <v>90</v>
      </c>
      <c r="K83" s="16">
        <v>6</v>
      </c>
      <c r="L83" s="16" t="s">
        <v>149</v>
      </c>
    </row>
    <row r="84" spans="1:13" x14ac:dyDescent="0.25">
      <c r="A84" s="16">
        <v>41</v>
      </c>
      <c r="B84" s="18" t="s">
        <v>151</v>
      </c>
      <c r="C84" s="13" t="s">
        <v>86</v>
      </c>
      <c r="D84" s="16">
        <v>8</v>
      </c>
      <c r="E84" s="16" t="s">
        <v>27</v>
      </c>
      <c r="F84" s="16">
        <v>3</v>
      </c>
      <c r="G84" s="16">
        <v>2</v>
      </c>
      <c r="H84" s="16">
        <v>5</v>
      </c>
      <c r="I84" s="16">
        <v>0</v>
      </c>
      <c r="J84" s="16">
        <v>90</v>
      </c>
      <c r="K84" s="16">
        <v>6</v>
      </c>
      <c r="L84" s="16" t="s">
        <v>162</v>
      </c>
    </row>
    <row r="85" spans="1:13" x14ac:dyDescent="0.25">
      <c r="A85" s="35"/>
      <c r="B85" s="35"/>
      <c r="C85" s="36" t="s">
        <v>61</v>
      </c>
      <c r="D85" s="36"/>
      <c r="E85" s="36"/>
      <c r="F85" s="9">
        <f>SUM(F77:F84)</f>
        <v>23</v>
      </c>
      <c r="G85" s="9">
        <f t="shared" ref="G85:K85" si="11">SUM(G77:G84)</f>
        <v>17</v>
      </c>
      <c r="H85" s="9">
        <f t="shared" si="11"/>
        <v>40</v>
      </c>
      <c r="I85" s="9">
        <f t="shared" si="11"/>
        <v>0</v>
      </c>
      <c r="J85" s="9">
        <f t="shared" si="11"/>
        <v>720</v>
      </c>
      <c r="K85" s="9">
        <f t="shared" si="11"/>
        <v>48</v>
      </c>
      <c r="L85" s="10"/>
    </row>
    <row r="86" spans="1:13" x14ac:dyDescent="0.25">
      <c r="A86" s="42" t="s">
        <v>87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</row>
    <row r="87" spans="1:13" x14ac:dyDescent="0.25">
      <c r="A87" s="16">
        <v>42</v>
      </c>
      <c r="B87" s="18" t="s">
        <v>125</v>
      </c>
      <c r="C87" s="13" t="s">
        <v>88</v>
      </c>
      <c r="D87" s="16">
        <v>6</v>
      </c>
      <c r="E87" s="16" t="s">
        <v>27</v>
      </c>
      <c r="F87" s="16">
        <v>3</v>
      </c>
      <c r="G87" s="16">
        <v>2</v>
      </c>
      <c r="H87" s="16">
        <v>5</v>
      </c>
      <c r="I87" s="16">
        <v>0</v>
      </c>
      <c r="J87" s="16">
        <v>90</v>
      </c>
      <c r="K87" s="16">
        <v>6</v>
      </c>
      <c r="L87" s="16" t="s">
        <v>135</v>
      </c>
    </row>
    <row r="88" spans="1:13" x14ac:dyDescent="0.25">
      <c r="A88" s="16">
        <v>43</v>
      </c>
      <c r="B88" s="18" t="s">
        <v>124</v>
      </c>
      <c r="C88" s="13" t="s">
        <v>89</v>
      </c>
      <c r="D88" s="16">
        <v>6</v>
      </c>
      <c r="E88" s="16" t="s">
        <v>27</v>
      </c>
      <c r="F88" s="16">
        <v>2</v>
      </c>
      <c r="G88" s="16">
        <v>3</v>
      </c>
      <c r="H88" s="16">
        <v>5</v>
      </c>
      <c r="I88" s="16">
        <v>0</v>
      </c>
      <c r="J88" s="16">
        <v>90</v>
      </c>
      <c r="K88" s="16">
        <v>6</v>
      </c>
      <c r="L88" s="16" t="s">
        <v>135</v>
      </c>
    </row>
    <row r="89" spans="1:13" x14ac:dyDescent="0.25">
      <c r="A89" s="35"/>
      <c r="B89" s="35"/>
      <c r="C89" s="36" t="s">
        <v>90</v>
      </c>
      <c r="D89" s="36"/>
      <c r="E89" s="36"/>
      <c r="F89" s="9">
        <f>SUM(F87:F88)</f>
        <v>5</v>
      </c>
      <c r="G89" s="9">
        <f t="shared" ref="G89:K89" si="12">SUM(G87:G88)</f>
        <v>5</v>
      </c>
      <c r="H89" s="9">
        <f t="shared" si="12"/>
        <v>10</v>
      </c>
      <c r="I89" s="9">
        <f t="shared" si="12"/>
        <v>0</v>
      </c>
      <c r="J89" s="9">
        <f t="shared" si="12"/>
        <v>180</v>
      </c>
      <c r="K89" s="9">
        <f t="shared" si="12"/>
        <v>12</v>
      </c>
      <c r="L89" s="10"/>
    </row>
    <row r="90" spans="1:13" x14ac:dyDescent="0.25">
      <c r="A90" s="42" t="s">
        <v>91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</row>
    <row r="91" spans="1:13" x14ac:dyDescent="0.25">
      <c r="A91" s="43"/>
      <c r="B91" s="43"/>
      <c r="C91" s="37" t="s">
        <v>92</v>
      </c>
      <c r="D91" s="38"/>
      <c r="E91" s="38"/>
      <c r="F91" s="38"/>
      <c r="G91" s="38"/>
      <c r="H91" s="38"/>
      <c r="I91" s="38"/>
      <c r="J91" s="38"/>
      <c r="K91" s="38"/>
      <c r="L91" s="39"/>
    </row>
    <row r="92" spans="1:13" x14ac:dyDescent="0.25">
      <c r="A92" s="31">
        <v>44</v>
      </c>
      <c r="B92" s="33" t="s">
        <v>152</v>
      </c>
      <c r="C92" s="30" t="s">
        <v>93</v>
      </c>
      <c r="D92" s="31">
        <v>9</v>
      </c>
      <c r="E92" s="31" t="s">
        <v>27</v>
      </c>
      <c r="F92" s="31">
        <v>3</v>
      </c>
      <c r="G92" s="31">
        <v>2</v>
      </c>
      <c r="H92" s="31">
        <v>5</v>
      </c>
      <c r="I92" s="31">
        <v>16</v>
      </c>
      <c r="J92" s="31">
        <v>106</v>
      </c>
      <c r="K92" s="31">
        <v>7</v>
      </c>
      <c r="L92" s="32" t="s">
        <v>151</v>
      </c>
    </row>
    <row r="93" spans="1:13" ht="14.95" x14ac:dyDescent="0.25">
      <c r="A93" s="16">
        <v>45</v>
      </c>
      <c r="B93" s="18" t="s">
        <v>162</v>
      </c>
      <c r="C93" s="13" t="s">
        <v>94</v>
      </c>
      <c r="D93" s="16">
        <v>7</v>
      </c>
      <c r="E93" s="16" t="s">
        <v>27</v>
      </c>
      <c r="F93" s="17">
        <v>1</v>
      </c>
      <c r="G93" s="17">
        <v>2</v>
      </c>
      <c r="H93" s="17">
        <v>3</v>
      </c>
      <c r="I93" s="34" t="s">
        <v>179</v>
      </c>
      <c r="J93" s="17">
        <v>86</v>
      </c>
      <c r="K93" s="17">
        <v>5</v>
      </c>
      <c r="L93" s="16" t="s">
        <v>125</v>
      </c>
    </row>
    <row r="94" spans="1:13" x14ac:dyDescent="0.25">
      <c r="A94" s="43"/>
      <c r="B94" s="43"/>
      <c r="C94" s="37" t="s">
        <v>95</v>
      </c>
      <c r="D94" s="38"/>
      <c r="E94" s="38"/>
      <c r="F94" s="38"/>
      <c r="G94" s="38"/>
      <c r="H94" s="38"/>
      <c r="I94" s="38"/>
      <c r="J94" s="38"/>
      <c r="K94" s="38"/>
      <c r="L94" s="39"/>
    </row>
    <row r="95" spans="1:13" x14ac:dyDescent="0.25">
      <c r="A95" s="16">
        <v>46</v>
      </c>
      <c r="B95" s="11" t="s">
        <v>163</v>
      </c>
      <c r="C95" s="40" t="s">
        <v>96</v>
      </c>
      <c r="D95" s="41">
        <v>7</v>
      </c>
      <c r="E95" s="41" t="s">
        <v>27</v>
      </c>
      <c r="F95" s="17">
        <v>1</v>
      </c>
      <c r="G95" s="17">
        <v>3</v>
      </c>
      <c r="H95" s="17">
        <v>4</v>
      </c>
      <c r="I95" s="17">
        <v>0</v>
      </c>
      <c r="J95" s="17">
        <v>72</v>
      </c>
      <c r="K95" s="17">
        <v>4</v>
      </c>
      <c r="L95" s="17" t="s">
        <v>165</v>
      </c>
    </row>
    <row r="96" spans="1:13" x14ac:dyDescent="0.25">
      <c r="A96" s="17">
        <v>47</v>
      </c>
      <c r="B96" s="11" t="s">
        <v>161</v>
      </c>
      <c r="C96" s="40" t="s">
        <v>97</v>
      </c>
      <c r="D96" s="41">
        <v>9</v>
      </c>
      <c r="E96" s="41" t="s">
        <v>27</v>
      </c>
      <c r="F96" s="16">
        <v>0</v>
      </c>
      <c r="G96" s="16">
        <v>0</v>
      </c>
      <c r="H96" s="16">
        <v>0</v>
      </c>
      <c r="I96" s="16">
        <v>0</v>
      </c>
      <c r="J96" s="17">
        <v>250</v>
      </c>
      <c r="K96" s="17">
        <v>15</v>
      </c>
      <c r="L96" s="16" t="s">
        <v>163</v>
      </c>
    </row>
    <row r="97" spans="1:12" ht="29.25" customHeight="1" x14ac:dyDescent="0.25">
      <c r="A97" s="35"/>
      <c r="B97" s="35"/>
      <c r="C97" s="36" t="s">
        <v>98</v>
      </c>
      <c r="D97" s="36"/>
      <c r="E97" s="36"/>
      <c r="F97" s="9" cm="1">
        <f t="array" ref="F97">SUM(F95:F96+F92:F93)</f>
        <v>5</v>
      </c>
      <c r="G97" s="9" cm="1">
        <f t="array" ref="G97">SUM(G95:G96+G92:G93)</f>
        <v>7</v>
      </c>
      <c r="H97" s="9" cm="1">
        <f t="array" ref="H97">SUM(H95:H96+H92:H93)</f>
        <v>12</v>
      </c>
      <c r="I97" s="9">
        <f>SUM(I95+32+I92+I96)</f>
        <v>48</v>
      </c>
      <c r="J97" s="9" cm="1">
        <f t="array" ref="J97">SUM(J95:J96+J92:J93)</f>
        <v>514</v>
      </c>
      <c r="K97" s="9" cm="1">
        <f t="array" ref="K97">SUM(K95:K96+K92:K93)</f>
        <v>31</v>
      </c>
      <c r="L97" s="10"/>
    </row>
    <row r="98" spans="1:12" x14ac:dyDescent="0.25">
      <c r="A98" s="42" t="s">
        <v>99</v>
      </c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</row>
    <row r="99" spans="1:12" ht="27.2" x14ac:dyDescent="0.25">
      <c r="A99" s="16">
        <v>48</v>
      </c>
      <c r="B99" s="27"/>
      <c r="C99" s="13" t="s">
        <v>100</v>
      </c>
      <c r="D99" s="16">
        <v>6</v>
      </c>
      <c r="E99" s="16" t="s">
        <v>27</v>
      </c>
      <c r="F99" s="16">
        <v>3</v>
      </c>
      <c r="G99" s="16">
        <v>2</v>
      </c>
      <c r="H99" s="16">
        <v>5</v>
      </c>
      <c r="I99" s="16">
        <v>0</v>
      </c>
      <c r="J99" s="16">
        <v>90</v>
      </c>
      <c r="K99" s="16">
        <v>6</v>
      </c>
      <c r="L99" s="16" t="s">
        <v>101</v>
      </c>
    </row>
    <row r="100" spans="1:12" ht="27.2" x14ac:dyDescent="0.25">
      <c r="A100" s="16">
        <v>49</v>
      </c>
      <c r="B100" s="27"/>
      <c r="C100" s="13" t="s">
        <v>102</v>
      </c>
      <c r="D100" s="16">
        <v>8</v>
      </c>
      <c r="E100" s="16" t="s">
        <v>27</v>
      </c>
      <c r="F100" s="16">
        <v>3</v>
      </c>
      <c r="G100" s="16">
        <v>2</v>
      </c>
      <c r="H100" s="16">
        <v>5</v>
      </c>
      <c r="I100" s="16">
        <v>0</v>
      </c>
      <c r="J100" s="16">
        <v>90</v>
      </c>
      <c r="K100" s="16">
        <v>6</v>
      </c>
      <c r="L100" s="16" t="s">
        <v>101</v>
      </c>
    </row>
    <row r="101" spans="1:12" x14ac:dyDescent="0.25">
      <c r="A101" s="35"/>
      <c r="B101" s="35"/>
      <c r="C101" s="36" t="s">
        <v>103</v>
      </c>
      <c r="D101" s="36"/>
      <c r="E101" s="36"/>
      <c r="F101" s="9">
        <f>SUM(F99:F100)</f>
        <v>6</v>
      </c>
      <c r="G101" s="9">
        <f t="shared" ref="G101:K101" si="13">SUM(G99:G100)</f>
        <v>4</v>
      </c>
      <c r="H101" s="9">
        <f t="shared" si="13"/>
        <v>10</v>
      </c>
      <c r="I101" s="9">
        <f t="shared" si="13"/>
        <v>0</v>
      </c>
      <c r="J101" s="9">
        <f t="shared" si="13"/>
        <v>180</v>
      </c>
      <c r="K101" s="9">
        <f t="shared" si="13"/>
        <v>12</v>
      </c>
      <c r="L101" s="10"/>
    </row>
    <row r="102" spans="1:12" x14ac:dyDescent="0.25">
      <c r="A102" s="44"/>
      <c r="B102" s="44"/>
      <c r="C102" s="21" t="s">
        <v>104</v>
      </c>
      <c r="D102" s="21"/>
      <c r="E102" s="21"/>
      <c r="F102" s="22">
        <f t="shared" ref="F102:K102" si="14">F101+F97+F89+F85+F75+F70+F64+F60</f>
        <v>66</v>
      </c>
      <c r="G102" s="22">
        <f t="shared" si="14"/>
        <v>54</v>
      </c>
      <c r="H102" s="22">
        <f t="shared" si="14"/>
        <v>120</v>
      </c>
      <c r="I102" s="22">
        <f t="shared" si="14"/>
        <v>64</v>
      </c>
      <c r="J102" s="22">
        <f t="shared" si="14"/>
        <v>2474</v>
      </c>
      <c r="K102" s="22">
        <f t="shared" si="14"/>
        <v>161</v>
      </c>
      <c r="L102" s="23"/>
    </row>
    <row r="103" spans="1:12" x14ac:dyDescent="0.25">
      <c r="A103" s="45" t="s">
        <v>105</v>
      </c>
      <c r="B103" s="45"/>
      <c r="C103" s="45"/>
      <c r="D103" s="45"/>
      <c r="E103" s="45"/>
      <c r="F103" s="26">
        <f t="shared" ref="F103:K103" si="15">F102+F56</f>
        <v>125</v>
      </c>
      <c r="G103" s="26">
        <f t="shared" si="15"/>
        <v>102</v>
      </c>
      <c r="H103" s="26">
        <f t="shared" si="15"/>
        <v>227</v>
      </c>
      <c r="I103" s="26">
        <f t="shared" si="15"/>
        <v>96</v>
      </c>
      <c r="J103" s="26">
        <f t="shared" si="15"/>
        <v>4432</v>
      </c>
      <c r="K103" s="26">
        <f t="shared" si="15"/>
        <v>287</v>
      </c>
      <c r="L103" s="25"/>
    </row>
    <row r="104" spans="1:12" x14ac:dyDescent="0.25">
      <c r="A104" s="42" t="s">
        <v>106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</row>
    <row r="105" spans="1:12" ht="27.2" x14ac:dyDescent="0.25">
      <c r="A105" s="16">
        <v>50</v>
      </c>
      <c r="B105" s="27"/>
      <c r="C105" s="13" t="s">
        <v>100</v>
      </c>
      <c r="D105" s="16">
        <v>6</v>
      </c>
      <c r="E105" s="16" t="s">
        <v>27</v>
      </c>
      <c r="F105" s="17" t="s">
        <v>107</v>
      </c>
      <c r="G105" s="17" t="s">
        <v>107</v>
      </c>
      <c r="H105" s="17" t="s">
        <v>108</v>
      </c>
      <c r="I105" s="17">
        <v>0</v>
      </c>
      <c r="J105" s="17" t="s">
        <v>109</v>
      </c>
      <c r="K105" s="17" t="s">
        <v>110</v>
      </c>
      <c r="L105" s="16" t="s">
        <v>101</v>
      </c>
    </row>
    <row r="106" spans="1:12" ht="27.2" x14ac:dyDescent="0.25">
      <c r="A106" s="16">
        <v>51</v>
      </c>
      <c r="B106" s="27"/>
      <c r="C106" s="13" t="s">
        <v>102</v>
      </c>
      <c r="D106" s="16">
        <v>7</v>
      </c>
      <c r="E106" s="16" t="s">
        <v>27</v>
      </c>
      <c r="F106" s="17" t="s">
        <v>107</v>
      </c>
      <c r="G106" s="17" t="s">
        <v>107</v>
      </c>
      <c r="H106" s="17" t="s">
        <v>108</v>
      </c>
      <c r="I106" s="17">
        <v>0</v>
      </c>
      <c r="J106" s="17" t="s">
        <v>109</v>
      </c>
      <c r="K106" s="17" t="s">
        <v>110</v>
      </c>
      <c r="L106" s="16" t="s">
        <v>101</v>
      </c>
    </row>
    <row r="107" spans="1:12" ht="27.2" x14ac:dyDescent="0.25">
      <c r="A107" s="16">
        <v>52</v>
      </c>
      <c r="B107" s="27"/>
      <c r="C107" s="13" t="s">
        <v>159</v>
      </c>
      <c r="D107" s="16">
        <v>8</v>
      </c>
      <c r="E107" s="16" t="s">
        <v>27</v>
      </c>
      <c r="F107" s="17" t="s">
        <v>107</v>
      </c>
      <c r="G107" s="17" t="s">
        <v>107</v>
      </c>
      <c r="H107" s="17" t="s">
        <v>108</v>
      </c>
      <c r="I107" s="17">
        <v>0</v>
      </c>
      <c r="J107" s="17" t="s">
        <v>109</v>
      </c>
      <c r="K107" s="17" t="s">
        <v>110</v>
      </c>
      <c r="L107" s="16" t="s">
        <v>101</v>
      </c>
    </row>
    <row r="108" spans="1:12" ht="27.2" x14ac:dyDescent="0.25">
      <c r="A108" s="16">
        <v>53</v>
      </c>
      <c r="B108" s="27"/>
      <c r="C108" s="13" t="s">
        <v>160</v>
      </c>
      <c r="D108" s="16">
        <v>9</v>
      </c>
      <c r="E108" s="16" t="s">
        <v>27</v>
      </c>
      <c r="F108" s="17" t="s">
        <v>107</v>
      </c>
      <c r="G108" s="17" t="s">
        <v>107</v>
      </c>
      <c r="H108" s="17" t="s">
        <v>108</v>
      </c>
      <c r="I108" s="17">
        <v>0</v>
      </c>
      <c r="J108" s="17" t="s">
        <v>109</v>
      </c>
      <c r="K108" s="17" t="s">
        <v>110</v>
      </c>
      <c r="L108" s="16" t="s">
        <v>101</v>
      </c>
    </row>
    <row r="109" spans="1:12" ht="28.05" customHeight="1" x14ac:dyDescent="0.25">
      <c r="A109" s="35"/>
      <c r="B109" s="35"/>
      <c r="C109" s="36" t="s">
        <v>111</v>
      </c>
      <c r="D109" s="36"/>
      <c r="E109" s="36"/>
      <c r="F109" s="7" t="s">
        <v>112</v>
      </c>
      <c r="G109" s="7" t="s">
        <v>112</v>
      </c>
      <c r="H109" s="7" t="s">
        <v>113</v>
      </c>
      <c r="I109" s="7">
        <f t="shared" ref="I109" si="16">SUM(I105:I108)</f>
        <v>0</v>
      </c>
      <c r="J109" s="7" t="str">
        <f>_xlfn.CONCAT(54*4," a ",90*4)</f>
        <v>216 a 360</v>
      </c>
      <c r="K109" s="7" t="str">
        <f>_xlfn.CONCAT(3*4," a ",6*4)</f>
        <v>12 a 24</v>
      </c>
      <c r="L109" s="8"/>
    </row>
    <row r="110" spans="1:12" x14ac:dyDescent="0.25">
      <c r="A110" s="45" t="s">
        <v>114</v>
      </c>
      <c r="B110" s="45"/>
      <c r="C110" s="45"/>
      <c r="D110" s="45"/>
      <c r="E110" s="45"/>
      <c r="F110" s="24" t="s">
        <v>157</v>
      </c>
      <c r="G110" s="24" t="s">
        <v>158</v>
      </c>
      <c r="H110" s="24" t="s">
        <v>115</v>
      </c>
      <c r="I110" s="24">
        <v>96</v>
      </c>
      <c r="J110" s="24" t="s">
        <v>116</v>
      </c>
      <c r="K110" s="24" t="s">
        <v>117</v>
      </c>
      <c r="L110" s="25"/>
    </row>
    <row r="112" spans="1:12" ht="14.95" x14ac:dyDescent="0.25">
      <c r="A112" s="5"/>
      <c r="B112" s="28" t="s">
        <v>174</v>
      </c>
    </row>
    <row r="113" spans="1:2" ht="14.95" x14ac:dyDescent="0.25">
      <c r="A113" s="5"/>
      <c r="B113" s="28" t="s">
        <v>175</v>
      </c>
    </row>
    <row r="114" spans="1:2" ht="14.95" x14ac:dyDescent="0.25">
      <c r="A114" s="5"/>
      <c r="B114" s="28" t="s">
        <v>176</v>
      </c>
    </row>
  </sheetData>
  <mergeCells count="84">
    <mergeCell ref="A16:L16"/>
    <mergeCell ref="B10:L10"/>
    <mergeCell ref="B11:L11"/>
    <mergeCell ref="B12:L12"/>
    <mergeCell ref="A9:L9"/>
    <mergeCell ref="A13:L13"/>
    <mergeCell ref="A14:L14"/>
    <mergeCell ref="A15:L15"/>
    <mergeCell ref="A4:L4"/>
    <mergeCell ref="A3:L3"/>
    <mergeCell ref="A2:L2"/>
    <mergeCell ref="A1:L1"/>
    <mergeCell ref="A8:L8"/>
    <mergeCell ref="A7:L7"/>
    <mergeCell ref="A6:L6"/>
    <mergeCell ref="A5:L5"/>
    <mergeCell ref="C28:E28"/>
    <mergeCell ref="A20:L20"/>
    <mergeCell ref="A21:L21"/>
    <mergeCell ref="J18:J19"/>
    <mergeCell ref="L18:L19"/>
    <mergeCell ref="I18:I19"/>
    <mergeCell ref="E18:E19"/>
    <mergeCell ref="D18:D19"/>
    <mergeCell ref="A18:A19"/>
    <mergeCell ref="K18:K19"/>
    <mergeCell ref="H18:H19"/>
    <mergeCell ref="B18:B19"/>
    <mergeCell ref="C18:C19"/>
    <mergeCell ref="F18:G18"/>
    <mergeCell ref="A28:B28"/>
    <mergeCell ref="A110:E110"/>
    <mergeCell ref="A39:L39"/>
    <mergeCell ref="A42:L42"/>
    <mergeCell ref="A104:L104"/>
    <mergeCell ref="A98:L98"/>
    <mergeCell ref="A48:L48"/>
    <mergeCell ref="A53:L53"/>
    <mergeCell ref="A71:L71"/>
    <mergeCell ref="A76:L76"/>
    <mergeCell ref="A86:L86"/>
    <mergeCell ref="A52:B52"/>
    <mergeCell ref="A58:L58"/>
    <mergeCell ref="A57:L57"/>
    <mergeCell ref="A61:L61"/>
    <mergeCell ref="A65:L65"/>
    <mergeCell ref="A75:B75"/>
    <mergeCell ref="A29:L29"/>
    <mergeCell ref="A55:B55"/>
    <mergeCell ref="C55:E55"/>
    <mergeCell ref="A38:B38"/>
    <mergeCell ref="C38:E38"/>
    <mergeCell ref="A41:B41"/>
    <mergeCell ref="C41:E41"/>
    <mergeCell ref="A47:B47"/>
    <mergeCell ref="C47:E47"/>
    <mergeCell ref="C75:E75"/>
    <mergeCell ref="A56:B56"/>
    <mergeCell ref="C56:E56"/>
    <mergeCell ref="C64:E64"/>
    <mergeCell ref="A70:B70"/>
    <mergeCell ref="A60:B60"/>
    <mergeCell ref="C60:E60"/>
    <mergeCell ref="A64:B64"/>
    <mergeCell ref="C70:E70"/>
    <mergeCell ref="A109:B109"/>
    <mergeCell ref="C109:E109"/>
    <mergeCell ref="A102:B102"/>
    <mergeCell ref="A101:B101"/>
    <mergeCell ref="C101:E101"/>
    <mergeCell ref="A103:E103"/>
    <mergeCell ref="C95:E95"/>
    <mergeCell ref="C96:E96"/>
    <mergeCell ref="A97:B97"/>
    <mergeCell ref="C97:E97"/>
    <mergeCell ref="A90:L90"/>
    <mergeCell ref="A94:B94"/>
    <mergeCell ref="A91:B91"/>
    <mergeCell ref="A89:B89"/>
    <mergeCell ref="C89:E89"/>
    <mergeCell ref="A85:B85"/>
    <mergeCell ref="C91:L91"/>
    <mergeCell ref="C94:L94"/>
    <mergeCell ref="C85:E85"/>
  </mergeCells>
  <phoneticPr fontId="11" type="noConversion"/>
  <conditionalFormatting sqref="B96">
    <cfRule type="duplicateValues" dxfId="1" priority="1"/>
    <cfRule type="duplicateValues" dxfId="0" priority="2"/>
  </conditionalFormatting>
  <printOptions horizontalCentered="1"/>
  <pageMargins left="0.23622047244094491" right="0.23622047244094491" top="0.55118110236220474" bottom="0.55118110236220474" header="0.31496062992125984" footer="0.31496062992125984"/>
  <pageSetup scale="81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bbb512-1571-4e07-b6d1-58a2f7b56e94">
      <Terms xmlns="http://schemas.microsoft.com/office/infopath/2007/PartnerControls"/>
    </lcf76f155ced4ddcb4097134ff3c332f>
    <TaxCatchAll xmlns="23ba8f61-b463-4306-8171-955c033565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371C6DF127524E98DE5C6998D084C2" ma:contentTypeVersion="17" ma:contentTypeDescription="Crear nuevo documento." ma:contentTypeScope="" ma:versionID="cf5ea3d61db5c70dc8c5d5e203494840">
  <xsd:schema xmlns:xsd="http://www.w3.org/2001/XMLSchema" xmlns:xs="http://www.w3.org/2001/XMLSchema" xmlns:p="http://schemas.microsoft.com/office/2006/metadata/properties" xmlns:ns2="20bbb512-1571-4e07-b6d1-58a2f7b56e94" xmlns:ns3="23ba8f61-b463-4306-8171-955c033565ec" targetNamespace="http://schemas.microsoft.com/office/2006/metadata/properties" ma:root="true" ma:fieldsID="25cc8b4b8fc313c8311f68ad90f86af8" ns2:_="" ns3:_="">
    <xsd:import namespace="20bbb512-1571-4e07-b6d1-58a2f7b56e94"/>
    <xsd:import namespace="23ba8f61-b463-4306-8171-955c03356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bb512-1571-4e07-b6d1-58a2f7b56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177ecfaa-47e7-4f14-b507-320617269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a8f61-b463-4306-8171-955c033565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2efe680-5e5f-4900-b467-64a002080389}" ma:internalName="TaxCatchAll" ma:showField="CatchAllData" ma:web="23ba8f61-b463-4306-8171-955c033565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543F7-5415-4496-913C-A387BC1B3AF6}">
  <ds:schemaRefs>
    <ds:schemaRef ds:uri="20bbb512-1571-4e07-b6d1-58a2f7b56e94"/>
    <ds:schemaRef ds:uri="23ba8f61-b463-4306-8171-955c033565ec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2250F9A-A181-4EB2-A0D0-DB3846CD60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bbb512-1571-4e07-b6d1-58a2f7b56e94"/>
    <ds:schemaRef ds:uri="23ba8f61-b463-4306-8171-955c03356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D17A5E-962A-4254-9EFE-7A4BBB9E1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Malla curricular</vt:lpstr>
      <vt:lpstr>'Malla curricular'!Títulos_a_imprimir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CGDC_DES</dc:creator>
  <cp:keywords/>
  <dc:description/>
  <cp:lastModifiedBy>GOMEZ - HERRERA MARGARITA</cp:lastModifiedBy>
  <cp:revision/>
  <cp:lastPrinted>2024-11-26T22:07:34Z</cp:lastPrinted>
  <dcterms:created xsi:type="dcterms:W3CDTF">2023-06-12T22:25:45Z</dcterms:created>
  <dcterms:modified xsi:type="dcterms:W3CDTF">2025-01-09T17:35:50Z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0x01010078371C6DF127524E98DE5C6998D084C2</vt:lpwstr>
  </property>
  <property fmtid="{D5CDD505-2E9C-101B-9397-08002B2CF9AE}" pid="3" name="MediaServiceImageTags">
    <vt:lpwstr/>
  </property>
</Properties>
</file>