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IEVA-VD\Downloads\Mallas FCE\"/>
    </mc:Choice>
  </mc:AlternateContent>
  <xr:revisionPtr revIDLastSave="0" documentId="13_ncr:1_{3F52DECC-6E5C-4634-8BEE-531265B5C8AF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Malla curricular" sheetId="1" r:id="rId1"/>
  </sheets>
  <definedNames>
    <definedName name="__xlnm.Print_Titles">#REF!</definedName>
    <definedName name="_xlnm._FilterDatabase" localSheetId="0" hidden="1">'Malla curricular'!$A$19:$L$135</definedName>
    <definedName name="_xlnm.Print_Area" localSheetId="0">'Malla curricular'!$A$1:$L$139</definedName>
    <definedName name="_xlnm.Print_Titles" localSheetId="0">'Malla curricular'!$18:$19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5" i="1" l="1"/>
  <c r="F135" i="1"/>
  <c r="G128" i="1"/>
  <c r="F128" i="1"/>
  <c r="J120" i="1"/>
  <c r="H127" i="1" l="1"/>
  <c r="H128" i="1"/>
  <c r="K120" i="1"/>
  <c r="G120" i="1"/>
  <c r="H120" i="1"/>
  <c r="F120" i="1"/>
  <c r="G113" i="1"/>
  <c r="H113" i="1"/>
  <c r="I113" i="1"/>
  <c r="J113" i="1"/>
  <c r="K113" i="1"/>
  <c r="F113" i="1"/>
  <c r="G107" i="1"/>
  <c r="H107" i="1"/>
  <c r="I107" i="1"/>
  <c r="J107" i="1"/>
  <c r="K107" i="1"/>
  <c r="F107" i="1"/>
  <c r="G102" i="1"/>
  <c r="H102" i="1"/>
  <c r="I102" i="1"/>
  <c r="J102" i="1"/>
  <c r="K102" i="1"/>
  <c r="F102" i="1"/>
  <c r="F87" i="1"/>
  <c r="F84" i="1"/>
  <c r="G84" i="1"/>
  <c r="H84" i="1"/>
  <c r="I84" i="1"/>
  <c r="J84" i="1"/>
  <c r="K84" i="1"/>
  <c r="G80" i="1"/>
  <c r="H80" i="1"/>
  <c r="I80" i="1"/>
  <c r="J80" i="1"/>
  <c r="K80" i="1"/>
  <c r="F80" i="1"/>
  <c r="G76" i="1"/>
  <c r="H76" i="1"/>
  <c r="I76" i="1"/>
  <c r="J76" i="1"/>
  <c r="K76" i="1"/>
  <c r="F76" i="1"/>
  <c r="G72" i="1"/>
  <c r="H72" i="1"/>
  <c r="I72" i="1"/>
  <c r="J72" i="1"/>
  <c r="K72" i="1"/>
  <c r="F72" i="1"/>
  <c r="G66" i="1"/>
  <c r="H66" i="1"/>
  <c r="I66" i="1"/>
  <c r="J66" i="1"/>
  <c r="K66" i="1"/>
  <c r="F66" i="1"/>
  <c r="G63" i="1"/>
  <c r="H63" i="1"/>
  <c r="I63" i="1"/>
  <c r="J63" i="1"/>
  <c r="K63" i="1"/>
  <c r="F63" i="1"/>
  <c r="G59" i="1"/>
  <c r="H59" i="1"/>
  <c r="I59" i="1"/>
  <c r="J59" i="1"/>
  <c r="K59" i="1"/>
  <c r="F59" i="1"/>
  <c r="G55" i="1"/>
  <c r="H55" i="1"/>
  <c r="I55" i="1"/>
  <c r="J55" i="1"/>
  <c r="K55" i="1"/>
  <c r="F55" i="1"/>
  <c r="G52" i="1"/>
  <c r="H52" i="1"/>
  <c r="I52" i="1"/>
  <c r="J52" i="1"/>
  <c r="K52" i="1"/>
  <c r="F52" i="1"/>
  <c r="G46" i="1"/>
  <c r="H46" i="1"/>
  <c r="I46" i="1"/>
  <c r="J46" i="1"/>
  <c r="K46" i="1"/>
  <c r="F46" i="1"/>
  <c r="G41" i="1"/>
  <c r="I41" i="1"/>
  <c r="J41" i="1"/>
  <c r="K41" i="1"/>
  <c r="F41" i="1"/>
  <c r="G33" i="1"/>
  <c r="H33" i="1"/>
  <c r="I33" i="1"/>
  <c r="J33" i="1"/>
  <c r="K33" i="1"/>
  <c r="F33" i="1"/>
  <c r="G27" i="1"/>
  <c r="H27" i="1"/>
  <c r="I27" i="1"/>
  <c r="J27" i="1"/>
  <c r="K27" i="1"/>
  <c r="F27" i="1"/>
  <c r="J67" i="1" l="1"/>
  <c r="I67" i="1"/>
  <c r="K67" i="1"/>
  <c r="F67" i="1"/>
  <c r="G67" i="1"/>
  <c r="K87" i="1" l="1"/>
  <c r="J87" i="1"/>
  <c r="I87" i="1"/>
  <c r="H87" i="1"/>
  <c r="G87" i="1"/>
  <c r="H40" i="1" l="1"/>
  <c r="H39" i="1"/>
  <c r="H38" i="1"/>
  <c r="H37" i="1"/>
  <c r="H36" i="1"/>
  <c r="H35" i="1"/>
  <c r="H41" i="1" l="1"/>
  <c r="H67" i="1" s="1"/>
  <c r="G127" i="1"/>
  <c r="K126" i="1" l="1"/>
  <c r="K127" i="1" s="1"/>
  <c r="H126" i="1" l="1"/>
  <c r="I126" i="1"/>
  <c r="I127" i="1" s="1"/>
  <c r="J126" i="1"/>
  <c r="J127" i="1" s="1"/>
  <c r="K128" i="1"/>
  <c r="K135" i="1" s="1"/>
  <c r="F127" i="1" l="1"/>
  <c r="H135" i="1"/>
  <c r="J128" i="1" l="1"/>
  <c r="J135" i="1" s="1"/>
  <c r="I128" i="1"/>
</calcChain>
</file>

<file path=xl/sharedStrings.xml><?xml version="1.0" encoding="utf-8"?>
<sst xmlns="http://schemas.openxmlformats.org/spreadsheetml/2006/main" count="328" uniqueCount="167">
  <si>
    <t>Benemérita Universidad Autónoma de Puebla</t>
  </si>
  <si>
    <t xml:space="preserve"> Vicerrectoría de Docencia</t>
  </si>
  <si>
    <t>Malla curricular: Relación de Asignaturas por Niveles de Formación, Horas Teoría, Práctica y de Trabajo Independiente</t>
  </si>
  <si>
    <r>
      <t xml:space="preserve">Nivel Educativo: </t>
    </r>
    <r>
      <rPr>
        <b/>
        <sz val="10"/>
        <rFont val="Source Sans Pro"/>
        <family val="2"/>
      </rPr>
      <t>Licenciatura</t>
    </r>
  </si>
  <si>
    <t>Duración del Plan</t>
  </si>
  <si>
    <r>
      <t>Tipo de Plan de Estudios:</t>
    </r>
    <r>
      <rPr>
        <b/>
        <sz val="10"/>
        <rFont val="Source Sans Pro"/>
        <family val="2"/>
      </rPr>
      <t xml:space="preserve"> Científico-práctico</t>
    </r>
  </si>
  <si>
    <t>No.</t>
  </si>
  <si>
    <t>Clave</t>
  </si>
  <si>
    <t>Nombre de la Asignatura</t>
  </si>
  <si>
    <t>Semestre</t>
  </si>
  <si>
    <t>Horas de Mediación Docente</t>
  </si>
  <si>
    <t>Horas Totales por Semana</t>
  </si>
  <si>
    <t>Horas de Trabajo Independiente por Periodo</t>
  </si>
  <si>
    <t>Total de Horas por Periodo</t>
  </si>
  <si>
    <t>Total de Créditos</t>
  </si>
  <si>
    <t>Requisitos</t>
  </si>
  <si>
    <t>Nivel Básico</t>
  </si>
  <si>
    <t>Área de Formación General Universitaria</t>
  </si>
  <si>
    <t>FGMA 001</t>
  </si>
  <si>
    <t>Introducción a la Formación General Universitaria</t>
  </si>
  <si>
    <r>
      <t>P</t>
    </r>
    <r>
      <rPr>
        <vertAlign val="superscript"/>
        <sz val="10"/>
        <rFont val="Source Sans Pro"/>
        <family val="2"/>
      </rPr>
      <t>4</t>
    </r>
  </si>
  <si>
    <t>S/R</t>
  </si>
  <si>
    <t>FGMA 002</t>
  </si>
  <si>
    <t>Formación General Disciplinaria</t>
  </si>
  <si>
    <t>FGMA 004</t>
  </si>
  <si>
    <t>Inglés I</t>
  </si>
  <si>
    <t>FGMA 005</t>
  </si>
  <si>
    <t>Inglés II</t>
  </si>
  <si>
    <t>FGMA 006</t>
  </si>
  <si>
    <t>Inglés III</t>
  </si>
  <si>
    <t>FGMA 007</t>
  </si>
  <si>
    <t>Inglés IV</t>
  </si>
  <si>
    <t>Subtotal Área de Formación General Universitaria</t>
  </si>
  <si>
    <t>P</t>
  </si>
  <si>
    <t>Total Nivel Básico</t>
  </si>
  <si>
    <t>Nivel Formativo</t>
  </si>
  <si>
    <t>FGMA 003</t>
  </si>
  <si>
    <t>Formación General Profesional</t>
  </si>
  <si>
    <t xml:space="preserve">Área de Integración Disciplinaria </t>
  </si>
  <si>
    <t>Asignaturas Integradoras</t>
  </si>
  <si>
    <t>Práctica Profesional Crítica</t>
  </si>
  <si>
    <t>Vinculación e Integración Social</t>
  </si>
  <si>
    <t>Práctica Profesional</t>
  </si>
  <si>
    <t>Subtotal Área de Integración Disciplinaria</t>
  </si>
  <si>
    <t>Área de Optativas Disciplinarias</t>
  </si>
  <si>
    <t>Optativa I</t>
  </si>
  <si>
    <t>Los definidos por la Unidad Académica</t>
  </si>
  <si>
    <t>Optativa II</t>
  </si>
  <si>
    <t>Optativa III</t>
  </si>
  <si>
    <t>Optativa IV</t>
  </si>
  <si>
    <t>Subtotal Área de Optativas Disciplinarias</t>
  </si>
  <si>
    <t>Total Nivel Formativo</t>
  </si>
  <si>
    <t>Totales Mínimos</t>
  </si>
  <si>
    <t>Área de Optativas Complementarias</t>
  </si>
  <si>
    <t>0 a 5</t>
  </si>
  <si>
    <t>3 a 5</t>
  </si>
  <si>
    <t>54 a 90</t>
  </si>
  <si>
    <t>3 a 6</t>
  </si>
  <si>
    <t>0 a 20</t>
  </si>
  <si>
    <t>12 a 20</t>
  </si>
  <si>
    <t>216 a 360</t>
  </si>
  <si>
    <t>12 a 24</t>
  </si>
  <si>
    <t>Totales Máximos</t>
  </si>
  <si>
    <r>
      <t>HTS</t>
    </r>
    <r>
      <rPr>
        <b/>
        <vertAlign val="superscript"/>
        <sz val="10"/>
        <color theme="9"/>
        <rFont val="Source Sans Pro"/>
        <family val="2"/>
      </rPr>
      <t>1</t>
    </r>
  </si>
  <si>
    <r>
      <t>HPS</t>
    </r>
    <r>
      <rPr>
        <b/>
        <vertAlign val="superscript"/>
        <sz val="10"/>
        <color theme="9"/>
        <rFont val="Source Sans Pro"/>
        <family val="2"/>
      </rPr>
      <t>2</t>
    </r>
  </si>
  <si>
    <r>
      <t>32</t>
    </r>
    <r>
      <rPr>
        <vertAlign val="superscript"/>
        <sz val="10"/>
        <rFont val="Source Sans Pro"/>
        <family val="2"/>
      </rPr>
      <t>3</t>
    </r>
  </si>
  <si>
    <r>
      <rPr>
        <vertAlign val="superscript"/>
        <sz val="10"/>
        <rFont val="Source Sans Pro"/>
        <family val="2"/>
      </rPr>
      <t>1</t>
    </r>
    <r>
      <rPr>
        <sz val="10"/>
        <rFont val="Source Sans Pro"/>
        <family val="2"/>
      </rPr>
      <t xml:space="preserve"> HTS= Horas Teoría por Semana</t>
    </r>
  </si>
  <si>
    <r>
      <rPr>
        <vertAlign val="superscript"/>
        <sz val="10"/>
        <rFont val="Source Sans Pro"/>
        <family val="2"/>
      </rPr>
      <t>2</t>
    </r>
    <r>
      <rPr>
        <sz val="10"/>
        <rFont val="Source Sans Pro"/>
        <family val="2"/>
      </rPr>
      <t>HPS= Horas Prácticas por Semana</t>
    </r>
  </si>
  <si>
    <r>
      <rPr>
        <vertAlign val="superscript"/>
        <sz val="10"/>
        <rFont val="Source Sans Pro"/>
        <family val="2"/>
      </rPr>
      <t>3</t>
    </r>
    <r>
      <rPr>
        <sz val="10"/>
        <rFont val="Source Sans Pro"/>
        <family val="2"/>
      </rPr>
      <t>Corresponde a horas de Proyecto de Impacto Social</t>
    </r>
  </si>
  <si>
    <r>
      <t>Tipo de Asignatura</t>
    </r>
    <r>
      <rPr>
        <b/>
        <vertAlign val="superscript"/>
        <sz val="10"/>
        <color theme="9"/>
        <rFont val="Source Sans Pro"/>
        <family val="2"/>
      </rPr>
      <t>4</t>
    </r>
  </si>
  <si>
    <t>Área de Física</t>
  </si>
  <si>
    <t>Mecánica</t>
  </si>
  <si>
    <t>Termodinámica</t>
  </si>
  <si>
    <t>Electricidad y Magnetismo</t>
  </si>
  <si>
    <t>Ondas, óptica y radiación</t>
  </si>
  <si>
    <t>Subtotal Área de Física</t>
  </si>
  <si>
    <t>Área de Matemáticas</t>
  </si>
  <si>
    <t>Matemáticas Elementales</t>
  </si>
  <si>
    <t>Matemáticas Universitarias I</t>
  </si>
  <si>
    <t>Matemáticas Universitarias II</t>
  </si>
  <si>
    <t>Matemáticas Universitarias III</t>
  </si>
  <si>
    <t>Ecuaciones Diferenciales</t>
  </si>
  <si>
    <t>Subtotal Área de Matemáticas</t>
  </si>
  <si>
    <t>Área de Ingeniería de Datos</t>
  </si>
  <si>
    <t>Subtotal Área de Ingeniería de Datos</t>
  </si>
  <si>
    <t>Área de Recursos Renovables</t>
  </si>
  <si>
    <t>Subtotal Área de Recursos Renovables</t>
  </si>
  <si>
    <t>Área de Sistemas Energéticos Renovables</t>
  </si>
  <si>
    <t>Innovación en Sistemas Energéticos Renovables</t>
  </si>
  <si>
    <t>Subtotal Área de Sistemas Energéticos Renovables</t>
  </si>
  <si>
    <t>Metrología Eléctrica e Instrumentación Electrónica</t>
  </si>
  <si>
    <t>Subtotal Área de Sistemas Analógicos y Circuitos Integrados</t>
  </si>
  <si>
    <t>Sistemas Digitales y Microcontroladores</t>
  </si>
  <si>
    <t>Subtotal Área de Sistemas Digitales</t>
  </si>
  <si>
    <t>Área de Diseño Mecánico</t>
  </si>
  <si>
    <t>Subtotal Área de Diseño Mecánico</t>
  </si>
  <si>
    <t>Diseño Asistido por Computadora</t>
  </si>
  <si>
    <t>Energía Solar</t>
  </si>
  <si>
    <t>Energía de la biomasa</t>
  </si>
  <si>
    <t>Energía Eólica</t>
  </si>
  <si>
    <t>Hidroenergía</t>
  </si>
  <si>
    <t>Celdas de Combustible</t>
  </si>
  <si>
    <t>Proyecto Integrador Práctico en Energía Fotovoltaica</t>
  </si>
  <si>
    <t>Proyecto Integrador Práctico en Energía de la Biomasa</t>
  </si>
  <si>
    <t>Almacenamiento de Energía</t>
  </si>
  <si>
    <t>Tecnología del Hidrógeno</t>
  </si>
  <si>
    <t>Celdas Fotovoltaicas</t>
  </si>
  <si>
    <t>Eficiencia Energética</t>
  </si>
  <si>
    <t>Gestión y Supervisión de Sistemas de Generación de Energía</t>
  </si>
  <si>
    <t>Área de Sistemas Analógicos y Circuitos Integrados</t>
  </si>
  <si>
    <t>Líneas de Transmisión</t>
  </si>
  <si>
    <t>Sistemas Electrónicos de Potencia</t>
  </si>
  <si>
    <t>Generadores Eléctricos</t>
  </si>
  <si>
    <t>Sistemas Eléctricos de Potencia</t>
  </si>
  <si>
    <t>Circuitos Lineales I</t>
  </si>
  <si>
    <t>Circuitos Lineales II</t>
  </si>
  <si>
    <t>Dispositivos Electrónicos</t>
  </si>
  <si>
    <t>Área de Sistemas Eléctricos y Electrónicos de Potencia</t>
  </si>
  <si>
    <t>Subtotal Área de Sistemas Eléctricos y Electrónicos de Potencia</t>
  </si>
  <si>
    <t>2 a 3</t>
  </si>
  <si>
    <t>8 a 12</t>
  </si>
  <si>
    <t>Periodicidad: 5 años (10 semestres)</t>
  </si>
  <si>
    <r>
      <t xml:space="preserve">Certificado que se otorga: </t>
    </r>
    <r>
      <rPr>
        <b/>
        <sz val="10"/>
        <rFont val="Source Sans Pro"/>
        <family val="2"/>
      </rPr>
      <t>Licenciado(a) en Ingeniería en Energías Renovables</t>
    </r>
  </si>
  <si>
    <t>Subtotal Área de Optativas Complementarias</t>
  </si>
  <si>
    <t>Vigencia: A partir de agosto 2025</t>
  </si>
  <si>
    <t>Introducción a los Recursos Energéticos Renovables</t>
  </si>
  <si>
    <t>Manejo de Recursos Naturales y Socioecosistemas</t>
  </si>
  <si>
    <t>Programación</t>
  </si>
  <si>
    <t>Biología y Bioprocesos para Energías Renovables</t>
  </si>
  <si>
    <t>Redes e Interfaces</t>
  </si>
  <si>
    <t>Subtotal Área de Automatización, Robótica y Control</t>
  </si>
  <si>
    <t>Control de Sistemas Lineales</t>
  </si>
  <si>
    <t>Álgebra Lineal</t>
  </si>
  <si>
    <t>Probabilidad y Estadística para Ingeniería</t>
  </si>
  <si>
    <t>Modelado y Simulación de Sistemas</t>
  </si>
  <si>
    <t>Automatización Industrial y PLC</t>
  </si>
  <si>
    <t>Mecánica de los Fluidos</t>
  </si>
  <si>
    <t>Aplicaciones Termodinámicas Avanzadas</t>
  </si>
  <si>
    <t>Balance de Materia y Energía Para Energías Renovables</t>
  </si>
  <si>
    <t>Área de Materiales</t>
  </si>
  <si>
    <t>Subtotal Área de Materiales</t>
  </si>
  <si>
    <t>Mecánica, Ciclo de Vida y Normativa</t>
  </si>
  <si>
    <t>Química Aplicada a las Energías Renovables</t>
  </si>
  <si>
    <t>Probabilidad y Estadística para Ingeniería, Ecuaciones Diferenciales</t>
  </si>
  <si>
    <t>Ciclo de Vida y Normativa</t>
  </si>
  <si>
    <t>Ondas, Óptica y Radiación</t>
  </si>
  <si>
    <t>Ingeniería y Tecnología de Materiales</t>
  </si>
  <si>
    <t>Energía de la Biomasa</t>
  </si>
  <si>
    <t>Cogeneración</t>
  </si>
  <si>
    <t>Proyecto Integrador Práctico en Energía Fotovoltaica, Automatización Industrial y PLC</t>
  </si>
  <si>
    <t>Sistemas de Instrumentación Eléctrica y Electrónica con IoT</t>
  </si>
  <si>
    <t>Control de Sistemas Lineales, Líneas de Transmisión</t>
  </si>
  <si>
    <t xml:space="preserve"> Plan de Estudios: Licenciatura en Ingeniería en Energías Renovables</t>
  </si>
  <si>
    <r>
      <t xml:space="preserve">Horas mínimas y máximas para la obtención del título: </t>
    </r>
    <r>
      <rPr>
        <b/>
        <sz val="10"/>
        <rFont val="Source Sans Pro"/>
        <family val="2"/>
      </rPr>
      <t>5730 / 6090</t>
    </r>
  </si>
  <si>
    <r>
      <t xml:space="preserve">Unidad Académica: </t>
    </r>
    <r>
      <rPr>
        <b/>
        <sz val="10"/>
        <rFont val="Source Sans Pro"/>
        <family val="2"/>
      </rPr>
      <t>Facultad de Ciencias de la Electrónica</t>
    </r>
  </si>
  <si>
    <t>Metrología Eléctrica e Instrumentación Electrónica, Álgebra Lineal</t>
  </si>
  <si>
    <t>Área de Automatización, Robótica y Control</t>
  </si>
  <si>
    <t>60% de créditos</t>
  </si>
  <si>
    <t>Gestión de Proyectos Innovadores</t>
  </si>
  <si>
    <t>Innovación en Sistemas Energéticos Renovables, Álgebra Lineal</t>
  </si>
  <si>
    <t>Área de Sistemas Digitales</t>
  </si>
  <si>
    <t>Modalidad Educativa: Escolarizada</t>
  </si>
  <si>
    <r>
      <t xml:space="preserve">Créditos mínimos y máximos para la obtención del título: </t>
    </r>
    <r>
      <rPr>
        <b/>
        <sz val="10"/>
        <rFont val="Source Sans Pro"/>
        <family val="2"/>
      </rPr>
      <t>372 / 396</t>
    </r>
  </si>
  <si>
    <r>
      <t>Tiempo mínimo y máximo:</t>
    </r>
    <r>
      <rPr>
        <b/>
        <sz val="10"/>
        <rFont val="Source Sans Pro"/>
        <family val="2"/>
      </rPr>
      <t xml:space="preserve"> 3.5 a 6.5 años</t>
    </r>
  </si>
  <si>
    <t>ICU2 200</t>
  </si>
  <si>
    <r>
      <t>Título que se otorga:</t>
    </r>
    <r>
      <rPr>
        <b/>
        <sz val="10"/>
        <rFont val="Source Sans Pro"/>
        <family val="2"/>
      </rPr>
      <t xml:space="preserve"> Licenciado(a) en Ingeniería en Energías Renovables</t>
    </r>
  </si>
  <si>
    <t xml:space="preserve"> Vinculación e Integración Social, 70% de créditos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</si>
</sst>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Source Sans Pro"/>
      <family val="2"/>
    </font>
    <font>
      <sz val="8"/>
      <name val="Calibri"/>
      <family val="2"/>
      <scheme val="minor"/>
    </font>
    <font>
      <b/>
      <sz val="10"/>
      <name val="Source Sans Pro"/>
      <family val="2"/>
    </font>
    <font>
      <vertAlign val="superscript"/>
      <sz val="10"/>
      <name val="Source Sans Pro"/>
      <family val="2"/>
    </font>
    <font>
      <sz val="10"/>
      <color theme="9"/>
      <name val="Source Sans Pro"/>
      <family val="2"/>
    </font>
    <font>
      <b/>
      <sz val="10"/>
      <color theme="9"/>
      <name val="Source Sans Pro"/>
      <family val="2"/>
    </font>
    <font>
      <sz val="10"/>
      <color rgb="FF000000"/>
      <name val="Source Sans Pro"/>
      <family val="2"/>
    </font>
    <font>
      <b/>
      <sz val="10"/>
      <color rgb="FF000000"/>
      <name val="Source Sans Pro"/>
      <family val="2"/>
    </font>
    <font>
      <b/>
      <vertAlign val="superscript"/>
      <sz val="10"/>
      <color theme="9"/>
      <name val="Source Sans Pro"/>
      <family val="2"/>
    </font>
    <font>
      <vertAlign val="superscript"/>
      <sz val="10"/>
      <color rgb="FF000000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80C4E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89999084444715716"/>
        <bgColor rgb="FFBDD6EE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9" tint="-0.499984740745262"/>
        <bgColor rgb="FF8EAADB"/>
      </patternFill>
    </fill>
    <fill>
      <patternFill patternType="solid">
        <fgColor rgb="FF003B5C"/>
        <bgColor indexed="64"/>
      </patternFill>
    </fill>
    <fill>
      <patternFill patternType="lightDown">
        <fgColor theme="9" tint="-0.499984740745262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" fillId="0" borderId="0"/>
  </cellStyleXfs>
  <cellXfs count="88">
    <xf numFmtId="0" fontId="0" fillId="0" borderId="0" xfId="0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6" fillId="5" borderId="1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11" borderId="0" xfId="0" applyFont="1" applyFill="1"/>
    <xf numFmtId="0" fontId="6" fillId="5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9" fillId="7" borderId="11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left" vertical="center" wrapText="1"/>
    </xf>
    <xf numFmtId="0" fontId="9" fillId="7" borderId="13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4" fillId="6" borderId="20" xfId="0" applyFont="1" applyFill="1" applyBorder="1" applyAlignment="1">
      <alignment vertical="center"/>
    </xf>
  </cellXfs>
  <cellStyles count="4">
    <cellStyle name="Excel Built-in Normal" xfId="1" xr:uid="{A8A23528-2961-4157-B1A0-93D3D3CED152}"/>
    <cellStyle name="Normal" xfId="0" builtinId="0"/>
    <cellStyle name="Normal 2" xfId="2" xr:uid="{B1087088-097D-4260-9C76-BD4DD14CD845}"/>
    <cellStyle name="Normal 2 2" xfId="3" xr:uid="{16B11E6E-44A7-4935-BF89-6EF71350D3D0}"/>
  </cellStyles>
  <dxfs count="0"/>
  <tableStyles count="0" defaultTableStyle="TableStyleMedium2" defaultPivotStyle="PivotStyleLight16"/>
  <colors>
    <mruColors>
      <color rgb="FFBFBFBF"/>
      <color rgb="FFD5F0FF"/>
      <color rgb="FF808080"/>
      <color rgb="FF80C4E8"/>
      <color rgb="FF003B5C"/>
      <color rgb="FF175C81"/>
      <color rgb="FF093556"/>
      <color rgb="FF5484A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BUAP">
      <a:dk1>
        <a:srgbClr val="003B5C"/>
      </a:dk1>
      <a:lt1>
        <a:srgbClr val="00B5E2"/>
      </a:lt1>
      <a:dk2>
        <a:srgbClr val="ED7102"/>
      </a:dk2>
      <a:lt2>
        <a:srgbClr val="E61983"/>
      </a:lt2>
      <a:accent1>
        <a:srgbClr val="FECD1B"/>
      </a:accent1>
      <a:accent2>
        <a:srgbClr val="76B72A"/>
      </a:accent2>
      <a:accent3>
        <a:srgbClr val="4DBCC6"/>
      </a:accent3>
      <a:accent4>
        <a:srgbClr val="BCBCBC"/>
      </a:accent4>
      <a:accent5>
        <a:srgbClr val="000000"/>
      </a:accent5>
      <a:accent6>
        <a:srgbClr val="FFFFFF"/>
      </a:accent6>
      <a:hlink>
        <a:srgbClr val="945F38"/>
      </a:hlink>
      <a:folHlink>
        <a:srgbClr val="6831D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0"/>
  <sheetViews>
    <sheetView showGridLines="0" tabSelected="1" zoomScaleNormal="100" workbookViewId="0">
      <selection activeCell="D17" sqref="D1:E1048576"/>
    </sheetView>
  </sheetViews>
  <sheetFormatPr baseColWidth="10" defaultColWidth="11.42578125" defaultRowHeight="13.5" x14ac:dyDescent="0.25"/>
  <cols>
    <col min="1" max="1" width="3.5703125" style="36" bestFit="1" customWidth="1"/>
    <col min="2" max="2" width="9.5703125" style="1" customWidth="1"/>
    <col min="3" max="3" width="35.28515625" style="2" customWidth="1"/>
    <col min="4" max="4" width="8.85546875" style="36" hidden="1" customWidth="1"/>
    <col min="5" max="5" width="10.7109375" style="2" hidden="1" customWidth="1"/>
    <col min="6" max="6" width="8.140625" style="2" customWidth="1"/>
    <col min="7" max="7" width="8.5703125" style="2" bestFit="1" customWidth="1"/>
    <col min="8" max="8" width="11.140625" style="2" customWidth="1"/>
    <col min="9" max="9" width="15" style="2" customWidth="1"/>
    <col min="10" max="10" width="10.28515625" style="2" customWidth="1"/>
    <col min="11" max="11" width="7.85546875" style="2" customWidth="1"/>
    <col min="12" max="12" width="16" style="36" bestFit="1" customWidth="1"/>
    <col min="13" max="16384" width="11.42578125" style="2"/>
  </cols>
  <sheetData>
    <row r="1" spans="1:12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x14ac:dyDescent="0.25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2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x14ac:dyDescent="0.25">
      <c r="A4" s="72" t="s">
        <v>152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2" x14ac:dyDescent="0.25">
      <c r="A5" s="72" t="s">
        <v>161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2" x14ac:dyDescent="0.25">
      <c r="A6" s="72" t="s">
        <v>121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2" x14ac:dyDescent="0.25">
      <c r="A7" s="72" t="s">
        <v>124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2" x14ac:dyDescent="0.25">
      <c r="A8" s="70" t="s">
        <v>3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</row>
    <row r="9" spans="1:12" x14ac:dyDescent="0.25">
      <c r="A9" s="70" t="s">
        <v>4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</row>
    <row r="10" spans="1:12" x14ac:dyDescent="0.25">
      <c r="B10" s="70" t="s">
        <v>162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</row>
    <row r="11" spans="1:12" x14ac:dyDescent="0.25">
      <c r="B11" s="70" t="s">
        <v>163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</row>
    <row r="12" spans="1:12" x14ac:dyDescent="0.25">
      <c r="B12" s="70" t="s">
        <v>153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</row>
    <row r="13" spans="1:12" x14ac:dyDescent="0.25">
      <c r="A13" s="70" t="s">
        <v>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</row>
    <row r="14" spans="1:12" x14ac:dyDescent="0.25">
      <c r="A14" s="70" t="s">
        <v>165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 spans="1:12" x14ac:dyDescent="0.25">
      <c r="A15" s="70" t="s">
        <v>122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</row>
    <row r="16" spans="1:12" x14ac:dyDescent="0.25">
      <c r="A16" s="70" t="s">
        <v>154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</row>
    <row r="17" spans="1:12" x14ac:dyDescent="0.25">
      <c r="B17" s="3"/>
      <c r="C17" s="3"/>
      <c r="E17" s="3"/>
      <c r="F17" s="3"/>
      <c r="G17" s="3"/>
      <c r="H17" s="3"/>
      <c r="I17" s="3"/>
      <c r="J17" s="3"/>
      <c r="K17" s="3"/>
    </row>
    <row r="18" spans="1:12" ht="27.95" customHeight="1" x14ac:dyDescent="0.25">
      <c r="A18" s="71" t="s">
        <v>6</v>
      </c>
      <c r="B18" s="71" t="s">
        <v>7</v>
      </c>
      <c r="C18" s="71" t="s">
        <v>8</v>
      </c>
      <c r="D18" s="71" t="s">
        <v>9</v>
      </c>
      <c r="E18" s="71" t="s">
        <v>69</v>
      </c>
      <c r="F18" s="71" t="s">
        <v>10</v>
      </c>
      <c r="G18" s="71"/>
      <c r="H18" s="71" t="s">
        <v>11</v>
      </c>
      <c r="I18" s="71" t="s">
        <v>12</v>
      </c>
      <c r="J18" s="71" t="s">
        <v>13</v>
      </c>
      <c r="K18" s="71" t="s">
        <v>14</v>
      </c>
      <c r="L18" s="71" t="s">
        <v>15</v>
      </c>
    </row>
    <row r="19" spans="1:12" ht="15" x14ac:dyDescent="0.25">
      <c r="A19" s="71"/>
      <c r="B19" s="71"/>
      <c r="C19" s="71"/>
      <c r="D19" s="71"/>
      <c r="E19" s="71"/>
      <c r="F19" s="42" t="s">
        <v>63</v>
      </c>
      <c r="G19" s="42" t="s">
        <v>64</v>
      </c>
      <c r="H19" s="71"/>
      <c r="I19" s="71"/>
      <c r="J19" s="71"/>
      <c r="K19" s="71"/>
      <c r="L19" s="71"/>
    </row>
    <row r="20" spans="1:12" x14ac:dyDescent="0.25">
      <c r="A20" s="73" t="s">
        <v>16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</row>
    <row r="21" spans="1:12" x14ac:dyDescent="0.25">
      <c r="A21" s="53" t="s">
        <v>17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27" x14ac:dyDescent="0.25">
      <c r="A22" s="4">
        <v>1</v>
      </c>
      <c r="B22" s="5" t="s">
        <v>18</v>
      </c>
      <c r="C22" s="6" t="s">
        <v>19</v>
      </c>
      <c r="D22" s="4">
        <v>1</v>
      </c>
      <c r="E22" s="4" t="s">
        <v>33</v>
      </c>
      <c r="F22" s="4">
        <v>1</v>
      </c>
      <c r="G22" s="4">
        <v>2</v>
      </c>
      <c r="H22" s="4">
        <v>3</v>
      </c>
      <c r="I22" s="4">
        <v>16</v>
      </c>
      <c r="J22" s="4">
        <v>70</v>
      </c>
      <c r="K22" s="4">
        <v>4</v>
      </c>
      <c r="L22" s="4" t="s">
        <v>21</v>
      </c>
    </row>
    <row r="23" spans="1:12" x14ac:dyDescent="0.25">
      <c r="A23" s="4">
        <v>2</v>
      </c>
      <c r="B23" s="5" t="s">
        <v>24</v>
      </c>
      <c r="C23" s="6" t="s">
        <v>25</v>
      </c>
      <c r="D23" s="4">
        <v>1</v>
      </c>
      <c r="E23" s="4" t="s">
        <v>33</v>
      </c>
      <c r="F23" s="4">
        <v>2</v>
      </c>
      <c r="G23" s="4">
        <v>2</v>
      </c>
      <c r="H23" s="4">
        <v>4</v>
      </c>
      <c r="I23" s="4">
        <v>0</v>
      </c>
      <c r="J23" s="4">
        <v>72</v>
      </c>
      <c r="K23" s="4">
        <v>4</v>
      </c>
      <c r="L23" s="4" t="s">
        <v>21</v>
      </c>
    </row>
    <row r="24" spans="1:12" x14ac:dyDescent="0.25">
      <c r="A24" s="4">
        <v>3</v>
      </c>
      <c r="B24" s="5" t="s">
        <v>26</v>
      </c>
      <c r="C24" s="6" t="s">
        <v>27</v>
      </c>
      <c r="D24" s="4">
        <v>2</v>
      </c>
      <c r="E24" s="4" t="s">
        <v>33</v>
      </c>
      <c r="F24" s="4">
        <v>2</v>
      </c>
      <c r="G24" s="4">
        <v>2</v>
      </c>
      <c r="H24" s="4">
        <v>4</v>
      </c>
      <c r="I24" s="4">
        <v>0</v>
      </c>
      <c r="J24" s="4">
        <v>72</v>
      </c>
      <c r="K24" s="4">
        <v>4</v>
      </c>
      <c r="L24" s="4" t="s">
        <v>24</v>
      </c>
    </row>
    <row r="25" spans="1:12" x14ac:dyDescent="0.25">
      <c r="A25" s="4">
        <v>4</v>
      </c>
      <c r="B25" s="5" t="s">
        <v>28</v>
      </c>
      <c r="C25" s="8" t="s">
        <v>29</v>
      </c>
      <c r="D25" s="9">
        <v>3</v>
      </c>
      <c r="E25" s="4" t="s">
        <v>33</v>
      </c>
      <c r="F25" s="9">
        <v>2</v>
      </c>
      <c r="G25" s="9">
        <v>2</v>
      </c>
      <c r="H25" s="9">
        <v>4</v>
      </c>
      <c r="I25" s="9">
        <v>0</v>
      </c>
      <c r="J25" s="9">
        <v>72</v>
      </c>
      <c r="K25" s="9">
        <v>4</v>
      </c>
      <c r="L25" s="9" t="s">
        <v>26</v>
      </c>
    </row>
    <row r="26" spans="1:12" x14ac:dyDescent="0.25">
      <c r="A26" s="4">
        <v>5</v>
      </c>
      <c r="B26" s="5" t="s">
        <v>30</v>
      </c>
      <c r="C26" s="10" t="s">
        <v>31</v>
      </c>
      <c r="D26" s="11">
        <v>4</v>
      </c>
      <c r="E26" s="4" t="s">
        <v>33</v>
      </c>
      <c r="F26" s="11">
        <v>2</v>
      </c>
      <c r="G26" s="11">
        <v>2</v>
      </c>
      <c r="H26" s="11">
        <v>4</v>
      </c>
      <c r="I26" s="11">
        <v>0</v>
      </c>
      <c r="J26" s="11">
        <v>72</v>
      </c>
      <c r="K26" s="11">
        <v>4</v>
      </c>
      <c r="L26" s="11" t="s">
        <v>28</v>
      </c>
    </row>
    <row r="27" spans="1:12" x14ac:dyDescent="0.25">
      <c r="A27" s="56"/>
      <c r="B27" s="68"/>
      <c r="C27" s="69" t="s">
        <v>32</v>
      </c>
      <c r="D27" s="69"/>
      <c r="E27" s="69"/>
      <c r="F27" s="22">
        <f>SUM(F22:F26)</f>
        <v>9</v>
      </c>
      <c r="G27" s="22">
        <f t="shared" ref="G27:K27" si="0">SUM(G22:G26)</f>
        <v>10</v>
      </c>
      <c r="H27" s="22">
        <f t="shared" si="0"/>
        <v>19</v>
      </c>
      <c r="I27" s="22">
        <f t="shared" si="0"/>
        <v>16</v>
      </c>
      <c r="J27" s="22">
        <f t="shared" si="0"/>
        <v>358</v>
      </c>
      <c r="K27" s="22">
        <f t="shared" si="0"/>
        <v>20</v>
      </c>
      <c r="L27" s="22"/>
    </row>
    <row r="28" spans="1:12" x14ac:dyDescent="0.25">
      <c r="A28" s="53" t="s">
        <v>70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</row>
    <row r="29" spans="1:12" x14ac:dyDescent="0.25">
      <c r="A29" s="4">
        <v>6</v>
      </c>
      <c r="B29" s="5"/>
      <c r="C29" s="6" t="s">
        <v>71</v>
      </c>
      <c r="D29" s="4">
        <v>1</v>
      </c>
      <c r="E29" s="4" t="s">
        <v>33</v>
      </c>
      <c r="F29" s="4">
        <v>3</v>
      </c>
      <c r="G29" s="4">
        <v>2</v>
      </c>
      <c r="H29" s="4">
        <v>5</v>
      </c>
      <c r="I29" s="4">
        <v>0</v>
      </c>
      <c r="J29" s="4">
        <v>90</v>
      </c>
      <c r="K29" s="4">
        <v>6</v>
      </c>
      <c r="L29" s="4" t="s">
        <v>21</v>
      </c>
    </row>
    <row r="30" spans="1:12" ht="27" x14ac:dyDescent="0.25">
      <c r="A30" s="4">
        <v>7</v>
      </c>
      <c r="B30" s="5"/>
      <c r="C30" s="6" t="s">
        <v>72</v>
      </c>
      <c r="D30" s="4">
        <v>4</v>
      </c>
      <c r="E30" s="4" t="s">
        <v>33</v>
      </c>
      <c r="F30" s="4">
        <v>3</v>
      </c>
      <c r="G30" s="4">
        <v>2</v>
      </c>
      <c r="H30" s="4">
        <v>5</v>
      </c>
      <c r="I30" s="4">
        <v>0</v>
      </c>
      <c r="J30" s="4">
        <v>90</v>
      </c>
      <c r="K30" s="4">
        <v>6</v>
      </c>
      <c r="L30" s="4" t="s">
        <v>141</v>
      </c>
    </row>
    <row r="31" spans="1:12" ht="27" x14ac:dyDescent="0.25">
      <c r="A31" s="4">
        <v>8</v>
      </c>
      <c r="B31" s="5"/>
      <c r="C31" s="6" t="s">
        <v>73</v>
      </c>
      <c r="D31" s="4">
        <v>4</v>
      </c>
      <c r="E31" s="4" t="s">
        <v>33</v>
      </c>
      <c r="F31" s="4">
        <v>3</v>
      </c>
      <c r="G31" s="4">
        <v>2</v>
      </c>
      <c r="H31" s="4">
        <v>5</v>
      </c>
      <c r="I31" s="4">
        <v>0</v>
      </c>
      <c r="J31" s="4">
        <v>90</v>
      </c>
      <c r="K31" s="4">
        <v>6</v>
      </c>
      <c r="L31" s="4" t="s">
        <v>80</v>
      </c>
    </row>
    <row r="32" spans="1:12" ht="27" x14ac:dyDescent="0.25">
      <c r="A32" s="4">
        <v>9</v>
      </c>
      <c r="B32" s="5"/>
      <c r="C32" s="6" t="s">
        <v>74</v>
      </c>
      <c r="D32" s="4">
        <v>4</v>
      </c>
      <c r="E32" s="4" t="s">
        <v>33</v>
      </c>
      <c r="F32" s="4">
        <v>3</v>
      </c>
      <c r="G32" s="4">
        <v>2</v>
      </c>
      <c r="H32" s="4">
        <v>5</v>
      </c>
      <c r="I32" s="4">
        <v>0</v>
      </c>
      <c r="J32" s="4">
        <v>90</v>
      </c>
      <c r="K32" s="4">
        <v>6</v>
      </c>
      <c r="L32" s="4" t="s">
        <v>81</v>
      </c>
    </row>
    <row r="33" spans="1:12" x14ac:dyDescent="0.25">
      <c r="A33" s="56"/>
      <c r="B33" s="57"/>
      <c r="C33" s="23" t="s">
        <v>75</v>
      </c>
      <c r="D33" s="37"/>
      <c r="E33" s="24"/>
      <c r="F33" s="22">
        <f>SUM(F29:F32)</f>
        <v>12</v>
      </c>
      <c r="G33" s="22">
        <f t="shared" ref="G33:K33" si="1">SUM(G29:G32)</f>
        <v>8</v>
      </c>
      <c r="H33" s="22">
        <f t="shared" si="1"/>
        <v>20</v>
      </c>
      <c r="I33" s="22">
        <f t="shared" si="1"/>
        <v>0</v>
      </c>
      <c r="J33" s="22">
        <f t="shared" si="1"/>
        <v>360</v>
      </c>
      <c r="K33" s="22">
        <f t="shared" si="1"/>
        <v>24</v>
      </c>
      <c r="L33" s="22"/>
    </row>
    <row r="34" spans="1:12" x14ac:dyDescent="0.25">
      <c r="A34" s="53" t="s">
        <v>76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</row>
    <row r="35" spans="1:12" ht="27" x14ac:dyDescent="0.25">
      <c r="A35" s="4">
        <v>10</v>
      </c>
      <c r="B35" s="5"/>
      <c r="C35" s="6" t="s">
        <v>132</v>
      </c>
      <c r="D35" s="4">
        <v>2</v>
      </c>
      <c r="E35" s="4" t="s">
        <v>33</v>
      </c>
      <c r="F35" s="4">
        <v>4</v>
      </c>
      <c r="G35" s="4">
        <v>1</v>
      </c>
      <c r="H35" s="4">
        <f>F35+G35</f>
        <v>5</v>
      </c>
      <c r="I35" s="4">
        <v>0</v>
      </c>
      <c r="J35" s="4">
        <v>90</v>
      </c>
      <c r="K35" s="4">
        <v>6</v>
      </c>
      <c r="L35" s="4" t="s">
        <v>77</v>
      </c>
    </row>
    <row r="36" spans="1:12" x14ac:dyDescent="0.25">
      <c r="A36" s="4">
        <v>11</v>
      </c>
      <c r="B36" s="5"/>
      <c r="C36" s="6" t="s">
        <v>77</v>
      </c>
      <c r="D36" s="4">
        <v>1</v>
      </c>
      <c r="E36" s="4" t="s">
        <v>33</v>
      </c>
      <c r="F36" s="4">
        <v>4</v>
      </c>
      <c r="G36" s="4">
        <v>1</v>
      </c>
      <c r="H36" s="4">
        <f t="shared" ref="H36:H40" si="2">F36+G36</f>
        <v>5</v>
      </c>
      <c r="I36" s="4">
        <v>0</v>
      </c>
      <c r="J36" s="4">
        <v>90</v>
      </c>
      <c r="K36" s="4">
        <v>6</v>
      </c>
      <c r="L36" s="4" t="s">
        <v>21</v>
      </c>
    </row>
    <row r="37" spans="1:12" x14ac:dyDescent="0.25">
      <c r="A37" s="4">
        <v>12</v>
      </c>
      <c r="B37" s="5"/>
      <c r="C37" s="6" t="s">
        <v>78</v>
      </c>
      <c r="D37" s="4">
        <v>1</v>
      </c>
      <c r="E37" s="4" t="s">
        <v>33</v>
      </c>
      <c r="F37" s="4">
        <v>4</v>
      </c>
      <c r="G37" s="4">
        <v>1</v>
      </c>
      <c r="H37" s="4">
        <f t="shared" si="2"/>
        <v>5</v>
      </c>
      <c r="I37" s="4">
        <v>0</v>
      </c>
      <c r="J37" s="4">
        <v>90</v>
      </c>
      <c r="K37" s="4">
        <v>6</v>
      </c>
      <c r="L37" s="4" t="s">
        <v>21</v>
      </c>
    </row>
    <row r="38" spans="1:12" ht="27" x14ac:dyDescent="0.25">
      <c r="A38" s="4">
        <v>13</v>
      </c>
      <c r="B38" s="5"/>
      <c r="C38" s="6" t="s">
        <v>79</v>
      </c>
      <c r="D38" s="4">
        <v>2</v>
      </c>
      <c r="E38" s="4" t="s">
        <v>33</v>
      </c>
      <c r="F38" s="4">
        <v>4</v>
      </c>
      <c r="G38" s="4">
        <v>1</v>
      </c>
      <c r="H38" s="4">
        <f t="shared" si="2"/>
        <v>5</v>
      </c>
      <c r="I38" s="4">
        <v>0</v>
      </c>
      <c r="J38" s="4">
        <v>90</v>
      </c>
      <c r="K38" s="4">
        <v>6</v>
      </c>
      <c r="L38" s="4" t="s">
        <v>78</v>
      </c>
    </row>
    <row r="39" spans="1:12" ht="27" x14ac:dyDescent="0.25">
      <c r="A39" s="4">
        <v>14</v>
      </c>
      <c r="B39" s="5"/>
      <c r="C39" s="6" t="s">
        <v>80</v>
      </c>
      <c r="D39" s="4">
        <v>3</v>
      </c>
      <c r="E39" s="4" t="s">
        <v>33</v>
      </c>
      <c r="F39" s="4">
        <v>4</v>
      </c>
      <c r="G39" s="4">
        <v>1</v>
      </c>
      <c r="H39" s="4">
        <f t="shared" si="2"/>
        <v>5</v>
      </c>
      <c r="I39" s="4">
        <v>0</v>
      </c>
      <c r="J39" s="4">
        <v>90</v>
      </c>
      <c r="K39" s="4">
        <v>6</v>
      </c>
      <c r="L39" s="4" t="s">
        <v>79</v>
      </c>
    </row>
    <row r="40" spans="1:12" ht="27" x14ac:dyDescent="0.25">
      <c r="A40" s="4">
        <v>15</v>
      </c>
      <c r="B40" s="5"/>
      <c r="C40" s="6" t="s">
        <v>81</v>
      </c>
      <c r="D40" s="4">
        <v>3</v>
      </c>
      <c r="E40" s="4" t="s">
        <v>33</v>
      </c>
      <c r="F40" s="4">
        <v>4</v>
      </c>
      <c r="G40" s="4">
        <v>1</v>
      </c>
      <c r="H40" s="4">
        <f t="shared" si="2"/>
        <v>5</v>
      </c>
      <c r="I40" s="4">
        <v>0</v>
      </c>
      <c r="J40" s="4">
        <v>90</v>
      </c>
      <c r="K40" s="4">
        <v>6</v>
      </c>
      <c r="L40" s="4" t="s">
        <v>79</v>
      </c>
    </row>
    <row r="41" spans="1:12" x14ac:dyDescent="0.25">
      <c r="A41" s="56"/>
      <c r="B41" s="57"/>
      <c r="C41" s="23" t="s">
        <v>82</v>
      </c>
      <c r="D41" s="37"/>
      <c r="E41" s="24"/>
      <c r="F41" s="22">
        <f>SUM(F35:F40)</f>
        <v>24</v>
      </c>
      <c r="G41" s="22">
        <f t="shared" ref="G41:K41" si="3">SUM(G35:G40)</f>
        <v>6</v>
      </c>
      <c r="H41" s="22">
        <f t="shared" si="3"/>
        <v>30</v>
      </c>
      <c r="I41" s="22">
        <f t="shared" si="3"/>
        <v>0</v>
      </c>
      <c r="J41" s="22">
        <f t="shared" si="3"/>
        <v>540</v>
      </c>
      <c r="K41" s="22">
        <f t="shared" si="3"/>
        <v>36</v>
      </c>
      <c r="L41" s="22"/>
    </row>
    <row r="42" spans="1:12" x14ac:dyDescent="0.25">
      <c r="A42" s="53" t="s">
        <v>83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</row>
    <row r="43" spans="1:12" ht="67.5" x14ac:dyDescent="0.25">
      <c r="A43" s="4">
        <v>16</v>
      </c>
      <c r="B43" s="5"/>
      <c r="C43" s="6" t="s">
        <v>133</v>
      </c>
      <c r="D43" s="4">
        <v>3</v>
      </c>
      <c r="E43" s="4" t="s">
        <v>33</v>
      </c>
      <c r="F43" s="4">
        <v>3</v>
      </c>
      <c r="G43" s="4">
        <v>2</v>
      </c>
      <c r="H43" s="4">
        <v>5</v>
      </c>
      <c r="I43" s="4">
        <v>0</v>
      </c>
      <c r="J43" s="4">
        <v>90</v>
      </c>
      <c r="K43" s="4">
        <v>6</v>
      </c>
      <c r="L43" s="4" t="s">
        <v>159</v>
      </c>
    </row>
    <row r="44" spans="1:12" x14ac:dyDescent="0.25">
      <c r="A44" s="4">
        <v>17</v>
      </c>
      <c r="B44" s="5"/>
      <c r="C44" s="6" t="s">
        <v>127</v>
      </c>
      <c r="D44" s="4">
        <v>2</v>
      </c>
      <c r="E44" s="4" t="s">
        <v>33</v>
      </c>
      <c r="F44" s="4">
        <v>3</v>
      </c>
      <c r="G44" s="4">
        <v>2</v>
      </c>
      <c r="H44" s="4">
        <v>5</v>
      </c>
      <c r="I44" s="4">
        <v>0</v>
      </c>
      <c r="J44" s="4">
        <v>90</v>
      </c>
      <c r="K44" s="4">
        <v>6</v>
      </c>
      <c r="L44" s="4" t="s">
        <v>21</v>
      </c>
    </row>
    <row r="45" spans="1:12" ht="67.5" x14ac:dyDescent="0.25">
      <c r="A45" s="4">
        <v>18</v>
      </c>
      <c r="B45" s="5"/>
      <c r="C45" s="6" t="s">
        <v>134</v>
      </c>
      <c r="D45" s="4">
        <v>4</v>
      </c>
      <c r="E45" s="4" t="s">
        <v>33</v>
      </c>
      <c r="F45" s="4">
        <v>3</v>
      </c>
      <c r="G45" s="4">
        <v>2</v>
      </c>
      <c r="H45" s="4">
        <v>5</v>
      </c>
      <c r="I45" s="4">
        <v>0</v>
      </c>
      <c r="J45" s="4">
        <v>90</v>
      </c>
      <c r="K45" s="4">
        <v>6</v>
      </c>
      <c r="L45" s="4" t="s">
        <v>143</v>
      </c>
    </row>
    <row r="46" spans="1:12" x14ac:dyDescent="0.25">
      <c r="A46" s="56"/>
      <c r="B46" s="57"/>
      <c r="C46" s="23" t="s">
        <v>84</v>
      </c>
      <c r="D46" s="37"/>
      <c r="E46" s="24"/>
      <c r="F46" s="22">
        <f>SUM(F43:F45)</f>
        <v>9</v>
      </c>
      <c r="G46" s="22">
        <f t="shared" ref="G46:K46" si="4">SUM(G43:G45)</f>
        <v>6</v>
      </c>
      <c r="H46" s="22">
        <f t="shared" si="4"/>
        <v>15</v>
      </c>
      <c r="I46" s="22">
        <f t="shared" si="4"/>
        <v>0</v>
      </c>
      <c r="J46" s="22">
        <f t="shared" si="4"/>
        <v>270</v>
      </c>
      <c r="K46" s="22">
        <f t="shared" si="4"/>
        <v>18</v>
      </c>
      <c r="L46" s="22"/>
    </row>
    <row r="47" spans="1:12" x14ac:dyDescent="0.25">
      <c r="A47" s="53" t="s">
        <v>85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2" ht="27" x14ac:dyDescent="0.25">
      <c r="A48" s="4">
        <v>19</v>
      </c>
      <c r="B48" s="5"/>
      <c r="C48" s="6" t="s">
        <v>125</v>
      </c>
      <c r="D48" s="4">
        <v>1</v>
      </c>
      <c r="E48" s="4" t="s">
        <v>33</v>
      </c>
      <c r="F48" s="4">
        <v>2</v>
      </c>
      <c r="G48" s="4">
        <v>2</v>
      </c>
      <c r="H48" s="4">
        <v>4</v>
      </c>
      <c r="I48" s="4">
        <v>0</v>
      </c>
      <c r="J48" s="4">
        <v>72</v>
      </c>
      <c r="K48" s="4">
        <v>4</v>
      </c>
      <c r="L48" s="4" t="s">
        <v>21</v>
      </c>
    </row>
    <row r="49" spans="1:12" ht="27" x14ac:dyDescent="0.25">
      <c r="A49" s="4">
        <v>20</v>
      </c>
      <c r="B49" s="5"/>
      <c r="C49" s="6" t="s">
        <v>126</v>
      </c>
      <c r="D49" s="4">
        <v>2</v>
      </c>
      <c r="E49" s="4" t="s">
        <v>33</v>
      </c>
      <c r="F49" s="4">
        <v>3</v>
      </c>
      <c r="G49" s="4">
        <v>2</v>
      </c>
      <c r="H49" s="4">
        <v>5</v>
      </c>
      <c r="I49" s="4">
        <v>0</v>
      </c>
      <c r="J49" s="4">
        <v>90</v>
      </c>
      <c r="K49" s="4">
        <v>6</v>
      </c>
      <c r="L49" s="4" t="s">
        <v>21</v>
      </c>
    </row>
    <row r="50" spans="1:12" ht="27" x14ac:dyDescent="0.25">
      <c r="A50" s="4">
        <v>21</v>
      </c>
      <c r="B50" s="5"/>
      <c r="C50" s="6" t="s">
        <v>142</v>
      </c>
      <c r="D50" s="4">
        <v>2</v>
      </c>
      <c r="E50" s="4" t="s">
        <v>33</v>
      </c>
      <c r="F50" s="4">
        <v>3</v>
      </c>
      <c r="G50" s="4">
        <v>2</v>
      </c>
      <c r="H50" s="4">
        <v>5</v>
      </c>
      <c r="I50" s="4">
        <v>0</v>
      </c>
      <c r="J50" s="4">
        <v>90</v>
      </c>
      <c r="K50" s="4">
        <v>6</v>
      </c>
      <c r="L50" s="4" t="s">
        <v>21</v>
      </c>
    </row>
    <row r="51" spans="1:12" ht="40.5" x14ac:dyDescent="0.25">
      <c r="A51" s="4">
        <v>22</v>
      </c>
      <c r="B51" s="5"/>
      <c r="C51" s="6" t="s">
        <v>144</v>
      </c>
      <c r="D51" s="4">
        <v>3</v>
      </c>
      <c r="E51" s="4" t="s">
        <v>33</v>
      </c>
      <c r="F51" s="4">
        <v>3</v>
      </c>
      <c r="G51" s="4">
        <v>2</v>
      </c>
      <c r="H51" s="4">
        <v>5</v>
      </c>
      <c r="I51" s="4">
        <v>0</v>
      </c>
      <c r="J51" s="4">
        <v>90</v>
      </c>
      <c r="K51" s="4">
        <v>6</v>
      </c>
      <c r="L51" s="4" t="s">
        <v>126</v>
      </c>
    </row>
    <row r="52" spans="1:12" x14ac:dyDescent="0.25">
      <c r="A52" s="56"/>
      <c r="B52" s="57"/>
      <c r="C52" s="23" t="s">
        <v>86</v>
      </c>
      <c r="D52" s="37"/>
      <c r="E52" s="24"/>
      <c r="F52" s="22">
        <f>SUM(F48:F51)</f>
        <v>11</v>
      </c>
      <c r="G52" s="22">
        <f t="shared" ref="G52:K52" si="5">SUM(G48:G51)</f>
        <v>8</v>
      </c>
      <c r="H52" s="22">
        <f t="shared" si="5"/>
        <v>19</v>
      </c>
      <c r="I52" s="22">
        <f t="shared" si="5"/>
        <v>0</v>
      </c>
      <c r="J52" s="22">
        <f t="shared" si="5"/>
        <v>342</v>
      </c>
      <c r="K52" s="22">
        <f t="shared" si="5"/>
        <v>22</v>
      </c>
      <c r="L52" s="22"/>
    </row>
    <row r="53" spans="1:12" x14ac:dyDescent="0.25">
      <c r="A53" s="74" t="s">
        <v>87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6"/>
    </row>
    <row r="54" spans="1:12" ht="27" x14ac:dyDescent="0.25">
      <c r="A54" s="4">
        <v>23</v>
      </c>
      <c r="B54" s="5"/>
      <c r="C54" s="6" t="s">
        <v>88</v>
      </c>
      <c r="D54" s="4">
        <v>2</v>
      </c>
      <c r="E54" s="4" t="s">
        <v>33</v>
      </c>
      <c r="F54" s="4">
        <v>2</v>
      </c>
      <c r="G54" s="4">
        <v>2</v>
      </c>
      <c r="H54" s="4">
        <v>4</v>
      </c>
      <c r="I54" s="4">
        <v>0</v>
      </c>
      <c r="J54" s="4">
        <v>72</v>
      </c>
      <c r="K54" s="4">
        <v>4</v>
      </c>
      <c r="L54" s="4" t="s">
        <v>21</v>
      </c>
    </row>
    <row r="55" spans="1:12" x14ac:dyDescent="0.25">
      <c r="A55" s="56"/>
      <c r="B55" s="77"/>
      <c r="C55" s="78" t="s">
        <v>89</v>
      </c>
      <c r="D55" s="79"/>
      <c r="E55" s="80"/>
      <c r="F55" s="22">
        <f>SUM(F54:F54)</f>
        <v>2</v>
      </c>
      <c r="G55" s="22">
        <f t="shared" ref="G55:K55" si="6">SUM(G54:G54)</f>
        <v>2</v>
      </c>
      <c r="H55" s="22">
        <f t="shared" si="6"/>
        <v>4</v>
      </c>
      <c r="I55" s="22">
        <f t="shared" si="6"/>
        <v>0</v>
      </c>
      <c r="J55" s="22">
        <f t="shared" si="6"/>
        <v>72</v>
      </c>
      <c r="K55" s="22">
        <f t="shared" si="6"/>
        <v>4</v>
      </c>
      <c r="L55" s="22"/>
    </row>
    <row r="56" spans="1:12" x14ac:dyDescent="0.25">
      <c r="A56" s="74" t="s">
        <v>109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6"/>
    </row>
    <row r="57" spans="1:12" ht="27" x14ac:dyDescent="0.25">
      <c r="A57" s="4">
        <v>24</v>
      </c>
      <c r="B57" s="5"/>
      <c r="C57" s="8" t="s">
        <v>90</v>
      </c>
      <c r="D57" s="9">
        <v>1</v>
      </c>
      <c r="E57" s="9" t="s">
        <v>33</v>
      </c>
      <c r="F57" s="9">
        <v>3</v>
      </c>
      <c r="G57" s="9">
        <v>2</v>
      </c>
      <c r="H57" s="9">
        <v>5</v>
      </c>
      <c r="I57" s="9">
        <v>0</v>
      </c>
      <c r="J57" s="9">
        <v>90</v>
      </c>
      <c r="K57" s="9">
        <v>6</v>
      </c>
      <c r="L57" s="9" t="s">
        <v>21</v>
      </c>
    </row>
    <row r="58" spans="1:12" ht="67.5" x14ac:dyDescent="0.25">
      <c r="A58" s="4">
        <v>25</v>
      </c>
      <c r="B58" s="5"/>
      <c r="C58" s="32" t="s">
        <v>114</v>
      </c>
      <c r="D58" s="13">
        <v>4</v>
      </c>
      <c r="E58" s="13" t="s">
        <v>33</v>
      </c>
      <c r="F58" s="13">
        <v>3</v>
      </c>
      <c r="G58" s="13">
        <v>2</v>
      </c>
      <c r="H58" s="13">
        <v>5</v>
      </c>
      <c r="I58" s="13">
        <v>0</v>
      </c>
      <c r="J58" s="13">
        <v>90</v>
      </c>
      <c r="K58" s="13">
        <v>6</v>
      </c>
      <c r="L58" s="13" t="s">
        <v>155</v>
      </c>
    </row>
    <row r="59" spans="1:12" x14ac:dyDescent="0.25">
      <c r="A59" s="56"/>
      <c r="B59" s="77"/>
      <c r="C59" s="78" t="s">
        <v>91</v>
      </c>
      <c r="D59" s="79"/>
      <c r="E59" s="80"/>
      <c r="F59" s="31">
        <f>SUM(F57:F58)</f>
        <v>6</v>
      </c>
      <c r="G59" s="31">
        <f t="shared" ref="G59:K59" si="7">SUM(G57:G58)</f>
        <v>4</v>
      </c>
      <c r="H59" s="31">
        <f t="shared" si="7"/>
        <v>10</v>
      </c>
      <c r="I59" s="31">
        <f t="shared" si="7"/>
        <v>0</v>
      </c>
      <c r="J59" s="31">
        <f t="shared" si="7"/>
        <v>180</v>
      </c>
      <c r="K59" s="31">
        <f t="shared" si="7"/>
        <v>12</v>
      </c>
      <c r="L59" s="31"/>
    </row>
    <row r="60" spans="1:12" x14ac:dyDescent="0.25">
      <c r="A60" s="74" t="s">
        <v>160</v>
      </c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6"/>
    </row>
    <row r="61" spans="1:12" x14ac:dyDescent="0.25">
      <c r="A61" s="9">
        <v>26</v>
      </c>
      <c r="B61" s="33"/>
      <c r="C61" s="8" t="s">
        <v>92</v>
      </c>
      <c r="D61" s="9">
        <v>3</v>
      </c>
      <c r="E61" s="9" t="s">
        <v>33</v>
      </c>
      <c r="F61" s="9">
        <v>3</v>
      </c>
      <c r="G61" s="9">
        <v>2</v>
      </c>
      <c r="H61" s="9">
        <v>5</v>
      </c>
      <c r="I61" s="9">
        <v>0</v>
      </c>
      <c r="J61" s="9">
        <v>90</v>
      </c>
      <c r="K61" s="9">
        <v>6</v>
      </c>
      <c r="L61" s="4" t="s">
        <v>127</v>
      </c>
    </row>
    <row r="62" spans="1:12" ht="54" x14ac:dyDescent="0.25">
      <c r="A62" s="13">
        <v>27</v>
      </c>
      <c r="B62" s="5"/>
      <c r="C62" s="32" t="s">
        <v>129</v>
      </c>
      <c r="D62" s="13">
        <v>4</v>
      </c>
      <c r="E62" s="13" t="s">
        <v>33</v>
      </c>
      <c r="F62" s="13">
        <v>3</v>
      </c>
      <c r="G62" s="13">
        <v>2</v>
      </c>
      <c r="H62" s="13">
        <v>5</v>
      </c>
      <c r="I62" s="13">
        <v>0</v>
      </c>
      <c r="J62" s="13">
        <v>90</v>
      </c>
      <c r="K62" s="13">
        <v>6</v>
      </c>
      <c r="L62" s="20" t="s">
        <v>92</v>
      </c>
    </row>
    <row r="63" spans="1:12" x14ac:dyDescent="0.25">
      <c r="A63" s="81"/>
      <c r="B63" s="82"/>
      <c r="C63" s="78" t="s">
        <v>93</v>
      </c>
      <c r="D63" s="79"/>
      <c r="E63" s="80"/>
      <c r="F63" s="31">
        <f>SUM(F61:F62)</f>
        <v>6</v>
      </c>
      <c r="G63" s="31">
        <f t="shared" ref="G63:K63" si="8">SUM(G61:G62)</f>
        <v>4</v>
      </c>
      <c r="H63" s="31">
        <f t="shared" si="8"/>
        <v>10</v>
      </c>
      <c r="I63" s="31">
        <f t="shared" si="8"/>
        <v>0</v>
      </c>
      <c r="J63" s="31">
        <f t="shared" si="8"/>
        <v>180</v>
      </c>
      <c r="K63" s="31">
        <f t="shared" si="8"/>
        <v>12</v>
      </c>
      <c r="L63" s="22"/>
    </row>
    <row r="64" spans="1:12" x14ac:dyDescent="0.25">
      <c r="A64" s="74" t="s">
        <v>94</v>
      </c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6"/>
    </row>
    <row r="65" spans="1:12" x14ac:dyDescent="0.25">
      <c r="A65" s="4">
        <v>28</v>
      </c>
      <c r="B65" s="5"/>
      <c r="C65" s="6" t="s">
        <v>96</v>
      </c>
      <c r="D65" s="4">
        <v>3</v>
      </c>
      <c r="E65" s="4" t="s">
        <v>33</v>
      </c>
      <c r="F65" s="4">
        <v>2</v>
      </c>
      <c r="G65" s="4">
        <v>3</v>
      </c>
      <c r="H65" s="4">
        <v>5</v>
      </c>
      <c r="I65" s="4">
        <v>0</v>
      </c>
      <c r="J65" s="4">
        <v>90</v>
      </c>
      <c r="K65" s="4">
        <v>6</v>
      </c>
      <c r="L65" s="4" t="s">
        <v>21</v>
      </c>
    </row>
    <row r="66" spans="1:12" x14ac:dyDescent="0.25">
      <c r="A66" s="56"/>
      <c r="B66" s="77"/>
      <c r="C66" s="78" t="s">
        <v>95</v>
      </c>
      <c r="D66" s="79"/>
      <c r="E66" s="80"/>
      <c r="F66" s="22">
        <f>SUM(F65:F65)</f>
        <v>2</v>
      </c>
      <c r="G66" s="22">
        <f t="shared" ref="G66:K66" si="9">SUM(G65:G65)</f>
        <v>3</v>
      </c>
      <c r="H66" s="22">
        <f t="shared" si="9"/>
        <v>5</v>
      </c>
      <c r="I66" s="22">
        <f t="shared" si="9"/>
        <v>0</v>
      </c>
      <c r="J66" s="22">
        <f t="shared" si="9"/>
        <v>90</v>
      </c>
      <c r="K66" s="22">
        <f t="shared" si="9"/>
        <v>6</v>
      </c>
      <c r="L66" s="22"/>
    </row>
    <row r="67" spans="1:12" x14ac:dyDescent="0.25">
      <c r="A67" s="83"/>
      <c r="B67" s="84"/>
      <c r="C67" s="65" t="s">
        <v>34</v>
      </c>
      <c r="D67" s="66"/>
      <c r="E67" s="67"/>
      <c r="F67" s="21">
        <f>F66+F63+F59+F55+F52+F46+F41+F33+F27</f>
        <v>81</v>
      </c>
      <c r="G67" s="21">
        <f t="shared" ref="G67:K67" si="10">G66+G63+G59+G55+G52+G46+G41+G33+G27</f>
        <v>51</v>
      </c>
      <c r="H67" s="21">
        <f t="shared" si="10"/>
        <v>132</v>
      </c>
      <c r="I67" s="21">
        <f t="shared" si="10"/>
        <v>16</v>
      </c>
      <c r="J67" s="21">
        <f t="shared" si="10"/>
        <v>2392</v>
      </c>
      <c r="K67" s="21">
        <f t="shared" si="10"/>
        <v>154</v>
      </c>
      <c r="L67" s="21"/>
    </row>
    <row r="68" spans="1:12" x14ac:dyDescent="0.25">
      <c r="A68" s="73" t="s">
        <v>35</v>
      </c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</row>
    <row r="69" spans="1:12" x14ac:dyDescent="0.25">
      <c r="A69" s="53" t="s">
        <v>17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x14ac:dyDescent="0.25">
      <c r="A70" s="4">
        <v>29</v>
      </c>
      <c r="B70" s="7" t="s">
        <v>22</v>
      </c>
      <c r="C70" s="6" t="s">
        <v>23</v>
      </c>
      <c r="D70" s="4">
        <v>5</v>
      </c>
      <c r="E70" s="4" t="s">
        <v>33</v>
      </c>
      <c r="F70" s="4">
        <v>1</v>
      </c>
      <c r="G70" s="4">
        <v>2</v>
      </c>
      <c r="H70" s="4">
        <v>3</v>
      </c>
      <c r="I70" s="4">
        <v>16</v>
      </c>
      <c r="J70" s="4">
        <v>70</v>
      </c>
      <c r="K70" s="4">
        <v>4</v>
      </c>
      <c r="L70" s="4" t="s">
        <v>18</v>
      </c>
    </row>
    <row r="71" spans="1:12" ht="15" x14ac:dyDescent="0.25">
      <c r="A71" s="14">
        <v>30</v>
      </c>
      <c r="B71" s="7" t="s">
        <v>36</v>
      </c>
      <c r="C71" s="6" t="s">
        <v>37</v>
      </c>
      <c r="D71" s="4">
        <v>10</v>
      </c>
      <c r="E71" s="4" t="s">
        <v>20</v>
      </c>
      <c r="F71" s="4">
        <v>1</v>
      </c>
      <c r="G71" s="4">
        <v>2</v>
      </c>
      <c r="H71" s="4">
        <v>3</v>
      </c>
      <c r="I71" s="4">
        <v>16</v>
      </c>
      <c r="J71" s="4">
        <v>70</v>
      </c>
      <c r="K71" s="4">
        <v>4</v>
      </c>
      <c r="L71" s="4" t="s">
        <v>22</v>
      </c>
    </row>
    <row r="72" spans="1:12" x14ac:dyDescent="0.25">
      <c r="A72" s="56"/>
      <c r="B72" s="57"/>
      <c r="C72" s="85" t="s">
        <v>32</v>
      </c>
      <c r="D72" s="86"/>
      <c r="E72" s="86"/>
      <c r="F72" s="22">
        <f>SUM(F70:F71)</f>
        <v>2</v>
      </c>
      <c r="G72" s="22">
        <f t="shared" ref="G72:K72" si="11">SUM(G70:G71)</f>
        <v>4</v>
      </c>
      <c r="H72" s="22">
        <f t="shared" si="11"/>
        <v>6</v>
      </c>
      <c r="I72" s="22">
        <f t="shared" si="11"/>
        <v>32</v>
      </c>
      <c r="J72" s="22">
        <f t="shared" si="11"/>
        <v>140</v>
      </c>
      <c r="K72" s="22">
        <f t="shared" si="11"/>
        <v>8</v>
      </c>
      <c r="L72" s="22"/>
    </row>
    <row r="73" spans="1:12" x14ac:dyDescent="0.25">
      <c r="A73" s="53" t="s">
        <v>156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40.5" x14ac:dyDescent="0.25">
      <c r="A74" s="14">
        <v>31</v>
      </c>
      <c r="B74" s="17"/>
      <c r="C74" s="30" t="s">
        <v>131</v>
      </c>
      <c r="D74" s="9">
        <v>5</v>
      </c>
      <c r="E74" s="9" t="s">
        <v>33</v>
      </c>
      <c r="F74" s="16">
        <v>3</v>
      </c>
      <c r="G74" s="16">
        <v>2</v>
      </c>
      <c r="H74" s="16">
        <v>5</v>
      </c>
      <c r="I74" s="16">
        <v>0</v>
      </c>
      <c r="J74" s="16">
        <v>90</v>
      </c>
      <c r="K74" s="16">
        <v>6</v>
      </c>
      <c r="L74" s="13" t="s">
        <v>134</v>
      </c>
    </row>
    <row r="75" spans="1:12" ht="54" x14ac:dyDescent="0.25">
      <c r="A75" s="29">
        <v>32</v>
      </c>
      <c r="B75" s="19"/>
      <c r="C75" s="12" t="s">
        <v>135</v>
      </c>
      <c r="D75" s="13">
        <v>6</v>
      </c>
      <c r="E75" s="13" t="s">
        <v>33</v>
      </c>
      <c r="F75" s="11">
        <v>3</v>
      </c>
      <c r="G75" s="11">
        <v>2</v>
      </c>
      <c r="H75" s="11">
        <v>5</v>
      </c>
      <c r="I75" s="11">
        <v>0</v>
      </c>
      <c r="J75" s="11">
        <v>90</v>
      </c>
      <c r="K75" s="11">
        <v>6</v>
      </c>
      <c r="L75" s="40" t="s">
        <v>151</v>
      </c>
    </row>
    <row r="76" spans="1:12" x14ac:dyDescent="0.25">
      <c r="A76" s="56"/>
      <c r="B76" s="87"/>
      <c r="C76" s="25" t="s">
        <v>130</v>
      </c>
      <c r="D76" s="38"/>
      <c r="E76" s="27"/>
      <c r="F76" s="31">
        <f>SUM(F74:F75)</f>
        <v>6</v>
      </c>
      <c r="G76" s="31">
        <f t="shared" ref="G76:K76" si="12">SUM(G74:G75)</f>
        <v>4</v>
      </c>
      <c r="H76" s="31">
        <f t="shared" si="12"/>
        <v>10</v>
      </c>
      <c r="I76" s="31">
        <f t="shared" si="12"/>
        <v>0</v>
      </c>
      <c r="J76" s="31">
        <f t="shared" si="12"/>
        <v>180</v>
      </c>
      <c r="K76" s="31">
        <f t="shared" si="12"/>
        <v>12</v>
      </c>
      <c r="L76" s="22"/>
    </row>
    <row r="77" spans="1:12" x14ac:dyDescent="0.25">
      <c r="A77" s="53" t="s">
        <v>70</v>
      </c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x14ac:dyDescent="0.25">
      <c r="A78" s="4">
        <v>33</v>
      </c>
      <c r="B78" s="7"/>
      <c r="C78" s="12" t="s">
        <v>136</v>
      </c>
      <c r="D78" s="4">
        <v>5</v>
      </c>
      <c r="E78" s="4" t="s">
        <v>33</v>
      </c>
      <c r="F78" s="14">
        <v>3</v>
      </c>
      <c r="G78" s="14">
        <v>2</v>
      </c>
      <c r="H78" s="14">
        <v>5</v>
      </c>
      <c r="I78" s="14">
        <v>0</v>
      </c>
      <c r="J78" s="14">
        <v>90</v>
      </c>
      <c r="K78" s="14">
        <v>6</v>
      </c>
      <c r="L78" s="13" t="s">
        <v>72</v>
      </c>
    </row>
    <row r="79" spans="1:12" ht="27" x14ac:dyDescent="0.25">
      <c r="A79" s="4">
        <v>34</v>
      </c>
      <c r="B79" s="15"/>
      <c r="C79" s="12" t="s">
        <v>137</v>
      </c>
      <c r="D79" s="4">
        <v>6</v>
      </c>
      <c r="E79" s="4" t="s">
        <v>33</v>
      </c>
      <c r="F79" s="14">
        <v>3</v>
      </c>
      <c r="G79" s="14">
        <v>2</v>
      </c>
      <c r="H79" s="14">
        <v>5</v>
      </c>
      <c r="I79" s="14">
        <v>0</v>
      </c>
      <c r="J79" s="14">
        <v>90</v>
      </c>
      <c r="K79" s="14">
        <v>6</v>
      </c>
      <c r="L79" s="13" t="s">
        <v>136</v>
      </c>
    </row>
    <row r="80" spans="1:12" x14ac:dyDescent="0.25">
      <c r="A80" s="56"/>
      <c r="B80" s="57"/>
      <c r="C80" s="23" t="s">
        <v>75</v>
      </c>
      <c r="D80" s="37"/>
      <c r="E80" s="24"/>
      <c r="F80" s="22">
        <f>SUM(F78:F79)</f>
        <v>6</v>
      </c>
      <c r="G80" s="22">
        <f t="shared" ref="G80:K80" si="13">SUM(G78:G79)</f>
        <v>4</v>
      </c>
      <c r="H80" s="22">
        <f t="shared" si="13"/>
        <v>10</v>
      </c>
      <c r="I80" s="22">
        <f t="shared" si="13"/>
        <v>0</v>
      </c>
      <c r="J80" s="22">
        <f t="shared" si="13"/>
        <v>180</v>
      </c>
      <c r="K80" s="22">
        <f t="shared" si="13"/>
        <v>12</v>
      </c>
      <c r="L80" s="22"/>
    </row>
    <row r="81" spans="1:12" x14ac:dyDescent="0.25">
      <c r="A81" s="53" t="s">
        <v>85</v>
      </c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8"/>
    </row>
    <row r="82" spans="1:12" ht="27" x14ac:dyDescent="0.25">
      <c r="A82" s="4">
        <v>35</v>
      </c>
      <c r="B82" s="7"/>
      <c r="C82" s="12" t="s">
        <v>138</v>
      </c>
      <c r="D82" s="4">
        <v>5</v>
      </c>
      <c r="E82" s="4" t="s">
        <v>33</v>
      </c>
      <c r="F82" s="14">
        <v>3</v>
      </c>
      <c r="G82" s="14">
        <v>2</v>
      </c>
      <c r="H82" s="14">
        <v>5</v>
      </c>
      <c r="I82" s="14">
        <v>0</v>
      </c>
      <c r="J82" s="14">
        <v>90</v>
      </c>
      <c r="K82" s="14">
        <v>6</v>
      </c>
      <c r="L82" s="13" t="s">
        <v>72</v>
      </c>
    </row>
    <row r="83" spans="1:12" ht="54" x14ac:dyDescent="0.25">
      <c r="A83" s="4">
        <v>36</v>
      </c>
      <c r="B83" s="7"/>
      <c r="C83" s="12" t="s">
        <v>128</v>
      </c>
      <c r="D83" s="4">
        <v>6</v>
      </c>
      <c r="E83" s="4" t="s">
        <v>33</v>
      </c>
      <c r="F83" s="14">
        <v>2</v>
      </c>
      <c r="G83" s="14">
        <v>3</v>
      </c>
      <c r="H83" s="14">
        <v>5</v>
      </c>
      <c r="I83" s="14">
        <v>0</v>
      </c>
      <c r="J83" s="14">
        <v>90</v>
      </c>
      <c r="K83" s="14">
        <v>6</v>
      </c>
      <c r="L83" s="13" t="s">
        <v>138</v>
      </c>
    </row>
    <row r="84" spans="1:12" x14ac:dyDescent="0.25">
      <c r="A84" s="56"/>
      <c r="B84" s="57"/>
      <c r="C84" s="23" t="s">
        <v>86</v>
      </c>
      <c r="D84" s="37"/>
      <c r="E84" s="24"/>
      <c r="F84" s="22">
        <f>SUM(F82:F83)</f>
        <v>5</v>
      </c>
      <c r="G84" s="22">
        <f t="shared" ref="G84:K84" si="14">SUM(G82:G83)</f>
        <v>5</v>
      </c>
      <c r="H84" s="22">
        <f t="shared" si="14"/>
        <v>10</v>
      </c>
      <c r="I84" s="22">
        <f t="shared" si="14"/>
        <v>0</v>
      </c>
      <c r="J84" s="22">
        <f t="shared" si="14"/>
        <v>180</v>
      </c>
      <c r="K84" s="22">
        <f t="shared" si="14"/>
        <v>12</v>
      </c>
      <c r="L84" s="22"/>
    </row>
    <row r="85" spans="1:12" x14ac:dyDescent="0.25">
      <c r="A85" s="53" t="s">
        <v>139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8"/>
    </row>
    <row r="86" spans="1:12" ht="54" x14ac:dyDescent="0.25">
      <c r="A86" s="4">
        <v>37</v>
      </c>
      <c r="B86" s="7"/>
      <c r="C86" s="12" t="s">
        <v>146</v>
      </c>
      <c r="D86" s="4">
        <v>6</v>
      </c>
      <c r="E86" s="4" t="s">
        <v>33</v>
      </c>
      <c r="F86" s="14">
        <v>3</v>
      </c>
      <c r="G86" s="14">
        <v>2</v>
      </c>
      <c r="H86" s="14">
        <v>5</v>
      </c>
      <c r="I86" s="14">
        <v>0</v>
      </c>
      <c r="J86" s="14">
        <v>90</v>
      </c>
      <c r="K86" s="14">
        <v>6</v>
      </c>
      <c r="L86" s="13" t="s">
        <v>138</v>
      </c>
    </row>
    <row r="87" spans="1:12" x14ac:dyDescent="0.25">
      <c r="A87" s="56"/>
      <c r="B87" s="57"/>
      <c r="C87" s="23" t="s">
        <v>140</v>
      </c>
      <c r="D87" s="37"/>
      <c r="E87" s="24"/>
      <c r="F87" s="22">
        <f>SUM(F86:F86)</f>
        <v>3</v>
      </c>
      <c r="G87" s="22">
        <f t="shared" ref="G87:K87" si="15">SUM(G86:G86)</f>
        <v>2</v>
      </c>
      <c r="H87" s="22">
        <f t="shared" si="15"/>
        <v>5</v>
      </c>
      <c r="I87" s="22">
        <f t="shared" si="15"/>
        <v>0</v>
      </c>
      <c r="J87" s="22">
        <f t="shared" si="15"/>
        <v>90</v>
      </c>
      <c r="K87" s="22">
        <f t="shared" si="15"/>
        <v>6</v>
      </c>
      <c r="L87" s="22"/>
    </row>
    <row r="88" spans="1:12" x14ac:dyDescent="0.25">
      <c r="A88" s="74" t="s">
        <v>87</v>
      </c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6"/>
    </row>
    <row r="89" spans="1:12" ht="27" x14ac:dyDescent="0.25">
      <c r="A89" s="4">
        <v>38</v>
      </c>
      <c r="B89" s="7"/>
      <c r="C89" s="6" t="s">
        <v>97</v>
      </c>
      <c r="D89" s="4">
        <v>7</v>
      </c>
      <c r="E89" s="4" t="s">
        <v>33</v>
      </c>
      <c r="F89" s="4">
        <v>3</v>
      </c>
      <c r="G89" s="4">
        <v>2</v>
      </c>
      <c r="H89" s="4">
        <v>5</v>
      </c>
      <c r="I89" s="4">
        <v>0</v>
      </c>
      <c r="J89" s="4">
        <v>90</v>
      </c>
      <c r="K89" s="4">
        <v>6</v>
      </c>
      <c r="L89" s="4" t="s">
        <v>145</v>
      </c>
    </row>
    <row r="90" spans="1:12" ht="54" x14ac:dyDescent="0.25">
      <c r="A90" s="4">
        <v>39</v>
      </c>
      <c r="B90" s="7"/>
      <c r="C90" s="6" t="s">
        <v>98</v>
      </c>
      <c r="D90" s="4">
        <v>7</v>
      </c>
      <c r="E90" s="4" t="s">
        <v>33</v>
      </c>
      <c r="F90" s="4">
        <v>2</v>
      </c>
      <c r="G90" s="4">
        <v>3</v>
      </c>
      <c r="H90" s="4">
        <v>5</v>
      </c>
      <c r="I90" s="4">
        <v>0</v>
      </c>
      <c r="J90" s="4">
        <v>90</v>
      </c>
      <c r="K90" s="4">
        <v>6</v>
      </c>
      <c r="L90" s="13" t="s">
        <v>128</v>
      </c>
    </row>
    <row r="91" spans="1:12" ht="27" x14ac:dyDescent="0.25">
      <c r="A91" s="4">
        <v>40</v>
      </c>
      <c r="B91" s="7"/>
      <c r="C91" s="6" t="s">
        <v>99</v>
      </c>
      <c r="D91" s="4">
        <v>8</v>
      </c>
      <c r="E91" s="4" t="s">
        <v>33</v>
      </c>
      <c r="F91" s="4">
        <v>3</v>
      </c>
      <c r="G91" s="4">
        <v>2</v>
      </c>
      <c r="H91" s="4">
        <v>5</v>
      </c>
      <c r="I91" s="4">
        <v>0</v>
      </c>
      <c r="J91" s="4">
        <v>90</v>
      </c>
      <c r="K91" s="4">
        <v>6</v>
      </c>
      <c r="L91" s="4" t="s">
        <v>112</v>
      </c>
    </row>
    <row r="92" spans="1:12" ht="27" x14ac:dyDescent="0.25">
      <c r="A92" s="4">
        <v>41</v>
      </c>
      <c r="B92" s="7"/>
      <c r="C92" s="6" t="s">
        <v>100</v>
      </c>
      <c r="D92" s="4">
        <v>8</v>
      </c>
      <c r="E92" s="4" t="s">
        <v>33</v>
      </c>
      <c r="F92" s="4">
        <v>3</v>
      </c>
      <c r="G92" s="4">
        <v>2</v>
      </c>
      <c r="H92" s="4">
        <v>5</v>
      </c>
      <c r="I92" s="4">
        <v>0</v>
      </c>
      <c r="J92" s="4">
        <v>90</v>
      </c>
      <c r="K92" s="4">
        <v>6</v>
      </c>
      <c r="L92" s="4" t="s">
        <v>112</v>
      </c>
    </row>
    <row r="93" spans="1:12" ht="40.5" x14ac:dyDescent="0.25">
      <c r="A93" s="4">
        <v>42</v>
      </c>
      <c r="B93" s="7"/>
      <c r="C93" s="6" t="s">
        <v>101</v>
      </c>
      <c r="D93" s="4">
        <v>7</v>
      </c>
      <c r="E93" s="4" t="s">
        <v>33</v>
      </c>
      <c r="F93" s="4">
        <v>3</v>
      </c>
      <c r="G93" s="4">
        <v>2</v>
      </c>
      <c r="H93" s="4">
        <v>5</v>
      </c>
      <c r="I93" s="4">
        <v>0</v>
      </c>
      <c r="J93" s="4">
        <v>90</v>
      </c>
      <c r="K93" s="4">
        <v>6</v>
      </c>
      <c r="L93" s="4" t="s">
        <v>146</v>
      </c>
    </row>
    <row r="94" spans="1:12" ht="27" x14ac:dyDescent="0.25">
      <c r="A94" s="4">
        <v>43</v>
      </c>
      <c r="B94" s="7"/>
      <c r="C94" s="6" t="s">
        <v>102</v>
      </c>
      <c r="D94" s="4">
        <v>8</v>
      </c>
      <c r="E94" s="4" t="s">
        <v>33</v>
      </c>
      <c r="F94" s="4">
        <v>2</v>
      </c>
      <c r="G94" s="4">
        <v>3</v>
      </c>
      <c r="H94" s="4">
        <v>5</v>
      </c>
      <c r="I94" s="4">
        <v>0</v>
      </c>
      <c r="J94" s="4">
        <v>90</v>
      </c>
      <c r="K94" s="4">
        <v>6</v>
      </c>
      <c r="L94" s="4" t="s">
        <v>97</v>
      </c>
    </row>
    <row r="95" spans="1:12" ht="27" x14ac:dyDescent="0.25">
      <c r="A95" s="4">
        <v>44</v>
      </c>
      <c r="B95" s="7"/>
      <c r="C95" s="6" t="s">
        <v>103</v>
      </c>
      <c r="D95" s="4">
        <v>8</v>
      </c>
      <c r="E95" s="4" t="s">
        <v>33</v>
      </c>
      <c r="F95" s="4">
        <v>2</v>
      </c>
      <c r="G95" s="4">
        <v>3</v>
      </c>
      <c r="H95" s="4">
        <v>5</v>
      </c>
      <c r="I95" s="4">
        <v>0</v>
      </c>
      <c r="J95" s="4">
        <v>90</v>
      </c>
      <c r="K95" s="4">
        <v>6</v>
      </c>
      <c r="L95" s="4" t="s">
        <v>147</v>
      </c>
    </row>
    <row r="96" spans="1:12" ht="40.5" x14ac:dyDescent="0.25">
      <c r="A96" s="4">
        <v>45</v>
      </c>
      <c r="B96" s="7"/>
      <c r="C96" s="6" t="s">
        <v>104</v>
      </c>
      <c r="D96" s="4">
        <v>8</v>
      </c>
      <c r="E96" s="4" t="s">
        <v>33</v>
      </c>
      <c r="F96" s="4">
        <v>3</v>
      </c>
      <c r="G96" s="4">
        <v>2</v>
      </c>
      <c r="H96" s="4">
        <v>5</v>
      </c>
      <c r="I96" s="4">
        <v>0</v>
      </c>
      <c r="J96" s="4">
        <v>90</v>
      </c>
      <c r="K96" s="4">
        <v>6</v>
      </c>
      <c r="L96" s="4" t="s">
        <v>146</v>
      </c>
    </row>
    <row r="97" spans="1:12" ht="27" x14ac:dyDescent="0.25">
      <c r="A97" s="4">
        <v>46</v>
      </c>
      <c r="B97" s="7"/>
      <c r="C97" s="6" t="s">
        <v>105</v>
      </c>
      <c r="D97" s="4">
        <v>8</v>
      </c>
      <c r="E97" s="4" t="s">
        <v>33</v>
      </c>
      <c r="F97" s="4">
        <v>3</v>
      </c>
      <c r="G97" s="4">
        <v>2</v>
      </c>
      <c r="H97" s="4">
        <v>5</v>
      </c>
      <c r="I97" s="4">
        <v>0</v>
      </c>
      <c r="J97" s="4">
        <v>90</v>
      </c>
      <c r="K97" s="4">
        <v>6</v>
      </c>
      <c r="L97" s="4" t="s">
        <v>101</v>
      </c>
    </row>
    <row r="98" spans="1:12" ht="67.5" x14ac:dyDescent="0.25">
      <c r="A98" s="4">
        <v>47</v>
      </c>
      <c r="B98" s="7"/>
      <c r="C98" s="6" t="s">
        <v>106</v>
      </c>
      <c r="D98" s="4">
        <v>9</v>
      </c>
      <c r="E98" s="4" t="s">
        <v>33</v>
      </c>
      <c r="F98" s="4">
        <v>3</v>
      </c>
      <c r="G98" s="4">
        <v>2</v>
      </c>
      <c r="H98" s="4">
        <v>5</v>
      </c>
      <c r="I98" s="4">
        <v>0</v>
      </c>
      <c r="J98" s="4">
        <v>90</v>
      </c>
      <c r="K98" s="4">
        <v>6</v>
      </c>
      <c r="L98" s="4" t="s">
        <v>102</v>
      </c>
    </row>
    <row r="99" spans="1:12" ht="27" x14ac:dyDescent="0.25">
      <c r="A99" s="4">
        <v>48</v>
      </c>
      <c r="B99" s="7"/>
      <c r="C99" s="6" t="s">
        <v>107</v>
      </c>
      <c r="D99" s="4">
        <v>9</v>
      </c>
      <c r="E99" s="4" t="s">
        <v>33</v>
      </c>
      <c r="F99" s="4">
        <v>2</v>
      </c>
      <c r="G99" s="4">
        <v>3</v>
      </c>
      <c r="H99" s="4">
        <v>5</v>
      </c>
      <c r="I99" s="4">
        <v>0</v>
      </c>
      <c r="J99" s="4">
        <v>90</v>
      </c>
      <c r="K99" s="4">
        <v>6</v>
      </c>
      <c r="L99" s="4" t="s">
        <v>104</v>
      </c>
    </row>
    <row r="100" spans="1:12" ht="27" x14ac:dyDescent="0.25">
      <c r="A100" s="4">
        <v>49</v>
      </c>
      <c r="B100" s="7"/>
      <c r="C100" s="6" t="s">
        <v>148</v>
      </c>
      <c r="D100" s="4">
        <v>10</v>
      </c>
      <c r="E100" s="4" t="s">
        <v>33</v>
      </c>
      <c r="F100" s="4">
        <v>3</v>
      </c>
      <c r="G100" s="4">
        <v>2</v>
      </c>
      <c r="H100" s="4">
        <v>5</v>
      </c>
      <c r="I100" s="4">
        <v>0</v>
      </c>
      <c r="J100" s="4">
        <v>90</v>
      </c>
      <c r="K100" s="4">
        <v>6</v>
      </c>
      <c r="L100" s="4" t="s">
        <v>104</v>
      </c>
    </row>
    <row r="101" spans="1:12" ht="94.5" x14ac:dyDescent="0.25">
      <c r="A101" s="4">
        <v>50</v>
      </c>
      <c r="B101" s="7"/>
      <c r="C101" s="6" t="s">
        <v>108</v>
      </c>
      <c r="D101" s="4">
        <v>9</v>
      </c>
      <c r="E101" s="4" t="s">
        <v>33</v>
      </c>
      <c r="F101" s="4">
        <v>3</v>
      </c>
      <c r="G101" s="4">
        <v>2</v>
      </c>
      <c r="H101" s="4">
        <v>5</v>
      </c>
      <c r="I101" s="4">
        <v>0</v>
      </c>
      <c r="J101" s="4">
        <v>90</v>
      </c>
      <c r="K101" s="4">
        <v>6</v>
      </c>
      <c r="L101" s="4" t="s">
        <v>149</v>
      </c>
    </row>
    <row r="102" spans="1:12" x14ac:dyDescent="0.25">
      <c r="A102" s="56"/>
      <c r="B102" s="77"/>
      <c r="C102" s="78" t="s">
        <v>89</v>
      </c>
      <c r="D102" s="79"/>
      <c r="E102" s="80"/>
      <c r="F102" s="22">
        <f>SUM(F89:F101)</f>
        <v>35</v>
      </c>
      <c r="G102" s="22">
        <f t="shared" ref="G102:K102" si="16">SUM(G89:G101)</f>
        <v>30</v>
      </c>
      <c r="H102" s="22">
        <f t="shared" si="16"/>
        <v>65</v>
      </c>
      <c r="I102" s="22">
        <f t="shared" si="16"/>
        <v>0</v>
      </c>
      <c r="J102" s="22">
        <f t="shared" si="16"/>
        <v>1170</v>
      </c>
      <c r="K102" s="22">
        <f t="shared" si="16"/>
        <v>78</v>
      </c>
      <c r="L102" s="22"/>
    </row>
    <row r="103" spans="1:12" x14ac:dyDescent="0.25">
      <c r="A103" s="53" t="s">
        <v>109</v>
      </c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8"/>
    </row>
    <row r="104" spans="1:12" x14ac:dyDescent="0.25">
      <c r="A104" s="4">
        <v>51</v>
      </c>
      <c r="B104" s="7"/>
      <c r="C104" s="12" t="s">
        <v>115</v>
      </c>
      <c r="D104" s="4">
        <v>5</v>
      </c>
      <c r="E104" s="4" t="s">
        <v>33</v>
      </c>
      <c r="F104" s="14">
        <v>3</v>
      </c>
      <c r="G104" s="14">
        <v>2</v>
      </c>
      <c r="H104" s="14">
        <v>5</v>
      </c>
      <c r="I104" s="14">
        <v>0</v>
      </c>
      <c r="J104" s="14">
        <v>90</v>
      </c>
      <c r="K104" s="14">
        <v>6</v>
      </c>
      <c r="L104" s="13" t="s">
        <v>114</v>
      </c>
    </row>
    <row r="105" spans="1:12" x14ac:dyDescent="0.25">
      <c r="A105" s="4">
        <v>52</v>
      </c>
      <c r="B105" s="7"/>
      <c r="C105" s="12" t="s">
        <v>116</v>
      </c>
      <c r="D105" s="4">
        <v>5</v>
      </c>
      <c r="E105" s="4" t="s">
        <v>33</v>
      </c>
      <c r="F105" s="14">
        <v>3</v>
      </c>
      <c r="G105" s="14">
        <v>2</v>
      </c>
      <c r="H105" s="14">
        <v>5</v>
      </c>
      <c r="I105" s="14">
        <v>0</v>
      </c>
      <c r="J105" s="14">
        <v>90</v>
      </c>
      <c r="K105" s="14">
        <v>6</v>
      </c>
      <c r="L105" s="13" t="s">
        <v>114</v>
      </c>
    </row>
    <row r="106" spans="1:12" ht="27" x14ac:dyDescent="0.25">
      <c r="A106" s="4">
        <v>53</v>
      </c>
      <c r="B106" s="7"/>
      <c r="C106" s="12" t="s">
        <v>150</v>
      </c>
      <c r="D106" s="4">
        <v>6</v>
      </c>
      <c r="E106" s="4" t="s">
        <v>33</v>
      </c>
      <c r="F106" s="14">
        <v>3</v>
      </c>
      <c r="G106" s="14">
        <v>2</v>
      </c>
      <c r="H106" s="14">
        <v>5</v>
      </c>
      <c r="I106" s="14">
        <v>0</v>
      </c>
      <c r="J106" s="14">
        <v>90</v>
      </c>
      <c r="K106" s="14">
        <v>6</v>
      </c>
      <c r="L106" s="13" t="s">
        <v>116</v>
      </c>
    </row>
    <row r="107" spans="1:12" x14ac:dyDescent="0.25">
      <c r="A107" s="56"/>
      <c r="B107" s="57"/>
      <c r="C107" s="23" t="s">
        <v>91</v>
      </c>
      <c r="D107" s="37"/>
      <c r="E107" s="24"/>
      <c r="F107" s="22">
        <f>SUM(F104:F106)</f>
        <v>9</v>
      </c>
      <c r="G107" s="22">
        <f t="shared" ref="G107:K107" si="17">SUM(G104:G106)</f>
        <v>6</v>
      </c>
      <c r="H107" s="22">
        <f t="shared" si="17"/>
        <v>15</v>
      </c>
      <c r="I107" s="22">
        <f t="shared" si="17"/>
        <v>0</v>
      </c>
      <c r="J107" s="22">
        <f t="shared" si="17"/>
        <v>270</v>
      </c>
      <c r="K107" s="22">
        <f t="shared" si="17"/>
        <v>18</v>
      </c>
      <c r="L107" s="22"/>
    </row>
    <row r="108" spans="1:12" x14ac:dyDescent="0.25">
      <c r="A108" s="53" t="s">
        <v>117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8"/>
    </row>
    <row r="109" spans="1:12" ht="27" x14ac:dyDescent="0.25">
      <c r="A109" s="4">
        <v>54</v>
      </c>
      <c r="B109" s="7"/>
      <c r="C109" s="12" t="s">
        <v>110</v>
      </c>
      <c r="D109" s="4">
        <v>5</v>
      </c>
      <c r="E109" s="4" t="s">
        <v>33</v>
      </c>
      <c r="F109" s="14">
        <v>3</v>
      </c>
      <c r="G109" s="14">
        <v>2</v>
      </c>
      <c r="H109" s="14">
        <v>5</v>
      </c>
      <c r="I109" s="14">
        <v>0</v>
      </c>
      <c r="J109" s="14">
        <v>90</v>
      </c>
      <c r="K109" s="14">
        <v>6</v>
      </c>
      <c r="L109" s="13" t="s">
        <v>145</v>
      </c>
    </row>
    <row r="110" spans="1:12" ht="27" x14ac:dyDescent="0.25">
      <c r="A110" s="4">
        <v>55</v>
      </c>
      <c r="B110" s="7"/>
      <c r="C110" s="12" t="s">
        <v>111</v>
      </c>
      <c r="D110" s="4">
        <v>7</v>
      </c>
      <c r="E110" s="4" t="s">
        <v>33</v>
      </c>
      <c r="F110" s="14">
        <v>3</v>
      </c>
      <c r="G110" s="14">
        <v>2</v>
      </c>
      <c r="H110" s="14">
        <v>5</v>
      </c>
      <c r="I110" s="14">
        <v>0</v>
      </c>
      <c r="J110" s="14">
        <v>90</v>
      </c>
      <c r="K110" s="14">
        <v>6</v>
      </c>
      <c r="L110" s="13" t="s">
        <v>110</v>
      </c>
    </row>
    <row r="111" spans="1:12" ht="27" x14ac:dyDescent="0.25">
      <c r="A111" s="4">
        <v>56</v>
      </c>
      <c r="B111" s="7"/>
      <c r="C111" s="12" t="s">
        <v>112</v>
      </c>
      <c r="D111" s="4">
        <v>7</v>
      </c>
      <c r="E111" s="4" t="s">
        <v>33</v>
      </c>
      <c r="F111" s="14">
        <v>3</v>
      </c>
      <c r="G111" s="14">
        <v>2</v>
      </c>
      <c r="H111" s="14">
        <v>5</v>
      </c>
      <c r="I111" s="14">
        <v>0</v>
      </c>
      <c r="J111" s="14">
        <v>90</v>
      </c>
      <c r="K111" s="14">
        <v>6</v>
      </c>
      <c r="L111" s="13" t="s">
        <v>113</v>
      </c>
    </row>
    <row r="112" spans="1:12" ht="27" x14ac:dyDescent="0.25">
      <c r="A112" s="4">
        <v>57</v>
      </c>
      <c r="B112" s="7"/>
      <c r="C112" s="12" t="s">
        <v>113</v>
      </c>
      <c r="D112" s="4">
        <v>6</v>
      </c>
      <c r="E112" s="4" t="s">
        <v>33</v>
      </c>
      <c r="F112" s="14">
        <v>3</v>
      </c>
      <c r="G112" s="14">
        <v>2</v>
      </c>
      <c r="H112" s="14">
        <v>5</v>
      </c>
      <c r="I112" s="14">
        <v>0</v>
      </c>
      <c r="J112" s="14">
        <v>90</v>
      </c>
      <c r="K112" s="14">
        <v>6</v>
      </c>
      <c r="L112" s="13" t="s">
        <v>110</v>
      </c>
    </row>
    <row r="113" spans="1:12" x14ac:dyDescent="0.25">
      <c r="A113" s="56"/>
      <c r="B113" s="57"/>
      <c r="C113" s="23" t="s">
        <v>118</v>
      </c>
      <c r="D113" s="37"/>
      <c r="E113" s="24"/>
      <c r="F113" s="22">
        <f>SUM(F109:F112)</f>
        <v>12</v>
      </c>
      <c r="G113" s="22">
        <f t="shared" ref="G113:K113" si="18">SUM(G109:G112)</f>
        <v>8</v>
      </c>
      <c r="H113" s="22">
        <f t="shared" si="18"/>
        <v>20</v>
      </c>
      <c r="I113" s="22">
        <f t="shared" si="18"/>
        <v>0</v>
      </c>
      <c r="J113" s="22">
        <f t="shared" si="18"/>
        <v>360</v>
      </c>
      <c r="K113" s="22">
        <f t="shared" si="18"/>
        <v>24</v>
      </c>
      <c r="L113" s="22"/>
    </row>
    <row r="114" spans="1:12" x14ac:dyDescent="0.25">
      <c r="A114" s="53" t="s">
        <v>38</v>
      </c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spans="1:12" x14ac:dyDescent="0.25">
      <c r="A115" s="54"/>
      <c r="B115" s="55"/>
      <c r="C115" s="50" t="s">
        <v>39</v>
      </c>
      <c r="D115" s="51"/>
      <c r="E115" s="51"/>
      <c r="F115" s="51"/>
      <c r="G115" s="51"/>
      <c r="H115" s="51"/>
      <c r="I115" s="51"/>
      <c r="J115" s="51"/>
      <c r="K115" s="51"/>
      <c r="L115" s="52"/>
    </row>
    <row r="116" spans="1:12" ht="67.5" x14ac:dyDescent="0.25">
      <c r="A116" s="14">
        <v>58</v>
      </c>
      <c r="B116" s="7" t="s">
        <v>164</v>
      </c>
      <c r="C116" s="6" t="s">
        <v>158</v>
      </c>
      <c r="D116" s="4">
        <v>9</v>
      </c>
      <c r="E116" s="4" t="s">
        <v>33</v>
      </c>
      <c r="F116" s="14">
        <v>1</v>
      </c>
      <c r="G116" s="14">
        <v>2</v>
      </c>
      <c r="H116" s="14">
        <v>3</v>
      </c>
      <c r="I116" s="18" t="s">
        <v>65</v>
      </c>
      <c r="J116" s="14">
        <v>86</v>
      </c>
      <c r="K116" s="14">
        <v>5</v>
      </c>
      <c r="L116" s="13" t="s">
        <v>103</v>
      </c>
    </row>
    <row r="117" spans="1:12" x14ac:dyDescent="0.25">
      <c r="A117" s="54"/>
      <c r="B117" s="55"/>
      <c r="C117" s="50" t="s">
        <v>40</v>
      </c>
      <c r="D117" s="51"/>
      <c r="E117" s="51"/>
      <c r="F117" s="51"/>
      <c r="G117" s="51"/>
      <c r="H117" s="51"/>
      <c r="I117" s="51"/>
      <c r="J117" s="51"/>
      <c r="K117" s="51"/>
      <c r="L117" s="52"/>
    </row>
    <row r="118" spans="1:12" x14ac:dyDescent="0.25">
      <c r="A118" s="14">
        <v>59</v>
      </c>
      <c r="B118" s="15"/>
      <c r="C118" s="34" t="s">
        <v>41</v>
      </c>
      <c r="D118" s="39">
        <v>7</v>
      </c>
      <c r="E118" s="35" t="s">
        <v>33</v>
      </c>
      <c r="F118" s="16">
        <v>1</v>
      </c>
      <c r="G118" s="16">
        <v>3</v>
      </c>
      <c r="H118" s="16">
        <v>4</v>
      </c>
      <c r="I118" s="16">
        <v>0</v>
      </c>
      <c r="J118" s="4">
        <v>72</v>
      </c>
      <c r="K118" s="14">
        <v>4</v>
      </c>
      <c r="L118" s="4" t="s">
        <v>157</v>
      </c>
    </row>
    <row r="119" spans="1:12" ht="40.5" x14ac:dyDescent="0.25">
      <c r="A119" s="14">
        <v>60</v>
      </c>
      <c r="B119" s="19"/>
      <c r="C119" s="34" t="s">
        <v>42</v>
      </c>
      <c r="D119" s="39">
        <v>10</v>
      </c>
      <c r="E119" s="47" t="s">
        <v>33</v>
      </c>
      <c r="F119" s="62">
        <v>0</v>
      </c>
      <c r="G119" s="62"/>
      <c r="H119" s="62"/>
      <c r="I119" s="62"/>
      <c r="J119" s="48">
        <v>250</v>
      </c>
      <c r="K119" s="49">
        <v>15</v>
      </c>
      <c r="L119" s="4" t="s">
        <v>166</v>
      </c>
    </row>
    <row r="120" spans="1:12" x14ac:dyDescent="0.25">
      <c r="A120" s="56"/>
      <c r="B120" s="57"/>
      <c r="C120" s="23" t="s">
        <v>43</v>
      </c>
      <c r="D120" s="37"/>
      <c r="E120" s="24"/>
      <c r="F120" s="22">
        <f>F118+F116</f>
        <v>2</v>
      </c>
      <c r="G120" s="22">
        <f t="shared" ref="G120:H120" si="19">G118+G116</f>
        <v>5</v>
      </c>
      <c r="H120" s="22">
        <f t="shared" si="19"/>
        <v>7</v>
      </c>
      <c r="I120" s="22">
        <v>32</v>
      </c>
      <c r="J120" s="46">
        <f>J118+J116+250</f>
        <v>408</v>
      </c>
      <c r="K120" s="22">
        <f>K118+K116+K119</f>
        <v>24</v>
      </c>
      <c r="L120" s="22"/>
    </row>
    <row r="121" spans="1:12" x14ac:dyDescent="0.25">
      <c r="A121" s="53" t="s">
        <v>44</v>
      </c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</row>
    <row r="122" spans="1:12" ht="27" x14ac:dyDescent="0.25">
      <c r="A122" s="4">
        <v>61</v>
      </c>
      <c r="B122" s="28"/>
      <c r="C122" s="6" t="s">
        <v>45</v>
      </c>
      <c r="D122" s="4">
        <v>9</v>
      </c>
      <c r="E122" s="4" t="s">
        <v>33</v>
      </c>
      <c r="F122" s="4" t="s">
        <v>119</v>
      </c>
      <c r="G122" s="4" t="s">
        <v>119</v>
      </c>
      <c r="H122" s="14">
        <v>5</v>
      </c>
      <c r="I122" s="14">
        <v>0</v>
      </c>
      <c r="J122" s="14">
        <v>90</v>
      </c>
      <c r="K122" s="14">
        <v>6</v>
      </c>
      <c r="L122" s="13" t="s">
        <v>46</v>
      </c>
    </row>
    <row r="123" spans="1:12" ht="27" x14ac:dyDescent="0.25">
      <c r="A123" s="4">
        <v>62</v>
      </c>
      <c r="B123" s="28"/>
      <c r="C123" s="6" t="s">
        <v>47</v>
      </c>
      <c r="D123" s="4">
        <v>9</v>
      </c>
      <c r="E123" s="4" t="s">
        <v>33</v>
      </c>
      <c r="F123" s="4" t="s">
        <v>119</v>
      </c>
      <c r="G123" s="4" t="s">
        <v>119</v>
      </c>
      <c r="H123" s="14">
        <v>5</v>
      </c>
      <c r="I123" s="14">
        <v>0</v>
      </c>
      <c r="J123" s="14">
        <v>90</v>
      </c>
      <c r="K123" s="14">
        <v>6</v>
      </c>
      <c r="L123" s="13" t="s">
        <v>46</v>
      </c>
    </row>
    <row r="124" spans="1:12" ht="27" x14ac:dyDescent="0.25">
      <c r="A124" s="4">
        <v>63</v>
      </c>
      <c r="B124" s="28"/>
      <c r="C124" s="6" t="s">
        <v>48</v>
      </c>
      <c r="D124" s="4">
        <v>10</v>
      </c>
      <c r="E124" s="4" t="s">
        <v>33</v>
      </c>
      <c r="F124" s="4" t="s">
        <v>119</v>
      </c>
      <c r="G124" s="4" t="s">
        <v>119</v>
      </c>
      <c r="H124" s="14">
        <v>5</v>
      </c>
      <c r="I124" s="14">
        <v>0</v>
      </c>
      <c r="J124" s="14">
        <v>90</v>
      </c>
      <c r="K124" s="14">
        <v>6</v>
      </c>
      <c r="L124" s="13" t="s">
        <v>46</v>
      </c>
    </row>
    <row r="125" spans="1:12" ht="27" x14ac:dyDescent="0.25">
      <c r="A125" s="4">
        <v>64</v>
      </c>
      <c r="B125" s="28"/>
      <c r="C125" s="6" t="s">
        <v>49</v>
      </c>
      <c r="D125" s="4">
        <v>10</v>
      </c>
      <c r="E125" s="4" t="s">
        <v>33</v>
      </c>
      <c r="F125" s="4" t="s">
        <v>119</v>
      </c>
      <c r="G125" s="4" t="s">
        <v>119</v>
      </c>
      <c r="H125" s="16">
        <v>5</v>
      </c>
      <c r="I125" s="16">
        <v>0</v>
      </c>
      <c r="J125" s="16">
        <v>90</v>
      </c>
      <c r="K125" s="16">
        <v>6</v>
      </c>
      <c r="L125" s="13" t="s">
        <v>46</v>
      </c>
    </row>
    <row r="126" spans="1:12" x14ac:dyDescent="0.25">
      <c r="A126" s="56"/>
      <c r="B126" s="57"/>
      <c r="C126" s="23" t="s">
        <v>50</v>
      </c>
      <c r="D126" s="37"/>
      <c r="E126" s="24"/>
      <c r="F126" s="22" t="s">
        <v>120</v>
      </c>
      <c r="G126" s="22" t="s">
        <v>120</v>
      </c>
      <c r="H126" s="22">
        <f>SUM(H122:H125)</f>
        <v>20</v>
      </c>
      <c r="I126" s="22">
        <f>SUM(I122:I125)</f>
        <v>0</v>
      </c>
      <c r="J126" s="22">
        <f>SUM(J122:J125)</f>
        <v>360</v>
      </c>
      <c r="K126" s="22">
        <f>SUM(K122:K125)</f>
        <v>24</v>
      </c>
      <c r="L126" s="22"/>
    </row>
    <row r="127" spans="1:12" x14ac:dyDescent="0.25">
      <c r="A127" s="63"/>
      <c r="B127" s="64"/>
      <c r="C127" s="65" t="s">
        <v>51</v>
      </c>
      <c r="D127" s="66"/>
      <c r="E127" s="67"/>
      <c r="F127" s="21" t="str">
        <f>_xlfn.CONCAT(8+F120+F113+F107+F102+F87+F84+F80+F76+F72," a ",12+F120+F113+F107+F102+F87+F84+F80+F76+F72)</f>
        <v>88 a 92</v>
      </c>
      <c r="G127" s="21" t="str">
        <f>_xlfn.CONCAT(8+G120+G113+G107+G102+G87+G84+G80+G76+G72," a ",12+G120+G113+G107+G102+G87+G84+G80+G76+G72)</f>
        <v>76 a 80</v>
      </c>
      <c r="H127" s="21">
        <f>H126+H120+H113+H107+H102+H87+H84+H80+H76+H72</f>
        <v>168</v>
      </c>
      <c r="I127" s="21">
        <f>I126+I120+I113+I107+I102+I87+I84+I80+I76+I72</f>
        <v>64</v>
      </c>
      <c r="J127" s="21">
        <f>J126+J120+J113+J107+J102+J87+J84+J80+J76+J72</f>
        <v>3338</v>
      </c>
      <c r="K127" s="21">
        <f>K126+K120+K113+K107+K102+K87+K84+K80+K76+K72</f>
        <v>218</v>
      </c>
      <c r="L127" s="41"/>
    </row>
    <row r="128" spans="1:12" x14ac:dyDescent="0.25">
      <c r="A128" s="59" t="s">
        <v>52</v>
      </c>
      <c r="B128" s="60"/>
      <c r="C128" s="60"/>
      <c r="D128" s="60"/>
      <c r="E128" s="61"/>
      <c r="F128" s="43" t="str">
        <f>_xlfn.CONCAT(8+F120+F113+F107+F102+F87+F84+F80+F76+F72+F67," a ",12+F120+F113+F107+F102+F87+F84+F80+F76+F72+F67)</f>
        <v>169 a 173</v>
      </c>
      <c r="G128" s="43" t="str">
        <f>_xlfn.CONCAT(8+G120+G113+G107+G102+G87+G84+G80+G76+G72+G67," a ",12+G120+G113+G107+G102+G87+G84+G80+G76+G72+G67)</f>
        <v>127 a 131</v>
      </c>
      <c r="H128" s="43">
        <f>H127+H67</f>
        <v>300</v>
      </c>
      <c r="I128" s="43">
        <f>I127+I67</f>
        <v>80</v>
      </c>
      <c r="J128" s="43">
        <f>J127+J67</f>
        <v>5730</v>
      </c>
      <c r="K128" s="43">
        <f>K127+K67</f>
        <v>372</v>
      </c>
      <c r="L128" s="44"/>
    </row>
    <row r="129" spans="1:12" x14ac:dyDescent="0.25">
      <c r="A129" s="53" t="s">
        <v>53</v>
      </c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</row>
    <row r="130" spans="1:12" ht="27" x14ac:dyDescent="0.25">
      <c r="A130" s="4">
        <v>65</v>
      </c>
      <c r="B130" s="28"/>
      <c r="C130" s="12" t="s">
        <v>45</v>
      </c>
      <c r="D130" s="4">
        <v>6</v>
      </c>
      <c r="E130" s="4" t="s">
        <v>33</v>
      </c>
      <c r="F130" s="4" t="s">
        <v>54</v>
      </c>
      <c r="G130" s="4" t="s">
        <v>54</v>
      </c>
      <c r="H130" s="4" t="s">
        <v>55</v>
      </c>
      <c r="I130" s="4">
        <v>0</v>
      </c>
      <c r="J130" s="4" t="s">
        <v>56</v>
      </c>
      <c r="K130" s="4" t="s">
        <v>57</v>
      </c>
      <c r="L130" s="4" t="s">
        <v>46</v>
      </c>
    </row>
    <row r="131" spans="1:12" ht="27" x14ac:dyDescent="0.25">
      <c r="A131" s="4">
        <v>66</v>
      </c>
      <c r="B131" s="28"/>
      <c r="C131" s="12" t="s">
        <v>47</v>
      </c>
      <c r="D131" s="9">
        <v>7</v>
      </c>
      <c r="E131" s="9" t="s">
        <v>33</v>
      </c>
      <c r="F131" s="4" t="s">
        <v>54</v>
      </c>
      <c r="G131" s="4" t="s">
        <v>54</v>
      </c>
      <c r="H131" s="4" t="s">
        <v>55</v>
      </c>
      <c r="I131" s="4">
        <v>0</v>
      </c>
      <c r="J131" s="4" t="s">
        <v>56</v>
      </c>
      <c r="K131" s="4" t="s">
        <v>57</v>
      </c>
      <c r="L131" s="4" t="s">
        <v>46</v>
      </c>
    </row>
    <row r="132" spans="1:12" ht="27" x14ac:dyDescent="0.25">
      <c r="A132" s="4">
        <v>67</v>
      </c>
      <c r="B132" s="28"/>
      <c r="C132" s="12" t="s">
        <v>48</v>
      </c>
      <c r="D132" s="13">
        <v>8</v>
      </c>
      <c r="E132" s="13" t="s">
        <v>33</v>
      </c>
      <c r="F132" s="20" t="s">
        <v>54</v>
      </c>
      <c r="G132" s="4" t="s">
        <v>54</v>
      </c>
      <c r="H132" s="4" t="s">
        <v>55</v>
      </c>
      <c r="I132" s="4">
        <v>0</v>
      </c>
      <c r="J132" s="4" t="s">
        <v>56</v>
      </c>
      <c r="K132" s="4" t="s">
        <v>57</v>
      </c>
      <c r="L132" s="4" t="s">
        <v>46</v>
      </c>
    </row>
    <row r="133" spans="1:12" ht="27" x14ac:dyDescent="0.25">
      <c r="A133" s="4">
        <v>68</v>
      </c>
      <c r="B133" s="28"/>
      <c r="C133" s="12" t="s">
        <v>49</v>
      </c>
      <c r="D133" s="13">
        <v>9</v>
      </c>
      <c r="E133" s="13" t="s">
        <v>33</v>
      </c>
      <c r="F133" s="20" t="s">
        <v>54</v>
      </c>
      <c r="G133" s="4" t="s">
        <v>54</v>
      </c>
      <c r="H133" s="4" t="s">
        <v>55</v>
      </c>
      <c r="I133" s="4">
        <v>0</v>
      </c>
      <c r="J133" s="4" t="s">
        <v>56</v>
      </c>
      <c r="K133" s="4" t="s">
        <v>57</v>
      </c>
      <c r="L133" s="4" t="s">
        <v>46</v>
      </c>
    </row>
    <row r="134" spans="1:12" x14ac:dyDescent="0.25">
      <c r="A134" s="56"/>
      <c r="B134" s="57"/>
      <c r="C134" s="23" t="s">
        <v>123</v>
      </c>
      <c r="D134" s="38"/>
      <c r="E134" s="26"/>
      <c r="F134" s="22" t="s">
        <v>58</v>
      </c>
      <c r="G134" s="22" t="s">
        <v>58</v>
      </c>
      <c r="H134" s="22" t="s">
        <v>59</v>
      </c>
      <c r="I134" s="22">
        <v>0</v>
      </c>
      <c r="J134" s="22" t="s">
        <v>60</v>
      </c>
      <c r="K134" s="22" t="s">
        <v>61</v>
      </c>
      <c r="L134" s="22"/>
    </row>
    <row r="135" spans="1:12" x14ac:dyDescent="0.25">
      <c r="A135" s="59" t="s">
        <v>62</v>
      </c>
      <c r="B135" s="60"/>
      <c r="C135" s="60"/>
      <c r="D135" s="60"/>
      <c r="E135" s="61"/>
      <c r="F135" s="43" t="str">
        <f>_xlfn.CONCAT(8+F120+F113+F107+F102+F87+F84+F80+F76+F72+F67," a ",12+F120+F113+F107+F102+F87+F84+F80+F76+F72+F67+20)</f>
        <v>169 a 193</v>
      </c>
      <c r="G135" s="43" t="str">
        <f>_xlfn.CONCAT(8+G120+G113+G107+G102+G87+G84+G80+G76+G72+G67," a ",12+G120+G113+G107+G102+G87+G84+G80+G76+G72+G67+20)</f>
        <v>127 a 151</v>
      </c>
      <c r="H135" s="43" t="str">
        <f>_xlfn.CONCAT(H128+12, " a ",H128+20)</f>
        <v>312 a 320</v>
      </c>
      <c r="I135" s="43">
        <v>80</v>
      </c>
      <c r="J135" s="43" t="str">
        <f>_xlfn.CONCAT(J128+216," a ",J128+360)</f>
        <v>5946 a 6090</v>
      </c>
      <c r="K135" s="43" t="str">
        <f>_xlfn.CONCAT(K128+12," a ",K128+24)</f>
        <v>384 a 396</v>
      </c>
      <c r="L135" s="44"/>
    </row>
    <row r="137" spans="1:12" ht="15" x14ac:dyDescent="0.25">
      <c r="B137" s="3" t="s">
        <v>66</v>
      </c>
    </row>
    <row r="138" spans="1:12" ht="15" x14ac:dyDescent="0.25">
      <c r="B138" s="3" t="s">
        <v>67</v>
      </c>
    </row>
    <row r="139" spans="1:12" ht="15" x14ac:dyDescent="0.25">
      <c r="B139" s="3" t="s">
        <v>68</v>
      </c>
    </row>
    <row r="140" spans="1:12" ht="15" x14ac:dyDescent="0.25">
      <c r="B140" s="45"/>
    </row>
  </sheetData>
  <mergeCells count="87">
    <mergeCell ref="A64:L64"/>
    <mergeCell ref="A66:B66"/>
    <mergeCell ref="C66:E66"/>
    <mergeCell ref="A88:L88"/>
    <mergeCell ref="A102:B102"/>
    <mergeCell ref="C102:E102"/>
    <mergeCell ref="A69:L69"/>
    <mergeCell ref="A73:L73"/>
    <mergeCell ref="A68:L68"/>
    <mergeCell ref="A67:B67"/>
    <mergeCell ref="C67:E67"/>
    <mergeCell ref="A72:B72"/>
    <mergeCell ref="C72:E72"/>
    <mergeCell ref="A76:B76"/>
    <mergeCell ref="A59:B59"/>
    <mergeCell ref="C59:E59"/>
    <mergeCell ref="A60:L60"/>
    <mergeCell ref="A63:B63"/>
    <mergeCell ref="C63:E63"/>
    <mergeCell ref="A42:L42"/>
    <mergeCell ref="A46:B46"/>
    <mergeCell ref="A47:L47"/>
    <mergeCell ref="A52:B52"/>
    <mergeCell ref="A56:L56"/>
    <mergeCell ref="A53:L53"/>
    <mergeCell ref="A55:B55"/>
    <mergeCell ref="C55:E55"/>
    <mergeCell ref="B12:L12"/>
    <mergeCell ref="A20:L20"/>
    <mergeCell ref="A21:L21"/>
    <mergeCell ref="A6:L6"/>
    <mergeCell ref="A7:L7"/>
    <mergeCell ref="A8:L8"/>
    <mergeCell ref="A9:L9"/>
    <mergeCell ref="B11:L11"/>
    <mergeCell ref="B10:L10"/>
    <mergeCell ref="A13:L13"/>
    <mergeCell ref="A18:A19"/>
    <mergeCell ref="B18:B19"/>
    <mergeCell ref="C18:C19"/>
    <mergeCell ref="E18:E19"/>
    <mergeCell ref="A14:L14"/>
    <mergeCell ref="A15:L15"/>
    <mergeCell ref="A5:L5"/>
    <mergeCell ref="A1:L1"/>
    <mergeCell ref="A2:L2"/>
    <mergeCell ref="A3:L3"/>
    <mergeCell ref="A4:L4"/>
    <mergeCell ref="A16:L16"/>
    <mergeCell ref="F18:G18"/>
    <mergeCell ref="J18:J19"/>
    <mergeCell ref="K18:K19"/>
    <mergeCell ref="L18:L19"/>
    <mergeCell ref="I18:I19"/>
    <mergeCell ref="H18:H19"/>
    <mergeCell ref="D18:D19"/>
    <mergeCell ref="A27:B27"/>
    <mergeCell ref="A34:L34"/>
    <mergeCell ref="C27:E27"/>
    <mergeCell ref="A41:B41"/>
    <mergeCell ref="A33:B33"/>
    <mergeCell ref="A28:L28"/>
    <mergeCell ref="A135:E135"/>
    <mergeCell ref="A126:B126"/>
    <mergeCell ref="A127:B127"/>
    <mergeCell ref="C127:E127"/>
    <mergeCell ref="A129:L129"/>
    <mergeCell ref="A121:L121"/>
    <mergeCell ref="A120:B120"/>
    <mergeCell ref="A134:B134"/>
    <mergeCell ref="A128:E128"/>
    <mergeCell ref="F119:I119"/>
    <mergeCell ref="C115:L115"/>
    <mergeCell ref="C117:L117"/>
    <mergeCell ref="A77:L77"/>
    <mergeCell ref="A114:L114"/>
    <mergeCell ref="A117:B117"/>
    <mergeCell ref="A84:B84"/>
    <mergeCell ref="A80:B80"/>
    <mergeCell ref="A115:B115"/>
    <mergeCell ref="A81:L81"/>
    <mergeCell ref="A103:L103"/>
    <mergeCell ref="A107:B107"/>
    <mergeCell ref="A108:L108"/>
    <mergeCell ref="A113:B113"/>
    <mergeCell ref="A85:L85"/>
    <mergeCell ref="A87:B87"/>
  </mergeCells>
  <phoneticPr fontId="5" type="noConversion"/>
  <printOptions horizontalCentered="1"/>
  <pageMargins left="0.23622047244094491" right="0.23622047244094491" top="0.55118110236220474" bottom="0.55118110236220474" header="0.31496062992125984" footer="0.31496062992125984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371C6DF127524E98DE5C6998D084C2" ma:contentTypeVersion="17" ma:contentTypeDescription="Crear nuevo documento." ma:contentTypeScope="" ma:versionID="cf5ea3d61db5c70dc8c5d5e203494840">
  <xsd:schema xmlns:xsd="http://www.w3.org/2001/XMLSchema" xmlns:xs="http://www.w3.org/2001/XMLSchema" xmlns:p="http://schemas.microsoft.com/office/2006/metadata/properties" xmlns:ns2="20bbb512-1571-4e07-b6d1-58a2f7b56e94" xmlns:ns3="23ba8f61-b463-4306-8171-955c033565ec" targetNamespace="http://schemas.microsoft.com/office/2006/metadata/properties" ma:root="true" ma:fieldsID="25cc8b4b8fc313c8311f68ad90f86af8" ns2:_="" ns3:_="">
    <xsd:import namespace="20bbb512-1571-4e07-b6d1-58a2f7b56e94"/>
    <xsd:import namespace="23ba8f61-b463-4306-8171-955c033565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bbb512-1571-4e07-b6d1-58a2f7b56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177ecfaa-47e7-4f14-b507-320617269f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a8f61-b463-4306-8171-955c033565e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2efe680-5e5f-4900-b467-64a002080389}" ma:internalName="TaxCatchAll" ma:showField="CatchAllData" ma:web="23ba8f61-b463-4306-8171-955c033565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0bbb512-1571-4e07-b6d1-58a2f7b56e94">
      <Terms xmlns="http://schemas.microsoft.com/office/infopath/2007/PartnerControls"/>
    </lcf76f155ced4ddcb4097134ff3c332f>
    <TaxCatchAll xmlns="23ba8f61-b463-4306-8171-955c033565ec" xsi:nil="true"/>
  </documentManagement>
</p:properties>
</file>

<file path=customXml/itemProps1.xml><?xml version="1.0" encoding="utf-8"?>
<ds:datastoreItem xmlns:ds="http://schemas.openxmlformats.org/officeDocument/2006/customXml" ds:itemID="{A13203D5-7EE9-4FC6-BAB4-14ECB5C6D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bbb512-1571-4e07-b6d1-58a2f7b56e94"/>
    <ds:schemaRef ds:uri="23ba8f61-b463-4306-8171-955c033565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D17A5E-962A-4254-9EFE-7A4BBB9E1E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543F7-5415-4496-913C-A387BC1B3AF6}">
  <ds:schemaRefs>
    <ds:schemaRef ds:uri="http://schemas.microsoft.com/office/2006/metadata/properties"/>
    <ds:schemaRef ds:uri="http://schemas.microsoft.com/office/infopath/2007/PartnerControls"/>
    <ds:schemaRef ds:uri="20bbb512-1571-4e07-b6d1-58a2f7b56e94"/>
    <ds:schemaRef ds:uri="23ba8f61-b463-4306-8171-955c033565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Malla curricular</vt:lpstr>
      <vt:lpstr>'Malla curricular'!Área_de_impresión</vt:lpstr>
      <vt:lpstr>'Malla curricular'!Títulos_a_imprimir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CGDC_DES</dc:creator>
  <cp:keywords/>
  <dc:description/>
  <cp:lastModifiedBy>HERNANDEZ - SALDANA IGNACIO ALFREDO</cp:lastModifiedBy>
  <cp:revision/>
  <cp:lastPrinted>2025-03-01T05:01:12Z</cp:lastPrinted>
  <dcterms:created xsi:type="dcterms:W3CDTF">2023-06-12T22:25:45Z</dcterms:created>
  <dcterms:modified xsi:type="dcterms:W3CDTF">2025-06-13T18:13:23Z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0x01010078371C6DF127524E98DE5C6998D084C2</vt:lpwstr>
  </property>
  <property fmtid="{D5CDD505-2E9C-101B-9397-08002B2CF9AE}" pid="3" name="MediaServiceImageTags">
    <vt:lpwstr/>
  </property>
</Properties>
</file>