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PIEVA-VD\Downloads\Mallas FCE\"/>
    </mc:Choice>
  </mc:AlternateContent>
  <xr:revisionPtr revIDLastSave="0" documentId="13_ncr:1_{D9CBAE1C-D919-4369-86C7-8DD2AECFD408}" xr6:coauthVersionLast="47" xr6:coauthVersionMax="47" xr10:uidLastSave="{00000000-0000-0000-0000-000000000000}"/>
  <bookViews>
    <workbookView xWindow="-120" yWindow="-120" windowWidth="51840" windowHeight="21240" xr2:uid="{00000000-000D-0000-FFFF-FFFF00000000}"/>
  </bookViews>
  <sheets>
    <sheet name="Malla curricular" sheetId="1" r:id="rId1"/>
  </sheets>
  <definedNames>
    <definedName name="__xlnm.Print_Titles">#REF!</definedName>
    <definedName name="_xlnm._FilterDatabase" localSheetId="0" hidden="1">'Malla curricular'!$A$19:$L$130</definedName>
    <definedName name="_xlnm.Print_Area" localSheetId="0">'Malla curricular'!$A$1:$L$134</definedName>
    <definedName name="_xlnm.Print_Titles" localSheetId="0">'Malla curricular'!$18:$19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15" i="1" l="1"/>
  <c r="J115" i="1"/>
  <c r="G115" i="1"/>
  <c r="H115" i="1"/>
  <c r="F115" i="1"/>
  <c r="G108" i="1"/>
  <c r="H108" i="1"/>
  <c r="I108" i="1"/>
  <c r="J108" i="1"/>
  <c r="K108" i="1"/>
  <c r="F108" i="1"/>
  <c r="G105" i="1"/>
  <c r="H105" i="1"/>
  <c r="I105" i="1"/>
  <c r="J105" i="1"/>
  <c r="K105" i="1"/>
  <c r="F105" i="1"/>
  <c r="G102" i="1"/>
  <c r="H102" i="1"/>
  <c r="I102" i="1"/>
  <c r="J102" i="1"/>
  <c r="K102" i="1"/>
  <c r="F102" i="1"/>
  <c r="G98" i="1"/>
  <c r="H98" i="1"/>
  <c r="I98" i="1"/>
  <c r="J98" i="1"/>
  <c r="K98" i="1"/>
  <c r="F98" i="1"/>
  <c r="G90" i="1"/>
  <c r="H90" i="1"/>
  <c r="I90" i="1"/>
  <c r="J90" i="1"/>
  <c r="K90" i="1"/>
  <c r="F90" i="1"/>
  <c r="G87" i="1"/>
  <c r="H87" i="1"/>
  <c r="I87" i="1"/>
  <c r="J87" i="1"/>
  <c r="K87" i="1"/>
  <c r="F87" i="1"/>
  <c r="G83" i="1"/>
  <c r="H83" i="1"/>
  <c r="I83" i="1"/>
  <c r="J83" i="1"/>
  <c r="K83" i="1"/>
  <c r="F83" i="1"/>
  <c r="G79" i="1"/>
  <c r="H79" i="1"/>
  <c r="I79" i="1"/>
  <c r="J79" i="1"/>
  <c r="K79" i="1"/>
  <c r="F79" i="1"/>
  <c r="G74" i="1"/>
  <c r="H74" i="1"/>
  <c r="I74" i="1"/>
  <c r="J74" i="1"/>
  <c r="K74" i="1"/>
  <c r="F74" i="1"/>
  <c r="G68" i="1"/>
  <c r="H68" i="1"/>
  <c r="I68" i="1"/>
  <c r="J68" i="1"/>
  <c r="K68" i="1"/>
  <c r="F68" i="1"/>
  <c r="G65" i="1"/>
  <c r="H65" i="1"/>
  <c r="I65" i="1"/>
  <c r="J65" i="1"/>
  <c r="K65" i="1"/>
  <c r="F65" i="1"/>
  <c r="G62" i="1"/>
  <c r="H62" i="1"/>
  <c r="I62" i="1"/>
  <c r="J62" i="1"/>
  <c r="K62" i="1"/>
  <c r="F62" i="1"/>
  <c r="G57" i="1"/>
  <c r="H57" i="1"/>
  <c r="I57" i="1"/>
  <c r="J57" i="1"/>
  <c r="K57" i="1"/>
  <c r="F57" i="1"/>
  <c r="G53" i="1"/>
  <c r="H53" i="1"/>
  <c r="I53" i="1"/>
  <c r="J53" i="1"/>
  <c r="K53" i="1"/>
  <c r="F53" i="1"/>
  <c r="G48" i="1"/>
  <c r="H48" i="1"/>
  <c r="I48" i="1"/>
  <c r="J48" i="1"/>
  <c r="K48" i="1"/>
  <c r="F48" i="1"/>
  <c r="G43" i="1"/>
  <c r="H43" i="1"/>
  <c r="I43" i="1"/>
  <c r="J43" i="1"/>
  <c r="K43" i="1"/>
  <c r="F43" i="1"/>
  <c r="G36" i="1"/>
  <c r="H36" i="1"/>
  <c r="I36" i="1"/>
  <c r="J36" i="1"/>
  <c r="K36" i="1"/>
  <c r="F36" i="1"/>
  <c r="G33" i="1"/>
  <c r="H33" i="1"/>
  <c r="I33" i="1"/>
  <c r="J33" i="1"/>
  <c r="K33" i="1"/>
  <c r="F33" i="1"/>
  <c r="G27" i="1"/>
  <c r="H27" i="1"/>
  <c r="I27" i="1"/>
  <c r="J27" i="1"/>
  <c r="K27" i="1"/>
  <c r="F27" i="1"/>
  <c r="G69" i="1" l="1"/>
  <c r="F69" i="1"/>
  <c r="K69" i="1"/>
  <c r="J69" i="1"/>
  <c r="I69" i="1"/>
  <c r="H69" i="1"/>
  <c r="I115" i="1" l="1"/>
  <c r="K121" i="1"/>
  <c r="J121" i="1"/>
  <c r="I121" i="1"/>
  <c r="H121" i="1"/>
  <c r="G122" i="1" l="1"/>
  <c r="G130" i="1"/>
  <c r="G123" i="1"/>
  <c r="F122" i="1"/>
  <c r="K122" i="1"/>
  <c r="K123" i="1" s="1"/>
  <c r="K130" i="1" s="1"/>
  <c r="J122" i="1"/>
  <c r="J123" i="1" s="1"/>
  <c r="J130" i="1" s="1"/>
  <c r="I122" i="1"/>
  <c r="I123" i="1" s="1"/>
  <c r="I130" i="1" s="1"/>
  <c r="H122" i="1"/>
  <c r="H123" i="1" s="1"/>
  <c r="H130" i="1" s="1"/>
  <c r="F130" i="1" l="1"/>
  <c r="F123" i="1"/>
</calcChain>
</file>

<file path=xl/sharedStrings.xml><?xml version="1.0" encoding="utf-8"?>
<sst xmlns="http://schemas.openxmlformats.org/spreadsheetml/2006/main" count="305" uniqueCount="160">
  <si>
    <t>Benemérita Universidad Autónoma de Puebla</t>
  </si>
  <si>
    <t xml:space="preserve"> Vicerrectoría de Docencia</t>
  </si>
  <si>
    <t>Malla curricular: Relación de Asignaturas por Niveles de Formación, Horas Teoría, Práctica y de Trabajo Independiente</t>
  </si>
  <si>
    <t xml:space="preserve"> Plan de Estudios: Licenciatura en Ingeniería en Sistemas Automotrices</t>
  </si>
  <si>
    <t>Vigencia: A partir de agosto 2025</t>
  </si>
  <si>
    <r>
      <t xml:space="preserve">Tipo de Plan de Estudios: </t>
    </r>
    <r>
      <rPr>
        <b/>
        <sz val="10"/>
        <color rgb="FF000000"/>
        <rFont val="Source Sans Pro"/>
        <family val="2"/>
      </rPr>
      <t>Científico-Práctico</t>
    </r>
  </si>
  <si>
    <r>
      <t xml:space="preserve">Unidad Académica: </t>
    </r>
    <r>
      <rPr>
        <b/>
        <sz val="10"/>
        <color rgb="FF000000"/>
        <rFont val="Source Sans Pro"/>
        <family val="2"/>
      </rPr>
      <t>Facultad de Ciencias de la Electrónica</t>
    </r>
  </si>
  <si>
    <t>No.</t>
  </si>
  <si>
    <t>Clave</t>
  </si>
  <si>
    <t>Nombre de la Asignatura</t>
  </si>
  <si>
    <t>Semestre</t>
  </si>
  <si>
    <r>
      <t>Tipo de Asignatura</t>
    </r>
    <r>
      <rPr>
        <b/>
        <vertAlign val="superscript"/>
        <sz val="10"/>
        <color theme="9"/>
        <rFont val="Source Sans Pro"/>
        <family val="2"/>
      </rPr>
      <t>4</t>
    </r>
  </si>
  <si>
    <t>Horas de Mediación Docente</t>
  </si>
  <si>
    <t>Horas Totales por Semana</t>
  </si>
  <si>
    <t>Horas de Trabajo Independiente por Periodo</t>
  </si>
  <si>
    <t>Total de Horas por Periodo</t>
  </si>
  <si>
    <t>Total de Créditos</t>
  </si>
  <si>
    <t>Requisitos</t>
  </si>
  <si>
    <r>
      <t>HTS</t>
    </r>
    <r>
      <rPr>
        <b/>
        <vertAlign val="superscript"/>
        <sz val="10"/>
        <color theme="9"/>
        <rFont val="Source Sans Pro"/>
        <family val="2"/>
      </rPr>
      <t>1</t>
    </r>
  </si>
  <si>
    <r>
      <t>HPS</t>
    </r>
    <r>
      <rPr>
        <b/>
        <vertAlign val="superscript"/>
        <sz val="10"/>
        <color theme="9"/>
        <rFont val="Source Sans Pro"/>
        <family val="2"/>
      </rPr>
      <t>2</t>
    </r>
  </si>
  <si>
    <t>Nivel Básico</t>
  </si>
  <si>
    <t>Área de Formación General Universitaria</t>
  </si>
  <si>
    <t>FGMA 001</t>
  </si>
  <si>
    <t>Introducción a la Formación General Universitaria</t>
  </si>
  <si>
    <t>P</t>
  </si>
  <si>
    <t>S/R</t>
  </si>
  <si>
    <t>FGMA 004</t>
  </si>
  <si>
    <t>Inglés I</t>
  </si>
  <si>
    <t>FGMA 005</t>
  </si>
  <si>
    <t>Inglés II</t>
  </si>
  <si>
    <t>FGMA 006</t>
  </si>
  <si>
    <t>Inglés III</t>
  </si>
  <si>
    <t>FGMA 007</t>
  </si>
  <si>
    <t>Inglés IV</t>
  </si>
  <si>
    <t>Subtotal Área de Formación General Universitaria</t>
  </si>
  <si>
    <t>Área de Diseño Mecánico</t>
  </si>
  <si>
    <t>Metrología Dimensional y Dibujo Técnico</t>
  </si>
  <si>
    <t>Dibujo Asistido por Computadora</t>
  </si>
  <si>
    <t>Mecánica de Materiales</t>
  </si>
  <si>
    <t>Estática</t>
  </si>
  <si>
    <t>Mecanismos Automotrices</t>
  </si>
  <si>
    <t>Dinámica</t>
  </si>
  <si>
    <t>Subtotal Área de Diseño Mecánico</t>
  </si>
  <si>
    <t>Área de Sistemas Automotrices, Vehículos Autónomos y ADAS</t>
  </si>
  <si>
    <t>Introducción a la Ingeniería en Sistemas Automotrices</t>
  </si>
  <si>
    <t>Subtotal Área de Sistemas Automotrices, Vehículos Autónomos y ADAS</t>
  </si>
  <si>
    <t>Área de Matemáticas</t>
  </si>
  <si>
    <t>Matemáticas Elementales</t>
  </si>
  <si>
    <t>Matemáticas Universitarias I</t>
  </si>
  <si>
    <t>Matemáticas Universitarias II</t>
  </si>
  <si>
    <t>Ecuaciones Diferenciales</t>
  </si>
  <si>
    <t>Subtotal Área de Matemáticas</t>
  </si>
  <si>
    <t>Área de Área de Física</t>
  </si>
  <si>
    <t>Termodinámica y Transferencia de Calor</t>
  </si>
  <si>
    <t>Subtotal Área de Física</t>
  </si>
  <si>
    <t>Área de Sistemas Analógicos y Circuitos Integrados</t>
  </si>
  <si>
    <t>Metrología Eléctrica e Instrumentación Electrónica</t>
  </si>
  <si>
    <t>Circuitos Lineales I</t>
  </si>
  <si>
    <t>Algebra Lineal,
Metrología Eléctrica e Instrumentación Electrónica</t>
  </si>
  <si>
    <t>Dispositivos Electrónicos</t>
  </si>
  <si>
    <t>Subtotal Área de Sistemas Analógicos y Circuitos Integrados</t>
  </si>
  <si>
    <t xml:space="preserve">Área de Sistema Digitales </t>
  </si>
  <si>
    <t>Electrónica Digital</t>
  </si>
  <si>
    <t>Microcontroladores</t>
  </si>
  <si>
    <t>Electrónica Digital,
Introducción a la Ingeniería en Sistemas Automotrices</t>
  </si>
  <si>
    <t>Área de Ingeniería de Datos</t>
  </si>
  <si>
    <t>Programación</t>
  </si>
  <si>
    <t>Probabilidad y Estadística para Ingeniería</t>
  </si>
  <si>
    <t>Matemáticas Universitarias II,
Metrología Dimensional y Dibujo Técnico</t>
  </si>
  <si>
    <t>Procesamiento de Señales I</t>
  </si>
  <si>
    <t>Área de Materiales</t>
  </si>
  <si>
    <t>Ingeniería y Tecnología de Materiales</t>
  </si>
  <si>
    <t>Subtotal Área de Materiales</t>
  </si>
  <si>
    <t>Área de Manufactura</t>
  </si>
  <si>
    <t>Procesos de Manufactura y CAM</t>
  </si>
  <si>
    <t>Subtotal Área de Manufactura</t>
  </si>
  <si>
    <t>Total Nivel Básico</t>
  </si>
  <si>
    <t>Nivel Formativo</t>
  </si>
  <si>
    <t>FGMA 002</t>
  </si>
  <si>
    <t>Formación General Disciplinaria</t>
  </si>
  <si>
    <t>FGMA 003</t>
  </si>
  <si>
    <t>Formación General Profesional</t>
  </si>
  <si>
    <t xml:space="preserve">Área de Diseño Mecánico </t>
  </si>
  <si>
    <t>Motores de Combustión Interna</t>
  </si>
  <si>
    <t>Método del Elemento Finito</t>
  </si>
  <si>
    <t>Dinámica y Control de Automóviles</t>
  </si>
  <si>
    <t>Ruido, Vibraciones y Severidad</t>
  </si>
  <si>
    <t xml:space="preserve">Subtotal Área de Diseño Mecánico </t>
  </si>
  <si>
    <t>Área de Sistemas Eléctricos y Electrónicos de Potencia</t>
  </si>
  <si>
    <t>Sistemas Electrónicos de Potencia</t>
  </si>
  <si>
    <t>Dispositivos Electrónicos,
Termodinámica y Transferencia de Calor</t>
  </si>
  <si>
    <t>Máquinas Eléctricas</t>
  </si>
  <si>
    <t>Subtotal Área de Sistemas Eléctricos y Electrónicos de Potencia</t>
  </si>
  <si>
    <t>Área de Automatización, Robótica y Control</t>
  </si>
  <si>
    <t>Control de Sistemas Automotrices</t>
  </si>
  <si>
    <t>Automatización Industrial y PLC</t>
  </si>
  <si>
    <t>Subtotal Área de Automatización, Robótica y Control</t>
  </si>
  <si>
    <t>Diseño del Producto</t>
  </si>
  <si>
    <t>Electricidad y Electrónica del Automóvil</t>
  </si>
  <si>
    <t>Arneses Eléctricos</t>
  </si>
  <si>
    <t>Vehículos Híbridos y Eléctricos</t>
  </si>
  <si>
    <t>Vehículos Autónomos y ADAS</t>
  </si>
  <si>
    <t>Redes Intra-vehiculares</t>
  </si>
  <si>
    <t>Seminario de Titulación de Sistemas Automotrices</t>
  </si>
  <si>
    <t>Formación General Profesional,
Vehículos Híbridos y Eléctricos,
Vehículos Autónomos y ADAS</t>
  </si>
  <si>
    <t>Área de Gestión Estratégica</t>
  </si>
  <si>
    <t>Gestión Financiera y de Ingeniería</t>
  </si>
  <si>
    <t>Sistemas de Gestión de Calidad</t>
  </si>
  <si>
    <t>Área de Sistemas Digitales</t>
  </si>
  <si>
    <t>Subtotal Área de Sistemas Digitales</t>
  </si>
  <si>
    <t>Inteligencia Artificial Aplicada</t>
  </si>
  <si>
    <t>Subtotal Área de Ingeniería de Datos</t>
  </si>
  <si>
    <t xml:space="preserve">Área de Integración Disciplinaria </t>
  </si>
  <si>
    <t>Asignaturas Integradoras</t>
  </si>
  <si>
    <r>
      <t>32</t>
    </r>
    <r>
      <rPr>
        <vertAlign val="superscript"/>
        <sz val="10"/>
        <color rgb="FF000000"/>
        <rFont val="Source Sans Pro"/>
        <family val="2"/>
      </rPr>
      <t>3</t>
    </r>
  </si>
  <si>
    <t>Práctica Profesional Crítica</t>
  </si>
  <si>
    <t>Vinculación e Integración Social</t>
  </si>
  <si>
    <t>60% de créditos</t>
  </si>
  <si>
    <t>Práctica Profesional</t>
  </si>
  <si>
    <t>Vinculación e Integración Social,
70% de créditos</t>
  </si>
  <si>
    <t>Subtotal Área de Integración Disciplinaria</t>
  </si>
  <si>
    <t>Área de Optativas Disciplinarias</t>
  </si>
  <si>
    <t>Optativa I</t>
  </si>
  <si>
    <t>2 a 3</t>
  </si>
  <si>
    <t>Los definidos por la Unidad Académica</t>
  </si>
  <si>
    <t>Optativa II</t>
  </si>
  <si>
    <t>Optativa III</t>
  </si>
  <si>
    <t>Optativa IV</t>
  </si>
  <si>
    <t>Subtotal Área de Optativas Disciplinarias</t>
  </si>
  <si>
    <t>8 a 12</t>
  </si>
  <si>
    <t>Total Nivel Formativo</t>
  </si>
  <si>
    <t>Totales Mínimos</t>
  </si>
  <si>
    <t>Área de Optativas Complementarias</t>
  </si>
  <si>
    <t>0 a 5</t>
  </si>
  <si>
    <t>3 a 5</t>
  </si>
  <si>
    <t>54 a 90</t>
  </si>
  <si>
    <t>3 a 6</t>
  </si>
  <si>
    <t>0 a 20</t>
  </si>
  <si>
    <t>12 a 20</t>
  </si>
  <si>
    <t>216 a 360</t>
  </si>
  <si>
    <t>12 a 24</t>
  </si>
  <si>
    <t>Totales Máximos</t>
  </si>
  <si>
    <r>
      <rPr>
        <vertAlign val="superscript"/>
        <sz val="10"/>
        <rFont val="Source Sans Pro"/>
        <family val="2"/>
      </rPr>
      <t>1</t>
    </r>
    <r>
      <rPr>
        <sz val="10"/>
        <rFont val="Source Sans Pro"/>
        <family val="2"/>
      </rPr>
      <t xml:space="preserve"> HTS= Horas Teoría por Semana</t>
    </r>
  </si>
  <si>
    <r>
      <rPr>
        <vertAlign val="superscript"/>
        <sz val="10"/>
        <rFont val="Source Sans Pro"/>
        <family val="2"/>
      </rPr>
      <t>2</t>
    </r>
    <r>
      <rPr>
        <sz val="10"/>
        <rFont val="Source Sans Pro"/>
        <family val="2"/>
      </rPr>
      <t>HPS= Horas Prácticas por Semana</t>
    </r>
  </si>
  <si>
    <r>
      <rPr>
        <vertAlign val="superscript"/>
        <sz val="10"/>
        <rFont val="Source Sans Pro"/>
        <family val="2"/>
      </rPr>
      <t>3</t>
    </r>
    <r>
      <rPr>
        <sz val="10"/>
        <rFont val="Source Sans Pro"/>
        <family val="2"/>
      </rPr>
      <t>Corresponde a horas de Proyecto de Impacto Social</t>
    </r>
  </si>
  <si>
    <t>Subtotal Área de Sistema Digitales</t>
  </si>
  <si>
    <t>Álgebra Lineal</t>
  </si>
  <si>
    <r>
      <t xml:space="preserve">Nivel Educativo: </t>
    </r>
    <r>
      <rPr>
        <b/>
        <sz val="10"/>
        <rFont val="Source Sans Pro"/>
        <family val="2"/>
      </rPr>
      <t>Licenciatura</t>
    </r>
  </si>
  <si>
    <t>Duración del Plan</t>
  </si>
  <si>
    <t>Modalidad Educativa: Escolarizada</t>
  </si>
  <si>
    <r>
      <t>Tiempo mínimo y máximo:</t>
    </r>
    <r>
      <rPr>
        <b/>
        <sz val="10"/>
        <color rgb="FF000000"/>
        <rFont val="Source Sans Pro"/>
        <family val="2"/>
      </rPr>
      <t xml:space="preserve"> 3.5 a 6.5 años</t>
    </r>
  </si>
  <si>
    <r>
      <t xml:space="preserve">Créditos mínimos y máximos para la obtención del título: </t>
    </r>
    <r>
      <rPr>
        <b/>
        <sz val="10"/>
        <color rgb="FF000000"/>
        <rFont val="Source Sans Pro"/>
        <family val="2"/>
      </rPr>
      <t>316/340</t>
    </r>
  </si>
  <si>
    <t>Periodicidad: 4.5 años (9 semestres)</t>
  </si>
  <si>
    <r>
      <t xml:space="preserve">Horas mínimas y máximas para la obtención del título: </t>
    </r>
    <r>
      <rPr>
        <b/>
        <sz val="10"/>
        <color rgb="FF000000"/>
        <rFont val="Source Sans Pro"/>
        <family val="2"/>
      </rPr>
      <t>4902/5262</t>
    </r>
  </si>
  <si>
    <r>
      <t xml:space="preserve">Certificado que se otorga: </t>
    </r>
    <r>
      <rPr>
        <b/>
        <sz val="10"/>
        <color rgb="FF000000"/>
        <rFont val="Source Sans Pro"/>
        <family val="2"/>
      </rPr>
      <t>Licenciado(a) en Ingeniería en Sistemas Automotrices</t>
    </r>
  </si>
  <si>
    <t>Subtotal Área de Gestión Estratégica</t>
  </si>
  <si>
    <t>Gestión de Proyectos Innovadores</t>
  </si>
  <si>
    <t>ICU2 200</t>
  </si>
  <si>
    <r>
      <t>Título que se otorga:</t>
    </r>
    <r>
      <rPr>
        <b/>
        <sz val="10"/>
        <color rgb="FF000000"/>
        <rFont val="Source Sans Pro"/>
        <family val="2"/>
      </rPr>
      <t xml:space="preserve"> Licenciado(a) en Ingeniería en Sistemas Automotrices</t>
    </r>
  </si>
  <si>
    <t>Subtotal Área de Optativas Complementarias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</si>
</sst>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0"/>
      <name val="Source Sans Pro"/>
      <family val="2"/>
    </font>
    <font>
      <sz val="8"/>
      <name val="Calibri"/>
      <family val="2"/>
      <scheme val="minor"/>
    </font>
    <font>
      <b/>
      <sz val="10"/>
      <name val="Source Sans Pro"/>
      <family val="2"/>
    </font>
    <font>
      <vertAlign val="superscript"/>
      <sz val="10"/>
      <name val="Source Sans Pro"/>
      <family val="2"/>
    </font>
    <font>
      <sz val="10"/>
      <color theme="9"/>
      <name val="Source Sans Pro"/>
      <family val="2"/>
    </font>
    <font>
      <b/>
      <sz val="10"/>
      <color theme="9"/>
      <name val="Source Sans Pro"/>
      <family val="2"/>
    </font>
    <font>
      <sz val="10"/>
      <color rgb="FF000000"/>
      <name val="Source Sans Pro"/>
      <family val="2"/>
    </font>
    <font>
      <b/>
      <sz val="10"/>
      <color rgb="FF000000"/>
      <name val="Source Sans Pro"/>
      <family val="2"/>
    </font>
    <font>
      <b/>
      <vertAlign val="superscript"/>
      <sz val="10"/>
      <color theme="9"/>
      <name val="Source Sans Pro"/>
      <family val="2"/>
    </font>
    <font>
      <sz val="10"/>
      <color theme="1"/>
      <name val="Source Sans Pro"/>
      <family val="2"/>
    </font>
    <font>
      <vertAlign val="superscript"/>
      <sz val="10"/>
      <color rgb="FF000000"/>
      <name val="Source Sans Pro"/>
      <family val="2"/>
    </font>
  </fonts>
  <fills count="11">
    <fill>
      <patternFill patternType="none"/>
    </fill>
    <fill>
      <patternFill patternType="gray125"/>
    </fill>
    <fill>
      <patternFill patternType="solid">
        <fgColor rgb="FF80C4E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1" tint="0.89999084444715716"/>
        <bgColor rgb="FFBDD6EE"/>
      </patternFill>
    </fill>
    <fill>
      <patternFill patternType="solid">
        <fgColor theme="1" tint="0.89999084444715716"/>
        <bgColor indexed="64"/>
      </patternFill>
    </fill>
    <fill>
      <patternFill patternType="solid">
        <fgColor theme="9" tint="-0.499984740745262"/>
        <bgColor rgb="FF8EAADB"/>
      </patternFill>
    </fill>
    <fill>
      <patternFill patternType="solid">
        <fgColor rgb="FF003B5C"/>
        <bgColor indexed="64"/>
      </patternFill>
    </fill>
    <fill>
      <patternFill patternType="lightDown">
        <fgColor theme="9" tint="-0.499984740745262"/>
        <bgColor indexed="65"/>
      </patternFill>
    </fill>
    <fill>
      <patternFill patternType="solid">
        <fgColor rgb="FFFFFFFF"/>
        <bgColor rgb="FFFFFFFF"/>
      </patternFill>
    </fill>
  </fills>
  <borders count="2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3" fillId="0" borderId="0"/>
    <xf numFmtId="0" fontId="1" fillId="0" borderId="0"/>
  </cellStyleXfs>
  <cellXfs count="101">
    <xf numFmtId="0" fontId="0" fillId="0" borderId="0" xfId="0"/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4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6" fillId="5" borderId="2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left" vertical="center"/>
    </xf>
    <xf numFmtId="0" fontId="6" fillId="5" borderId="8" xfId="0" applyFont="1" applyFill="1" applyBorder="1" applyAlignment="1">
      <alignment horizontal="left" vertical="center"/>
    </xf>
    <xf numFmtId="0" fontId="6" fillId="5" borderId="5" xfId="0" applyFont="1" applyFill="1" applyBorder="1" applyAlignment="1">
      <alignment horizontal="left" vertical="center"/>
    </xf>
    <xf numFmtId="0" fontId="6" fillId="5" borderId="6" xfId="0" applyFont="1" applyFill="1" applyBorder="1" applyAlignment="1">
      <alignment horizontal="left" vertical="center"/>
    </xf>
    <xf numFmtId="0" fontId="6" fillId="5" borderId="10" xfId="0" applyFont="1" applyFill="1" applyBorder="1" applyAlignment="1">
      <alignment horizontal="left" vertical="center"/>
    </xf>
    <xf numFmtId="0" fontId="6" fillId="9" borderId="2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1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left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6" fillId="5" borderId="20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10" fillId="10" borderId="1" xfId="0" applyFont="1" applyFill="1" applyBorder="1" applyAlignment="1">
      <alignment horizontal="center" vertical="center" wrapText="1"/>
    </xf>
    <xf numFmtId="0" fontId="10" fillId="0" borderId="1" xfId="0" quotePrefix="1" applyFont="1" applyBorder="1" applyAlignment="1">
      <alignment horizontal="center" vertical="center"/>
    </xf>
    <xf numFmtId="0" fontId="10" fillId="10" borderId="4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4" fillId="0" borderId="20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 wrapText="1"/>
    </xf>
    <xf numFmtId="0" fontId="10" fillId="0" borderId="1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 wrapText="1"/>
    </xf>
    <xf numFmtId="0" fontId="9" fillId="8" borderId="1" xfId="0" applyFont="1" applyFill="1" applyBorder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4" fillId="0" borderId="23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5" borderId="4" xfId="0" applyFont="1" applyFill="1" applyBorder="1" applyAlignment="1">
      <alignment horizontal="center" vertical="center"/>
    </xf>
    <xf numFmtId="0" fontId="4" fillId="6" borderId="9" xfId="0" applyFont="1" applyFill="1" applyBorder="1" applyAlignment="1">
      <alignment vertical="center"/>
    </xf>
    <xf numFmtId="0" fontId="6" fillId="5" borderId="4" xfId="0" applyFont="1" applyFill="1" applyBorder="1" applyAlignment="1">
      <alignment horizontal="left" vertical="center"/>
    </xf>
    <xf numFmtId="0" fontId="6" fillId="5" borderId="8" xfId="0" applyFont="1" applyFill="1" applyBorder="1" applyAlignment="1">
      <alignment horizontal="left" vertical="center"/>
    </xf>
    <xf numFmtId="0" fontId="9" fillId="4" borderId="1" xfId="0" applyFont="1" applyFill="1" applyBorder="1" applyAlignment="1">
      <alignment horizontal="center" vertical="center" wrapText="1"/>
    </xf>
    <xf numFmtId="0" fontId="9" fillId="4" borderId="3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 wrapText="1"/>
    </xf>
    <xf numFmtId="0" fontId="8" fillId="3" borderId="9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left" vertical="center" wrapText="1"/>
    </xf>
    <xf numFmtId="0" fontId="9" fillId="3" borderId="8" xfId="0" applyFont="1" applyFill="1" applyBorder="1" applyAlignment="1">
      <alignment horizontal="left" vertical="center" wrapText="1"/>
    </xf>
    <xf numFmtId="0" fontId="9" fillId="3" borderId="9" xfId="0" applyFont="1" applyFill="1" applyBorder="1" applyAlignment="1">
      <alignment horizontal="left" vertical="center" wrapText="1"/>
    </xf>
    <xf numFmtId="0" fontId="10" fillId="0" borderId="0" xfId="0" applyFont="1" applyAlignment="1">
      <alignment horizontal="left" vertical="center"/>
    </xf>
    <xf numFmtId="0" fontId="4" fillId="6" borderId="8" xfId="0" applyFont="1" applyFill="1" applyBorder="1" applyAlignment="1">
      <alignment vertical="center"/>
    </xf>
    <xf numFmtId="0" fontId="9" fillId="4" borderId="14" xfId="0" applyFont="1" applyFill="1" applyBorder="1" applyAlignment="1">
      <alignment horizontal="center" vertical="center" wrapText="1"/>
    </xf>
    <xf numFmtId="0" fontId="9" fillId="4" borderId="0" xfId="0" applyFont="1" applyFill="1" applyAlignment="1">
      <alignment horizontal="center" vertical="center" wrapText="1"/>
    </xf>
    <xf numFmtId="0" fontId="9" fillId="4" borderId="15" xfId="0" applyFont="1" applyFill="1" applyBorder="1" applyAlignment="1">
      <alignment horizontal="center" vertical="center" wrapText="1"/>
    </xf>
    <xf numFmtId="0" fontId="6" fillId="5" borderId="2" xfId="0" applyFont="1" applyFill="1" applyBorder="1" applyAlignment="1">
      <alignment horizontal="left" vertical="center"/>
    </xf>
    <xf numFmtId="0" fontId="4" fillId="5" borderId="9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left" vertical="center"/>
    </xf>
    <xf numFmtId="0" fontId="6" fillId="5" borderId="6" xfId="0" applyFont="1" applyFill="1" applyBorder="1" applyAlignment="1">
      <alignment horizontal="left" vertical="center"/>
    </xf>
    <xf numFmtId="0" fontId="6" fillId="5" borderId="10" xfId="0" applyFont="1" applyFill="1" applyBorder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9" fillId="8" borderId="1" xfId="0" applyFont="1" applyFill="1" applyBorder="1" applyAlignment="1">
      <alignment horizontal="center" vertical="center" wrapText="1"/>
    </xf>
    <xf numFmtId="0" fontId="11" fillId="2" borderId="4" xfId="0" applyFont="1" applyFill="1" applyBorder="1" applyAlignment="1">
      <alignment horizontal="right" vertical="center"/>
    </xf>
    <xf numFmtId="0" fontId="11" fillId="2" borderId="8" xfId="0" applyFont="1" applyFill="1" applyBorder="1" applyAlignment="1">
      <alignment horizontal="right" vertical="center"/>
    </xf>
    <xf numFmtId="0" fontId="11" fillId="2" borderId="9" xfId="0" applyFont="1" applyFill="1" applyBorder="1" applyAlignment="1">
      <alignment horizontal="right" vertical="center"/>
    </xf>
    <xf numFmtId="0" fontId="9" fillId="3" borderId="4" xfId="0" applyFont="1" applyFill="1" applyBorder="1" applyAlignment="1">
      <alignment horizontal="center" vertical="center" wrapText="1"/>
    </xf>
    <xf numFmtId="0" fontId="9" fillId="3" borderId="9" xfId="0" applyFont="1" applyFill="1" applyBorder="1" applyAlignment="1">
      <alignment horizontal="center" vertical="center" wrapText="1"/>
    </xf>
    <xf numFmtId="0" fontId="9" fillId="4" borderId="4" xfId="0" applyFont="1" applyFill="1" applyBorder="1" applyAlignment="1">
      <alignment horizontal="center" vertical="center" wrapText="1"/>
    </xf>
    <xf numFmtId="0" fontId="9" fillId="7" borderId="11" xfId="0" applyFont="1" applyFill="1" applyBorder="1" applyAlignment="1">
      <alignment horizontal="left" vertical="center" wrapText="1"/>
    </xf>
    <xf numFmtId="0" fontId="9" fillId="7" borderId="12" xfId="0" applyFont="1" applyFill="1" applyBorder="1" applyAlignment="1">
      <alignment horizontal="left" vertical="center" wrapText="1"/>
    </xf>
    <xf numFmtId="0" fontId="9" fillId="7" borderId="13" xfId="0" applyFont="1" applyFill="1" applyBorder="1" applyAlignment="1">
      <alignment horizontal="left" vertical="center" wrapText="1"/>
    </xf>
    <xf numFmtId="0" fontId="6" fillId="5" borderId="5" xfId="0" applyFont="1" applyFill="1" applyBorder="1" applyAlignment="1">
      <alignment horizontal="left" vertical="center" wrapText="1"/>
    </xf>
    <xf numFmtId="0" fontId="6" fillId="5" borderId="6" xfId="0" applyFont="1" applyFill="1" applyBorder="1" applyAlignment="1">
      <alignment horizontal="left" vertical="center" wrapText="1"/>
    </xf>
    <xf numFmtId="0" fontId="6" fillId="5" borderId="10" xfId="0" applyFont="1" applyFill="1" applyBorder="1" applyAlignment="1">
      <alignment horizontal="left" vertical="center" wrapText="1"/>
    </xf>
    <xf numFmtId="0" fontId="9" fillId="4" borderId="5" xfId="0" applyFont="1" applyFill="1" applyBorder="1" applyAlignment="1">
      <alignment horizontal="center" vertical="center" wrapText="1"/>
    </xf>
    <xf numFmtId="0" fontId="9" fillId="4" borderId="6" xfId="0" applyFont="1" applyFill="1" applyBorder="1" applyAlignment="1">
      <alignment horizontal="center" vertical="center" wrapText="1"/>
    </xf>
    <xf numFmtId="0" fontId="9" fillId="4" borderId="18" xfId="0" applyFont="1" applyFill="1" applyBorder="1" applyAlignment="1">
      <alignment horizontal="center" vertical="center" wrapText="1"/>
    </xf>
    <xf numFmtId="0" fontId="8" fillId="7" borderId="16" xfId="0" applyFont="1" applyFill="1" applyBorder="1" applyAlignment="1">
      <alignment horizontal="center" vertical="center"/>
    </xf>
    <xf numFmtId="0" fontId="8" fillId="7" borderId="17" xfId="0" applyFont="1" applyFill="1" applyBorder="1" applyAlignment="1">
      <alignment horizontal="center" vertical="center"/>
    </xf>
    <xf numFmtId="0" fontId="9" fillId="7" borderId="5" xfId="0" applyFont="1" applyFill="1" applyBorder="1" applyAlignment="1">
      <alignment horizontal="left" vertical="center" wrapText="1"/>
    </xf>
    <xf numFmtId="0" fontId="9" fillId="7" borderId="6" xfId="0" applyFont="1" applyFill="1" applyBorder="1" applyAlignment="1">
      <alignment horizontal="left" vertical="center" wrapText="1"/>
    </xf>
    <xf numFmtId="0" fontId="9" fillId="7" borderId="15" xfId="0" applyFont="1" applyFill="1" applyBorder="1" applyAlignment="1">
      <alignment horizontal="left" vertical="center" wrapText="1"/>
    </xf>
    <xf numFmtId="0" fontId="8" fillId="7" borderId="4" xfId="0" applyFont="1" applyFill="1" applyBorder="1" applyAlignment="1">
      <alignment horizontal="center" vertical="center"/>
    </xf>
    <xf numFmtId="0" fontId="8" fillId="7" borderId="9" xfId="0" applyFont="1" applyFill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</cellXfs>
  <cellStyles count="4">
    <cellStyle name="Excel Built-in Normal" xfId="1" xr:uid="{A8A23528-2961-4157-B1A0-93D3D3CED152}"/>
    <cellStyle name="Normal" xfId="0" builtinId="0"/>
    <cellStyle name="Normal 2" xfId="2" xr:uid="{B1087088-097D-4260-9C76-BD4DD14CD845}"/>
    <cellStyle name="Normal 2 2" xfId="3" xr:uid="{16B11E6E-44A7-4935-BF89-6EF71350D3D0}"/>
  </cellStyles>
  <dxfs count="0"/>
  <tableStyles count="0" defaultTableStyle="TableStyleMedium2" defaultPivotStyle="PivotStyleLight16"/>
  <colors>
    <mruColors>
      <color rgb="FFBFBFBF"/>
      <color rgb="FFD5F0FF"/>
      <color rgb="FF808080"/>
      <color rgb="FF80C4E8"/>
      <color rgb="FF003B5C"/>
      <color rgb="FF175C81"/>
      <color rgb="FF093556"/>
      <color rgb="FF5484AA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BUAP">
      <a:dk1>
        <a:srgbClr val="003B5C"/>
      </a:dk1>
      <a:lt1>
        <a:srgbClr val="00B5E2"/>
      </a:lt1>
      <a:dk2>
        <a:srgbClr val="ED7102"/>
      </a:dk2>
      <a:lt2>
        <a:srgbClr val="E61983"/>
      </a:lt2>
      <a:accent1>
        <a:srgbClr val="FECD1B"/>
      </a:accent1>
      <a:accent2>
        <a:srgbClr val="76B72A"/>
      </a:accent2>
      <a:accent3>
        <a:srgbClr val="4DBCC6"/>
      </a:accent3>
      <a:accent4>
        <a:srgbClr val="BCBCBC"/>
      </a:accent4>
      <a:accent5>
        <a:srgbClr val="000000"/>
      </a:accent5>
      <a:accent6>
        <a:srgbClr val="FFFFFF"/>
      </a:accent6>
      <a:hlink>
        <a:srgbClr val="945F38"/>
      </a:hlink>
      <a:folHlink>
        <a:srgbClr val="6831D7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34"/>
  <sheetViews>
    <sheetView showGridLines="0" tabSelected="1" zoomScaleNormal="100" workbookViewId="0">
      <selection activeCell="D8" sqref="D1:E1048576"/>
    </sheetView>
  </sheetViews>
  <sheetFormatPr baseColWidth="10" defaultColWidth="11.42578125" defaultRowHeight="13.5" x14ac:dyDescent="0.25"/>
  <cols>
    <col min="1" max="1" width="3.5703125" style="2" bestFit="1" customWidth="1"/>
    <col min="2" max="2" width="9.5703125" style="1" customWidth="1"/>
    <col min="3" max="3" width="35.28515625" style="2" customWidth="1"/>
    <col min="4" max="4" width="8.85546875" style="2" hidden="1" customWidth="1"/>
    <col min="5" max="5" width="10.7109375" style="2" hidden="1" customWidth="1"/>
    <col min="6" max="6" width="8.140625" style="2" customWidth="1"/>
    <col min="7" max="7" width="8.5703125" style="2" bestFit="1" customWidth="1"/>
    <col min="8" max="8" width="11.140625" style="2" customWidth="1"/>
    <col min="9" max="9" width="15" style="2" customWidth="1"/>
    <col min="10" max="10" width="10.28515625" style="2" customWidth="1"/>
    <col min="11" max="11" width="7.85546875" style="2" customWidth="1"/>
    <col min="12" max="12" width="16" style="40" bestFit="1" customWidth="1"/>
    <col min="13" max="16384" width="11.42578125" style="2"/>
  </cols>
  <sheetData>
    <row r="1" spans="1:12" x14ac:dyDescent="0.25">
      <c r="A1" s="75" t="s">
        <v>0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</row>
    <row r="2" spans="1:12" x14ac:dyDescent="0.25">
      <c r="A2" s="75" t="s">
        <v>1</v>
      </c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</row>
    <row r="3" spans="1:12" x14ac:dyDescent="0.25">
      <c r="A3" s="75" t="s">
        <v>2</v>
      </c>
      <c r="B3" s="75"/>
      <c r="C3" s="75"/>
      <c r="D3" s="75"/>
      <c r="E3" s="75"/>
      <c r="F3" s="75"/>
      <c r="G3" s="75"/>
      <c r="H3" s="75"/>
      <c r="I3" s="75"/>
      <c r="J3" s="75"/>
      <c r="K3" s="75"/>
      <c r="L3" s="75"/>
    </row>
    <row r="4" spans="1:12" x14ac:dyDescent="0.25">
      <c r="A4" s="75" t="s">
        <v>3</v>
      </c>
      <c r="B4" s="75"/>
      <c r="C4" s="75"/>
      <c r="D4" s="75"/>
      <c r="E4" s="75"/>
      <c r="F4" s="75"/>
      <c r="G4" s="75"/>
      <c r="H4" s="75"/>
      <c r="I4" s="75"/>
      <c r="J4" s="75"/>
      <c r="K4" s="75"/>
      <c r="L4" s="75"/>
    </row>
    <row r="5" spans="1:12" x14ac:dyDescent="0.25">
      <c r="A5" s="75" t="s">
        <v>149</v>
      </c>
      <c r="B5" s="75"/>
      <c r="C5" s="75"/>
      <c r="D5" s="75"/>
      <c r="E5" s="75"/>
      <c r="F5" s="75"/>
      <c r="G5" s="75"/>
      <c r="H5" s="75"/>
      <c r="I5" s="75"/>
      <c r="J5" s="75"/>
      <c r="K5" s="75"/>
      <c r="L5" s="75"/>
    </row>
    <row r="6" spans="1:12" x14ac:dyDescent="0.25">
      <c r="A6" s="75" t="s">
        <v>152</v>
      </c>
      <c r="B6" s="75"/>
      <c r="C6" s="75"/>
      <c r="D6" s="75"/>
      <c r="E6" s="75"/>
      <c r="F6" s="75"/>
      <c r="G6" s="75"/>
      <c r="H6" s="75"/>
      <c r="I6" s="75"/>
      <c r="J6" s="75"/>
      <c r="K6" s="75"/>
      <c r="L6" s="75"/>
    </row>
    <row r="7" spans="1:12" x14ac:dyDescent="0.25">
      <c r="A7" s="75" t="s">
        <v>4</v>
      </c>
      <c r="B7" s="75"/>
      <c r="C7" s="75"/>
      <c r="D7" s="75"/>
      <c r="E7" s="75"/>
      <c r="F7" s="75"/>
      <c r="G7" s="75"/>
      <c r="H7" s="75"/>
      <c r="I7" s="75"/>
      <c r="J7" s="75"/>
      <c r="K7" s="75"/>
      <c r="L7" s="75"/>
    </row>
    <row r="8" spans="1:12" x14ac:dyDescent="0.25">
      <c r="A8" s="3" t="s">
        <v>147</v>
      </c>
      <c r="B8" s="50"/>
      <c r="C8" s="3"/>
      <c r="D8" s="3"/>
      <c r="E8" s="3"/>
      <c r="F8" s="3"/>
      <c r="G8" s="3"/>
      <c r="H8" s="3"/>
      <c r="I8" s="3"/>
      <c r="J8" s="3"/>
      <c r="K8" s="3"/>
      <c r="L8" s="1"/>
    </row>
    <row r="9" spans="1:12" x14ac:dyDescent="0.25">
      <c r="A9" s="65" t="s">
        <v>148</v>
      </c>
      <c r="B9" s="65"/>
      <c r="C9" s="65"/>
      <c r="D9" s="65"/>
      <c r="E9" s="65"/>
      <c r="F9" s="65"/>
      <c r="G9" s="65"/>
      <c r="H9" s="65"/>
      <c r="I9" s="65"/>
      <c r="J9" s="65"/>
      <c r="K9" s="65"/>
      <c r="L9" s="26"/>
    </row>
    <row r="10" spans="1:12" x14ac:dyDescent="0.25">
      <c r="A10" s="25"/>
      <c r="B10" s="25" t="s">
        <v>151</v>
      </c>
      <c r="C10" s="25"/>
      <c r="D10" s="25"/>
      <c r="E10" s="25"/>
      <c r="F10" s="25"/>
      <c r="G10" s="25"/>
      <c r="H10" s="25"/>
      <c r="I10" s="25"/>
      <c r="J10" s="25"/>
      <c r="K10" s="25"/>
      <c r="L10" s="26"/>
    </row>
    <row r="11" spans="1:12" x14ac:dyDescent="0.25">
      <c r="A11" s="25"/>
      <c r="B11" s="25" t="s">
        <v>150</v>
      </c>
      <c r="C11" s="25"/>
      <c r="D11" s="25"/>
      <c r="E11" s="25"/>
      <c r="F11" s="25"/>
      <c r="G11" s="25"/>
      <c r="H11" s="25"/>
      <c r="I11" s="25"/>
      <c r="J11" s="25"/>
      <c r="K11" s="25"/>
      <c r="L11" s="26"/>
    </row>
    <row r="12" spans="1:12" x14ac:dyDescent="0.25">
      <c r="A12" s="25"/>
      <c r="B12" s="25" t="s">
        <v>153</v>
      </c>
      <c r="C12" s="25"/>
      <c r="D12" s="25"/>
      <c r="E12" s="25"/>
      <c r="F12" s="25"/>
      <c r="G12" s="25"/>
      <c r="H12" s="25"/>
      <c r="I12" s="25"/>
      <c r="J12" s="25"/>
      <c r="K12" s="25"/>
      <c r="L12" s="49"/>
    </row>
    <row r="13" spans="1:12" x14ac:dyDescent="0.25">
      <c r="A13" s="65" t="s">
        <v>5</v>
      </c>
      <c r="B13" s="65"/>
      <c r="C13" s="65"/>
      <c r="D13" s="65"/>
      <c r="E13" s="65"/>
      <c r="F13" s="65"/>
      <c r="G13" s="65"/>
      <c r="H13" s="65"/>
      <c r="I13" s="65"/>
      <c r="J13" s="65"/>
      <c r="K13" s="65"/>
      <c r="L13" s="49"/>
    </row>
    <row r="14" spans="1:12" x14ac:dyDescent="0.25">
      <c r="A14" s="65" t="s">
        <v>158</v>
      </c>
      <c r="B14" s="65"/>
      <c r="C14" s="65"/>
      <c r="D14" s="65"/>
      <c r="E14" s="65"/>
      <c r="F14" s="65"/>
      <c r="G14" s="65"/>
      <c r="H14" s="65"/>
      <c r="I14" s="65"/>
      <c r="J14" s="65"/>
      <c r="K14" s="65"/>
      <c r="L14" s="49"/>
    </row>
    <row r="15" spans="1:12" x14ac:dyDescent="0.25">
      <c r="A15" s="65" t="s">
        <v>154</v>
      </c>
      <c r="B15" s="65"/>
      <c r="C15" s="65"/>
      <c r="D15" s="65"/>
      <c r="E15" s="65"/>
      <c r="F15" s="65"/>
      <c r="G15" s="65"/>
      <c r="H15" s="65"/>
      <c r="I15" s="65"/>
      <c r="J15" s="65"/>
      <c r="K15" s="65"/>
      <c r="L15" s="49"/>
    </row>
    <row r="16" spans="1:12" x14ac:dyDescent="0.25">
      <c r="A16" s="25" t="s">
        <v>6</v>
      </c>
      <c r="B16" s="27"/>
      <c r="C16" s="25"/>
      <c r="D16" s="25"/>
      <c r="E16" s="25"/>
      <c r="F16" s="25"/>
      <c r="G16" s="25"/>
      <c r="H16" s="25"/>
      <c r="I16" s="25"/>
      <c r="J16" s="25"/>
      <c r="K16" s="25"/>
      <c r="L16" s="49"/>
    </row>
    <row r="17" spans="1:12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</row>
    <row r="18" spans="1:12" ht="26.45" customHeight="1" x14ac:dyDescent="0.25">
      <c r="A18" s="76" t="s">
        <v>7</v>
      </c>
      <c r="B18" s="76" t="s">
        <v>8</v>
      </c>
      <c r="C18" s="76" t="s">
        <v>9</v>
      </c>
      <c r="D18" s="76" t="s">
        <v>10</v>
      </c>
      <c r="E18" s="76" t="s">
        <v>11</v>
      </c>
      <c r="F18" s="76" t="s">
        <v>12</v>
      </c>
      <c r="G18" s="76"/>
      <c r="H18" s="76" t="s">
        <v>13</v>
      </c>
      <c r="I18" s="76" t="s">
        <v>14</v>
      </c>
      <c r="J18" s="76" t="s">
        <v>15</v>
      </c>
      <c r="K18" s="76" t="s">
        <v>16</v>
      </c>
      <c r="L18" s="76" t="s">
        <v>17</v>
      </c>
    </row>
    <row r="19" spans="1:12" ht="15" x14ac:dyDescent="0.25">
      <c r="A19" s="76"/>
      <c r="B19" s="76"/>
      <c r="C19" s="76"/>
      <c r="D19" s="76"/>
      <c r="E19" s="76"/>
      <c r="F19" s="48" t="s">
        <v>18</v>
      </c>
      <c r="G19" s="48" t="s">
        <v>19</v>
      </c>
      <c r="H19" s="76"/>
      <c r="I19" s="76"/>
      <c r="J19" s="76"/>
      <c r="K19" s="76"/>
      <c r="L19" s="76"/>
    </row>
    <row r="20" spans="1:12" x14ac:dyDescent="0.25">
      <c r="A20" s="59" t="s">
        <v>20</v>
      </c>
      <c r="B20" s="59"/>
      <c r="C20" s="59"/>
      <c r="D20" s="59"/>
      <c r="E20" s="59"/>
      <c r="F20" s="59"/>
      <c r="G20" s="59"/>
      <c r="H20" s="59"/>
      <c r="I20" s="59"/>
      <c r="J20" s="59"/>
      <c r="K20" s="59"/>
      <c r="L20" s="59"/>
    </row>
    <row r="21" spans="1:12" x14ac:dyDescent="0.25">
      <c r="A21" s="57" t="s">
        <v>21</v>
      </c>
      <c r="B21" s="57"/>
      <c r="C21" s="57"/>
      <c r="D21" s="57"/>
      <c r="E21" s="57"/>
      <c r="F21" s="57"/>
      <c r="G21" s="57"/>
      <c r="H21" s="57"/>
      <c r="I21" s="57"/>
      <c r="J21" s="57"/>
      <c r="K21" s="57"/>
      <c r="L21" s="57"/>
    </row>
    <row r="22" spans="1:12" ht="27" x14ac:dyDescent="0.25">
      <c r="A22" s="4">
        <v>1</v>
      </c>
      <c r="B22" s="5" t="s">
        <v>22</v>
      </c>
      <c r="C22" s="6" t="s">
        <v>23</v>
      </c>
      <c r="D22" s="4">
        <v>1</v>
      </c>
      <c r="E22" s="4" t="s">
        <v>24</v>
      </c>
      <c r="F22" s="4">
        <v>1</v>
      </c>
      <c r="G22" s="4">
        <v>2</v>
      </c>
      <c r="H22" s="4">
        <v>3</v>
      </c>
      <c r="I22" s="4">
        <v>16</v>
      </c>
      <c r="J22" s="4">
        <v>70</v>
      </c>
      <c r="K22" s="4">
        <v>4</v>
      </c>
      <c r="L22" s="4" t="s">
        <v>25</v>
      </c>
    </row>
    <row r="23" spans="1:12" x14ac:dyDescent="0.25">
      <c r="A23" s="4">
        <v>2</v>
      </c>
      <c r="B23" s="5" t="s">
        <v>26</v>
      </c>
      <c r="C23" s="6" t="s">
        <v>27</v>
      </c>
      <c r="D23" s="4">
        <v>1</v>
      </c>
      <c r="E23" s="4" t="s">
        <v>24</v>
      </c>
      <c r="F23" s="4">
        <v>2</v>
      </c>
      <c r="G23" s="4">
        <v>2</v>
      </c>
      <c r="H23" s="4">
        <v>4</v>
      </c>
      <c r="I23" s="4">
        <v>0</v>
      </c>
      <c r="J23" s="4">
        <v>72</v>
      </c>
      <c r="K23" s="4">
        <v>4</v>
      </c>
      <c r="L23" s="9" t="s">
        <v>25</v>
      </c>
    </row>
    <row r="24" spans="1:12" x14ac:dyDescent="0.25">
      <c r="A24" s="4">
        <v>3</v>
      </c>
      <c r="B24" s="5" t="s">
        <v>28</v>
      </c>
      <c r="C24" s="6" t="s">
        <v>29</v>
      </c>
      <c r="D24" s="4">
        <v>2</v>
      </c>
      <c r="E24" s="4" t="s">
        <v>24</v>
      </c>
      <c r="F24" s="4">
        <v>2</v>
      </c>
      <c r="G24" s="4">
        <v>2</v>
      </c>
      <c r="H24" s="4">
        <v>4</v>
      </c>
      <c r="I24" s="4">
        <v>0</v>
      </c>
      <c r="J24" s="4">
        <v>72</v>
      </c>
      <c r="K24" s="32">
        <v>4</v>
      </c>
      <c r="L24" s="4" t="s">
        <v>26</v>
      </c>
    </row>
    <row r="25" spans="1:12" x14ac:dyDescent="0.25">
      <c r="A25" s="4">
        <v>4</v>
      </c>
      <c r="B25" s="5" t="s">
        <v>30</v>
      </c>
      <c r="C25" s="8" t="s">
        <v>31</v>
      </c>
      <c r="D25" s="9">
        <v>3</v>
      </c>
      <c r="E25" s="4" t="s">
        <v>24</v>
      </c>
      <c r="F25" s="9">
        <v>2</v>
      </c>
      <c r="G25" s="9">
        <v>2</v>
      </c>
      <c r="H25" s="9">
        <v>4</v>
      </c>
      <c r="I25" s="9">
        <v>0</v>
      </c>
      <c r="J25" s="9">
        <v>72</v>
      </c>
      <c r="K25" s="31">
        <v>4</v>
      </c>
      <c r="L25" s="41" t="s">
        <v>28</v>
      </c>
    </row>
    <row r="26" spans="1:12" x14ac:dyDescent="0.25">
      <c r="A26" s="4">
        <v>5</v>
      </c>
      <c r="B26" s="5" t="s">
        <v>32</v>
      </c>
      <c r="C26" s="10" t="s">
        <v>33</v>
      </c>
      <c r="D26" s="11">
        <v>4</v>
      </c>
      <c r="E26" s="4" t="s">
        <v>24</v>
      </c>
      <c r="F26" s="11">
        <v>2</v>
      </c>
      <c r="G26" s="11">
        <v>2</v>
      </c>
      <c r="H26" s="11">
        <v>4</v>
      </c>
      <c r="I26" s="11">
        <v>0</v>
      </c>
      <c r="J26" s="11">
        <v>72</v>
      </c>
      <c r="K26" s="11">
        <v>4</v>
      </c>
      <c r="L26" s="42" t="s">
        <v>30</v>
      </c>
    </row>
    <row r="27" spans="1:12" x14ac:dyDescent="0.25">
      <c r="A27" s="53"/>
      <c r="B27" s="66"/>
      <c r="C27" s="70" t="s">
        <v>34</v>
      </c>
      <c r="D27" s="70"/>
      <c r="E27" s="70"/>
      <c r="F27" s="18">
        <f>SUM(F22:F26)</f>
        <v>9</v>
      </c>
      <c r="G27" s="18">
        <f t="shared" ref="G27:K27" si="0">SUM(G22:G26)</f>
        <v>10</v>
      </c>
      <c r="H27" s="18">
        <f t="shared" si="0"/>
        <v>19</v>
      </c>
      <c r="I27" s="18">
        <f t="shared" si="0"/>
        <v>16</v>
      </c>
      <c r="J27" s="18">
        <f t="shared" si="0"/>
        <v>358</v>
      </c>
      <c r="K27" s="18">
        <f t="shared" si="0"/>
        <v>20</v>
      </c>
      <c r="L27" s="18"/>
    </row>
    <row r="28" spans="1:12" x14ac:dyDescent="0.25">
      <c r="A28" s="67" t="s">
        <v>35</v>
      </c>
      <c r="B28" s="68"/>
      <c r="C28" s="68"/>
      <c r="D28" s="68"/>
      <c r="E28" s="68"/>
      <c r="F28" s="68"/>
      <c r="G28" s="68"/>
      <c r="H28" s="68"/>
      <c r="I28" s="68"/>
      <c r="J28" s="68"/>
      <c r="K28" s="68"/>
      <c r="L28" s="69"/>
    </row>
    <row r="29" spans="1:12" x14ac:dyDescent="0.25">
      <c r="A29" s="4">
        <v>6</v>
      </c>
      <c r="B29" s="30"/>
      <c r="C29" s="6" t="s">
        <v>36</v>
      </c>
      <c r="D29" s="4">
        <v>1</v>
      </c>
      <c r="E29" s="4" t="s">
        <v>24</v>
      </c>
      <c r="F29" s="4">
        <v>3</v>
      </c>
      <c r="G29" s="4">
        <v>2</v>
      </c>
      <c r="H29" s="4">
        <v>5</v>
      </c>
      <c r="I29" s="4">
        <v>0</v>
      </c>
      <c r="J29" s="4">
        <v>90</v>
      </c>
      <c r="K29" s="4">
        <v>6</v>
      </c>
      <c r="L29" s="43" t="s">
        <v>25</v>
      </c>
    </row>
    <row r="30" spans="1:12" ht="40.5" x14ac:dyDescent="0.25">
      <c r="A30" s="4">
        <v>7</v>
      </c>
      <c r="B30" s="30"/>
      <c r="C30" s="6" t="s">
        <v>37</v>
      </c>
      <c r="D30" s="4">
        <v>2</v>
      </c>
      <c r="E30" s="4" t="s">
        <v>24</v>
      </c>
      <c r="F30" s="4">
        <v>3</v>
      </c>
      <c r="G30" s="4">
        <v>2</v>
      </c>
      <c r="H30" s="4">
        <v>5</v>
      </c>
      <c r="I30" s="4">
        <v>0</v>
      </c>
      <c r="J30" s="4">
        <v>90</v>
      </c>
      <c r="K30" s="32">
        <v>6</v>
      </c>
      <c r="L30" s="34" t="s">
        <v>36</v>
      </c>
    </row>
    <row r="31" spans="1:12" x14ac:dyDescent="0.25">
      <c r="A31" s="4">
        <v>8</v>
      </c>
      <c r="B31" s="30"/>
      <c r="C31" s="6" t="s">
        <v>38</v>
      </c>
      <c r="D31" s="4">
        <v>2</v>
      </c>
      <c r="E31" s="4" t="s">
        <v>24</v>
      </c>
      <c r="F31" s="4">
        <v>3</v>
      </c>
      <c r="G31" s="4">
        <v>2</v>
      </c>
      <c r="H31" s="4">
        <v>5</v>
      </c>
      <c r="I31" s="4">
        <v>0</v>
      </c>
      <c r="J31" s="4">
        <v>90</v>
      </c>
      <c r="K31" s="4">
        <v>6</v>
      </c>
      <c r="L31" s="44" t="s">
        <v>39</v>
      </c>
    </row>
    <row r="32" spans="1:12" x14ac:dyDescent="0.25">
      <c r="A32" s="34">
        <v>9</v>
      </c>
      <c r="B32" s="30"/>
      <c r="C32" s="6" t="s">
        <v>40</v>
      </c>
      <c r="D32" s="4">
        <v>4</v>
      </c>
      <c r="E32" s="4" t="s">
        <v>24</v>
      </c>
      <c r="F32" s="4">
        <v>3</v>
      </c>
      <c r="G32" s="4">
        <v>2</v>
      </c>
      <c r="H32" s="4">
        <v>5</v>
      </c>
      <c r="I32" s="4">
        <v>0</v>
      </c>
      <c r="J32" s="4">
        <v>90</v>
      </c>
      <c r="K32" s="4">
        <v>6</v>
      </c>
      <c r="L32" s="44" t="s">
        <v>41</v>
      </c>
    </row>
    <row r="33" spans="1:12" x14ac:dyDescent="0.25">
      <c r="A33" s="53"/>
      <c r="B33" s="71"/>
      <c r="C33" s="72" t="s">
        <v>42</v>
      </c>
      <c r="D33" s="73"/>
      <c r="E33" s="74"/>
      <c r="F33" s="18">
        <f>SUM(F29:F32)</f>
        <v>12</v>
      </c>
      <c r="G33" s="18">
        <f t="shared" ref="G33:K33" si="1">SUM(G29:G32)</f>
        <v>8</v>
      </c>
      <c r="H33" s="18">
        <f t="shared" si="1"/>
        <v>20</v>
      </c>
      <c r="I33" s="18">
        <f t="shared" si="1"/>
        <v>0</v>
      </c>
      <c r="J33" s="18">
        <f t="shared" si="1"/>
        <v>360</v>
      </c>
      <c r="K33" s="18">
        <f t="shared" si="1"/>
        <v>24</v>
      </c>
      <c r="L33" s="18"/>
    </row>
    <row r="34" spans="1:12" x14ac:dyDescent="0.25">
      <c r="A34" s="57" t="s">
        <v>43</v>
      </c>
      <c r="B34" s="57"/>
      <c r="C34" s="57"/>
      <c r="D34" s="57"/>
      <c r="E34" s="57"/>
      <c r="F34" s="57"/>
      <c r="G34" s="57"/>
      <c r="H34" s="57"/>
      <c r="I34" s="57"/>
      <c r="J34" s="57"/>
      <c r="K34" s="57"/>
      <c r="L34" s="57"/>
    </row>
    <row r="35" spans="1:12" ht="27" x14ac:dyDescent="0.25">
      <c r="A35" s="4">
        <v>10</v>
      </c>
      <c r="B35" s="7"/>
      <c r="C35" s="12" t="s">
        <v>44</v>
      </c>
      <c r="D35" s="4">
        <v>1</v>
      </c>
      <c r="E35" s="4" t="s">
        <v>24</v>
      </c>
      <c r="F35" s="4">
        <v>3</v>
      </c>
      <c r="G35" s="4">
        <v>2</v>
      </c>
      <c r="H35" s="4">
        <v>5</v>
      </c>
      <c r="I35" s="4">
        <v>0</v>
      </c>
      <c r="J35" s="4">
        <v>90</v>
      </c>
      <c r="K35" s="4">
        <v>6</v>
      </c>
      <c r="L35" s="34" t="s">
        <v>25</v>
      </c>
    </row>
    <row r="36" spans="1:12" x14ac:dyDescent="0.25">
      <c r="A36" s="53"/>
      <c r="B36" s="54"/>
      <c r="C36" s="19" t="s">
        <v>45</v>
      </c>
      <c r="D36" s="20"/>
      <c r="E36" s="20"/>
      <c r="F36" s="18">
        <f>SUM(F35:F35)</f>
        <v>3</v>
      </c>
      <c r="G36" s="18">
        <f t="shared" ref="G36:K36" si="2">SUM(G35:G35)</f>
        <v>2</v>
      </c>
      <c r="H36" s="18">
        <f t="shared" si="2"/>
        <v>5</v>
      </c>
      <c r="I36" s="18">
        <f t="shared" si="2"/>
        <v>0</v>
      </c>
      <c r="J36" s="18">
        <f t="shared" si="2"/>
        <v>90</v>
      </c>
      <c r="K36" s="18">
        <f t="shared" si="2"/>
        <v>6</v>
      </c>
      <c r="L36" s="18"/>
    </row>
    <row r="37" spans="1:12" x14ac:dyDescent="0.25">
      <c r="A37" s="57" t="s">
        <v>46</v>
      </c>
      <c r="B37" s="57"/>
      <c r="C37" s="57"/>
      <c r="D37" s="57"/>
      <c r="E37" s="57"/>
      <c r="F37" s="57"/>
      <c r="G37" s="57"/>
      <c r="H37" s="57"/>
      <c r="I37" s="57"/>
      <c r="J37" s="57"/>
      <c r="K37" s="57"/>
      <c r="L37" s="57"/>
    </row>
    <row r="38" spans="1:12" x14ac:dyDescent="0.25">
      <c r="A38" s="4">
        <v>11</v>
      </c>
      <c r="B38" s="7"/>
      <c r="C38" s="12" t="s">
        <v>47</v>
      </c>
      <c r="D38" s="4">
        <v>1</v>
      </c>
      <c r="E38" s="4" t="s">
        <v>24</v>
      </c>
      <c r="F38" s="4">
        <v>4</v>
      </c>
      <c r="G38" s="4">
        <v>1</v>
      </c>
      <c r="H38" s="4">
        <v>5</v>
      </c>
      <c r="I38" s="4">
        <v>0</v>
      </c>
      <c r="J38" s="4">
        <v>90</v>
      </c>
      <c r="K38" s="4">
        <v>6</v>
      </c>
      <c r="L38" s="34" t="s">
        <v>25</v>
      </c>
    </row>
    <row r="39" spans="1:12" x14ac:dyDescent="0.25">
      <c r="A39" s="4">
        <v>12</v>
      </c>
      <c r="B39" s="7"/>
      <c r="C39" s="12" t="s">
        <v>48</v>
      </c>
      <c r="D39" s="4">
        <v>1</v>
      </c>
      <c r="E39" s="4" t="s">
        <v>24</v>
      </c>
      <c r="F39" s="4">
        <v>4</v>
      </c>
      <c r="G39" s="4">
        <v>1</v>
      </c>
      <c r="H39" s="4">
        <v>5</v>
      </c>
      <c r="I39" s="4">
        <v>0</v>
      </c>
      <c r="J39" s="4">
        <v>90</v>
      </c>
      <c r="K39" s="4">
        <v>6</v>
      </c>
      <c r="L39" s="44" t="s">
        <v>25</v>
      </c>
    </row>
    <row r="40" spans="1:12" ht="27" x14ac:dyDescent="0.25">
      <c r="A40" s="4">
        <v>13</v>
      </c>
      <c r="B40" s="7"/>
      <c r="C40" s="12" t="s">
        <v>49</v>
      </c>
      <c r="D40" s="4">
        <v>2</v>
      </c>
      <c r="E40" s="4" t="s">
        <v>24</v>
      </c>
      <c r="F40" s="4">
        <v>4</v>
      </c>
      <c r="G40" s="4">
        <v>1</v>
      </c>
      <c r="H40" s="4">
        <v>5</v>
      </c>
      <c r="I40" s="4">
        <v>0</v>
      </c>
      <c r="J40" s="4">
        <v>90</v>
      </c>
      <c r="K40" s="4">
        <v>6</v>
      </c>
      <c r="L40" s="44" t="s">
        <v>48</v>
      </c>
    </row>
    <row r="41" spans="1:12" ht="27" x14ac:dyDescent="0.25">
      <c r="A41" s="4">
        <v>14</v>
      </c>
      <c r="B41" s="7"/>
      <c r="C41" s="12" t="s">
        <v>146</v>
      </c>
      <c r="D41" s="4">
        <v>2</v>
      </c>
      <c r="E41" s="4" t="s">
        <v>24</v>
      </c>
      <c r="F41" s="4">
        <v>4</v>
      </c>
      <c r="G41" s="4">
        <v>1</v>
      </c>
      <c r="H41" s="4">
        <v>5</v>
      </c>
      <c r="I41" s="4">
        <v>0</v>
      </c>
      <c r="J41" s="4">
        <v>90</v>
      </c>
      <c r="K41" s="4">
        <v>6</v>
      </c>
      <c r="L41" s="45" t="s">
        <v>47</v>
      </c>
    </row>
    <row r="42" spans="1:12" ht="27" x14ac:dyDescent="0.25">
      <c r="A42" s="4">
        <v>15</v>
      </c>
      <c r="B42" s="7"/>
      <c r="C42" s="12" t="s">
        <v>50</v>
      </c>
      <c r="D42" s="4">
        <v>3</v>
      </c>
      <c r="E42" s="4" t="s">
        <v>24</v>
      </c>
      <c r="F42" s="9">
        <v>4</v>
      </c>
      <c r="G42" s="9">
        <v>1</v>
      </c>
      <c r="H42" s="4">
        <v>5</v>
      </c>
      <c r="I42" s="4">
        <v>0</v>
      </c>
      <c r="J42" s="4">
        <v>90</v>
      </c>
      <c r="K42" s="32">
        <v>6</v>
      </c>
      <c r="L42" s="34" t="s">
        <v>49</v>
      </c>
    </row>
    <row r="43" spans="1:12" x14ac:dyDescent="0.25">
      <c r="A43" s="53"/>
      <c r="B43" s="54"/>
      <c r="C43" s="19" t="s">
        <v>51</v>
      </c>
      <c r="D43" s="20"/>
      <c r="E43" s="20"/>
      <c r="F43" s="18">
        <f>SUM(F38:F42)</f>
        <v>20</v>
      </c>
      <c r="G43" s="18">
        <f t="shared" ref="G43:K43" si="3">SUM(G38:G42)</f>
        <v>5</v>
      </c>
      <c r="H43" s="18">
        <f t="shared" si="3"/>
        <v>25</v>
      </c>
      <c r="I43" s="18">
        <f t="shared" si="3"/>
        <v>0</v>
      </c>
      <c r="J43" s="18">
        <f t="shared" si="3"/>
        <v>450</v>
      </c>
      <c r="K43" s="18">
        <f t="shared" si="3"/>
        <v>30</v>
      </c>
      <c r="L43" s="33"/>
    </row>
    <row r="44" spans="1:12" x14ac:dyDescent="0.25">
      <c r="A44" s="57" t="s">
        <v>52</v>
      </c>
      <c r="B44" s="57"/>
      <c r="C44" s="57"/>
      <c r="D44" s="57"/>
      <c r="E44" s="57"/>
      <c r="F44" s="57"/>
      <c r="G44" s="57"/>
      <c r="H44" s="57"/>
      <c r="I44" s="57"/>
      <c r="J44" s="57"/>
      <c r="K44" s="57"/>
      <c r="L44" s="57"/>
    </row>
    <row r="45" spans="1:12" x14ac:dyDescent="0.25">
      <c r="A45" s="4">
        <v>16</v>
      </c>
      <c r="B45" s="30"/>
      <c r="C45" s="12" t="s">
        <v>39</v>
      </c>
      <c r="D45" s="4">
        <v>1</v>
      </c>
      <c r="E45" s="4" t="s">
        <v>24</v>
      </c>
      <c r="F45" s="4">
        <v>3</v>
      </c>
      <c r="G45" s="4">
        <v>2</v>
      </c>
      <c r="H45" s="4">
        <v>5</v>
      </c>
      <c r="I45" s="4">
        <v>0</v>
      </c>
      <c r="J45" s="4">
        <v>90</v>
      </c>
      <c r="K45" s="4">
        <v>6</v>
      </c>
      <c r="L45" s="34" t="s">
        <v>25</v>
      </c>
    </row>
    <row r="46" spans="1:12" ht="27" x14ac:dyDescent="0.25">
      <c r="A46" s="4">
        <v>17</v>
      </c>
      <c r="B46" s="30"/>
      <c r="C46" s="12" t="s">
        <v>41</v>
      </c>
      <c r="D46" s="4">
        <v>3</v>
      </c>
      <c r="E46" s="4" t="s">
        <v>24</v>
      </c>
      <c r="F46" s="9">
        <v>3</v>
      </c>
      <c r="G46" s="9">
        <v>2</v>
      </c>
      <c r="H46" s="4">
        <v>5</v>
      </c>
      <c r="I46" s="4">
        <v>0</v>
      </c>
      <c r="J46" s="4">
        <v>90</v>
      </c>
      <c r="K46" s="4">
        <v>6</v>
      </c>
      <c r="L46" s="44" t="s">
        <v>38</v>
      </c>
    </row>
    <row r="47" spans="1:12" ht="27" x14ac:dyDescent="0.25">
      <c r="A47" s="4">
        <v>18</v>
      </c>
      <c r="B47" s="30"/>
      <c r="C47" s="12" t="s">
        <v>53</v>
      </c>
      <c r="D47" s="4">
        <v>4</v>
      </c>
      <c r="E47" s="4" t="s">
        <v>24</v>
      </c>
      <c r="F47" s="9">
        <v>3</v>
      </c>
      <c r="G47" s="9">
        <v>2</v>
      </c>
      <c r="H47" s="4">
        <v>5</v>
      </c>
      <c r="I47" s="4">
        <v>0</v>
      </c>
      <c r="J47" s="4">
        <v>90</v>
      </c>
      <c r="K47" s="4">
        <v>6</v>
      </c>
      <c r="L47" s="44" t="s">
        <v>50</v>
      </c>
    </row>
    <row r="48" spans="1:12" x14ac:dyDescent="0.25">
      <c r="A48" s="53"/>
      <c r="B48" s="54"/>
      <c r="C48" s="19" t="s">
        <v>54</v>
      </c>
      <c r="D48" s="20"/>
      <c r="E48" s="20"/>
      <c r="F48" s="18">
        <f>SUM(F45:F47)</f>
        <v>9</v>
      </c>
      <c r="G48" s="18">
        <f t="shared" ref="G48:K48" si="4">SUM(G45:G47)</f>
        <v>6</v>
      </c>
      <c r="H48" s="18">
        <f t="shared" si="4"/>
        <v>15</v>
      </c>
      <c r="I48" s="18">
        <f t="shared" si="4"/>
        <v>0</v>
      </c>
      <c r="J48" s="18">
        <f t="shared" si="4"/>
        <v>270</v>
      </c>
      <c r="K48" s="18">
        <f t="shared" si="4"/>
        <v>18</v>
      </c>
      <c r="L48" s="18"/>
    </row>
    <row r="49" spans="1:12" x14ac:dyDescent="0.25">
      <c r="A49" s="57" t="s">
        <v>55</v>
      </c>
      <c r="B49" s="57"/>
      <c r="C49" s="57"/>
      <c r="D49" s="57"/>
      <c r="E49" s="57"/>
      <c r="F49" s="57"/>
      <c r="G49" s="57"/>
      <c r="H49" s="57"/>
      <c r="I49" s="57"/>
      <c r="J49" s="57"/>
      <c r="K49" s="57"/>
      <c r="L49" s="57"/>
    </row>
    <row r="50" spans="1:12" ht="27" x14ac:dyDescent="0.25">
      <c r="A50" s="4">
        <v>19</v>
      </c>
      <c r="B50" s="30"/>
      <c r="C50" s="12" t="s">
        <v>56</v>
      </c>
      <c r="D50" s="4">
        <v>2</v>
      </c>
      <c r="E50" s="4" t="s">
        <v>24</v>
      </c>
      <c r="F50" s="4">
        <v>3</v>
      </c>
      <c r="G50" s="4">
        <v>2</v>
      </c>
      <c r="H50" s="4">
        <v>5</v>
      </c>
      <c r="I50" s="4">
        <v>0</v>
      </c>
      <c r="J50" s="4">
        <v>90</v>
      </c>
      <c r="K50" s="4">
        <v>6</v>
      </c>
      <c r="L50" s="34" t="s">
        <v>25</v>
      </c>
    </row>
    <row r="51" spans="1:12" ht="67.5" x14ac:dyDescent="0.25">
      <c r="A51" s="4">
        <v>20</v>
      </c>
      <c r="B51" s="30"/>
      <c r="C51" s="12" t="s">
        <v>57</v>
      </c>
      <c r="D51" s="4">
        <v>3</v>
      </c>
      <c r="E51" s="4" t="s">
        <v>24</v>
      </c>
      <c r="F51" s="9">
        <v>3</v>
      </c>
      <c r="G51" s="9">
        <v>2</v>
      </c>
      <c r="H51" s="4">
        <v>5</v>
      </c>
      <c r="I51" s="4">
        <v>0</v>
      </c>
      <c r="J51" s="4">
        <v>90</v>
      </c>
      <c r="K51" s="4">
        <v>6</v>
      </c>
      <c r="L51" s="44" t="s">
        <v>58</v>
      </c>
    </row>
    <row r="52" spans="1:12" x14ac:dyDescent="0.25">
      <c r="A52" s="4">
        <v>21</v>
      </c>
      <c r="B52" s="30"/>
      <c r="C52" s="12" t="s">
        <v>59</v>
      </c>
      <c r="D52" s="4">
        <v>4</v>
      </c>
      <c r="E52" s="4" t="s">
        <v>24</v>
      </c>
      <c r="F52" s="9">
        <v>3</v>
      </c>
      <c r="G52" s="9">
        <v>2</v>
      </c>
      <c r="H52" s="4">
        <v>5</v>
      </c>
      <c r="I52" s="4">
        <v>0</v>
      </c>
      <c r="J52" s="4">
        <v>90</v>
      </c>
      <c r="K52" s="4">
        <v>6</v>
      </c>
      <c r="L52" s="44" t="s">
        <v>57</v>
      </c>
    </row>
    <row r="53" spans="1:12" x14ac:dyDescent="0.25">
      <c r="A53" s="53"/>
      <c r="B53" s="54"/>
      <c r="C53" s="19" t="s">
        <v>60</v>
      </c>
      <c r="D53" s="20"/>
      <c r="E53" s="20"/>
      <c r="F53" s="18">
        <f>SUM(F50:F52)</f>
        <v>9</v>
      </c>
      <c r="G53" s="18">
        <f t="shared" ref="G53:K53" si="5">SUM(G50:G52)</f>
        <v>6</v>
      </c>
      <c r="H53" s="18">
        <f t="shared" si="5"/>
        <v>15</v>
      </c>
      <c r="I53" s="18">
        <f t="shared" si="5"/>
        <v>0</v>
      </c>
      <c r="J53" s="18">
        <f t="shared" si="5"/>
        <v>270</v>
      </c>
      <c r="K53" s="18">
        <f t="shared" si="5"/>
        <v>18</v>
      </c>
      <c r="L53" s="18"/>
    </row>
    <row r="54" spans="1:12" x14ac:dyDescent="0.25">
      <c r="A54" s="57" t="s">
        <v>61</v>
      </c>
      <c r="B54" s="57"/>
      <c r="C54" s="57"/>
      <c r="D54" s="57"/>
      <c r="E54" s="57"/>
      <c r="F54" s="57"/>
      <c r="G54" s="57"/>
      <c r="H54" s="57"/>
      <c r="I54" s="57"/>
      <c r="J54" s="57"/>
      <c r="K54" s="57"/>
      <c r="L54" s="57"/>
    </row>
    <row r="55" spans="1:12" ht="54" x14ac:dyDescent="0.25">
      <c r="A55" s="4">
        <v>22</v>
      </c>
      <c r="B55" s="30"/>
      <c r="C55" s="12" t="s">
        <v>62</v>
      </c>
      <c r="D55" s="4">
        <v>3</v>
      </c>
      <c r="E55" s="4" t="s">
        <v>24</v>
      </c>
      <c r="F55" s="9">
        <v>3</v>
      </c>
      <c r="G55" s="9">
        <v>2</v>
      </c>
      <c r="H55" s="4">
        <v>5</v>
      </c>
      <c r="I55" s="4">
        <v>0</v>
      </c>
      <c r="J55" s="4">
        <v>90</v>
      </c>
      <c r="K55" s="4">
        <v>6</v>
      </c>
      <c r="L55" s="34" t="s">
        <v>56</v>
      </c>
    </row>
    <row r="56" spans="1:12" ht="67.5" x14ac:dyDescent="0.25">
      <c r="A56" s="4">
        <v>23</v>
      </c>
      <c r="B56" s="30"/>
      <c r="C56" s="12" t="s">
        <v>63</v>
      </c>
      <c r="D56" s="4">
        <v>4</v>
      </c>
      <c r="E56" s="4" t="s">
        <v>24</v>
      </c>
      <c r="F56" s="9">
        <v>3</v>
      </c>
      <c r="G56" s="9">
        <v>2</v>
      </c>
      <c r="H56" s="4">
        <v>5</v>
      </c>
      <c r="I56" s="4">
        <v>0</v>
      </c>
      <c r="J56" s="4">
        <v>90</v>
      </c>
      <c r="K56" s="4">
        <v>6</v>
      </c>
      <c r="L56" s="44" t="s">
        <v>64</v>
      </c>
    </row>
    <row r="57" spans="1:12" x14ac:dyDescent="0.25">
      <c r="A57" s="53"/>
      <c r="B57" s="54"/>
      <c r="C57" s="19" t="s">
        <v>145</v>
      </c>
      <c r="D57" s="20"/>
      <c r="E57" s="20"/>
      <c r="F57" s="18">
        <f>SUM(F55:F56)</f>
        <v>6</v>
      </c>
      <c r="G57" s="18">
        <f t="shared" ref="G57:K57" si="6">SUM(G55:G56)</f>
        <v>4</v>
      </c>
      <c r="H57" s="18">
        <f t="shared" si="6"/>
        <v>10</v>
      </c>
      <c r="I57" s="18">
        <f t="shared" si="6"/>
        <v>0</v>
      </c>
      <c r="J57" s="18">
        <f t="shared" si="6"/>
        <v>180</v>
      </c>
      <c r="K57" s="18">
        <f t="shared" si="6"/>
        <v>12</v>
      </c>
      <c r="L57" s="18"/>
    </row>
    <row r="58" spans="1:12" x14ac:dyDescent="0.25">
      <c r="A58" s="57" t="s">
        <v>65</v>
      </c>
      <c r="B58" s="57"/>
      <c r="C58" s="57"/>
      <c r="D58" s="57"/>
      <c r="E58" s="57"/>
      <c r="F58" s="57"/>
      <c r="G58" s="57"/>
      <c r="H58" s="57"/>
      <c r="I58" s="57"/>
      <c r="J58" s="57"/>
      <c r="K58" s="57"/>
      <c r="L58" s="57"/>
    </row>
    <row r="59" spans="1:12" x14ac:dyDescent="0.25">
      <c r="A59" s="4">
        <v>24</v>
      </c>
      <c r="B59" s="30"/>
      <c r="C59" s="12" t="s">
        <v>66</v>
      </c>
      <c r="D59" s="4">
        <v>2</v>
      </c>
      <c r="E59" s="4" t="s">
        <v>24</v>
      </c>
      <c r="F59" s="4">
        <v>3</v>
      </c>
      <c r="G59" s="4">
        <v>2</v>
      </c>
      <c r="H59" s="4">
        <v>5</v>
      </c>
      <c r="I59" s="4">
        <v>0</v>
      </c>
      <c r="J59" s="4">
        <v>90</v>
      </c>
      <c r="K59" s="4">
        <v>6</v>
      </c>
      <c r="L59" s="34" t="s">
        <v>25</v>
      </c>
    </row>
    <row r="60" spans="1:12" ht="67.5" x14ac:dyDescent="0.25">
      <c r="A60" s="4">
        <v>25</v>
      </c>
      <c r="B60" s="30"/>
      <c r="C60" s="12" t="s">
        <v>67</v>
      </c>
      <c r="D60" s="4">
        <v>3</v>
      </c>
      <c r="E60" s="4" t="s">
        <v>24</v>
      </c>
      <c r="F60" s="9">
        <v>3</v>
      </c>
      <c r="G60" s="9">
        <v>2</v>
      </c>
      <c r="H60" s="4">
        <v>5</v>
      </c>
      <c r="I60" s="4">
        <v>0</v>
      </c>
      <c r="J60" s="4">
        <v>90</v>
      </c>
      <c r="K60" s="4">
        <v>6</v>
      </c>
      <c r="L60" s="44" t="s">
        <v>68</v>
      </c>
    </row>
    <row r="61" spans="1:12" ht="40.5" x14ac:dyDescent="0.25">
      <c r="A61" s="4">
        <v>26</v>
      </c>
      <c r="B61" s="30"/>
      <c r="C61" s="12" t="s">
        <v>69</v>
      </c>
      <c r="D61" s="4">
        <v>4</v>
      </c>
      <c r="E61" s="4" t="s">
        <v>24</v>
      </c>
      <c r="F61" s="9">
        <v>3</v>
      </c>
      <c r="G61" s="9">
        <v>2</v>
      </c>
      <c r="H61" s="4">
        <v>5</v>
      </c>
      <c r="I61" s="4">
        <v>0</v>
      </c>
      <c r="J61" s="4">
        <v>90</v>
      </c>
      <c r="K61" s="4">
        <v>6</v>
      </c>
      <c r="L61" s="44" t="s">
        <v>67</v>
      </c>
    </row>
    <row r="62" spans="1:12" x14ac:dyDescent="0.25">
      <c r="A62" s="53"/>
      <c r="B62" s="54"/>
      <c r="C62" s="19" t="s">
        <v>111</v>
      </c>
      <c r="D62" s="20"/>
      <c r="E62" s="20"/>
      <c r="F62" s="18">
        <f>SUM(F59:F61)</f>
        <v>9</v>
      </c>
      <c r="G62" s="18">
        <f t="shared" ref="G62:K62" si="7">SUM(G59:G61)</f>
        <v>6</v>
      </c>
      <c r="H62" s="18">
        <f t="shared" si="7"/>
        <v>15</v>
      </c>
      <c r="I62" s="18">
        <f t="shared" si="7"/>
        <v>0</v>
      </c>
      <c r="J62" s="18">
        <f t="shared" si="7"/>
        <v>270</v>
      </c>
      <c r="K62" s="18">
        <f t="shared" si="7"/>
        <v>18</v>
      </c>
      <c r="L62" s="18"/>
    </row>
    <row r="63" spans="1:12" x14ac:dyDescent="0.25">
      <c r="A63" s="57" t="s">
        <v>70</v>
      </c>
      <c r="B63" s="57"/>
      <c r="C63" s="57"/>
      <c r="D63" s="57"/>
      <c r="E63" s="57"/>
      <c r="F63" s="57"/>
      <c r="G63" s="57"/>
      <c r="H63" s="57"/>
      <c r="I63" s="57"/>
      <c r="J63" s="57"/>
      <c r="K63" s="57"/>
      <c r="L63" s="57"/>
    </row>
    <row r="64" spans="1:12" x14ac:dyDescent="0.25">
      <c r="A64" s="4">
        <v>27</v>
      </c>
      <c r="B64" s="30"/>
      <c r="C64" s="12" t="s">
        <v>71</v>
      </c>
      <c r="D64" s="4">
        <v>3</v>
      </c>
      <c r="E64" s="4" t="s">
        <v>24</v>
      </c>
      <c r="F64" s="4">
        <v>3</v>
      </c>
      <c r="G64" s="4">
        <v>2</v>
      </c>
      <c r="H64" s="4">
        <v>5</v>
      </c>
      <c r="I64" s="4">
        <v>0</v>
      </c>
      <c r="J64" s="4">
        <v>90</v>
      </c>
      <c r="K64" s="4">
        <v>6</v>
      </c>
      <c r="L64" s="44" t="s">
        <v>39</v>
      </c>
    </row>
    <row r="65" spans="1:12" x14ac:dyDescent="0.25">
      <c r="A65" s="53"/>
      <c r="B65" s="54"/>
      <c r="C65" s="19" t="s">
        <v>72</v>
      </c>
      <c r="D65" s="20"/>
      <c r="E65" s="20"/>
      <c r="F65" s="18">
        <f>SUM(F64:F64)</f>
        <v>3</v>
      </c>
      <c r="G65" s="18">
        <f t="shared" ref="G65:K65" si="8">SUM(G64:G64)</f>
        <v>2</v>
      </c>
      <c r="H65" s="18">
        <f t="shared" si="8"/>
        <v>5</v>
      </c>
      <c r="I65" s="18">
        <f t="shared" si="8"/>
        <v>0</v>
      </c>
      <c r="J65" s="18">
        <f t="shared" si="8"/>
        <v>90</v>
      </c>
      <c r="K65" s="18">
        <f t="shared" si="8"/>
        <v>6</v>
      </c>
      <c r="L65" s="18"/>
    </row>
    <row r="66" spans="1:12" x14ac:dyDescent="0.25">
      <c r="A66" s="57" t="s">
        <v>73</v>
      </c>
      <c r="B66" s="57"/>
      <c r="C66" s="57"/>
      <c r="D66" s="57"/>
      <c r="E66" s="57"/>
      <c r="F66" s="58"/>
      <c r="G66" s="58"/>
      <c r="H66" s="57"/>
      <c r="I66" s="57"/>
      <c r="J66" s="57"/>
      <c r="K66" s="57"/>
      <c r="L66" s="57"/>
    </row>
    <row r="67" spans="1:12" ht="40.5" x14ac:dyDescent="0.25">
      <c r="A67" s="4">
        <v>28</v>
      </c>
      <c r="B67" s="7"/>
      <c r="C67" s="12" t="s">
        <v>74</v>
      </c>
      <c r="D67" s="4">
        <v>4</v>
      </c>
      <c r="E67" s="32" t="s">
        <v>24</v>
      </c>
      <c r="F67" s="32">
        <v>3</v>
      </c>
      <c r="G67" s="4">
        <v>2</v>
      </c>
      <c r="H67" s="16">
        <v>5</v>
      </c>
      <c r="I67" s="4">
        <v>0</v>
      </c>
      <c r="J67" s="4">
        <v>90</v>
      </c>
      <c r="K67" s="4">
        <v>6</v>
      </c>
      <c r="L67" s="44" t="s">
        <v>71</v>
      </c>
    </row>
    <row r="68" spans="1:12" x14ac:dyDescent="0.25">
      <c r="A68" s="53"/>
      <c r="B68" s="54"/>
      <c r="C68" s="19" t="s">
        <v>75</v>
      </c>
      <c r="D68" s="20"/>
      <c r="E68" s="20"/>
      <c r="F68" s="33">
        <f>SUM(F67:F67)</f>
        <v>3</v>
      </c>
      <c r="G68" s="33">
        <f t="shared" ref="G68:K68" si="9">SUM(G67:G67)</f>
        <v>2</v>
      </c>
      <c r="H68" s="33">
        <f t="shared" si="9"/>
        <v>5</v>
      </c>
      <c r="I68" s="33">
        <f t="shared" si="9"/>
        <v>0</v>
      </c>
      <c r="J68" s="33">
        <f t="shared" si="9"/>
        <v>90</v>
      </c>
      <c r="K68" s="33">
        <f t="shared" si="9"/>
        <v>6</v>
      </c>
      <c r="L68" s="18"/>
    </row>
    <row r="69" spans="1:12" x14ac:dyDescent="0.25">
      <c r="A69" s="60"/>
      <c r="B69" s="61"/>
      <c r="C69" s="62" t="s">
        <v>76</v>
      </c>
      <c r="D69" s="63"/>
      <c r="E69" s="64"/>
      <c r="F69" s="17">
        <f>F68+F65+F62+F57+F53+F48+F43+F36+F33+F27</f>
        <v>83</v>
      </c>
      <c r="G69" s="17">
        <f t="shared" ref="G69:K69" si="10">G68+G65+G62+G57+G53+G48+G43+G36+G33+G27</f>
        <v>51</v>
      </c>
      <c r="H69" s="17">
        <f t="shared" si="10"/>
        <v>134</v>
      </c>
      <c r="I69" s="17">
        <f t="shared" si="10"/>
        <v>16</v>
      </c>
      <c r="J69" s="17">
        <f t="shared" si="10"/>
        <v>2428</v>
      </c>
      <c r="K69" s="17">
        <f t="shared" si="10"/>
        <v>158</v>
      </c>
      <c r="L69" s="17"/>
    </row>
    <row r="70" spans="1:12" x14ac:dyDescent="0.25">
      <c r="A70" s="59" t="s">
        <v>77</v>
      </c>
      <c r="B70" s="59"/>
      <c r="C70" s="59"/>
      <c r="D70" s="59"/>
      <c r="E70" s="59"/>
      <c r="F70" s="59"/>
      <c r="G70" s="59"/>
      <c r="H70" s="59"/>
      <c r="I70" s="59"/>
      <c r="J70" s="59"/>
      <c r="K70" s="59"/>
      <c r="L70" s="59"/>
    </row>
    <row r="71" spans="1:12" x14ac:dyDescent="0.25">
      <c r="A71" s="57" t="s">
        <v>21</v>
      </c>
      <c r="B71" s="57"/>
      <c r="C71" s="57"/>
      <c r="D71" s="57"/>
      <c r="E71" s="57"/>
      <c r="F71" s="57"/>
      <c r="G71" s="57"/>
      <c r="H71" s="57"/>
      <c r="I71" s="57"/>
      <c r="J71" s="57"/>
      <c r="K71" s="57"/>
      <c r="L71" s="57"/>
    </row>
    <row r="72" spans="1:12" x14ac:dyDescent="0.25">
      <c r="A72" s="4">
        <v>29</v>
      </c>
      <c r="B72" s="7" t="s">
        <v>78</v>
      </c>
      <c r="C72" s="6" t="s">
        <v>79</v>
      </c>
      <c r="D72" s="4">
        <v>5</v>
      </c>
      <c r="E72" s="4" t="s">
        <v>24</v>
      </c>
      <c r="F72" s="4">
        <v>1</v>
      </c>
      <c r="G72" s="4">
        <v>2</v>
      </c>
      <c r="H72" s="4">
        <v>3</v>
      </c>
      <c r="I72" s="4">
        <v>16</v>
      </c>
      <c r="J72" s="4">
        <v>70</v>
      </c>
      <c r="K72" s="4">
        <v>4</v>
      </c>
      <c r="L72" s="4" t="s">
        <v>22</v>
      </c>
    </row>
    <row r="73" spans="1:12" x14ac:dyDescent="0.25">
      <c r="A73" s="13">
        <v>30</v>
      </c>
      <c r="B73" s="7" t="s">
        <v>80</v>
      </c>
      <c r="C73" s="6" t="s">
        <v>81</v>
      </c>
      <c r="D73" s="4">
        <v>8</v>
      </c>
      <c r="E73" s="4" t="s">
        <v>24</v>
      </c>
      <c r="F73" s="4">
        <v>1</v>
      </c>
      <c r="G73" s="4">
        <v>2</v>
      </c>
      <c r="H73" s="4">
        <v>3</v>
      </c>
      <c r="I73" s="4">
        <v>16</v>
      </c>
      <c r="J73" s="4">
        <v>70</v>
      </c>
      <c r="K73" s="4">
        <v>4</v>
      </c>
      <c r="L73" s="4" t="s">
        <v>78</v>
      </c>
    </row>
    <row r="74" spans="1:12" x14ac:dyDescent="0.25">
      <c r="A74" s="53"/>
      <c r="B74" s="54"/>
      <c r="C74" s="55" t="s">
        <v>34</v>
      </c>
      <c r="D74" s="56"/>
      <c r="E74" s="56"/>
      <c r="F74" s="18">
        <f>SUM(F72:F73)</f>
        <v>2</v>
      </c>
      <c r="G74" s="18">
        <f t="shared" ref="G74:K74" si="11">SUM(G72:G73)</f>
        <v>4</v>
      </c>
      <c r="H74" s="18">
        <f t="shared" si="11"/>
        <v>6</v>
      </c>
      <c r="I74" s="18">
        <f t="shared" si="11"/>
        <v>32</v>
      </c>
      <c r="J74" s="18">
        <f t="shared" si="11"/>
        <v>140</v>
      </c>
      <c r="K74" s="18">
        <f t="shared" si="11"/>
        <v>8</v>
      </c>
      <c r="L74" s="18"/>
    </row>
    <row r="75" spans="1:12" x14ac:dyDescent="0.25">
      <c r="A75" s="57" t="s">
        <v>82</v>
      </c>
      <c r="B75" s="57"/>
      <c r="C75" s="57"/>
      <c r="D75" s="57"/>
      <c r="E75" s="57"/>
      <c r="F75" s="57"/>
      <c r="G75" s="57"/>
      <c r="H75" s="57"/>
      <c r="I75" s="57"/>
      <c r="J75" s="57"/>
      <c r="K75" s="57"/>
      <c r="L75" s="57"/>
    </row>
    <row r="76" spans="1:12" ht="40.5" x14ac:dyDescent="0.25">
      <c r="A76" s="13">
        <v>31</v>
      </c>
      <c r="B76" s="14"/>
      <c r="C76" s="12" t="s">
        <v>83</v>
      </c>
      <c r="D76" s="4">
        <v>5</v>
      </c>
      <c r="E76" s="4" t="s">
        <v>24</v>
      </c>
      <c r="F76" s="4">
        <v>3</v>
      </c>
      <c r="G76" s="4">
        <v>2</v>
      </c>
      <c r="H76" s="13">
        <v>5</v>
      </c>
      <c r="I76" s="13">
        <v>0</v>
      </c>
      <c r="J76" s="13">
        <v>90</v>
      </c>
      <c r="K76" s="13">
        <v>6</v>
      </c>
      <c r="L76" s="34" t="s">
        <v>53</v>
      </c>
    </row>
    <row r="77" spans="1:12" ht="27" x14ac:dyDescent="0.25">
      <c r="A77" s="13">
        <v>32</v>
      </c>
      <c r="B77" s="14"/>
      <c r="C77" s="12" t="s">
        <v>84</v>
      </c>
      <c r="D77" s="4">
        <v>5</v>
      </c>
      <c r="E77" s="4" t="s">
        <v>24</v>
      </c>
      <c r="F77" s="4">
        <v>3</v>
      </c>
      <c r="G77" s="4">
        <v>2</v>
      </c>
      <c r="H77" s="13">
        <v>5</v>
      </c>
      <c r="I77" s="13">
        <v>0</v>
      </c>
      <c r="J77" s="13">
        <v>90</v>
      </c>
      <c r="K77" s="13">
        <v>6</v>
      </c>
      <c r="L77" s="44" t="s">
        <v>40</v>
      </c>
    </row>
    <row r="78" spans="1:12" ht="27" x14ac:dyDescent="0.25">
      <c r="A78" s="13">
        <v>33</v>
      </c>
      <c r="B78" s="14"/>
      <c r="C78" s="12" t="s">
        <v>85</v>
      </c>
      <c r="D78" s="4">
        <v>7</v>
      </c>
      <c r="E78" s="4" t="s">
        <v>24</v>
      </c>
      <c r="F78" s="34">
        <v>3</v>
      </c>
      <c r="G78" s="34">
        <v>2</v>
      </c>
      <c r="H78" s="13">
        <v>5</v>
      </c>
      <c r="I78" s="13">
        <v>0</v>
      </c>
      <c r="J78" s="13">
        <v>90</v>
      </c>
      <c r="K78" s="13">
        <v>6</v>
      </c>
      <c r="L78" s="34" t="s">
        <v>86</v>
      </c>
    </row>
    <row r="79" spans="1:12" x14ac:dyDescent="0.25">
      <c r="A79" s="53"/>
      <c r="B79" s="54"/>
      <c r="C79" s="21" t="s">
        <v>87</v>
      </c>
      <c r="D79" s="22"/>
      <c r="E79" s="23"/>
      <c r="F79" s="18">
        <f>SUM(F76:F78)</f>
        <v>9</v>
      </c>
      <c r="G79" s="18">
        <f t="shared" ref="G79:K79" si="12">SUM(G76:G78)</f>
        <v>6</v>
      </c>
      <c r="H79" s="18">
        <f t="shared" si="12"/>
        <v>15</v>
      </c>
      <c r="I79" s="18">
        <f t="shared" si="12"/>
        <v>0</v>
      </c>
      <c r="J79" s="18">
        <f t="shared" si="12"/>
        <v>270</v>
      </c>
      <c r="K79" s="18">
        <f t="shared" si="12"/>
        <v>18</v>
      </c>
      <c r="L79" s="18"/>
    </row>
    <row r="80" spans="1:12" x14ac:dyDescent="0.25">
      <c r="A80" s="57" t="s">
        <v>88</v>
      </c>
      <c r="B80" s="57"/>
      <c r="C80" s="57"/>
      <c r="D80" s="57"/>
      <c r="E80" s="57"/>
      <c r="F80" s="57"/>
      <c r="G80" s="57"/>
      <c r="H80" s="57"/>
      <c r="I80" s="57"/>
      <c r="J80" s="57"/>
      <c r="K80" s="57"/>
      <c r="L80" s="57"/>
    </row>
    <row r="81" spans="1:12" ht="67.5" x14ac:dyDescent="0.25">
      <c r="A81" s="4">
        <v>34</v>
      </c>
      <c r="B81" s="7"/>
      <c r="C81" s="12" t="s">
        <v>89</v>
      </c>
      <c r="D81" s="4">
        <v>5</v>
      </c>
      <c r="E81" s="4" t="s">
        <v>24</v>
      </c>
      <c r="F81" s="4">
        <v>3</v>
      </c>
      <c r="G81" s="4">
        <v>2</v>
      </c>
      <c r="H81" s="13">
        <v>5</v>
      </c>
      <c r="I81" s="13">
        <v>0</v>
      </c>
      <c r="J81" s="13">
        <v>90</v>
      </c>
      <c r="K81" s="13">
        <v>6</v>
      </c>
      <c r="L81" s="34" t="s">
        <v>90</v>
      </c>
    </row>
    <row r="82" spans="1:12" ht="40.5" x14ac:dyDescent="0.25">
      <c r="A82" s="4">
        <v>35</v>
      </c>
      <c r="B82" s="14"/>
      <c r="C82" s="12" t="s">
        <v>91</v>
      </c>
      <c r="D82" s="4">
        <v>6</v>
      </c>
      <c r="E82" s="4" t="s">
        <v>24</v>
      </c>
      <c r="F82" s="34">
        <v>3</v>
      </c>
      <c r="G82" s="34">
        <v>2</v>
      </c>
      <c r="H82" s="13">
        <v>5</v>
      </c>
      <c r="I82" s="13">
        <v>0</v>
      </c>
      <c r="J82" s="13">
        <v>90</v>
      </c>
      <c r="K82" s="13">
        <v>6</v>
      </c>
      <c r="L82" s="44" t="s">
        <v>89</v>
      </c>
    </row>
    <row r="83" spans="1:12" x14ac:dyDescent="0.25">
      <c r="A83" s="53"/>
      <c r="B83" s="54"/>
      <c r="C83" s="19" t="s">
        <v>92</v>
      </c>
      <c r="D83" s="20"/>
      <c r="E83" s="20"/>
      <c r="F83" s="18">
        <f>SUM(F81:F82)</f>
        <v>6</v>
      </c>
      <c r="G83" s="18">
        <f t="shared" ref="G83:K83" si="13">SUM(G81:G82)</f>
        <v>4</v>
      </c>
      <c r="H83" s="18">
        <f t="shared" si="13"/>
        <v>10</v>
      </c>
      <c r="I83" s="18">
        <f t="shared" si="13"/>
        <v>0</v>
      </c>
      <c r="J83" s="18">
        <f t="shared" si="13"/>
        <v>180</v>
      </c>
      <c r="K83" s="18">
        <f t="shared" si="13"/>
        <v>12</v>
      </c>
      <c r="L83" s="18"/>
    </row>
    <row r="84" spans="1:12" x14ac:dyDescent="0.25">
      <c r="A84" s="57" t="s">
        <v>93</v>
      </c>
      <c r="B84" s="57"/>
      <c r="C84" s="57"/>
      <c r="D84" s="57"/>
      <c r="E84" s="57"/>
      <c r="F84" s="57"/>
      <c r="G84" s="57"/>
      <c r="H84" s="57"/>
      <c r="I84" s="57"/>
      <c r="J84" s="57"/>
      <c r="K84" s="57"/>
      <c r="L84" s="82"/>
    </row>
    <row r="85" spans="1:12" ht="27" x14ac:dyDescent="0.25">
      <c r="A85" s="4">
        <v>36</v>
      </c>
      <c r="B85" s="7"/>
      <c r="C85" s="12" t="s">
        <v>94</v>
      </c>
      <c r="D85" s="4">
        <v>5</v>
      </c>
      <c r="E85" s="4" t="s">
        <v>24</v>
      </c>
      <c r="F85" s="4">
        <v>3</v>
      </c>
      <c r="G85" s="4">
        <v>2</v>
      </c>
      <c r="H85" s="13">
        <v>5</v>
      </c>
      <c r="I85" s="13">
        <v>0</v>
      </c>
      <c r="J85" s="13">
        <v>90</v>
      </c>
      <c r="K85" s="13">
        <v>6</v>
      </c>
      <c r="L85" s="34" t="s">
        <v>63</v>
      </c>
    </row>
    <row r="86" spans="1:12" ht="40.5" x14ac:dyDescent="0.25">
      <c r="A86" s="4">
        <v>37</v>
      </c>
      <c r="B86" s="7"/>
      <c r="C86" s="12" t="s">
        <v>95</v>
      </c>
      <c r="D86" s="4">
        <v>6</v>
      </c>
      <c r="E86" s="4" t="s">
        <v>24</v>
      </c>
      <c r="F86" s="34">
        <v>3</v>
      </c>
      <c r="G86" s="34">
        <v>2</v>
      </c>
      <c r="H86" s="13">
        <v>5</v>
      </c>
      <c r="I86" s="13">
        <v>0</v>
      </c>
      <c r="J86" s="13">
        <v>90</v>
      </c>
      <c r="K86" s="13">
        <v>6</v>
      </c>
      <c r="L86" s="44" t="s">
        <v>94</v>
      </c>
    </row>
    <row r="87" spans="1:12" x14ac:dyDescent="0.25">
      <c r="A87" s="53"/>
      <c r="B87" s="54"/>
      <c r="C87" s="19" t="s">
        <v>96</v>
      </c>
      <c r="D87" s="20"/>
      <c r="E87" s="20"/>
      <c r="F87" s="18">
        <f>SUM(F85:F86)</f>
        <v>6</v>
      </c>
      <c r="G87" s="18">
        <f t="shared" ref="G87:K87" si="14">SUM(G85:G86)</f>
        <v>4</v>
      </c>
      <c r="H87" s="18">
        <f t="shared" si="14"/>
        <v>10</v>
      </c>
      <c r="I87" s="18">
        <f t="shared" si="14"/>
        <v>0</v>
      </c>
      <c r="J87" s="18">
        <f t="shared" si="14"/>
        <v>180</v>
      </c>
      <c r="K87" s="18">
        <f t="shared" si="14"/>
        <v>12</v>
      </c>
      <c r="L87" s="18"/>
    </row>
    <row r="88" spans="1:12" x14ac:dyDescent="0.25">
      <c r="A88" s="57" t="s">
        <v>73</v>
      </c>
      <c r="B88" s="57"/>
      <c r="C88" s="57"/>
      <c r="D88" s="57"/>
      <c r="E88" s="57"/>
      <c r="F88" s="57"/>
      <c r="G88" s="57"/>
      <c r="H88" s="57"/>
      <c r="I88" s="57"/>
      <c r="J88" s="57"/>
      <c r="K88" s="57"/>
      <c r="L88" s="57"/>
    </row>
    <row r="89" spans="1:12" ht="27" x14ac:dyDescent="0.25">
      <c r="A89" s="4">
        <v>38</v>
      </c>
      <c r="B89" s="7"/>
      <c r="C89" s="12" t="s">
        <v>97</v>
      </c>
      <c r="D89" s="4">
        <v>5</v>
      </c>
      <c r="E89" s="4" t="s">
        <v>24</v>
      </c>
      <c r="F89" s="4">
        <v>2</v>
      </c>
      <c r="G89" s="4">
        <v>2</v>
      </c>
      <c r="H89" s="4">
        <v>4</v>
      </c>
      <c r="I89" s="4">
        <v>0</v>
      </c>
      <c r="J89" s="4">
        <v>72</v>
      </c>
      <c r="K89" s="4">
        <v>4</v>
      </c>
      <c r="L89" s="34" t="s">
        <v>74</v>
      </c>
    </row>
    <row r="90" spans="1:12" x14ac:dyDescent="0.25">
      <c r="A90" s="53"/>
      <c r="B90" s="54"/>
      <c r="C90" s="19" t="s">
        <v>75</v>
      </c>
      <c r="D90" s="20"/>
      <c r="E90" s="20"/>
      <c r="F90" s="18">
        <f>SUM(F89:F89)</f>
        <v>2</v>
      </c>
      <c r="G90" s="18">
        <f t="shared" ref="G90:K90" si="15">SUM(G89:G89)</f>
        <v>2</v>
      </c>
      <c r="H90" s="18">
        <f t="shared" si="15"/>
        <v>4</v>
      </c>
      <c r="I90" s="18">
        <f t="shared" si="15"/>
        <v>0</v>
      </c>
      <c r="J90" s="18">
        <f t="shared" si="15"/>
        <v>72</v>
      </c>
      <c r="K90" s="18">
        <f t="shared" si="15"/>
        <v>4</v>
      </c>
      <c r="L90" s="18"/>
    </row>
    <row r="91" spans="1:12" x14ac:dyDescent="0.25">
      <c r="A91" s="57" t="s">
        <v>43</v>
      </c>
      <c r="B91" s="57"/>
      <c r="C91" s="57"/>
      <c r="D91" s="57"/>
      <c r="E91" s="57"/>
      <c r="F91" s="57"/>
      <c r="G91" s="57"/>
      <c r="H91" s="57"/>
      <c r="I91" s="57"/>
      <c r="J91" s="57"/>
      <c r="K91" s="57"/>
      <c r="L91" s="82"/>
    </row>
    <row r="92" spans="1:12" ht="27" x14ac:dyDescent="0.25">
      <c r="A92" s="4">
        <v>39</v>
      </c>
      <c r="B92" s="7"/>
      <c r="C92" s="12" t="s">
        <v>86</v>
      </c>
      <c r="D92" s="4">
        <v>6</v>
      </c>
      <c r="E92" s="4" t="s">
        <v>24</v>
      </c>
      <c r="F92" s="34">
        <v>3</v>
      </c>
      <c r="G92" s="34">
        <v>2</v>
      </c>
      <c r="H92" s="4">
        <v>5</v>
      </c>
      <c r="I92" s="4">
        <v>0</v>
      </c>
      <c r="J92" s="4">
        <v>90</v>
      </c>
      <c r="K92" s="4">
        <v>6</v>
      </c>
      <c r="L92" s="34" t="s">
        <v>69</v>
      </c>
    </row>
    <row r="93" spans="1:12" ht="27" x14ac:dyDescent="0.25">
      <c r="A93" s="4">
        <v>40</v>
      </c>
      <c r="B93" s="7"/>
      <c r="C93" s="12" t="s">
        <v>98</v>
      </c>
      <c r="D93" s="4">
        <v>6</v>
      </c>
      <c r="E93" s="4" t="s">
        <v>24</v>
      </c>
      <c r="F93" s="34">
        <v>3</v>
      </c>
      <c r="G93" s="34">
        <v>2</v>
      </c>
      <c r="H93" s="4">
        <v>5</v>
      </c>
      <c r="I93" s="4">
        <v>0</v>
      </c>
      <c r="J93" s="4">
        <v>90</v>
      </c>
      <c r="K93" s="4">
        <v>6</v>
      </c>
      <c r="L93" s="44" t="s">
        <v>59</v>
      </c>
    </row>
    <row r="94" spans="1:12" ht="40.5" x14ac:dyDescent="0.25">
      <c r="A94" s="4">
        <v>41</v>
      </c>
      <c r="B94" s="7"/>
      <c r="C94" s="12" t="s">
        <v>99</v>
      </c>
      <c r="D94" s="4">
        <v>7</v>
      </c>
      <c r="E94" s="4" t="s">
        <v>24</v>
      </c>
      <c r="F94" s="34">
        <v>3</v>
      </c>
      <c r="G94" s="34">
        <v>2</v>
      </c>
      <c r="H94" s="4">
        <v>5</v>
      </c>
      <c r="I94" s="4">
        <v>0</v>
      </c>
      <c r="J94" s="4">
        <v>90</v>
      </c>
      <c r="K94" s="4">
        <v>6</v>
      </c>
      <c r="L94" s="44" t="s">
        <v>98</v>
      </c>
    </row>
    <row r="95" spans="1:12" ht="27" x14ac:dyDescent="0.25">
      <c r="A95" s="4">
        <v>42</v>
      </c>
      <c r="B95" s="7"/>
      <c r="C95" s="12" t="s">
        <v>100</v>
      </c>
      <c r="D95" s="4">
        <v>8</v>
      </c>
      <c r="E95" s="4" t="s">
        <v>24</v>
      </c>
      <c r="F95" s="4">
        <v>3</v>
      </c>
      <c r="G95" s="4">
        <v>2</v>
      </c>
      <c r="H95" s="4">
        <v>5</v>
      </c>
      <c r="I95" s="4">
        <v>0</v>
      </c>
      <c r="J95" s="4">
        <v>90</v>
      </c>
      <c r="K95" s="4">
        <v>6</v>
      </c>
      <c r="L95" s="45" t="s">
        <v>91</v>
      </c>
    </row>
    <row r="96" spans="1:12" x14ac:dyDescent="0.25">
      <c r="A96" s="4">
        <v>43</v>
      </c>
      <c r="B96" s="7"/>
      <c r="C96" s="12" t="s">
        <v>101</v>
      </c>
      <c r="D96" s="4">
        <v>8</v>
      </c>
      <c r="E96" s="4" t="s">
        <v>24</v>
      </c>
      <c r="F96" s="4">
        <v>3</v>
      </c>
      <c r="G96" s="4">
        <v>2</v>
      </c>
      <c r="H96" s="4">
        <v>5</v>
      </c>
      <c r="I96" s="4">
        <v>0</v>
      </c>
      <c r="J96" s="4">
        <v>90</v>
      </c>
      <c r="K96" s="32">
        <v>6</v>
      </c>
      <c r="L96" s="46" t="s">
        <v>102</v>
      </c>
    </row>
    <row r="97" spans="1:12" ht="81" x14ac:dyDescent="0.25">
      <c r="A97" s="4">
        <v>44</v>
      </c>
      <c r="B97" s="7"/>
      <c r="C97" s="12" t="s">
        <v>103</v>
      </c>
      <c r="D97" s="4">
        <v>9</v>
      </c>
      <c r="E97" s="4" t="s">
        <v>24</v>
      </c>
      <c r="F97" s="4">
        <v>3</v>
      </c>
      <c r="G97" s="4">
        <v>2</v>
      </c>
      <c r="H97" s="4">
        <v>5</v>
      </c>
      <c r="I97" s="4">
        <v>0</v>
      </c>
      <c r="J97" s="4">
        <v>90</v>
      </c>
      <c r="K97" s="4">
        <v>6</v>
      </c>
      <c r="L97" s="44" t="s">
        <v>104</v>
      </c>
    </row>
    <row r="98" spans="1:12" ht="27.95" customHeight="1" x14ac:dyDescent="0.25">
      <c r="A98" s="53"/>
      <c r="B98" s="54"/>
      <c r="C98" s="86" t="s">
        <v>45</v>
      </c>
      <c r="D98" s="87"/>
      <c r="E98" s="88"/>
      <c r="F98" s="18">
        <f>SUM(F92:F97)</f>
        <v>18</v>
      </c>
      <c r="G98" s="18">
        <f t="shared" ref="G98:K98" si="16">SUM(G92:G97)</f>
        <v>12</v>
      </c>
      <c r="H98" s="18">
        <f t="shared" si="16"/>
        <v>30</v>
      </c>
      <c r="I98" s="18">
        <f t="shared" si="16"/>
        <v>0</v>
      </c>
      <c r="J98" s="18">
        <f t="shared" si="16"/>
        <v>540</v>
      </c>
      <c r="K98" s="18">
        <f t="shared" si="16"/>
        <v>36</v>
      </c>
      <c r="L98" s="18"/>
    </row>
    <row r="99" spans="1:12" x14ac:dyDescent="0.25">
      <c r="A99" s="57" t="s">
        <v>105</v>
      </c>
      <c r="B99" s="57"/>
      <c r="C99" s="57"/>
      <c r="D99" s="57"/>
      <c r="E99" s="57"/>
      <c r="F99" s="57"/>
      <c r="G99" s="57"/>
      <c r="H99" s="57"/>
      <c r="I99" s="57"/>
      <c r="J99" s="57"/>
      <c r="K99" s="57"/>
      <c r="L99" s="57"/>
    </row>
    <row r="100" spans="1:12" ht="27" x14ac:dyDescent="0.25">
      <c r="A100" s="4">
        <v>45</v>
      </c>
      <c r="B100" s="7"/>
      <c r="C100" s="12" t="s">
        <v>106</v>
      </c>
      <c r="D100" s="4">
        <v>6</v>
      </c>
      <c r="E100" s="4" t="s">
        <v>24</v>
      </c>
      <c r="F100" s="13">
        <v>2</v>
      </c>
      <c r="G100" s="13">
        <v>2</v>
      </c>
      <c r="H100" s="13">
        <v>4</v>
      </c>
      <c r="I100" s="13">
        <v>0</v>
      </c>
      <c r="J100" s="4">
        <v>72</v>
      </c>
      <c r="K100" s="13">
        <v>4</v>
      </c>
      <c r="L100" s="43" t="s">
        <v>97</v>
      </c>
    </row>
    <row r="101" spans="1:12" ht="27" x14ac:dyDescent="0.25">
      <c r="A101" s="4">
        <v>46</v>
      </c>
      <c r="B101" s="14"/>
      <c r="C101" s="12" t="s">
        <v>107</v>
      </c>
      <c r="D101" s="4">
        <v>8</v>
      </c>
      <c r="E101" s="4" t="s">
        <v>24</v>
      </c>
      <c r="F101" s="4">
        <v>2</v>
      </c>
      <c r="G101" s="4">
        <v>2</v>
      </c>
      <c r="H101" s="13">
        <v>4</v>
      </c>
      <c r="I101" s="13">
        <v>0</v>
      </c>
      <c r="J101" s="4">
        <v>72</v>
      </c>
      <c r="K101" s="32">
        <v>4</v>
      </c>
      <c r="L101" s="34" t="s">
        <v>106</v>
      </c>
    </row>
    <row r="102" spans="1:12" x14ac:dyDescent="0.25">
      <c r="A102" s="53"/>
      <c r="B102" s="54"/>
      <c r="C102" s="19" t="s">
        <v>155</v>
      </c>
      <c r="D102" s="20"/>
      <c r="E102" s="20"/>
      <c r="F102" s="18">
        <f>SUM(F100:F101)</f>
        <v>4</v>
      </c>
      <c r="G102" s="18">
        <f t="shared" ref="G102:K102" si="17">SUM(G100:G101)</f>
        <v>4</v>
      </c>
      <c r="H102" s="18">
        <f t="shared" si="17"/>
        <v>8</v>
      </c>
      <c r="I102" s="18">
        <f t="shared" si="17"/>
        <v>0</v>
      </c>
      <c r="J102" s="18">
        <f t="shared" si="17"/>
        <v>144</v>
      </c>
      <c r="K102" s="18">
        <f t="shared" si="17"/>
        <v>8</v>
      </c>
      <c r="L102" s="33"/>
    </row>
    <row r="103" spans="1:12" x14ac:dyDescent="0.25">
      <c r="A103" s="57" t="s">
        <v>108</v>
      </c>
      <c r="B103" s="57"/>
      <c r="C103" s="57"/>
      <c r="D103" s="57"/>
      <c r="E103" s="57"/>
      <c r="F103" s="57"/>
      <c r="G103" s="57"/>
      <c r="H103" s="57"/>
      <c r="I103" s="57"/>
      <c r="J103" s="57"/>
      <c r="K103" s="57"/>
      <c r="L103" s="57"/>
    </row>
    <row r="104" spans="1:12" ht="27" x14ac:dyDescent="0.25">
      <c r="A104" s="34">
        <v>47</v>
      </c>
      <c r="B104" s="30"/>
      <c r="C104" s="12" t="s">
        <v>102</v>
      </c>
      <c r="D104" s="4">
        <v>7</v>
      </c>
      <c r="E104" s="4" t="s">
        <v>24</v>
      </c>
      <c r="F104" s="34">
        <v>3</v>
      </c>
      <c r="G104" s="34">
        <v>2</v>
      </c>
      <c r="H104" s="34">
        <v>5</v>
      </c>
      <c r="I104" s="34">
        <v>0</v>
      </c>
      <c r="J104" s="34">
        <v>90</v>
      </c>
      <c r="K104" s="34">
        <v>6</v>
      </c>
      <c r="L104" s="34" t="s">
        <v>63</v>
      </c>
    </row>
    <row r="105" spans="1:12" x14ac:dyDescent="0.25">
      <c r="A105" s="53"/>
      <c r="B105" s="54"/>
      <c r="C105" s="19" t="s">
        <v>109</v>
      </c>
      <c r="D105" s="20"/>
      <c r="E105" s="20"/>
      <c r="F105" s="18">
        <f>SUM(F104:F104)</f>
        <v>3</v>
      </c>
      <c r="G105" s="18">
        <f t="shared" ref="G105:K105" si="18">SUM(G104:G104)</f>
        <v>2</v>
      </c>
      <c r="H105" s="18">
        <f t="shared" si="18"/>
        <v>5</v>
      </c>
      <c r="I105" s="18">
        <f t="shared" si="18"/>
        <v>0</v>
      </c>
      <c r="J105" s="18">
        <f t="shared" si="18"/>
        <v>90</v>
      </c>
      <c r="K105" s="18">
        <f t="shared" si="18"/>
        <v>6</v>
      </c>
      <c r="L105" s="18"/>
    </row>
    <row r="106" spans="1:12" x14ac:dyDescent="0.25">
      <c r="A106" s="57" t="s">
        <v>65</v>
      </c>
      <c r="B106" s="57"/>
      <c r="C106" s="57"/>
      <c r="D106" s="57"/>
      <c r="E106" s="57"/>
      <c r="F106" s="57"/>
      <c r="G106" s="57"/>
      <c r="H106" s="57"/>
      <c r="I106" s="57"/>
      <c r="J106" s="57"/>
      <c r="K106" s="57"/>
      <c r="L106" s="57"/>
    </row>
    <row r="107" spans="1:12" ht="40.5" x14ac:dyDescent="0.25">
      <c r="A107" s="34">
        <v>48</v>
      </c>
      <c r="B107" s="30"/>
      <c r="C107" s="12" t="s">
        <v>110</v>
      </c>
      <c r="D107" s="4">
        <v>6</v>
      </c>
      <c r="E107" s="4" t="s">
        <v>24</v>
      </c>
      <c r="F107" s="34">
        <v>3</v>
      </c>
      <c r="G107" s="34">
        <v>2</v>
      </c>
      <c r="H107" s="13">
        <v>5</v>
      </c>
      <c r="I107" s="34">
        <v>0</v>
      </c>
      <c r="J107" s="4">
        <v>90</v>
      </c>
      <c r="K107" s="13">
        <v>6</v>
      </c>
      <c r="L107" s="34" t="s">
        <v>94</v>
      </c>
    </row>
    <row r="108" spans="1:12" x14ac:dyDescent="0.25">
      <c r="A108" s="53"/>
      <c r="B108" s="54"/>
      <c r="C108" s="19" t="s">
        <v>111</v>
      </c>
      <c r="D108" s="20"/>
      <c r="E108" s="20"/>
      <c r="F108" s="18">
        <f>SUM(F107:F107)</f>
        <v>3</v>
      </c>
      <c r="G108" s="18">
        <f t="shared" ref="G108:K108" si="19">SUM(G107:G107)</f>
        <v>2</v>
      </c>
      <c r="H108" s="18">
        <f t="shared" si="19"/>
        <v>5</v>
      </c>
      <c r="I108" s="18">
        <f t="shared" si="19"/>
        <v>0</v>
      </c>
      <c r="J108" s="18">
        <f t="shared" si="19"/>
        <v>90</v>
      </c>
      <c r="K108" s="18">
        <f t="shared" si="19"/>
        <v>6</v>
      </c>
      <c r="L108" s="18"/>
    </row>
    <row r="109" spans="1:12" x14ac:dyDescent="0.25">
      <c r="A109" s="89" t="s">
        <v>112</v>
      </c>
      <c r="B109" s="90"/>
      <c r="C109" s="90"/>
      <c r="D109" s="90"/>
      <c r="E109" s="90"/>
      <c r="F109" s="90"/>
      <c r="G109" s="90"/>
      <c r="H109" s="90"/>
      <c r="I109" s="90"/>
      <c r="J109" s="90"/>
      <c r="K109" s="90"/>
      <c r="L109" s="91"/>
    </row>
    <row r="110" spans="1:12" x14ac:dyDescent="0.25">
      <c r="A110" s="97"/>
      <c r="B110" s="98"/>
      <c r="C110" s="83" t="s">
        <v>113</v>
      </c>
      <c r="D110" s="84"/>
      <c r="E110" s="84"/>
      <c r="F110" s="84"/>
      <c r="G110" s="84"/>
      <c r="H110" s="84"/>
      <c r="I110" s="84"/>
      <c r="J110" s="84"/>
      <c r="K110" s="84"/>
      <c r="L110" s="85"/>
    </row>
    <row r="111" spans="1:12" ht="27" x14ac:dyDescent="0.25">
      <c r="A111" s="13">
        <v>49</v>
      </c>
      <c r="B111" s="7" t="s">
        <v>157</v>
      </c>
      <c r="C111" s="12" t="s">
        <v>156</v>
      </c>
      <c r="D111" s="4">
        <v>7</v>
      </c>
      <c r="E111" s="4" t="s">
        <v>24</v>
      </c>
      <c r="F111" s="35">
        <v>1</v>
      </c>
      <c r="G111" s="35">
        <v>2</v>
      </c>
      <c r="H111" s="35">
        <v>3</v>
      </c>
      <c r="I111" s="36" t="s">
        <v>114</v>
      </c>
      <c r="J111" s="35">
        <v>86</v>
      </c>
      <c r="K111" s="37">
        <v>5</v>
      </c>
      <c r="L111" s="34" t="s">
        <v>106</v>
      </c>
    </row>
    <row r="112" spans="1:12" x14ac:dyDescent="0.25">
      <c r="A112" s="92"/>
      <c r="B112" s="93"/>
      <c r="C112" s="94" t="s">
        <v>115</v>
      </c>
      <c r="D112" s="95"/>
      <c r="E112" s="95"/>
      <c r="F112" s="95"/>
      <c r="G112" s="95"/>
      <c r="H112" s="95"/>
      <c r="I112" s="95"/>
      <c r="J112" s="95"/>
      <c r="K112" s="95"/>
      <c r="L112" s="96"/>
    </row>
    <row r="113" spans="1:12" x14ac:dyDescent="0.25">
      <c r="A113" s="13">
        <v>50</v>
      </c>
      <c r="B113" s="14"/>
      <c r="C113" s="12" t="s">
        <v>116</v>
      </c>
      <c r="D113" s="4">
        <v>7</v>
      </c>
      <c r="E113" s="4" t="s">
        <v>24</v>
      </c>
      <c r="F113" s="13">
        <v>1</v>
      </c>
      <c r="G113" s="13">
        <v>3</v>
      </c>
      <c r="H113" s="13">
        <v>4</v>
      </c>
      <c r="I113" s="13">
        <v>0</v>
      </c>
      <c r="J113" s="4">
        <v>72</v>
      </c>
      <c r="K113" s="38">
        <v>4</v>
      </c>
      <c r="L113" s="4" t="s">
        <v>117</v>
      </c>
    </row>
    <row r="114" spans="1:12" ht="40.5" x14ac:dyDescent="0.25">
      <c r="A114" s="13">
        <v>51</v>
      </c>
      <c r="B114" s="15"/>
      <c r="C114" s="12" t="s">
        <v>118</v>
      </c>
      <c r="D114" s="4">
        <v>9</v>
      </c>
      <c r="E114" s="39" t="s">
        <v>24</v>
      </c>
      <c r="F114" s="99">
        <v>0</v>
      </c>
      <c r="G114" s="100"/>
      <c r="H114" s="100"/>
      <c r="I114" s="100"/>
      <c r="J114" s="51">
        <v>250</v>
      </c>
      <c r="K114" s="4">
        <v>15</v>
      </c>
      <c r="L114" s="4" t="s">
        <v>119</v>
      </c>
    </row>
    <row r="115" spans="1:12" x14ac:dyDescent="0.25">
      <c r="A115" s="53"/>
      <c r="B115" s="54"/>
      <c r="C115" s="19" t="s">
        <v>120</v>
      </c>
      <c r="D115" s="20"/>
      <c r="E115" s="20"/>
      <c r="F115" s="18">
        <f>F113+F111</f>
        <v>2</v>
      </c>
      <c r="G115" s="18">
        <f t="shared" ref="G115:H115" si="20">G113+G111</f>
        <v>5</v>
      </c>
      <c r="H115" s="18">
        <f t="shared" si="20"/>
        <v>7</v>
      </c>
      <c r="I115" s="18">
        <f>I113+32</f>
        <v>32</v>
      </c>
      <c r="J115" s="18">
        <f>J111+J113+250</f>
        <v>408</v>
      </c>
      <c r="K115" s="18">
        <f>K111+K113+K114</f>
        <v>24</v>
      </c>
      <c r="L115" s="18"/>
    </row>
    <row r="116" spans="1:12" x14ac:dyDescent="0.25">
      <c r="A116" s="67" t="s">
        <v>121</v>
      </c>
      <c r="B116" s="68"/>
      <c r="C116" s="68"/>
      <c r="D116" s="68"/>
      <c r="E116" s="68"/>
      <c r="F116" s="68"/>
      <c r="G116" s="68"/>
      <c r="H116" s="68"/>
      <c r="I116" s="68"/>
      <c r="J116" s="68"/>
      <c r="K116" s="68"/>
      <c r="L116" s="69"/>
    </row>
    <row r="117" spans="1:12" ht="27" x14ac:dyDescent="0.25">
      <c r="A117" s="34">
        <v>52</v>
      </c>
      <c r="B117" s="24"/>
      <c r="C117" s="30" t="s">
        <v>122</v>
      </c>
      <c r="D117" s="4">
        <v>6</v>
      </c>
      <c r="E117" s="4" t="s">
        <v>24</v>
      </c>
      <c r="F117" s="34" t="s">
        <v>123</v>
      </c>
      <c r="G117" s="34" t="s">
        <v>123</v>
      </c>
      <c r="H117" s="13">
        <v>5</v>
      </c>
      <c r="I117" s="34">
        <v>0</v>
      </c>
      <c r="J117" s="4">
        <v>90</v>
      </c>
      <c r="K117" s="13">
        <v>6</v>
      </c>
      <c r="L117" s="44" t="s">
        <v>124</v>
      </c>
    </row>
    <row r="118" spans="1:12" ht="27" x14ac:dyDescent="0.25">
      <c r="A118" s="34">
        <v>53</v>
      </c>
      <c r="B118" s="24"/>
      <c r="C118" s="12" t="s">
        <v>125</v>
      </c>
      <c r="D118" s="4">
        <v>7</v>
      </c>
      <c r="E118" s="4" t="s">
        <v>24</v>
      </c>
      <c r="F118" s="34" t="s">
        <v>123</v>
      </c>
      <c r="G118" s="34" t="s">
        <v>123</v>
      </c>
      <c r="H118" s="34">
        <v>5</v>
      </c>
      <c r="I118" s="34">
        <v>0</v>
      </c>
      <c r="J118" s="34">
        <v>90</v>
      </c>
      <c r="K118" s="34">
        <v>6</v>
      </c>
      <c r="L118" s="44" t="s">
        <v>124</v>
      </c>
    </row>
    <row r="119" spans="1:12" ht="27" x14ac:dyDescent="0.25">
      <c r="A119" s="34">
        <v>54</v>
      </c>
      <c r="B119" s="24"/>
      <c r="C119" s="30" t="s">
        <v>126</v>
      </c>
      <c r="D119" s="4">
        <v>8</v>
      </c>
      <c r="E119" s="4" t="s">
        <v>24</v>
      </c>
      <c r="F119" s="4" t="s">
        <v>123</v>
      </c>
      <c r="G119" s="4" t="s">
        <v>123</v>
      </c>
      <c r="H119" s="34">
        <v>5</v>
      </c>
      <c r="I119" s="13">
        <v>0</v>
      </c>
      <c r="J119" s="4">
        <v>90</v>
      </c>
      <c r="K119" s="4">
        <v>6</v>
      </c>
      <c r="L119" s="44" t="s">
        <v>124</v>
      </c>
    </row>
    <row r="120" spans="1:12" ht="27" x14ac:dyDescent="0.25">
      <c r="A120" s="34">
        <v>55</v>
      </c>
      <c r="B120" s="24"/>
      <c r="C120" s="30" t="s">
        <v>127</v>
      </c>
      <c r="D120" s="34">
        <v>8</v>
      </c>
      <c r="E120" s="34" t="s">
        <v>24</v>
      </c>
      <c r="F120" s="34" t="s">
        <v>123</v>
      </c>
      <c r="G120" s="34" t="s">
        <v>123</v>
      </c>
      <c r="H120" s="4">
        <v>5</v>
      </c>
      <c r="I120" s="13">
        <v>0</v>
      </c>
      <c r="J120" s="34">
        <v>90</v>
      </c>
      <c r="K120" s="34">
        <v>6</v>
      </c>
      <c r="L120" s="44" t="s">
        <v>124</v>
      </c>
    </row>
    <row r="121" spans="1:12" x14ac:dyDescent="0.25">
      <c r="A121" s="53"/>
      <c r="B121" s="54"/>
      <c r="C121" s="19" t="s">
        <v>128</v>
      </c>
      <c r="D121" s="20"/>
      <c r="E121" s="20"/>
      <c r="F121" s="18" t="s">
        <v>129</v>
      </c>
      <c r="G121" s="18" t="s">
        <v>129</v>
      </c>
      <c r="H121" s="18">
        <f>SUM(H117:H120)</f>
        <v>20</v>
      </c>
      <c r="I121" s="18">
        <f>SUM(I117:I120)</f>
        <v>0</v>
      </c>
      <c r="J121" s="18">
        <f>SUM(J117:J120)</f>
        <v>360</v>
      </c>
      <c r="K121" s="18">
        <f>SUM(K117:K120)</f>
        <v>24</v>
      </c>
      <c r="L121" s="18"/>
    </row>
    <row r="122" spans="1:12" x14ac:dyDescent="0.25">
      <c r="A122" s="80"/>
      <c r="B122" s="81"/>
      <c r="C122" s="62" t="s">
        <v>130</v>
      </c>
      <c r="D122" s="63"/>
      <c r="E122" s="64"/>
      <c r="F122" s="17" t="str">
        <f>_xlfn.CONCAT(F115+F108+F105+F102+F98+F90+F87+F83+F79+F74+8, " a ",F115+F108+F105+F102+F98+F90+F87+F83+F79+F74+12)</f>
        <v>63 a 67</v>
      </c>
      <c r="G122" s="17" t="str">
        <f>_xlfn.CONCAT(G115+G108+G105+G102+G98+G90+G87+G83+G79+G74+8, " a ",G115+G108+G105+G102+G98+G90+G87+G83+G79+G74+12)</f>
        <v>53 a 57</v>
      </c>
      <c r="H122" s="17">
        <f>H121+H115+H108+H105+H102+H98+H90+H87+H83+H79+H74</f>
        <v>120</v>
      </c>
      <c r="I122" s="17">
        <f>I121+I115+I108+I105+I102+I98+I90+I87+I83+I79+I74</f>
        <v>64</v>
      </c>
      <c r="J122" s="17">
        <f>J121+J115+J108+J105+J102+J98+J90+J87+J83+J79+J74</f>
        <v>2474</v>
      </c>
      <c r="K122" s="17">
        <f>K121+K115+K108+K105+K102+K98+K90+K87+K83+K79+K74</f>
        <v>158</v>
      </c>
      <c r="L122" s="47"/>
    </row>
    <row r="123" spans="1:12" x14ac:dyDescent="0.25">
      <c r="A123" s="77" t="s">
        <v>131</v>
      </c>
      <c r="B123" s="78"/>
      <c r="C123" s="78"/>
      <c r="D123" s="78"/>
      <c r="E123" s="79"/>
      <c r="F123" s="28" t="str">
        <f>_xlfn.CONCAT(F115+F108+F105+F102+F98+F90+F87+F83+F79+F74+8+F69, " a ",F115+F108+F105+F102+F98+F90+F87+F83+F79+F74+12+F69)</f>
        <v>146 a 150</v>
      </c>
      <c r="G123" s="28" t="str">
        <f>_xlfn.CONCAT(G115+G108+G105+G102+G98+G90+G87+G83+G79+G74+8+G69, " a ",G115+G108+G105+G102+G98+G90+G87+G83+G79+G74+12+G69)</f>
        <v>104 a 108</v>
      </c>
      <c r="H123" s="28">
        <f>H122+H69</f>
        <v>254</v>
      </c>
      <c r="I123" s="28">
        <f>I122+I69</f>
        <v>80</v>
      </c>
      <c r="J123" s="28">
        <f>J122+J69</f>
        <v>4902</v>
      </c>
      <c r="K123" s="28">
        <f>K122+K69</f>
        <v>316</v>
      </c>
      <c r="L123" s="29"/>
    </row>
    <row r="124" spans="1:12" x14ac:dyDescent="0.25">
      <c r="A124" s="57" t="s">
        <v>132</v>
      </c>
      <c r="B124" s="57"/>
      <c r="C124" s="57"/>
      <c r="D124" s="57"/>
      <c r="E124" s="57"/>
      <c r="F124" s="57"/>
      <c r="G124" s="57"/>
      <c r="H124" s="57"/>
      <c r="I124" s="57"/>
      <c r="J124" s="57"/>
      <c r="K124" s="57"/>
      <c r="L124" s="57"/>
    </row>
    <row r="125" spans="1:12" ht="27" x14ac:dyDescent="0.25">
      <c r="A125" s="4">
        <v>56</v>
      </c>
      <c r="B125" s="24"/>
      <c r="C125" s="12" t="s">
        <v>122</v>
      </c>
      <c r="D125" s="4">
        <v>5</v>
      </c>
      <c r="E125" s="4" t="s">
        <v>24</v>
      </c>
      <c r="F125" s="4" t="s">
        <v>133</v>
      </c>
      <c r="G125" s="4" t="s">
        <v>133</v>
      </c>
      <c r="H125" s="4" t="s">
        <v>134</v>
      </c>
      <c r="I125" s="4">
        <v>0</v>
      </c>
      <c r="J125" s="4" t="s">
        <v>135</v>
      </c>
      <c r="K125" s="4" t="s">
        <v>136</v>
      </c>
      <c r="L125" s="44" t="s">
        <v>124</v>
      </c>
    </row>
    <row r="126" spans="1:12" ht="27" x14ac:dyDescent="0.25">
      <c r="A126" s="4">
        <v>57</v>
      </c>
      <c r="B126" s="24"/>
      <c r="C126" s="12" t="s">
        <v>125</v>
      </c>
      <c r="D126" s="4">
        <v>7</v>
      </c>
      <c r="E126" s="4" t="s">
        <v>24</v>
      </c>
      <c r="F126" s="4" t="s">
        <v>133</v>
      </c>
      <c r="G126" s="4" t="s">
        <v>133</v>
      </c>
      <c r="H126" s="4" t="s">
        <v>134</v>
      </c>
      <c r="I126" s="4">
        <v>0</v>
      </c>
      <c r="J126" s="4" t="s">
        <v>135</v>
      </c>
      <c r="K126" s="4" t="s">
        <v>136</v>
      </c>
      <c r="L126" s="44" t="s">
        <v>124</v>
      </c>
    </row>
    <row r="127" spans="1:12" ht="27" x14ac:dyDescent="0.25">
      <c r="A127" s="4">
        <v>58</v>
      </c>
      <c r="B127" s="24"/>
      <c r="C127" s="12" t="s">
        <v>126</v>
      </c>
      <c r="D127" s="4">
        <v>8</v>
      </c>
      <c r="E127" s="52" t="s">
        <v>24</v>
      </c>
      <c r="F127" s="16" t="s">
        <v>133</v>
      </c>
      <c r="G127" s="4" t="s">
        <v>133</v>
      </c>
      <c r="H127" s="4" t="s">
        <v>134</v>
      </c>
      <c r="I127" s="4">
        <v>0</v>
      </c>
      <c r="J127" s="4" t="s">
        <v>135</v>
      </c>
      <c r="K127" s="4" t="s">
        <v>136</v>
      </c>
      <c r="L127" s="44" t="s">
        <v>124</v>
      </c>
    </row>
    <row r="128" spans="1:12" ht="27" x14ac:dyDescent="0.25">
      <c r="A128" s="4">
        <v>59</v>
      </c>
      <c r="B128" s="24"/>
      <c r="C128" s="12" t="s">
        <v>127</v>
      </c>
      <c r="D128" s="34">
        <v>9</v>
      </c>
      <c r="E128" s="52" t="s">
        <v>24</v>
      </c>
      <c r="F128" s="16" t="s">
        <v>133</v>
      </c>
      <c r="G128" s="4" t="s">
        <v>133</v>
      </c>
      <c r="H128" s="4" t="s">
        <v>134</v>
      </c>
      <c r="I128" s="4">
        <v>0</v>
      </c>
      <c r="J128" s="4" t="s">
        <v>135</v>
      </c>
      <c r="K128" s="4" t="s">
        <v>136</v>
      </c>
      <c r="L128" s="44" t="s">
        <v>124</v>
      </c>
    </row>
    <row r="129" spans="1:12" x14ac:dyDescent="0.25">
      <c r="A129" s="53"/>
      <c r="B129" s="54"/>
      <c r="C129" s="19" t="s">
        <v>159</v>
      </c>
      <c r="D129" s="20"/>
      <c r="E129" s="20"/>
      <c r="F129" s="18" t="s">
        <v>137</v>
      </c>
      <c r="G129" s="18" t="s">
        <v>137</v>
      </c>
      <c r="H129" s="18" t="s">
        <v>138</v>
      </c>
      <c r="I129" s="18">
        <v>0</v>
      </c>
      <c r="J129" s="18" t="s">
        <v>139</v>
      </c>
      <c r="K129" s="18" t="s">
        <v>140</v>
      </c>
      <c r="L129" s="18"/>
    </row>
    <row r="130" spans="1:12" x14ac:dyDescent="0.25">
      <c r="A130" s="77" t="s">
        <v>141</v>
      </c>
      <c r="B130" s="78"/>
      <c r="C130" s="78"/>
      <c r="D130" s="78"/>
      <c r="E130" s="79"/>
      <c r="F130" s="28" t="str">
        <f>_xlfn.CONCAT(F115+F108+F105+F102+F98+F90+F87+F83+F79+F74+8+F69+0," a ",F115+F108+F105+F102+F98+F90+F87+F83+F79+F74+12+F69+20)</f>
        <v>146 a 170</v>
      </c>
      <c r="G130" s="28" t="str">
        <f>_xlfn.CONCAT(G115+G108+G105+G102+G98+G90+G87+G83+G79+G74+8+G69+0," a ",G115+G108+G105+G102+G98+G90+G87+G83+G79+G74+12+G69+20)</f>
        <v>104 a 128</v>
      </c>
      <c r="H130" s="28" t="str">
        <f>_xlfn.CONCAT(H123+12," a ",H123+20)</f>
        <v>266 a 274</v>
      </c>
      <c r="I130" s="28">
        <f>I123</f>
        <v>80</v>
      </c>
      <c r="J130" s="28" t="str">
        <f>_xlfn.CONCAT(J123+216, " a ",J123+360)</f>
        <v>5118 a 5262</v>
      </c>
      <c r="K130" s="28" t="str">
        <f>_xlfn.CONCAT(K123+12, " a ",K123+24)</f>
        <v>328 a 340</v>
      </c>
      <c r="L130" s="29"/>
    </row>
    <row r="132" spans="1:12" ht="15" x14ac:dyDescent="0.25">
      <c r="B132" s="3" t="s">
        <v>142</v>
      </c>
    </row>
    <row r="133" spans="1:12" ht="15" x14ac:dyDescent="0.25">
      <c r="B133" s="3" t="s">
        <v>143</v>
      </c>
    </row>
    <row r="134" spans="1:12" ht="15" x14ac:dyDescent="0.25">
      <c r="B134" s="3" t="s">
        <v>144</v>
      </c>
    </row>
  </sheetData>
  <mergeCells count="83">
    <mergeCell ref="A116:L116"/>
    <mergeCell ref="A115:B115"/>
    <mergeCell ref="A109:L109"/>
    <mergeCell ref="A112:B112"/>
    <mergeCell ref="C112:L112"/>
    <mergeCell ref="A110:B110"/>
    <mergeCell ref="F114:I114"/>
    <mergeCell ref="A105:B105"/>
    <mergeCell ref="C110:L110"/>
    <mergeCell ref="A98:B98"/>
    <mergeCell ref="A99:L99"/>
    <mergeCell ref="A106:L106"/>
    <mergeCell ref="A108:B108"/>
    <mergeCell ref="C98:E98"/>
    <mergeCell ref="A84:L84"/>
    <mergeCell ref="A90:B90"/>
    <mergeCell ref="A91:L91"/>
    <mergeCell ref="A102:B102"/>
    <mergeCell ref="A103:L103"/>
    <mergeCell ref="A88:L88"/>
    <mergeCell ref="A130:E130"/>
    <mergeCell ref="A121:B121"/>
    <mergeCell ref="A122:B122"/>
    <mergeCell ref="C122:E122"/>
    <mergeCell ref="A124:L124"/>
    <mergeCell ref="A129:B129"/>
    <mergeCell ref="A123:E123"/>
    <mergeCell ref="A5:L5"/>
    <mergeCell ref="A1:L1"/>
    <mergeCell ref="A2:L2"/>
    <mergeCell ref="A3:L3"/>
    <mergeCell ref="A4:L4"/>
    <mergeCell ref="A6:L6"/>
    <mergeCell ref="A7:L7"/>
    <mergeCell ref="A18:A19"/>
    <mergeCell ref="B18:B19"/>
    <mergeCell ref="C18:C19"/>
    <mergeCell ref="E18:E19"/>
    <mergeCell ref="F18:G18"/>
    <mergeCell ref="J18:J19"/>
    <mergeCell ref="K18:K19"/>
    <mergeCell ref="L18:L19"/>
    <mergeCell ref="I18:I19"/>
    <mergeCell ref="H18:H19"/>
    <mergeCell ref="D18:D19"/>
    <mergeCell ref="A14:K14"/>
    <mergeCell ref="A15:K15"/>
    <mergeCell ref="A9:K9"/>
    <mergeCell ref="A13:K13"/>
    <mergeCell ref="A20:L20"/>
    <mergeCell ref="A44:L44"/>
    <mergeCell ref="A48:B48"/>
    <mergeCell ref="A21:L21"/>
    <mergeCell ref="A27:B27"/>
    <mergeCell ref="A37:L37"/>
    <mergeCell ref="A28:L28"/>
    <mergeCell ref="C27:E27"/>
    <mergeCell ref="A43:B43"/>
    <mergeCell ref="A33:B33"/>
    <mergeCell ref="C33:E33"/>
    <mergeCell ref="A36:B36"/>
    <mergeCell ref="A34:L34"/>
    <mergeCell ref="A49:L49"/>
    <mergeCell ref="A53:B53"/>
    <mergeCell ref="A54:L54"/>
    <mergeCell ref="A57:B57"/>
    <mergeCell ref="A58:L58"/>
    <mergeCell ref="A79:B79"/>
    <mergeCell ref="C74:E74"/>
    <mergeCell ref="A87:B87"/>
    <mergeCell ref="A83:B83"/>
    <mergeCell ref="A62:B62"/>
    <mergeCell ref="A63:L63"/>
    <mergeCell ref="A65:B65"/>
    <mergeCell ref="A80:L80"/>
    <mergeCell ref="A66:L66"/>
    <mergeCell ref="A68:B68"/>
    <mergeCell ref="A71:L71"/>
    <mergeCell ref="A75:L75"/>
    <mergeCell ref="A70:L70"/>
    <mergeCell ref="A69:B69"/>
    <mergeCell ref="C69:E69"/>
    <mergeCell ref="A74:B74"/>
  </mergeCells>
  <phoneticPr fontId="5" type="noConversion"/>
  <printOptions horizontalCentered="1"/>
  <pageMargins left="0.23622047244094491" right="0.23622047244094491" top="0.55118110236220474" bottom="0.55118110236220474" header="0.31496062992125984" footer="0.31496062992125984"/>
  <pageSetup scale="70" fitToWidth="0" fitToHeight="0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20bbb512-1571-4e07-b6d1-58a2f7b56e94">
      <Terms xmlns="http://schemas.microsoft.com/office/infopath/2007/PartnerControls"/>
    </lcf76f155ced4ddcb4097134ff3c332f>
    <TaxCatchAll xmlns="23ba8f61-b463-4306-8171-955c033565ec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8371C6DF127524E98DE5C6998D084C2" ma:contentTypeVersion="17" ma:contentTypeDescription="Crear nuevo documento." ma:contentTypeScope="" ma:versionID="cf5ea3d61db5c70dc8c5d5e203494840">
  <xsd:schema xmlns:xsd="http://www.w3.org/2001/XMLSchema" xmlns:xs="http://www.w3.org/2001/XMLSchema" xmlns:p="http://schemas.microsoft.com/office/2006/metadata/properties" xmlns:ns2="20bbb512-1571-4e07-b6d1-58a2f7b56e94" xmlns:ns3="23ba8f61-b463-4306-8171-955c033565ec" targetNamespace="http://schemas.microsoft.com/office/2006/metadata/properties" ma:root="true" ma:fieldsID="25cc8b4b8fc313c8311f68ad90f86af8" ns2:_="" ns3:_="">
    <xsd:import namespace="20bbb512-1571-4e07-b6d1-58a2f7b56e94"/>
    <xsd:import namespace="23ba8f61-b463-4306-8171-955c033565e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LengthInSeconds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0bbb512-1571-4e07-b6d1-58a2f7b56e9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Etiquetas de imagen" ma:readOnly="false" ma:fieldId="{5cf76f15-5ced-4ddc-b409-7134ff3c332f}" ma:taxonomyMulti="true" ma:sspId="177ecfaa-47e7-4f14-b507-320617269ff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ba8f61-b463-4306-8171-955c033565ec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c2efe680-5e5f-4900-b467-64a002080389}" ma:internalName="TaxCatchAll" ma:showField="CatchAllData" ma:web="23ba8f61-b463-4306-8171-955c033565e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3C543F7-5415-4496-913C-A387BC1B3AF6}">
  <ds:schemaRefs>
    <ds:schemaRef ds:uri="http://schemas.microsoft.com/office/2006/metadata/properties"/>
    <ds:schemaRef ds:uri="http://schemas.microsoft.com/office/infopath/2007/PartnerControls"/>
    <ds:schemaRef ds:uri="20bbb512-1571-4e07-b6d1-58a2f7b56e94"/>
    <ds:schemaRef ds:uri="23ba8f61-b463-4306-8171-955c033565ec"/>
  </ds:schemaRefs>
</ds:datastoreItem>
</file>

<file path=customXml/itemProps2.xml><?xml version="1.0" encoding="utf-8"?>
<ds:datastoreItem xmlns:ds="http://schemas.openxmlformats.org/officeDocument/2006/customXml" ds:itemID="{D8D17A5E-962A-4254-9EFE-7A4BBB9E1E5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197E25A-EA34-4EFB-B1DE-F4C3A5843AC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0bbb512-1571-4e07-b6d1-58a2f7b56e94"/>
    <ds:schemaRef ds:uri="23ba8f61-b463-4306-8171-955c033565e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Malla curricular</vt:lpstr>
      <vt:lpstr>'Malla curricular'!Área_de_impresión</vt:lpstr>
      <vt:lpstr>'Malla curricular'!Títulos_a_imprimir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CGDC_DES</dc:creator>
  <cp:keywords/>
  <dc:description/>
  <cp:lastModifiedBy>HERNANDEZ - SALDANA IGNACIO ALFREDO</cp:lastModifiedBy>
  <cp:revision/>
  <dcterms:created xsi:type="dcterms:W3CDTF">2023-06-12T22:25:45Z</dcterms:created>
  <dcterms:modified xsi:type="dcterms:W3CDTF">2025-06-13T18:13:39Z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0x01010078371C6DF127524E98DE5C6998D084C2</vt:lpwstr>
  </property>
  <property fmtid="{D5CDD505-2E9C-101B-9397-08002B2CF9AE}" pid="3" name="MediaServiceImageTags">
    <vt:lpwstr/>
  </property>
</Properties>
</file>