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/"/>
    </mc:Choice>
  </mc:AlternateContent>
  <xr:revisionPtr revIDLastSave="214" documentId="8_{94681073-30B0-42BE-A45D-AF831BA76D21}" xr6:coauthVersionLast="47" xr6:coauthVersionMax="47" xr10:uidLastSave="{CAAEC1C3-70F0-4162-8C95-0B0771EF6A58}"/>
  <bookViews>
    <workbookView xWindow="-109" yWindow="-109" windowWidth="26301" windowHeight="14169" xr2:uid="{FE0D1933-D1E4-4D9D-8663-3CEAFC74DD9E}"/>
  </bookViews>
  <sheets>
    <sheet name="Malla Curricular" sheetId="1" r:id="rId1"/>
  </sheets>
  <definedNames>
    <definedName name="_xlnm._FilterDatabase" localSheetId="0" hidden="1">'Malla Curricular'!$A$19:$M$124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G84" i="1"/>
  <c r="H84" i="1"/>
  <c r="J84" i="1"/>
  <c r="K84" i="1"/>
  <c r="F84" i="1"/>
  <c r="G109" i="1"/>
  <c r="H109" i="1"/>
  <c r="I109" i="1"/>
  <c r="J109" i="1"/>
  <c r="K109" i="1"/>
  <c r="F109" i="1"/>
  <c r="G104" i="1"/>
  <c r="H104" i="1"/>
  <c r="I104" i="1"/>
  <c r="K104" i="1"/>
  <c r="F104" i="1"/>
  <c r="G97" i="1"/>
  <c r="H97" i="1"/>
  <c r="I97" i="1"/>
  <c r="J97" i="1"/>
  <c r="K97" i="1"/>
  <c r="F97" i="1"/>
  <c r="G77" i="1"/>
  <c r="H77" i="1"/>
  <c r="I77" i="1"/>
  <c r="J77" i="1"/>
  <c r="K77" i="1"/>
  <c r="F77" i="1"/>
  <c r="G65" i="1"/>
  <c r="H65" i="1"/>
  <c r="I65" i="1"/>
  <c r="J65" i="1"/>
  <c r="K65" i="1"/>
  <c r="F65" i="1"/>
  <c r="G56" i="1"/>
  <c r="H56" i="1"/>
  <c r="I56" i="1"/>
  <c r="J56" i="1"/>
  <c r="K56" i="1"/>
  <c r="F56" i="1"/>
  <c r="G51" i="1"/>
  <c r="H51" i="1"/>
  <c r="I51" i="1"/>
  <c r="J51" i="1"/>
  <c r="K51" i="1"/>
  <c r="F51" i="1"/>
  <c r="G42" i="1"/>
  <c r="H42" i="1"/>
  <c r="I42" i="1"/>
  <c r="J42" i="1"/>
  <c r="K42" i="1"/>
  <c r="F42" i="1"/>
  <c r="G29" i="1"/>
  <c r="H29" i="1"/>
  <c r="I29" i="1"/>
  <c r="J29" i="1"/>
  <c r="K29" i="1"/>
  <c r="F29" i="1"/>
  <c r="K112" i="1" l="1"/>
  <c r="J57" i="1"/>
  <c r="H57" i="1"/>
  <c r="G112" i="1"/>
  <c r="F57" i="1"/>
  <c r="I57" i="1"/>
  <c r="G57" i="1"/>
  <c r="F111" i="1"/>
  <c r="I112" i="1"/>
  <c r="H112" i="1"/>
  <c r="K57" i="1"/>
  <c r="K111" i="1"/>
  <c r="J111" i="1"/>
  <c r="I111" i="1"/>
  <c r="G111" i="1"/>
  <c r="F112" i="1"/>
  <c r="H111" i="1"/>
  <c r="F114" i="1" l="1"/>
  <c r="J114" i="1"/>
  <c r="G115" i="1"/>
  <c r="F115" i="1"/>
  <c r="I115" i="1"/>
  <c r="K115" i="1"/>
  <c r="H115" i="1"/>
  <c r="K114" i="1"/>
  <c r="H114" i="1"/>
  <c r="G114" i="1"/>
  <c r="I114" i="1"/>
  <c r="J103" i="1" l="1"/>
  <c r="J102" i="1"/>
  <c r="J101" i="1"/>
  <c r="J100" i="1"/>
  <c r="J99" i="1"/>
  <c r="J104" i="1" l="1"/>
  <c r="J112" i="1" s="1"/>
  <c r="J115" i="1" s="1"/>
</calcChain>
</file>

<file path=xl/sharedStrings.xml><?xml version="1.0" encoding="utf-8"?>
<sst xmlns="http://schemas.openxmlformats.org/spreadsheetml/2006/main" count="378" uniqueCount="220">
  <si>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</si>
  <si>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</si>
  <si>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</si>
  <si>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Plan de Estudios: Licenciatura en Ingeniería Industrial</t>
  </si>
  <si>
    <t>Modalidad educativa: Escolarizada</t>
  </si>
  <si>
    <t>Periodicidad: 4.5 años (9 semestres)</t>
  </si>
  <si>
    <t xml:space="preserve">Vigencia: A partir de agosto 2024 </t>
  </si>
  <si>
    <r>
      <rPr>
        <sz val="10"/>
        <rFont val="Source Sans Pro"/>
        <family val="2"/>
      </rPr>
      <t>Nivel Educativo:</t>
    </r>
    <r>
      <rPr>
        <b/>
        <sz val="10"/>
        <rFont val="Source Sans Pro"/>
        <family val="2"/>
      </rPr>
      <t xml:space="preserve"> Licenciatura</t>
    </r>
  </si>
  <si>
    <t>Duración del Plan</t>
  </si>
  <si>
    <r>
      <t xml:space="preserve">Créditos mínimos y máximos para la obtención del título: </t>
    </r>
    <r>
      <rPr>
        <b/>
        <sz val="10"/>
        <rFont val="Source Sans Pro"/>
        <family val="2"/>
      </rPr>
      <t>338 / 362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</si>
  <si>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</si>
  <si>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5244 / 5604</t>
    </r>
  </si>
  <si>
    <r>
      <t xml:space="preserve">Tipo de Plan de Estudios: </t>
    </r>
    <r>
      <rPr>
        <b/>
        <sz val="10"/>
        <rFont val="Source Sans Pro"/>
        <family val="2"/>
      </rPr>
      <t>Científico-práctico</t>
    </r>
  </si>
  <si>
    <r>
      <t>Título que se otorga:</t>
    </r>
    <r>
      <rPr>
        <b/>
        <sz val="10"/>
        <rFont val="Source Sans Pro"/>
        <family val="2"/>
      </rPr>
      <t xml:space="preserve"> Licenciado (a) en  Ingeniería Industrial</t>
    </r>
  </si>
  <si>
    <r>
      <t xml:space="preserve">Certificado que se otorga: </t>
    </r>
    <r>
      <rPr>
        <b/>
        <sz val="10"/>
        <rFont val="Source Sans Pro"/>
        <family val="2"/>
      </rPr>
      <t>Licenciado (a) en  Ingeniería Industrial</t>
    </r>
  </si>
  <si>
    <r>
      <t xml:space="preserve">Unidad Académica: </t>
    </r>
    <r>
      <rPr>
        <b/>
        <sz val="10"/>
        <rFont val="Source Sans Pro"/>
        <family val="2"/>
      </rPr>
      <t>Facultad de Ingeniería</t>
    </r>
  </si>
  <si>
    <t>No.</t>
  </si>
  <si>
    <t>Clave</t>
  </si>
  <si>
    <t>Nombre de la Asignatura</t>
  </si>
  <si>
    <t>Semestre</t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</si>
  <si>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</si>
  <si>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</si>
  <si>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</si>
  <si>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</si>
  <si>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</si>
  <si>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</si>
  <si>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</si>
  <si>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</si>
  <si>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</si>
  <si>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Nivel Básico</t>
  </si>
  <si>
    <t>Área de Formación General Universitaria</t>
  </si>
  <si>
    <t>FGMA 001</t>
  </si>
  <si>
    <t>Introducción a la Formación General Universitaria</t>
  </si>
  <si>
    <t>V</t>
  </si>
  <si>
    <t>S/R</t>
  </si>
  <si>
    <t>FGMA 002</t>
  </si>
  <si>
    <t>Formación General Disciplinaria</t>
  </si>
  <si>
    <t>FGMA 003</t>
  </si>
  <si>
    <t>Formación General Profesional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</si>
  <si>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</si>
  <si>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</si>
  <si>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</si>
  <si>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</si>
  <si>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</si>
  <si>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</si>
  <si>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</si>
  <si>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</si>
  <si>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Formación General Universitaria</t>
  </si>
  <si>
    <t>Área de Ciencias Básicas</t>
  </si>
  <si>
    <t>INGA 001</t>
  </si>
  <si>
    <t>Precálculo</t>
  </si>
  <si>
    <t>P</t>
  </si>
  <si>
    <t>INGA 006</t>
  </si>
  <si>
    <t>Química General con Laboratorio</t>
  </si>
  <si>
    <t>INGA 003</t>
  </si>
  <si>
    <t>Informática y Programación</t>
  </si>
  <si>
    <t>INGA 005</t>
  </si>
  <si>
    <t>Física General con Laboratorio</t>
  </si>
  <si>
    <t>INGA 009</t>
  </si>
  <si>
    <t>Cálculo Diferencial e Integral</t>
  </si>
  <si>
    <t>INGA 010</t>
  </si>
  <si>
    <t>Métodos Numéricos</t>
  </si>
  <si>
    <t>INGA 002</t>
  </si>
  <si>
    <t>Álgebra Lineal</t>
  </si>
  <si>
    <t>INGA 004</t>
  </si>
  <si>
    <t>Probabilidad y Estadística</t>
  </si>
  <si>
    <t>INGA 011</t>
  </si>
  <si>
    <t>Cálculo de Varias Variables</t>
  </si>
  <si>
    <t>INGA 007</t>
  </si>
  <si>
    <t>Metodología de la Investigación</t>
  </si>
  <si>
    <t>INGA 012</t>
  </si>
  <si>
    <t>Ecuaciones Diferenciales</t>
  </si>
  <si>
    <t>Subtotal Área de Ciencias Básicas</t>
  </si>
  <si>
    <t>Área de Ciencias de la Ingeniería</t>
  </si>
  <si>
    <t>INGA 008</t>
  </si>
  <si>
    <t>Dibujo Industrial (CAD)</t>
  </si>
  <si>
    <t>INGA 013</t>
  </si>
  <si>
    <t>Metrología</t>
  </si>
  <si>
    <t>IIDA 002</t>
  </si>
  <si>
    <t>Mecánica</t>
  </si>
  <si>
    <t>IIDA 003</t>
  </si>
  <si>
    <t>Resistencia de Materiales</t>
  </si>
  <si>
    <t>IIDA 004</t>
  </si>
  <si>
    <t>Estadística Industrial</t>
  </si>
  <si>
    <t>IIDA 005</t>
  </si>
  <si>
    <t>Mecánica de Fluidos y Termodinámica</t>
  </si>
  <si>
    <t>INGA 015</t>
  </si>
  <si>
    <t>Electricidad y Magnetismo</t>
  </si>
  <si>
    <t>Subtotal Área de Ciencias de la Ingeniería</t>
  </si>
  <si>
    <t>Área de Ingeniería Aplicada</t>
  </si>
  <si>
    <t>IIDA 001</t>
  </si>
  <si>
    <t>Legislación</t>
  </si>
  <si>
    <t>IIDA 006</t>
  </si>
  <si>
    <t>Higiene y Seguridad Industrial</t>
  </si>
  <si>
    <t>IIDA 007</t>
  </si>
  <si>
    <t>Gestión Empresarial</t>
  </si>
  <si>
    <t>INGA 014</t>
  </si>
  <si>
    <t>Subtotal Área de Ingeniería Aplicada</t>
  </si>
  <si>
    <t>Total Nivel Básico</t>
  </si>
  <si>
    <t>Nivel Formativo</t>
  </si>
  <si>
    <t>IIDA 250</t>
  </si>
  <si>
    <t>Investigación de Operaciones I</t>
  </si>
  <si>
    <t>IIDA 251</t>
  </si>
  <si>
    <t>Control de Desechos Industriales</t>
  </si>
  <si>
    <t>IIDA 252</t>
  </si>
  <si>
    <t>Investigación de Operaciones II</t>
  </si>
  <si>
    <t>INGA 017</t>
  </si>
  <si>
    <t>Ingeniería de Calidad</t>
  </si>
  <si>
    <t>IIDA 253</t>
  </si>
  <si>
    <t>Instalaciones Industriales</t>
  </si>
  <si>
    <t>Contabilidad y Costos</t>
  </si>
  <si>
    <t>IIDA 254</t>
  </si>
  <si>
    <t>Ingeniería de Métodos</t>
  </si>
  <si>
    <t>IIDA 255</t>
  </si>
  <si>
    <t>Comportamiento y Desarrollo Humano</t>
  </si>
  <si>
    <t>IIDA 256</t>
  </si>
  <si>
    <t>Diseño del Trabajo</t>
  </si>
  <si>
    <t>IIDA 257</t>
  </si>
  <si>
    <t>Procesos de Manufactura I</t>
  </si>
  <si>
    <t>IIDA 258</t>
  </si>
  <si>
    <t>Logística</t>
  </si>
  <si>
    <t>INGA 018</t>
  </si>
  <si>
    <t>Manufactura Integrada por Computadora</t>
  </si>
  <si>
    <t>IIDA 259</t>
  </si>
  <si>
    <t>Mercadotecnia</t>
  </si>
  <si>
    <t>IIDA 260</t>
  </si>
  <si>
    <t>Pensamiento y Alineación Estratégica</t>
  </si>
  <si>
    <t>IIDA 261</t>
  </si>
  <si>
    <t>Procesos de Manufactura II</t>
  </si>
  <si>
    <t>Área de Integración Disciplinaria</t>
  </si>
  <si>
    <t>Asignaturas Integradoras</t>
  </si>
  <si>
    <t>ICU2 200</t>
  </si>
  <si>
    <t>Gestión de Proyectos Innovadores</t>
  </si>
  <si>
    <r>
      <t>32</t>
    </r>
    <r>
      <rPr>
        <vertAlign val="superscript"/>
        <sz val="10"/>
        <rFont val="Source Sans Pro"/>
        <family val="2"/>
      </rPr>
      <t>3</t>
    </r>
  </si>
  <si>
    <t>IIDA 406</t>
  </si>
  <si>
    <t>Práctica Profesional Crítica</t>
  </si>
  <si>
    <t>VSIN 500</t>
  </si>
  <si>
    <t>Vinculación e Integración Social</t>
  </si>
  <si>
    <t>70% de créditos</t>
  </si>
  <si>
    <t>PPIN 501</t>
  </si>
  <si>
    <t>Práctica Profesional</t>
  </si>
  <si>
    <t>85% de créditos</t>
  </si>
  <si>
    <t>Subtotal Área de Integración Disciplinaria</t>
  </si>
  <si>
    <t>Área de Especialización</t>
  </si>
  <si>
    <t>Disciplinar Formativa</t>
  </si>
  <si>
    <t>IIDA 400</t>
  </si>
  <si>
    <t>Mantenimiento Industrial</t>
  </si>
  <si>
    <t>IIDA 401</t>
  </si>
  <si>
    <t>Automatización y Robótica</t>
  </si>
  <si>
    <t>IIDA 402</t>
  </si>
  <si>
    <t>Dirección de Operaciones</t>
  </si>
  <si>
    <t>IIDA 403</t>
  </si>
  <si>
    <t>Cadena de Suministro</t>
  </si>
  <si>
    <t>IIDA 404</t>
  </si>
  <si>
    <t>Simulación Industrial</t>
  </si>
  <si>
    <t>IIDA 405</t>
  </si>
  <si>
    <t>Teoría de Sistemas</t>
  </si>
  <si>
    <t>Formulación y Evaluación Económica de Proyectos</t>
  </si>
  <si>
    <t>IIDA 407</t>
  </si>
  <si>
    <t>Diseño de Plantas</t>
  </si>
  <si>
    <t>IIDA 403
IIDA 404</t>
  </si>
  <si>
    <t>IIDA 408</t>
  </si>
  <si>
    <t>Logística Inversa</t>
  </si>
  <si>
    <t>IIDA 409</t>
  </si>
  <si>
    <t>Sistemas de Información</t>
  </si>
  <si>
    <t>Subtotal Disciplinar Formativa</t>
  </si>
  <si>
    <r>
      <t>Disciplinar  DUAL</t>
    </r>
    <r>
      <rPr>
        <b/>
        <vertAlign val="superscript"/>
        <sz val="10"/>
        <color theme="9"/>
        <rFont val="Source Sans Pro"/>
        <family val="2"/>
      </rPr>
      <t>4</t>
    </r>
  </si>
  <si>
    <t>DUIN 400</t>
  </si>
  <si>
    <t>Formación Dual I</t>
  </si>
  <si>
    <t>DUIN 401</t>
  </si>
  <si>
    <t>Formación Dual II</t>
  </si>
  <si>
    <t>INGA 017
IIDA 258</t>
  </si>
  <si>
    <t>DUIN 402</t>
  </si>
  <si>
    <t>Formación Dual III</t>
  </si>
  <si>
    <t>DUIN 403</t>
  </si>
  <si>
    <t>Formación Dual IV</t>
  </si>
  <si>
    <t>DUIN 404</t>
  </si>
  <si>
    <t>Formación Dual V</t>
  </si>
  <si>
    <t>Subtotal Disciplinar DUAL</t>
  </si>
  <si>
    <t xml:space="preserve">Área de Optativas Disciplinarias </t>
  </si>
  <si>
    <t>52/57</t>
  </si>
  <si>
    <t>Optativa I</t>
  </si>
  <si>
    <t>Los definidos por la Unidad Académica</t>
  </si>
  <si>
    <t>53/58</t>
  </si>
  <si>
    <t>Optativa II</t>
  </si>
  <si>
    <t>54/59</t>
  </si>
  <si>
    <t>Optativa III</t>
  </si>
  <si>
    <t>Subtotal Área de Optativas Disciplinarias</t>
  </si>
  <si>
    <t>Total Nivel Formativo</t>
  </si>
  <si>
    <t>Disciplinar DUAL</t>
  </si>
  <si>
    <t>Totales Mínimos por Especialización</t>
  </si>
  <si>
    <t xml:space="preserve">Área de Optativas Complementarias </t>
  </si>
  <si>
    <t>55/60</t>
  </si>
  <si>
    <t>0 a 5</t>
  </si>
  <si>
    <t>3 a 5</t>
  </si>
  <si>
    <t>54 a 90</t>
  </si>
  <si>
    <t>3 a 6</t>
  </si>
  <si>
    <t>56/61</t>
  </si>
  <si>
    <t>57/62</t>
  </si>
  <si>
    <t>58/63</t>
  </si>
  <si>
    <t>Optativa IV</t>
  </si>
  <si>
    <t>Subtotal Área de Optativas Complementarias</t>
  </si>
  <si>
    <t>0 a 20</t>
  </si>
  <si>
    <t>12  a 20</t>
  </si>
  <si>
    <t>216 a 360</t>
  </si>
  <si>
    <t>12 a 24</t>
  </si>
  <si>
    <t>Totales Máximos por Especialización</t>
  </si>
  <si>
    <t>152 a 172</t>
  </si>
  <si>
    <t>121 a 141</t>
  </si>
  <si>
    <t>285 a 293</t>
  </si>
  <si>
    <t>5460 a 5604</t>
  </si>
  <si>
    <t>350 a 362</t>
  </si>
  <si>
    <t>138 a 158</t>
  </si>
  <si>
    <t>110 a 130</t>
  </si>
  <si>
    <t>260 a 268</t>
  </si>
  <si>
    <t>5490 a 5634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</si>
  <si>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</si>
  <si>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</si>
  <si>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</si>
  <si>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rPr>
        <vertAlign val="superscript"/>
        <sz val="10"/>
        <rFont val="Source Sans Pro"/>
        <family val="2"/>
      </rPr>
      <t>4</t>
    </r>
    <r>
      <rPr>
        <sz val="10"/>
        <rFont val="Source Sans Pro"/>
        <family val="2"/>
      </rPr>
      <t>Para cursar el  Área de Especialización Disciplinar Dual debe cumplir con los lineamientos de la Convocatoria de Formación Dual de la Facultad de Ingeniería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</si>
</sst>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Source Sans Pro"/>
      <family val="2"/>
    </font>
    <font>
      <sz val="10"/>
      <name val="Arial"/>
      <family val="2"/>
    </font>
    <font>
      <b/>
      <sz val="10"/>
      <name val="Source Sans Pro"/>
      <family val="2"/>
    </font>
    <font>
      <sz val="10"/>
      <name val="Source Sans Pro"/>
      <family val="2"/>
    </font>
    <font>
      <sz val="8"/>
      <name val="Aptos Narrow"/>
      <family val="2"/>
      <scheme val="minor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b/>
      <sz val="11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lightDown">
        <fgColor theme="9" tint="-0.49998474074526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80C4E8"/>
        <bgColor rgb="FF9CC2E5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8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4" fillId="9" borderId="3" xfId="1" applyFont="1" applyFill="1" applyBorder="1" applyAlignment="1">
      <alignment horizontal="center" vertical="center"/>
    </xf>
    <xf numFmtId="0" fontId="5" fillId="9" borderId="3" xfId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4" fillId="9" borderId="3" xfId="1" applyFont="1" applyFill="1" applyBorder="1" applyAlignment="1">
      <alignment horizontal="right" vertical="center"/>
    </xf>
    <xf numFmtId="0" fontId="5" fillId="4" borderId="3" xfId="1" applyFont="1" applyFill="1" applyBorder="1" applyAlignment="1">
      <alignment vertical="center"/>
    </xf>
    <xf numFmtId="0" fontId="2" fillId="4" borderId="5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Normal" xfId="0" builtinId="0"/>
    <cellStyle name="Normal 2 2" xfId="2" xr:uid="{85D6FAC8-1FC6-46FA-B78E-C98964FAB2A0}"/>
    <cellStyle name="Normal 3" xfId="1" xr:uid="{4E2F6D63-9927-49DC-AC82-CCF3E11FC28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731B-3FA9-443D-AB6C-D9FA858224BC}">
  <dimension ref="A1:M129"/>
  <sheetViews>
    <sheetView showGridLines="0" tabSelected="1" zoomScaleNormal="100" workbookViewId="0">
      <selection sqref="A1:L1"/>
    </sheetView>
  </sheetViews>
  <sheetFormatPr defaultColWidth="11.42578125" defaultRowHeight="13.7"/>
  <cols>
    <col min="1" max="1" width="5" style="23" customWidth="1"/>
    <col min="2" max="2" width="9.5703125" style="23" customWidth="1"/>
    <col min="3" max="3" width="35.28515625" style="23" customWidth="1"/>
    <col min="4" max="4" width="8.140625" style="23" hidden="1" customWidth="1"/>
    <col min="5" max="5" width="9.85546875" style="23" hidden="1" customWidth="1"/>
    <col min="6" max="6" width="8.140625" style="23" customWidth="1"/>
    <col min="7" max="7" width="8.5703125" style="23" bestFit="1" customWidth="1"/>
    <col min="8" max="8" width="11.140625" style="23" customWidth="1"/>
    <col min="9" max="9" width="15" style="23" customWidth="1"/>
    <col min="10" max="10" width="10.28515625" style="23" customWidth="1"/>
    <col min="11" max="11" width="7.85546875" style="23" customWidth="1"/>
    <col min="12" max="12" width="16" style="23" bestFit="1" customWidth="1"/>
    <col min="13" max="16384" width="11.42578125" style="23"/>
  </cols>
  <sheetData>
    <row r="1" spans="1:1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>
      <c r="A5" s="31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>
      <c r="A6" s="31" t="s">
        <v>5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>
      <c r="A7" s="31" t="s">
        <v>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>
      <c r="A8" s="32" t="s">
        <v>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>
      <c r="B10" s="27" t="s">
        <v>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>
      <c r="B11" s="27" t="s"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>
      <c r="B12" s="27" t="s">
        <v>11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>
      <c r="A13" s="27" t="s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>
      <c r="A14" s="27" t="s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>
      <c r="A15" s="27" t="s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>
      <c r="A16" s="27" t="s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26.45" customHeight="1">
      <c r="A18" s="28" t="s">
        <v>16</v>
      </c>
      <c r="B18" s="28" t="s">
        <v>17</v>
      </c>
      <c r="C18" s="28" t="s">
        <v>18</v>
      </c>
      <c r="D18" s="28" t="s">
        <v>19</v>
      </c>
      <c r="E18" s="28" t="s">
        <v>20</v>
      </c>
      <c r="F18" s="28" t="s">
        <v>21</v>
      </c>
      <c r="G18" s="28"/>
      <c r="H18" s="29" t="s">
        <v>22</v>
      </c>
      <c r="I18" s="28" t="s">
        <v>23</v>
      </c>
      <c r="J18" s="28" t="s">
        <v>24</v>
      </c>
      <c r="K18" s="28" t="s">
        <v>25</v>
      </c>
      <c r="L18" s="28" t="s">
        <v>26</v>
      </c>
    </row>
    <row r="19" spans="1:12" ht="15">
      <c r="A19" s="28"/>
      <c r="B19" s="28"/>
      <c r="C19" s="28"/>
      <c r="D19" s="28"/>
      <c r="E19" s="28"/>
      <c r="F19" s="24" t="s">
        <v>27</v>
      </c>
      <c r="G19" s="24" t="s">
        <v>28</v>
      </c>
      <c r="H19" s="30"/>
      <c r="I19" s="28"/>
      <c r="J19" s="28"/>
      <c r="K19" s="28"/>
      <c r="L19" s="28"/>
    </row>
    <row r="20" spans="1:12">
      <c r="A20" s="26" t="s">
        <v>29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>
      <c r="A21" s="33" t="s">
        <v>30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ht="27.2">
      <c r="A22" s="3">
        <v>1</v>
      </c>
      <c r="B22" s="1" t="s">
        <v>31</v>
      </c>
      <c r="C22" s="12" t="s">
        <v>32</v>
      </c>
      <c r="D22" s="3">
        <v>2</v>
      </c>
      <c r="E22" s="3" t="s">
        <v>33</v>
      </c>
      <c r="F22" s="3">
        <v>1</v>
      </c>
      <c r="G22" s="3">
        <v>2</v>
      </c>
      <c r="H22" s="3">
        <v>3</v>
      </c>
      <c r="I22" s="3">
        <v>16</v>
      </c>
      <c r="J22" s="3">
        <v>70</v>
      </c>
      <c r="K22" s="3">
        <v>4</v>
      </c>
      <c r="L22" s="3" t="s">
        <v>34</v>
      </c>
    </row>
    <row r="23" spans="1:12">
      <c r="A23" s="3">
        <v>2</v>
      </c>
      <c r="B23" s="1" t="s">
        <v>35</v>
      </c>
      <c r="C23" s="12" t="s">
        <v>36</v>
      </c>
      <c r="D23" s="3">
        <v>6</v>
      </c>
      <c r="E23" s="3" t="s">
        <v>33</v>
      </c>
      <c r="F23" s="3">
        <v>1</v>
      </c>
      <c r="G23" s="3">
        <v>2</v>
      </c>
      <c r="H23" s="3">
        <v>3</v>
      </c>
      <c r="I23" s="3">
        <v>16</v>
      </c>
      <c r="J23" s="3">
        <v>70</v>
      </c>
      <c r="K23" s="3">
        <v>4</v>
      </c>
      <c r="L23" s="3" t="s">
        <v>31</v>
      </c>
    </row>
    <row r="24" spans="1:12">
      <c r="A24" s="3">
        <v>3</v>
      </c>
      <c r="B24" s="1" t="s">
        <v>37</v>
      </c>
      <c r="C24" s="12" t="s">
        <v>38</v>
      </c>
      <c r="D24" s="3">
        <v>9</v>
      </c>
      <c r="E24" s="3" t="s">
        <v>33</v>
      </c>
      <c r="F24" s="3">
        <v>1</v>
      </c>
      <c r="G24" s="3">
        <v>2</v>
      </c>
      <c r="H24" s="3">
        <v>3</v>
      </c>
      <c r="I24" s="3">
        <v>16</v>
      </c>
      <c r="J24" s="3">
        <v>70</v>
      </c>
      <c r="K24" s="3">
        <v>4</v>
      </c>
      <c r="L24" s="3" t="s">
        <v>35</v>
      </c>
    </row>
    <row r="25" spans="1:12">
      <c r="A25" s="3">
        <v>4</v>
      </c>
      <c r="B25" s="1" t="s">
        <v>39</v>
      </c>
      <c r="C25" s="2" t="s">
        <v>40</v>
      </c>
      <c r="D25" s="3">
        <v>1</v>
      </c>
      <c r="E25" s="3" t="s">
        <v>33</v>
      </c>
      <c r="F25" s="3">
        <v>2</v>
      </c>
      <c r="G25" s="3">
        <v>2</v>
      </c>
      <c r="H25" s="3">
        <v>4</v>
      </c>
      <c r="I25" s="3">
        <v>0</v>
      </c>
      <c r="J25" s="3">
        <v>72</v>
      </c>
      <c r="K25" s="3">
        <v>4</v>
      </c>
      <c r="L25" s="3" t="s">
        <v>34</v>
      </c>
    </row>
    <row r="26" spans="1:12">
      <c r="A26" s="3">
        <v>5</v>
      </c>
      <c r="B26" s="1" t="s">
        <v>41</v>
      </c>
      <c r="C26" s="2" t="s">
        <v>42</v>
      </c>
      <c r="D26" s="3">
        <v>2</v>
      </c>
      <c r="E26" s="3" t="s">
        <v>33</v>
      </c>
      <c r="F26" s="3">
        <v>2</v>
      </c>
      <c r="G26" s="3">
        <v>2</v>
      </c>
      <c r="H26" s="3">
        <v>4</v>
      </c>
      <c r="I26" s="3">
        <v>0</v>
      </c>
      <c r="J26" s="3">
        <v>72</v>
      </c>
      <c r="K26" s="3">
        <v>4</v>
      </c>
      <c r="L26" s="3" t="s">
        <v>39</v>
      </c>
    </row>
    <row r="27" spans="1:12">
      <c r="A27" s="3">
        <v>6</v>
      </c>
      <c r="B27" s="1" t="s">
        <v>43</v>
      </c>
      <c r="C27" s="2" t="s">
        <v>44</v>
      </c>
      <c r="D27" s="3">
        <v>3</v>
      </c>
      <c r="E27" s="3" t="s">
        <v>33</v>
      </c>
      <c r="F27" s="3">
        <v>2</v>
      </c>
      <c r="G27" s="3">
        <v>2</v>
      </c>
      <c r="H27" s="3">
        <v>4</v>
      </c>
      <c r="I27" s="3">
        <v>0</v>
      </c>
      <c r="J27" s="3">
        <v>72</v>
      </c>
      <c r="K27" s="3">
        <v>4</v>
      </c>
      <c r="L27" s="3" t="s">
        <v>41</v>
      </c>
    </row>
    <row r="28" spans="1:12">
      <c r="A28" s="3">
        <v>7</v>
      </c>
      <c r="B28" s="1" t="s">
        <v>45</v>
      </c>
      <c r="C28" s="2" t="s">
        <v>46</v>
      </c>
      <c r="D28" s="3">
        <v>4</v>
      </c>
      <c r="E28" s="3" t="s">
        <v>33</v>
      </c>
      <c r="F28" s="3">
        <v>2</v>
      </c>
      <c r="G28" s="3">
        <v>2</v>
      </c>
      <c r="H28" s="3">
        <v>4</v>
      </c>
      <c r="I28" s="3">
        <v>0</v>
      </c>
      <c r="J28" s="3">
        <v>72</v>
      </c>
      <c r="K28" s="3">
        <v>4</v>
      </c>
      <c r="L28" s="3" t="s">
        <v>43</v>
      </c>
    </row>
    <row r="29" spans="1:12" ht="28.15" customHeight="1">
      <c r="A29" s="34"/>
      <c r="B29" s="35"/>
      <c r="C29" s="36" t="s">
        <v>47</v>
      </c>
      <c r="D29" s="36"/>
      <c r="E29" s="36"/>
      <c r="F29" s="13">
        <f>SUM(F22:F28)</f>
        <v>11</v>
      </c>
      <c r="G29" s="13">
        <f t="shared" ref="G29:K29" si="0">SUM(G22:G28)</f>
        <v>14</v>
      </c>
      <c r="H29" s="13">
        <f t="shared" si="0"/>
        <v>25</v>
      </c>
      <c r="I29" s="13">
        <f t="shared" si="0"/>
        <v>48</v>
      </c>
      <c r="J29" s="13">
        <f t="shared" si="0"/>
        <v>498</v>
      </c>
      <c r="K29" s="13">
        <f t="shared" si="0"/>
        <v>28</v>
      </c>
      <c r="L29" s="13"/>
    </row>
    <row r="30" spans="1:12">
      <c r="A30" s="33" t="s">
        <v>48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3">
        <v>8</v>
      </c>
      <c r="B31" s="1" t="s">
        <v>49</v>
      </c>
      <c r="C31" s="12" t="s">
        <v>50</v>
      </c>
      <c r="D31" s="3">
        <v>1</v>
      </c>
      <c r="E31" s="3" t="s">
        <v>51</v>
      </c>
      <c r="F31" s="3">
        <v>4</v>
      </c>
      <c r="G31" s="3">
        <v>1</v>
      </c>
      <c r="H31" s="3">
        <v>5</v>
      </c>
      <c r="I31" s="3">
        <v>0</v>
      </c>
      <c r="J31" s="3">
        <v>90</v>
      </c>
      <c r="K31" s="3">
        <v>6</v>
      </c>
      <c r="L31" s="3" t="s">
        <v>34</v>
      </c>
    </row>
    <row r="32" spans="1:12">
      <c r="A32" s="3">
        <v>9</v>
      </c>
      <c r="B32" s="1" t="s">
        <v>52</v>
      </c>
      <c r="C32" s="12" t="s">
        <v>53</v>
      </c>
      <c r="D32" s="3">
        <v>1</v>
      </c>
      <c r="E32" s="3" t="s">
        <v>51</v>
      </c>
      <c r="F32" s="3">
        <v>2</v>
      </c>
      <c r="G32" s="3">
        <v>3</v>
      </c>
      <c r="H32" s="3">
        <v>5</v>
      </c>
      <c r="I32" s="3">
        <v>0</v>
      </c>
      <c r="J32" s="3">
        <v>90</v>
      </c>
      <c r="K32" s="3">
        <v>6</v>
      </c>
      <c r="L32" s="3" t="s">
        <v>34</v>
      </c>
    </row>
    <row r="33" spans="1:12">
      <c r="A33" s="3">
        <v>10</v>
      </c>
      <c r="B33" s="1" t="s">
        <v>54</v>
      </c>
      <c r="C33" s="12" t="s">
        <v>55</v>
      </c>
      <c r="D33" s="3">
        <v>1</v>
      </c>
      <c r="E33" s="3" t="s">
        <v>51</v>
      </c>
      <c r="F33" s="3">
        <v>1</v>
      </c>
      <c r="G33" s="3">
        <v>4</v>
      </c>
      <c r="H33" s="3">
        <v>5</v>
      </c>
      <c r="I33" s="3">
        <v>0</v>
      </c>
      <c r="J33" s="3">
        <v>90</v>
      </c>
      <c r="K33" s="3">
        <v>6</v>
      </c>
      <c r="L33" s="3" t="s">
        <v>34</v>
      </c>
    </row>
    <row r="34" spans="1:12">
      <c r="A34" s="3">
        <v>11</v>
      </c>
      <c r="B34" s="1" t="s">
        <v>56</v>
      </c>
      <c r="C34" s="12" t="s">
        <v>57</v>
      </c>
      <c r="D34" s="3">
        <v>1</v>
      </c>
      <c r="E34" s="3" t="s">
        <v>51</v>
      </c>
      <c r="F34" s="3">
        <v>2</v>
      </c>
      <c r="G34" s="3">
        <v>3</v>
      </c>
      <c r="H34" s="3">
        <v>5</v>
      </c>
      <c r="I34" s="3">
        <v>0</v>
      </c>
      <c r="J34" s="3">
        <v>90</v>
      </c>
      <c r="K34" s="3">
        <v>6</v>
      </c>
      <c r="L34" s="3" t="s">
        <v>34</v>
      </c>
    </row>
    <row r="35" spans="1:12">
      <c r="A35" s="3">
        <v>12</v>
      </c>
      <c r="B35" s="1" t="s">
        <v>58</v>
      </c>
      <c r="C35" s="2" t="s">
        <v>59</v>
      </c>
      <c r="D35" s="4">
        <v>2</v>
      </c>
      <c r="E35" s="3" t="s">
        <v>51</v>
      </c>
      <c r="F35" s="3">
        <v>4</v>
      </c>
      <c r="G35" s="3">
        <v>1</v>
      </c>
      <c r="H35" s="3">
        <v>5</v>
      </c>
      <c r="I35" s="3">
        <v>0</v>
      </c>
      <c r="J35" s="3">
        <v>90</v>
      </c>
      <c r="K35" s="3">
        <v>6</v>
      </c>
      <c r="L35" s="3" t="s">
        <v>49</v>
      </c>
    </row>
    <row r="36" spans="1:12">
      <c r="A36" s="3">
        <v>13</v>
      </c>
      <c r="B36" s="1" t="s">
        <v>60</v>
      </c>
      <c r="C36" s="2" t="s">
        <v>61</v>
      </c>
      <c r="D36" s="3">
        <v>2</v>
      </c>
      <c r="E36" s="3" t="s">
        <v>51</v>
      </c>
      <c r="F36" s="3">
        <v>3</v>
      </c>
      <c r="G36" s="3">
        <v>2</v>
      </c>
      <c r="H36" s="3">
        <v>5</v>
      </c>
      <c r="I36" s="3">
        <v>0</v>
      </c>
      <c r="J36" s="3">
        <v>90</v>
      </c>
      <c r="K36" s="3">
        <v>6</v>
      </c>
      <c r="L36" s="3" t="s">
        <v>54</v>
      </c>
    </row>
    <row r="37" spans="1:12">
      <c r="A37" s="3">
        <v>14</v>
      </c>
      <c r="B37" s="1" t="s">
        <v>62</v>
      </c>
      <c r="C37" s="6" t="s">
        <v>63</v>
      </c>
      <c r="D37" s="4">
        <v>2</v>
      </c>
      <c r="E37" s="3" t="s">
        <v>51</v>
      </c>
      <c r="F37" s="3">
        <v>4</v>
      </c>
      <c r="G37" s="3">
        <v>1</v>
      </c>
      <c r="H37" s="3">
        <v>5</v>
      </c>
      <c r="I37" s="3">
        <v>0</v>
      </c>
      <c r="J37" s="3">
        <v>90</v>
      </c>
      <c r="K37" s="3">
        <v>6</v>
      </c>
      <c r="L37" s="3" t="s">
        <v>34</v>
      </c>
    </row>
    <row r="38" spans="1:12">
      <c r="A38" s="3">
        <v>15</v>
      </c>
      <c r="B38" s="1" t="s">
        <v>64</v>
      </c>
      <c r="C38" s="5" t="s">
        <v>65</v>
      </c>
      <c r="D38" s="3">
        <v>3</v>
      </c>
      <c r="E38" s="3" t="s">
        <v>51</v>
      </c>
      <c r="F38" s="3">
        <v>2</v>
      </c>
      <c r="G38" s="3">
        <v>3</v>
      </c>
      <c r="H38" s="3">
        <v>5</v>
      </c>
      <c r="I38" s="3">
        <v>0</v>
      </c>
      <c r="J38" s="3">
        <v>90</v>
      </c>
      <c r="K38" s="3">
        <v>6</v>
      </c>
      <c r="L38" s="3" t="s">
        <v>34</v>
      </c>
    </row>
    <row r="39" spans="1:12">
      <c r="A39" s="3">
        <v>16</v>
      </c>
      <c r="B39" s="1" t="s">
        <v>66</v>
      </c>
      <c r="C39" s="2" t="s">
        <v>67</v>
      </c>
      <c r="D39" s="4">
        <v>3</v>
      </c>
      <c r="E39" s="3" t="s">
        <v>51</v>
      </c>
      <c r="F39" s="3">
        <v>4</v>
      </c>
      <c r="G39" s="3">
        <v>1</v>
      </c>
      <c r="H39" s="3">
        <v>5</v>
      </c>
      <c r="I39" s="3">
        <v>0</v>
      </c>
      <c r="J39" s="3">
        <v>90</v>
      </c>
      <c r="K39" s="3">
        <v>6</v>
      </c>
      <c r="L39" s="3" t="s">
        <v>58</v>
      </c>
    </row>
    <row r="40" spans="1:12">
      <c r="A40" s="3">
        <v>17</v>
      </c>
      <c r="B40" s="1" t="s">
        <v>68</v>
      </c>
      <c r="C40" s="2" t="s">
        <v>69</v>
      </c>
      <c r="D40" s="4">
        <v>3</v>
      </c>
      <c r="E40" s="3" t="s">
        <v>51</v>
      </c>
      <c r="F40" s="3">
        <v>3</v>
      </c>
      <c r="G40" s="3">
        <v>1</v>
      </c>
      <c r="H40" s="3">
        <v>4</v>
      </c>
      <c r="I40" s="3">
        <v>0</v>
      </c>
      <c r="J40" s="3">
        <v>72</v>
      </c>
      <c r="K40" s="3">
        <v>4</v>
      </c>
      <c r="L40" s="3" t="s">
        <v>34</v>
      </c>
    </row>
    <row r="41" spans="1:12">
      <c r="A41" s="3">
        <v>18</v>
      </c>
      <c r="B41" s="1" t="s">
        <v>70</v>
      </c>
      <c r="C41" s="5" t="s">
        <v>71</v>
      </c>
      <c r="D41" s="4">
        <v>4</v>
      </c>
      <c r="E41" s="3" t="s">
        <v>51</v>
      </c>
      <c r="F41" s="3">
        <v>4</v>
      </c>
      <c r="G41" s="3">
        <v>1</v>
      </c>
      <c r="H41" s="3">
        <v>5</v>
      </c>
      <c r="I41" s="3">
        <v>0</v>
      </c>
      <c r="J41" s="3">
        <v>90</v>
      </c>
      <c r="K41" s="3">
        <v>6</v>
      </c>
      <c r="L41" s="3" t="s">
        <v>66</v>
      </c>
    </row>
    <row r="42" spans="1:12">
      <c r="A42" s="34"/>
      <c r="B42" s="35"/>
      <c r="C42" s="36" t="s">
        <v>72</v>
      </c>
      <c r="D42" s="36"/>
      <c r="E42" s="36"/>
      <c r="F42" s="13">
        <f>SUM(F31:F41)</f>
        <v>33</v>
      </c>
      <c r="G42" s="13">
        <f t="shared" ref="G42:K42" si="1">SUM(G31:G41)</f>
        <v>21</v>
      </c>
      <c r="H42" s="13">
        <f t="shared" si="1"/>
        <v>54</v>
      </c>
      <c r="I42" s="13">
        <f t="shared" si="1"/>
        <v>0</v>
      </c>
      <c r="J42" s="13">
        <f t="shared" si="1"/>
        <v>972</v>
      </c>
      <c r="K42" s="13">
        <f t="shared" si="1"/>
        <v>64</v>
      </c>
      <c r="L42" s="13"/>
    </row>
    <row r="43" spans="1:12">
      <c r="A43" s="33" t="s">
        <v>73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">
        <v>19</v>
      </c>
      <c r="B44" s="1" t="s">
        <v>74</v>
      </c>
      <c r="C44" s="12" t="s">
        <v>75</v>
      </c>
      <c r="D44" s="3">
        <v>1</v>
      </c>
      <c r="E44" s="3" t="s">
        <v>51</v>
      </c>
      <c r="F44" s="3">
        <v>1</v>
      </c>
      <c r="G44" s="3">
        <v>4</v>
      </c>
      <c r="H44" s="3">
        <v>5</v>
      </c>
      <c r="I44" s="3">
        <v>0</v>
      </c>
      <c r="J44" s="3">
        <v>90</v>
      </c>
      <c r="K44" s="3">
        <v>6</v>
      </c>
      <c r="L44" s="3" t="s">
        <v>34</v>
      </c>
    </row>
    <row r="45" spans="1:12">
      <c r="A45" s="3">
        <v>20</v>
      </c>
      <c r="B45" s="1" t="s">
        <v>76</v>
      </c>
      <c r="C45" s="6" t="s">
        <v>77</v>
      </c>
      <c r="D45" s="3">
        <v>2</v>
      </c>
      <c r="E45" s="3" t="s">
        <v>51</v>
      </c>
      <c r="F45" s="3">
        <v>2</v>
      </c>
      <c r="G45" s="3">
        <v>3</v>
      </c>
      <c r="H45" s="3">
        <v>5</v>
      </c>
      <c r="I45" s="3">
        <v>0</v>
      </c>
      <c r="J45" s="3">
        <v>90</v>
      </c>
      <c r="K45" s="3">
        <v>6</v>
      </c>
      <c r="L45" s="3" t="s">
        <v>34</v>
      </c>
    </row>
    <row r="46" spans="1:12">
      <c r="A46" s="3">
        <v>21</v>
      </c>
      <c r="B46" s="1" t="s">
        <v>78</v>
      </c>
      <c r="C46" s="6" t="s">
        <v>79</v>
      </c>
      <c r="D46" s="3">
        <v>2</v>
      </c>
      <c r="E46" s="3" t="s">
        <v>51</v>
      </c>
      <c r="F46" s="3">
        <v>3</v>
      </c>
      <c r="G46" s="3">
        <v>2</v>
      </c>
      <c r="H46" s="3">
        <v>5</v>
      </c>
      <c r="I46" s="3">
        <v>0</v>
      </c>
      <c r="J46" s="3">
        <v>90</v>
      </c>
      <c r="K46" s="3">
        <v>6</v>
      </c>
      <c r="L46" s="3" t="s">
        <v>56</v>
      </c>
    </row>
    <row r="47" spans="1:12">
      <c r="A47" s="3">
        <v>22</v>
      </c>
      <c r="B47" s="1" t="s">
        <v>80</v>
      </c>
      <c r="C47" s="2" t="s">
        <v>81</v>
      </c>
      <c r="D47" s="3">
        <v>3</v>
      </c>
      <c r="E47" s="3" t="s">
        <v>51</v>
      </c>
      <c r="F47" s="3">
        <v>3</v>
      </c>
      <c r="G47" s="3">
        <v>2</v>
      </c>
      <c r="H47" s="3">
        <v>5</v>
      </c>
      <c r="I47" s="3">
        <v>0</v>
      </c>
      <c r="J47" s="3">
        <v>90</v>
      </c>
      <c r="K47" s="3">
        <v>6</v>
      </c>
      <c r="L47" s="3" t="s">
        <v>78</v>
      </c>
    </row>
    <row r="48" spans="1:12">
      <c r="A48" s="3">
        <v>23</v>
      </c>
      <c r="B48" s="1" t="s">
        <v>82</v>
      </c>
      <c r="C48" s="6" t="s">
        <v>83</v>
      </c>
      <c r="D48" s="3">
        <v>4</v>
      </c>
      <c r="E48" s="3" t="s">
        <v>51</v>
      </c>
      <c r="F48" s="3">
        <v>3</v>
      </c>
      <c r="G48" s="3">
        <v>2</v>
      </c>
      <c r="H48" s="3">
        <v>5</v>
      </c>
      <c r="I48" s="3">
        <v>0</v>
      </c>
      <c r="J48" s="3">
        <v>90</v>
      </c>
      <c r="K48" s="3">
        <v>6</v>
      </c>
      <c r="L48" s="3" t="s">
        <v>64</v>
      </c>
    </row>
    <row r="49" spans="1:12">
      <c r="A49" s="3">
        <v>24</v>
      </c>
      <c r="B49" s="1" t="s">
        <v>84</v>
      </c>
      <c r="C49" s="2" t="s">
        <v>85</v>
      </c>
      <c r="D49" s="3">
        <v>4</v>
      </c>
      <c r="E49" s="3" t="s">
        <v>51</v>
      </c>
      <c r="F49" s="3">
        <v>3</v>
      </c>
      <c r="G49" s="3">
        <v>2</v>
      </c>
      <c r="H49" s="3">
        <v>5</v>
      </c>
      <c r="I49" s="3">
        <v>0</v>
      </c>
      <c r="J49" s="3">
        <v>90</v>
      </c>
      <c r="K49" s="3">
        <v>6</v>
      </c>
      <c r="L49" s="3" t="s">
        <v>78</v>
      </c>
    </row>
    <row r="50" spans="1:12">
      <c r="A50" s="3">
        <v>25</v>
      </c>
      <c r="B50" s="1" t="s">
        <v>86</v>
      </c>
      <c r="C50" s="2" t="s">
        <v>87</v>
      </c>
      <c r="D50" s="3">
        <v>5</v>
      </c>
      <c r="E50" s="3" t="s">
        <v>51</v>
      </c>
      <c r="F50" s="3">
        <v>3</v>
      </c>
      <c r="G50" s="3">
        <v>2</v>
      </c>
      <c r="H50" s="3">
        <v>5</v>
      </c>
      <c r="I50" s="3">
        <v>0</v>
      </c>
      <c r="J50" s="3">
        <v>90</v>
      </c>
      <c r="K50" s="3">
        <v>6</v>
      </c>
      <c r="L50" s="3" t="s">
        <v>34</v>
      </c>
    </row>
    <row r="51" spans="1:12" ht="28.15" customHeight="1">
      <c r="A51" s="34"/>
      <c r="B51" s="35"/>
      <c r="C51" s="36" t="s">
        <v>88</v>
      </c>
      <c r="D51" s="36"/>
      <c r="E51" s="36"/>
      <c r="F51" s="13">
        <f>SUM(F44:F50)</f>
        <v>18</v>
      </c>
      <c r="G51" s="13">
        <f t="shared" ref="G51:K51" si="2">SUM(G44:G50)</f>
        <v>17</v>
      </c>
      <c r="H51" s="13">
        <f t="shared" si="2"/>
        <v>35</v>
      </c>
      <c r="I51" s="13">
        <f t="shared" si="2"/>
        <v>0</v>
      </c>
      <c r="J51" s="13">
        <f t="shared" si="2"/>
        <v>630</v>
      </c>
      <c r="K51" s="13">
        <f t="shared" si="2"/>
        <v>42</v>
      </c>
      <c r="L51" s="13"/>
    </row>
    <row r="52" spans="1:12">
      <c r="A52" s="33" t="s">
        <v>89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 ht="14.25">
      <c r="A53" s="3">
        <v>26</v>
      </c>
      <c r="B53" s="10" t="s">
        <v>90</v>
      </c>
      <c r="C53" s="12" t="s">
        <v>91</v>
      </c>
      <c r="D53" s="3">
        <v>1</v>
      </c>
      <c r="E53" s="3" t="s">
        <v>51</v>
      </c>
      <c r="F53" s="3">
        <v>3</v>
      </c>
      <c r="G53" s="3">
        <v>2</v>
      </c>
      <c r="H53" s="3">
        <v>5</v>
      </c>
      <c r="I53" s="3">
        <v>0</v>
      </c>
      <c r="J53" s="3">
        <v>90</v>
      </c>
      <c r="K53" s="3">
        <v>6</v>
      </c>
      <c r="L53" s="3" t="s">
        <v>34</v>
      </c>
    </row>
    <row r="54" spans="1:12" ht="14.25">
      <c r="A54" s="3">
        <v>27</v>
      </c>
      <c r="B54" s="10" t="s">
        <v>92</v>
      </c>
      <c r="C54" s="2" t="s">
        <v>93</v>
      </c>
      <c r="D54" s="3">
        <v>3</v>
      </c>
      <c r="E54" s="3" t="s">
        <v>51</v>
      </c>
      <c r="F54" s="3">
        <v>3</v>
      </c>
      <c r="G54" s="3">
        <v>2</v>
      </c>
      <c r="H54" s="3">
        <v>5</v>
      </c>
      <c r="I54" s="3">
        <v>0</v>
      </c>
      <c r="J54" s="3">
        <v>90</v>
      </c>
      <c r="K54" s="3">
        <v>6</v>
      </c>
      <c r="L54" s="3" t="s">
        <v>90</v>
      </c>
    </row>
    <row r="55" spans="1:12" ht="14.25">
      <c r="A55" s="3">
        <v>28</v>
      </c>
      <c r="B55" s="10" t="s">
        <v>94</v>
      </c>
      <c r="C55" s="6" t="s">
        <v>95</v>
      </c>
      <c r="D55" s="3">
        <v>4</v>
      </c>
      <c r="E55" s="3" t="s">
        <v>51</v>
      </c>
      <c r="F55" s="3">
        <v>3</v>
      </c>
      <c r="G55" s="3">
        <v>2</v>
      </c>
      <c r="H55" s="3">
        <v>5</v>
      </c>
      <c r="I55" s="3">
        <v>0</v>
      </c>
      <c r="J55" s="3">
        <v>90</v>
      </c>
      <c r="K55" s="3">
        <v>6</v>
      </c>
      <c r="L55" s="3" t="s">
        <v>96</v>
      </c>
    </row>
    <row r="56" spans="1:12">
      <c r="A56" s="34"/>
      <c r="B56" s="35"/>
      <c r="C56" s="36" t="s">
        <v>97</v>
      </c>
      <c r="D56" s="36"/>
      <c r="E56" s="36"/>
      <c r="F56" s="13">
        <f>SUM(F53:F55)</f>
        <v>9</v>
      </c>
      <c r="G56" s="13">
        <f t="shared" ref="G56:K56" si="3">SUM(G53:G55)</f>
        <v>6</v>
      </c>
      <c r="H56" s="13">
        <f t="shared" si="3"/>
        <v>15</v>
      </c>
      <c r="I56" s="13">
        <f t="shared" si="3"/>
        <v>0</v>
      </c>
      <c r="J56" s="13">
        <f t="shared" si="3"/>
        <v>270</v>
      </c>
      <c r="K56" s="13">
        <f t="shared" si="3"/>
        <v>18</v>
      </c>
      <c r="L56" s="13"/>
    </row>
    <row r="57" spans="1:12">
      <c r="A57" s="37"/>
      <c r="B57" s="37"/>
      <c r="C57" s="38" t="s">
        <v>98</v>
      </c>
      <c r="D57" s="38"/>
      <c r="E57" s="38"/>
      <c r="F57" s="14">
        <f>F56+F51+F42+F29</f>
        <v>71</v>
      </c>
      <c r="G57" s="14">
        <f t="shared" ref="G57:K57" si="4">G56+G51+G42+G29</f>
        <v>58</v>
      </c>
      <c r="H57" s="14">
        <f t="shared" si="4"/>
        <v>129</v>
      </c>
      <c r="I57" s="14">
        <f t="shared" si="4"/>
        <v>48</v>
      </c>
      <c r="J57" s="14">
        <f t="shared" si="4"/>
        <v>2370</v>
      </c>
      <c r="K57" s="14">
        <f t="shared" si="4"/>
        <v>152</v>
      </c>
      <c r="L57" s="15"/>
    </row>
    <row r="58" spans="1:12">
      <c r="A58" s="26" t="s">
        <v>99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>
      <c r="A59" s="33" t="s">
        <v>73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">
        <v>29</v>
      </c>
      <c r="B60" s="1" t="s">
        <v>100</v>
      </c>
      <c r="C60" s="2" t="s">
        <v>101</v>
      </c>
      <c r="D60" s="3">
        <v>4</v>
      </c>
      <c r="E60" s="3" t="s">
        <v>51</v>
      </c>
      <c r="F60" s="3">
        <v>3</v>
      </c>
      <c r="G60" s="3">
        <v>2</v>
      </c>
      <c r="H60" s="3">
        <v>5</v>
      </c>
      <c r="I60" s="3">
        <v>0</v>
      </c>
      <c r="J60" s="3">
        <v>90</v>
      </c>
      <c r="K60" s="3">
        <v>6</v>
      </c>
      <c r="L60" s="3" t="s">
        <v>62</v>
      </c>
    </row>
    <row r="61" spans="1:12">
      <c r="A61" s="3">
        <v>30</v>
      </c>
      <c r="B61" s="1" t="s">
        <v>102</v>
      </c>
      <c r="C61" s="2" t="s">
        <v>103</v>
      </c>
      <c r="D61" s="3">
        <v>5</v>
      </c>
      <c r="E61" s="3" t="s">
        <v>51</v>
      </c>
      <c r="F61" s="3">
        <v>3</v>
      </c>
      <c r="G61" s="3">
        <v>2</v>
      </c>
      <c r="H61" s="3">
        <v>5</v>
      </c>
      <c r="I61" s="3">
        <v>0</v>
      </c>
      <c r="J61" s="3">
        <v>90</v>
      </c>
      <c r="K61" s="3">
        <v>6</v>
      </c>
      <c r="L61" s="3" t="s">
        <v>52</v>
      </c>
    </row>
    <row r="62" spans="1:12">
      <c r="A62" s="3">
        <v>31</v>
      </c>
      <c r="B62" s="1" t="s">
        <v>104</v>
      </c>
      <c r="C62" s="2" t="s">
        <v>105</v>
      </c>
      <c r="D62" s="3">
        <v>5</v>
      </c>
      <c r="E62" s="3" t="s">
        <v>51</v>
      </c>
      <c r="F62" s="3">
        <v>3</v>
      </c>
      <c r="G62" s="3">
        <v>2</v>
      </c>
      <c r="H62" s="3">
        <v>5</v>
      </c>
      <c r="I62" s="3">
        <v>0</v>
      </c>
      <c r="J62" s="3">
        <v>90</v>
      </c>
      <c r="K62" s="3">
        <v>6</v>
      </c>
      <c r="L62" s="3" t="s">
        <v>100</v>
      </c>
    </row>
    <row r="63" spans="1:12">
      <c r="A63" s="3">
        <v>32</v>
      </c>
      <c r="B63" s="1" t="s">
        <v>106</v>
      </c>
      <c r="C63" s="2" t="s">
        <v>107</v>
      </c>
      <c r="D63" s="3">
        <v>5</v>
      </c>
      <c r="E63" s="3" t="s">
        <v>51</v>
      </c>
      <c r="F63" s="3">
        <v>3</v>
      </c>
      <c r="G63" s="3">
        <v>2</v>
      </c>
      <c r="H63" s="3">
        <v>5</v>
      </c>
      <c r="I63" s="3">
        <v>0</v>
      </c>
      <c r="J63" s="3">
        <v>90</v>
      </c>
      <c r="K63" s="3">
        <v>6</v>
      </c>
      <c r="L63" s="3" t="s">
        <v>82</v>
      </c>
    </row>
    <row r="64" spans="1:12">
      <c r="A64" s="3">
        <v>33</v>
      </c>
      <c r="B64" s="1" t="s">
        <v>108</v>
      </c>
      <c r="C64" s="2" t="s">
        <v>109</v>
      </c>
      <c r="D64" s="3">
        <v>6</v>
      </c>
      <c r="E64" s="3" t="s">
        <v>51</v>
      </c>
      <c r="F64" s="3">
        <v>3</v>
      </c>
      <c r="G64" s="3">
        <v>2</v>
      </c>
      <c r="H64" s="3">
        <v>5</v>
      </c>
      <c r="I64" s="3">
        <v>0</v>
      </c>
      <c r="J64" s="3">
        <v>90</v>
      </c>
      <c r="K64" s="3">
        <v>6</v>
      </c>
      <c r="L64" s="3" t="s">
        <v>86</v>
      </c>
    </row>
    <row r="65" spans="1:12" ht="28.15" customHeight="1">
      <c r="A65" s="34"/>
      <c r="B65" s="35"/>
      <c r="C65" s="36" t="s">
        <v>88</v>
      </c>
      <c r="D65" s="36"/>
      <c r="E65" s="36"/>
      <c r="F65" s="13">
        <f>SUM(F60:F64)</f>
        <v>15</v>
      </c>
      <c r="G65" s="13">
        <f t="shared" ref="G65:K65" si="5">SUM(G60:G64)</f>
        <v>10</v>
      </c>
      <c r="H65" s="13">
        <f t="shared" si="5"/>
        <v>25</v>
      </c>
      <c r="I65" s="13">
        <f t="shared" si="5"/>
        <v>0</v>
      </c>
      <c r="J65" s="13">
        <f t="shared" si="5"/>
        <v>450</v>
      </c>
      <c r="K65" s="13">
        <f t="shared" si="5"/>
        <v>30</v>
      </c>
      <c r="L65" s="13"/>
    </row>
    <row r="66" spans="1:12">
      <c r="A66" s="33" t="s">
        <v>89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</row>
    <row r="67" spans="1:12">
      <c r="A67" s="3">
        <v>34</v>
      </c>
      <c r="B67" s="1" t="s">
        <v>96</v>
      </c>
      <c r="C67" s="12" t="s">
        <v>110</v>
      </c>
      <c r="D67" s="3">
        <v>3</v>
      </c>
      <c r="E67" s="3" t="s">
        <v>51</v>
      </c>
      <c r="F67" s="3">
        <v>3</v>
      </c>
      <c r="G67" s="3">
        <v>2</v>
      </c>
      <c r="H67" s="3">
        <v>5</v>
      </c>
      <c r="I67" s="3">
        <v>0</v>
      </c>
      <c r="J67" s="3">
        <v>90</v>
      </c>
      <c r="K67" s="3">
        <v>6</v>
      </c>
      <c r="L67" s="3" t="s">
        <v>34</v>
      </c>
    </row>
    <row r="68" spans="1:12">
      <c r="A68" s="3">
        <v>35</v>
      </c>
      <c r="B68" s="1" t="s">
        <v>111</v>
      </c>
      <c r="C68" s="12" t="s">
        <v>112</v>
      </c>
      <c r="D68" s="3">
        <v>4</v>
      </c>
      <c r="E68" s="3" t="s">
        <v>51</v>
      </c>
      <c r="F68" s="3">
        <v>3</v>
      </c>
      <c r="G68" s="3">
        <v>2</v>
      </c>
      <c r="H68" s="3">
        <v>5</v>
      </c>
      <c r="I68" s="3">
        <v>0</v>
      </c>
      <c r="J68" s="3">
        <v>90</v>
      </c>
      <c r="K68" s="3">
        <v>6</v>
      </c>
      <c r="L68" s="3" t="s">
        <v>92</v>
      </c>
    </row>
    <row r="69" spans="1:12">
      <c r="A69" s="3">
        <v>36</v>
      </c>
      <c r="B69" s="1" t="s">
        <v>113</v>
      </c>
      <c r="C69" s="12" t="s">
        <v>114</v>
      </c>
      <c r="D69" s="3">
        <v>5</v>
      </c>
      <c r="E69" s="3" t="s">
        <v>51</v>
      </c>
      <c r="F69" s="3">
        <v>3</v>
      </c>
      <c r="G69" s="3">
        <v>2</v>
      </c>
      <c r="H69" s="3">
        <v>5</v>
      </c>
      <c r="I69" s="3">
        <v>0</v>
      </c>
      <c r="J69" s="3">
        <v>90</v>
      </c>
      <c r="K69" s="3">
        <v>6</v>
      </c>
      <c r="L69" s="3" t="s">
        <v>94</v>
      </c>
    </row>
    <row r="70" spans="1:12">
      <c r="A70" s="3">
        <v>37</v>
      </c>
      <c r="B70" s="1" t="s">
        <v>115</v>
      </c>
      <c r="C70" s="7" t="s">
        <v>116</v>
      </c>
      <c r="D70" s="3">
        <v>5</v>
      </c>
      <c r="E70" s="3" t="s">
        <v>51</v>
      </c>
      <c r="F70" s="3">
        <v>3</v>
      </c>
      <c r="G70" s="3">
        <v>2</v>
      </c>
      <c r="H70" s="3">
        <v>5</v>
      </c>
      <c r="I70" s="3">
        <v>0</v>
      </c>
      <c r="J70" s="3">
        <v>90</v>
      </c>
      <c r="K70" s="3">
        <v>6</v>
      </c>
      <c r="L70" s="3" t="s">
        <v>111</v>
      </c>
    </row>
    <row r="71" spans="1:12">
      <c r="A71" s="3">
        <v>38</v>
      </c>
      <c r="B71" s="1" t="s">
        <v>117</v>
      </c>
      <c r="C71" s="12" t="s">
        <v>118</v>
      </c>
      <c r="D71" s="3">
        <v>5</v>
      </c>
      <c r="E71" s="3" t="s">
        <v>51</v>
      </c>
      <c r="F71" s="3">
        <v>3</v>
      </c>
      <c r="G71" s="3">
        <v>2</v>
      </c>
      <c r="H71" s="3">
        <v>5</v>
      </c>
      <c r="I71" s="3">
        <v>0</v>
      </c>
      <c r="J71" s="3">
        <v>90</v>
      </c>
      <c r="K71" s="3">
        <v>6</v>
      </c>
      <c r="L71" s="3" t="s">
        <v>34</v>
      </c>
    </row>
    <row r="72" spans="1:12">
      <c r="A72" s="3">
        <v>39</v>
      </c>
      <c r="B72" s="1" t="s">
        <v>119</v>
      </c>
      <c r="C72" s="7" t="s">
        <v>120</v>
      </c>
      <c r="D72" s="3">
        <v>6</v>
      </c>
      <c r="E72" s="3" t="s">
        <v>51</v>
      </c>
      <c r="F72" s="3">
        <v>3</v>
      </c>
      <c r="G72" s="3">
        <v>2</v>
      </c>
      <c r="H72" s="3">
        <v>5</v>
      </c>
      <c r="I72" s="3">
        <v>0</v>
      </c>
      <c r="J72" s="3">
        <v>90</v>
      </c>
      <c r="K72" s="3">
        <v>6</v>
      </c>
      <c r="L72" s="3" t="s">
        <v>34</v>
      </c>
    </row>
    <row r="73" spans="1:12">
      <c r="A73" s="3">
        <v>40</v>
      </c>
      <c r="B73" s="1" t="s">
        <v>121</v>
      </c>
      <c r="C73" s="12" t="s">
        <v>122</v>
      </c>
      <c r="D73" s="3">
        <v>6</v>
      </c>
      <c r="E73" s="3" t="s">
        <v>51</v>
      </c>
      <c r="F73" s="3">
        <v>2</v>
      </c>
      <c r="G73" s="3">
        <v>3</v>
      </c>
      <c r="H73" s="3">
        <v>5</v>
      </c>
      <c r="I73" s="3">
        <v>0</v>
      </c>
      <c r="J73" s="3">
        <v>90</v>
      </c>
      <c r="K73" s="3">
        <v>6</v>
      </c>
      <c r="L73" s="3" t="s">
        <v>117</v>
      </c>
    </row>
    <row r="74" spans="1:12">
      <c r="A74" s="3">
        <v>41</v>
      </c>
      <c r="B74" s="1" t="s">
        <v>123</v>
      </c>
      <c r="C74" s="7" t="s">
        <v>124</v>
      </c>
      <c r="D74" s="3">
        <v>6</v>
      </c>
      <c r="E74" s="3" t="s">
        <v>51</v>
      </c>
      <c r="F74" s="3">
        <v>3</v>
      </c>
      <c r="G74" s="3">
        <v>2</v>
      </c>
      <c r="H74" s="3">
        <v>5</v>
      </c>
      <c r="I74" s="3">
        <v>0</v>
      </c>
      <c r="J74" s="3">
        <v>90</v>
      </c>
      <c r="K74" s="3">
        <v>6</v>
      </c>
      <c r="L74" s="3" t="s">
        <v>34</v>
      </c>
    </row>
    <row r="75" spans="1:12">
      <c r="A75" s="3">
        <v>42</v>
      </c>
      <c r="B75" s="1" t="s">
        <v>125</v>
      </c>
      <c r="C75" s="7" t="s">
        <v>126</v>
      </c>
      <c r="D75" s="3">
        <v>6</v>
      </c>
      <c r="E75" s="3" t="s">
        <v>51</v>
      </c>
      <c r="F75" s="3">
        <v>3</v>
      </c>
      <c r="G75" s="3">
        <v>2</v>
      </c>
      <c r="H75" s="3">
        <v>5</v>
      </c>
      <c r="I75" s="3">
        <v>0</v>
      </c>
      <c r="J75" s="3">
        <v>90</v>
      </c>
      <c r="K75" s="3">
        <v>6</v>
      </c>
      <c r="L75" s="3" t="s">
        <v>113</v>
      </c>
    </row>
    <row r="76" spans="1:12">
      <c r="A76" s="3">
        <v>43</v>
      </c>
      <c r="B76" s="1" t="s">
        <v>127</v>
      </c>
      <c r="C76" s="12" t="s">
        <v>128</v>
      </c>
      <c r="D76" s="3">
        <v>6</v>
      </c>
      <c r="E76" s="3" t="s">
        <v>51</v>
      </c>
      <c r="F76" s="3">
        <v>3</v>
      </c>
      <c r="G76" s="3">
        <v>2</v>
      </c>
      <c r="H76" s="3">
        <v>5</v>
      </c>
      <c r="I76" s="3">
        <v>0</v>
      </c>
      <c r="J76" s="3">
        <v>90</v>
      </c>
      <c r="K76" s="3">
        <v>6</v>
      </c>
      <c r="L76" s="3" t="s">
        <v>117</v>
      </c>
    </row>
    <row r="77" spans="1:12">
      <c r="A77" s="34"/>
      <c r="B77" s="35"/>
      <c r="C77" s="36" t="s">
        <v>97</v>
      </c>
      <c r="D77" s="36"/>
      <c r="E77" s="36"/>
      <c r="F77" s="13">
        <f>SUM(F67:F76)</f>
        <v>29</v>
      </c>
      <c r="G77" s="13">
        <f t="shared" ref="G77:K77" si="6">SUM(G67:G76)</f>
        <v>21</v>
      </c>
      <c r="H77" s="13">
        <f t="shared" si="6"/>
        <v>50</v>
      </c>
      <c r="I77" s="13">
        <f t="shared" si="6"/>
        <v>0</v>
      </c>
      <c r="J77" s="13">
        <f t="shared" si="6"/>
        <v>900</v>
      </c>
      <c r="K77" s="13">
        <f t="shared" si="6"/>
        <v>60</v>
      </c>
      <c r="L77" s="13"/>
    </row>
    <row r="78" spans="1:12">
      <c r="A78" s="33" t="s">
        <v>129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</row>
    <row r="79" spans="1:12">
      <c r="A79" s="39"/>
      <c r="B79" s="39"/>
      <c r="C79" s="41" t="s">
        <v>130</v>
      </c>
      <c r="D79" s="41"/>
      <c r="E79" s="41"/>
      <c r="F79" s="41"/>
      <c r="G79" s="41"/>
      <c r="H79" s="41"/>
      <c r="I79" s="41"/>
      <c r="J79" s="41"/>
      <c r="K79" s="41"/>
      <c r="L79" s="41"/>
    </row>
    <row r="80" spans="1:12" ht="15">
      <c r="A80" s="3">
        <v>44</v>
      </c>
      <c r="B80" s="1" t="s">
        <v>131</v>
      </c>
      <c r="C80" s="7" t="s">
        <v>132</v>
      </c>
      <c r="D80" s="4">
        <v>9</v>
      </c>
      <c r="E80" s="4" t="s">
        <v>51</v>
      </c>
      <c r="F80" s="4">
        <v>1</v>
      </c>
      <c r="G80" s="4">
        <v>2</v>
      </c>
      <c r="H80" s="4">
        <v>3</v>
      </c>
      <c r="I80" s="11" t="s">
        <v>133</v>
      </c>
      <c r="J80" s="3">
        <v>86</v>
      </c>
      <c r="K80" s="4">
        <v>5</v>
      </c>
      <c r="L80" s="3" t="s">
        <v>134</v>
      </c>
    </row>
    <row r="81" spans="1:12">
      <c r="A81" s="39"/>
      <c r="B81" s="39"/>
      <c r="C81" s="41" t="s">
        <v>135</v>
      </c>
      <c r="D81" s="41"/>
      <c r="E81" s="41"/>
      <c r="F81" s="41"/>
      <c r="G81" s="41"/>
      <c r="H81" s="41"/>
      <c r="I81" s="41"/>
      <c r="J81" s="41"/>
      <c r="K81" s="41"/>
      <c r="L81" s="41"/>
    </row>
    <row r="82" spans="1:12">
      <c r="A82" s="3">
        <v>45</v>
      </c>
      <c r="B82" s="1" t="s">
        <v>136</v>
      </c>
      <c r="C82" s="2" t="s">
        <v>137</v>
      </c>
      <c r="D82" s="3">
        <v>8</v>
      </c>
      <c r="E82" s="3" t="s">
        <v>51</v>
      </c>
      <c r="F82" s="3">
        <v>1</v>
      </c>
      <c r="G82" s="3">
        <v>3</v>
      </c>
      <c r="H82" s="4">
        <v>4</v>
      </c>
      <c r="I82" s="3">
        <v>0</v>
      </c>
      <c r="J82" s="4">
        <v>72</v>
      </c>
      <c r="K82" s="3">
        <v>4</v>
      </c>
      <c r="L82" s="3" t="s">
        <v>138</v>
      </c>
    </row>
    <row r="83" spans="1:12">
      <c r="A83" s="3">
        <v>46</v>
      </c>
      <c r="B83" s="1" t="s">
        <v>139</v>
      </c>
      <c r="C83" s="2" t="s">
        <v>140</v>
      </c>
      <c r="D83" s="3">
        <v>9</v>
      </c>
      <c r="E83" s="3" t="s">
        <v>51</v>
      </c>
      <c r="F83" s="40">
        <v>0</v>
      </c>
      <c r="G83" s="40">
        <v>0</v>
      </c>
      <c r="H83" s="40">
        <v>0</v>
      </c>
      <c r="I83" s="40">
        <v>0</v>
      </c>
      <c r="J83" s="4">
        <v>250</v>
      </c>
      <c r="K83" s="4">
        <v>15</v>
      </c>
      <c r="L83" s="3" t="s">
        <v>141</v>
      </c>
    </row>
    <row r="84" spans="1:12" ht="28.15" customHeight="1">
      <c r="A84" s="34"/>
      <c r="B84" s="35"/>
      <c r="C84" s="36" t="s">
        <v>142</v>
      </c>
      <c r="D84" s="36"/>
      <c r="E84" s="36"/>
      <c r="F84" s="13">
        <f>F80+F82+F83</f>
        <v>2</v>
      </c>
      <c r="G84" s="13">
        <f t="shared" ref="G84:K84" si="7">G80+G82+G83</f>
        <v>5</v>
      </c>
      <c r="H84" s="13">
        <f t="shared" si="7"/>
        <v>7</v>
      </c>
      <c r="I84" s="13">
        <f>32+I82+I83</f>
        <v>32</v>
      </c>
      <c r="J84" s="13">
        <f t="shared" si="7"/>
        <v>408</v>
      </c>
      <c r="K84" s="13">
        <f t="shared" si="7"/>
        <v>24</v>
      </c>
      <c r="L84" s="13"/>
    </row>
    <row r="85" spans="1:12">
      <c r="A85" s="33" t="s">
        <v>143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</row>
    <row r="86" spans="1:12">
      <c r="A86" s="39"/>
      <c r="B86" s="39"/>
      <c r="C86" s="41" t="s">
        <v>144</v>
      </c>
      <c r="D86" s="41"/>
      <c r="E86" s="41"/>
      <c r="F86" s="41"/>
      <c r="G86" s="41"/>
      <c r="H86" s="41"/>
      <c r="I86" s="41"/>
      <c r="J86" s="41"/>
      <c r="K86" s="41"/>
      <c r="L86" s="41"/>
    </row>
    <row r="87" spans="1:12">
      <c r="A87" s="3">
        <v>47</v>
      </c>
      <c r="B87" s="1" t="s">
        <v>145</v>
      </c>
      <c r="C87" s="2" t="s">
        <v>146</v>
      </c>
      <c r="D87" s="3">
        <v>7</v>
      </c>
      <c r="E87" s="3" t="s">
        <v>51</v>
      </c>
      <c r="F87" s="3">
        <v>3</v>
      </c>
      <c r="G87" s="3">
        <v>2</v>
      </c>
      <c r="H87" s="3">
        <v>5</v>
      </c>
      <c r="I87" s="3">
        <v>0</v>
      </c>
      <c r="J87" s="3">
        <v>90</v>
      </c>
      <c r="K87" s="3">
        <v>6</v>
      </c>
      <c r="L87" s="3" t="s">
        <v>108</v>
      </c>
    </row>
    <row r="88" spans="1:12">
      <c r="A88" s="3">
        <v>48</v>
      </c>
      <c r="B88" s="1" t="s">
        <v>147</v>
      </c>
      <c r="C88" s="12" t="s">
        <v>148</v>
      </c>
      <c r="D88" s="3">
        <v>7</v>
      </c>
      <c r="E88" s="3" t="s">
        <v>51</v>
      </c>
      <c r="F88" s="3">
        <v>3</v>
      </c>
      <c r="G88" s="3">
        <v>2</v>
      </c>
      <c r="H88" s="3">
        <v>5</v>
      </c>
      <c r="I88" s="3">
        <v>0</v>
      </c>
      <c r="J88" s="3">
        <v>90</v>
      </c>
      <c r="K88" s="3">
        <v>6</v>
      </c>
      <c r="L88" s="3" t="s">
        <v>34</v>
      </c>
    </row>
    <row r="89" spans="1:12">
      <c r="A89" s="3">
        <v>49</v>
      </c>
      <c r="B89" s="1" t="s">
        <v>149</v>
      </c>
      <c r="C89" s="12" t="s">
        <v>150</v>
      </c>
      <c r="D89" s="3">
        <v>7</v>
      </c>
      <c r="E89" s="3" t="s">
        <v>51</v>
      </c>
      <c r="F89" s="3">
        <v>3</v>
      </c>
      <c r="G89" s="3">
        <v>2</v>
      </c>
      <c r="H89" s="3">
        <v>5</v>
      </c>
      <c r="I89" s="3">
        <v>0</v>
      </c>
      <c r="J89" s="3">
        <v>90</v>
      </c>
      <c r="K89" s="3">
        <v>6</v>
      </c>
      <c r="L89" s="3" t="s">
        <v>106</v>
      </c>
    </row>
    <row r="90" spans="1:12">
      <c r="A90" s="3">
        <v>50</v>
      </c>
      <c r="B90" s="1" t="s">
        <v>151</v>
      </c>
      <c r="C90" s="12" t="s">
        <v>152</v>
      </c>
      <c r="D90" s="3">
        <v>7</v>
      </c>
      <c r="E90" s="3" t="s">
        <v>51</v>
      </c>
      <c r="F90" s="3">
        <v>3</v>
      </c>
      <c r="G90" s="3">
        <v>2</v>
      </c>
      <c r="H90" s="3">
        <v>5</v>
      </c>
      <c r="I90" s="3">
        <v>0</v>
      </c>
      <c r="J90" s="3">
        <v>90</v>
      </c>
      <c r="K90" s="3">
        <v>6</v>
      </c>
      <c r="L90" s="3" t="s">
        <v>119</v>
      </c>
    </row>
    <row r="91" spans="1:12">
      <c r="A91" s="3">
        <v>51</v>
      </c>
      <c r="B91" s="1" t="s">
        <v>153</v>
      </c>
      <c r="C91" s="7" t="s">
        <v>154</v>
      </c>
      <c r="D91" s="3">
        <v>7</v>
      </c>
      <c r="E91" s="3" t="s">
        <v>51</v>
      </c>
      <c r="F91" s="3">
        <v>3</v>
      </c>
      <c r="G91" s="3">
        <v>2</v>
      </c>
      <c r="H91" s="3">
        <v>5</v>
      </c>
      <c r="I91" s="3">
        <v>0</v>
      </c>
      <c r="J91" s="3">
        <v>90</v>
      </c>
      <c r="K91" s="3">
        <v>6</v>
      </c>
      <c r="L91" s="3" t="s">
        <v>34</v>
      </c>
    </row>
    <row r="92" spans="1:12">
      <c r="A92" s="3">
        <v>52</v>
      </c>
      <c r="B92" s="1" t="s">
        <v>155</v>
      </c>
      <c r="C92" s="7" t="s">
        <v>156</v>
      </c>
      <c r="D92" s="3">
        <v>7</v>
      </c>
      <c r="E92" s="3" t="s">
        <v>51</v>
      </c>
      <c r="F92" s="3">
        <v>3</v>
      </c>
      <c r="G92" s="3">
        <v>2</v>
      </c>
      <c r="H92" s="3">
        <v>5</v>
      </c>
      <c r="I92" s="3">
        <v>0</v>
      </c>
      <c r="J92" s="3">
        <v>90</v>
      </c>
      <c r="K92" s="3">
        <v>6</v>
      </c>
      <c r="L92" s="3" t="s">
        <v>123</v>
      </c>
    </row>
    <row r="93" spans="1:12" ht="27.2">
      <c r="A93" s="3">
        <v>53</v>
      </c>
      <c r="B93" s="1" t="s">
        <v>134</v>
      </c>
      <c r="C93" s="12" t="s">
        <v>157</v>
      </c>
      <c r="D93" s="3">
        <v>8</v>
      </c>
      <c r="E93" s="3" t="s">
        <v>51</v>
      </c>
      <c r="F93" s="3">
        <v>2</v>
      </c>
      <c r="G93" s="3">
        <v>3</v>
      </c>
      <c r="H93" s="3">
        <v>5</v>
      </c>
      <c r="I93" s="3">
        <v>0</v>
      </c>
      <c r="J93" s="3">
        <v>90</v>
      </c>
      <c r="K93" s="3">
        <v>6</v>
      </c>
      <c r="L93" s="3" t="s">
        <v>123</v>
      </c>
    </row>
    <row r="94" spans="1:12" ht="27.2">
      <c r="A94" s="3">
        <v>54</v>
      </c>
      <c r="B94" s="1" t="s">
        <v>158</v>
      </c>
      <c r="C94" s="7" t="s">
        <v>159</v>
      </c>
      <c r="D94" s="4">
        <v>8</v>
      </c>
      <c r="E94" s="3" t="s">
        <v>51</v>
      </c>
      <c r="F94" s="3">
        <v>3</v>
      </c>
      <c r="G94" s="3">
        <v>2</v>
      </c>
      <c r="H94" s="3">
        <v>5</v>
      </c>
      <c r="I94" s="3">
        <v>0</v>
      </c>
      <c r="J94" s="3">
        <v>90</v>
      </c>
      <c r="K94" s="3">
        <v>6</v>
      </c>
      <c r="L94" s="3" t="s">
        <v>160</v>
      </c>
    </row>
    <row r="95" spans="1:12">
      <c r="A95" s="3">
        <v>55</v>
      </c>
      <c r="B95" s="1" t="s">
        <v>161</v>
      </c>
      <c r="C95" s="6" t="s">
        <v>162</v>
      </c>
      <c r="D95" s="3">
        <v>8</v>
      </c>
      <c r="E95" s="3" t="s">
        <v>51</v>
      </c>
      <c r="F95" s="3">
        <v>3</v>
      </c>
      <c r="G95" s="3">
        <v>2</v>
      </c>
      <c r="H95" s="3">
        <v>5</v>
      </c>
      <c r="I95" s="3">
        <v>0</v>
      </c>
      <c r="J95" s="3">
        <v>90</v>
      </c>
      <c r="K95" s="3">
        <v>6</v>
      </c>
      <c r="L95" s="4" t="s">
        <v>151</v>
      </c>
    </row>
    <row r="96" spans="1:12">
      <c r="A96" s="3">
        <v>56</v>
      </c>
      <c r="B96" s="1" t="s">
        <v>163</v>
      </c>
      <c r="C96" s="6" t="s">
        <v>164</v>
      </c>
      <c r="D96" s="3">
        <v>8</v>
      </c>
      <c r="E96" s="3" t="s">
        <v>51</v>
      </c>
      <c r="F96" s="3">
        <v>3</v>
      </c>
      <c r="G96" s="3">
        <v>2</v>
      </c>
      <c r="H96" s="3">
        <v>5</v>
      </c>
      <c r="I96" s="3">
        <v>0</v>
      </c>
      <c r="J96" s="3">
        <v>90</v>
      </c>
      <c r="K96" s="3">
        <v>6</v>
      </c>
      <c r="L96" s="4" t="s">
        <v>155</v>
      </c>
    </row>
    <row r="97" spans="1:13">
      <c r="A97" s="34"/>
      <c r="B97" s="35"/>
      <c r="C97" s="36" t="s">
        <v>165</v>
      </c>
      <c r="D97" s="36"/>
      <c r="E97" s="36"/>
      <c r="F97" s="13">
        <f>SUM(F87:F96)</f>
        <v>29</v>
      </c>
      <c r="G97" s="13">
        <f t="shared" ref="G97:K97" si="8">SUM(G87:G96)</f>
        <v>21</v>
      </c>
      <c r="H97" s="13">
        <f t="shared" si="8"/>
        <v>50</v>
      </c>
      <c r="I97" s="13">
        <f t="shared" si="8"/>
        <v>0</v>
      </c>
      <c r="J97" s="13">
        <f t="shared" si="8"/>
        <v>900</v>
      </c>
      <c r="K97" s="13">
        <f t="shared" si="8"/>
        <v>60</v>
      </c>
      <c r="L97" s="13"/>
    </row>
    <row r="98" spans="1:13">
      <c r="A98" s="39"/>
      <c r="B98" s="39"/>
      <c r="C98" s="41" t="s">
        <v>166</v>
      </c>
      <c r="D98" s="41"/>
      <c r="E98" s="41"/>
      <c r="F98" s="41"/>
      <c r="G98" s="41"/>
      <c r="H98" s="41"/>
      <c r="I98" s="41"/>
      <c r="J98" s="41"/>
      <c r="K98" s="41"/>
      <c r="L98" s="41"/>
    </row>
    <row r="99" spans="1:13">
      <c r="A99" s="3">
        <v>47</v>
      </c>
      <c r="B99" s="1" t="s">
        <v>167</v>
      </c>
      <c r="C99" s="6" t="s">
        <v>168</v>
      </c>
      <c r="D99" s="3">
        <v>7</v>
      </c>
      <c r="E99" s="3" t="s">
        <v>33</v>
      </c>
      <c r="F99" s="3">
        <v>3</v>
      </c>
      <c r="G99" s="3">
        <v>2</v>
      </c>
      <c r="H99" s="3">
        <v>5</v>
      </c>
      <c r="I99" s="3">
        <v>96</v>
      </c>
      <c r="J99" s="3">
        <f>H99*18+I99</f>
        <v>186</v>
      </c>
      <c r="K99" s="3">
        <v>12</v>
      </c>
      <c r="L99" s="3" t="s">
        <v>108</v>
      </c>
    </row>
    <row r="100" spans="1:13" ht="27.2">
      <c r="A100" s="3">
        <v>48</v>
      </c>
      <c r="B100" s="1" t="s">
        <v>169</v>
      </c>
      <c r="C100" s="6" t="s">
        <v>170</v>
      </c>
      <c r="D100" s="3">
        <v>7</v>
      </c>
      <c r="E100" s="3" t="s">
        <v>33</v>
      </c>
      <c r="F100" s="3">
        <v>3</v>
      </c>
      <c r="G100" s="3">
        <v>2</v>
      </c>
      <c r="H100" s="3">
        <v>5</v>
      </c>
      <c r="I100" s="3">
        <v>96</v>
      </c>
      <c r="J100" s="3">
        <f t="shared" ref="J100:J103" si="9">H100*18+I100</f>
        <v>186</v>
      </c>
      <c r="K100" s="3">
        <v>12</v>
      </c>
      <c r="L100" s="3" t="s">
        <v>171</v>
      </c>
      <c r="M100" s="25"/>
    </row>
    <row r="101" spans="1:13">
      <c r="A101" s="3">
        <v>49</v>
      </c>
      <c r="B101" s="1" t="s">
        <v>172</v>
      </c>
      <c r="C101" s="6" t="s">
        <v>173</v>
      </c>
      <c r="D101" s="3">
        <v>7</v>
      </c>
      <c r="E101" s="3" t="s">
        <v>33</v>
      </c>
      <c r="F101" s="3">
        <v>3</v>
      </c>
      <c r="G101" s="3">
        <v>2</v>
      </c>
      <c r="H101" s="3">
        <v>5</v>
      </c>
      <c r="I101" s="3">
        <v>96</v>
      </c>
      <c r="J101" s="3">
        <f t="shared" si="9"/>
        <v>186</v>
      </c>
      <c r="K101" s="3">
        <v>12</v>
      </c>
      <c r="L101" s="3" t="s">
        <v>123</v>
      </c>
    </row>
    <row r="102" spans="1:13">
      <c r="A102" s="3">
        <v>50</v>
      </c>
      <c r="B102" s="1" t="s">
        <v>174</v>
      </c>
      <c r="C102" s="6" t="s">
        <v>175</v>
      </c>
      <c r="D102" s="3">
        <v>8</v>
      </c>
      <c r="E102" s="3" t="s">
        <v>33</v>
      </c>
      <c r="F102" s="3">
        <v>3</v>
      </c>
      <c r="G102" s="3">
        <v>2</v>
      </c>
      <c r="H102" s="3">
        <v>5</v>
      </c>
      <c r="I102" s="3">
        <v>96</v>
      </c>
      <c r="J102" s="3">
        <f t="shared" si="9"/>
        <v>186</v>
      </c>
      <c r="K102" s="3">
        <v>12</v>
      </c>
      <c r="L102" s="3" t="s">
        <v>172</v>
      </c>
    </row>
    <row r="103" spans="1:13">
      <c r="A103" s="3">
        <v>51</v>
      </c>
      <c r="B103" s="1" t="s">
        <v>176</v>
      </c>
      <c r="C103" s="6" t="s">
        <v>177</v>
      </c>
      <c r="D103" s="3">
        <v>8</v>
      </c>
      <c r="E103" s="3" t="s">
        <v>33</v>
      </c>
      <c r="F103" s="3">
        <v>3</v>
      </c>
      <c r="G103" s="3">
        <v>2</v>
      </c>
      <c r="H103" s="3">
        <v>5</v>
      </c>
      <c r="I103" s="3">
        <v>96</v>
      </c>
      <c r="J103" s="3">
        <f t="shared" si="9"/>
        <v>186</v>
      </c>
      <c r="K103" s="3">
        <v>12</v>
      </c>
      <c r="L103" s="3" t="s">
        <v>172</v>
      </c>
    </row>
    <row r="104" spans="1:13">
      <c r="A104" s="34"/>
      <c r="B104" s="35"/>
      <c r="C104" s="36" t="s">
        <v>178</v>
      </c>
      <c r="D104" s="36"/>
      <c r="E104" s="36"/>
      <c r="F104" s="13">
        <f>SUM(F99:F103)</f>
        <v>15</v>
      </c>
      <c r="G104" s="13">
        <f t="shared" ref="G104:K104" si="10">SUM(G99:G103)</f>
        <v>10</v>
      </c>
      <c r="H104" s="13">
        <f t="shared" si="10"/>
        <v>25</v>
      </c>
      <c r="I104" s="13">
        <f t="shared" si="10"/>
        <v>480</v>
      </c>
      <c r="J104" s="13">
        <f t="shared" si="10"/>
        <v>930</v>
      </c>
      <c r="K104" s="13">
        <f t="shared" si="10"/>
        <v>60</v>
      </c>
      <c r="L104" s="13"/>
    </row>
    <row r="105" spans="1:13">
      <c r="A105" s="33" t="s">
        <v>179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</row>
    <row r="106" spans="1:13" ht="27.2">
      <c r="A106" s="3" t="s">
        <v>180</v>
      </c>
      <c r="B106" s="8"/>
      <c r="C106" s="6" t="s">
        <v>181</v>
      </c>
      <c r="D106" s="4">
        <v>7</v>
      </c>
      <c r="E106" s="3" t="s">
        <v>51</v>
      </c>
      <c r="F106" s="3">
        <v>2</v>
      </c>
      <c r="G106" s="3">
        <v>2</v>
      </c>
      <c r="H106" s="3">
        <v>4</v>
      </c>
      <c r="I106" s="3">
        <v>0</v>
      </c>
      <c r="J106" s="3">
        <v>72</v>
      </c>
      <c r="K106" s="3">
        <v>4</v>
      </c>
      <c r="L106" s="3" t="s">
        <v>182</v>
      </c>
    </row>
    <row r="107" spans="1:13" ht="27.2">
      <c r="A107" s="3" t="s">
        <v>183</v>
      </c>
      <c r="B107" s="8"/>
      <c r="C107" s="6" t="s">
        <v>184</v>
      </c>
      <c r="D107" s="4">
        <v>8</v>
      </c>
      <c r="E107" s="3" t="s">
        <v>51</v>
      </c>
      <c r="F107" s="3">
        <v>2</v>
      </c>
      <c r="G107" s="3">
        <v>2</v>
      </c>
      <c r="H107" s="3">
        <v>4</v>
      </c>
      <c r="I107" s="3">
        <v>0</v>
      </c>
      <c r="J107" s="3">
        <v>72</v>
      </c>
      <c r="K107" s="3">
        <v>4</v>
      </c>
      <c r="L107" s="3" t="s">
        <v>182</v>
      </c>
    </row>
    <row r="108" spans="1:13" ht="27.2">
      <c r="A108" s="3" t="s">
        <v>185</v>
      </c>
      <c r="B108" s="8"/>
      <c r="C108" s="6" t="s">
        <v>186</v>
      </c>
      <c r="D108" s="4">
        <v>9</v>
      </c>
      <c r="E108" s="3" t="s">
        <v>51</v>
      </c>
      <c r="F108" s="3">
        <v>2</v>
      </c>
      <c r="G108" s="3">
        <v>2</v>
      </c>
      <c r="H108" s="3">
        <v>4</v>
      </c>
      <c r="I108" s="3">
        <v>0</v>
      </c>
      <c r="J108" s="3">
        <v>72</v>
      </c>
      <c r="K108" s="3">
        <v>4</v>
      </c>
      <c r="L108" s="3" t="s">
        <v>182</v>
      </c>
    </row>
    <row r="109" spans="1:13">
      <c r="A109" s="34"/>
      <c r="B109" s="35"/>
      <c r="C109" s="36" t="s">
        <v>187</v>
      </c>
      <c r="D109" s="36"/>
      <c r="E109" s="36"/>
      <c r="F109" s="13">
        <f>SUM(F106:F108)</f>
        <v>6</v>
      </c>
      <c r="G109" s="13">
        <f t="shared" ref="G109:K109" si="11">SUM(G106:G108)</f>
        <v>6</v>
      </c>
      <c r="H109" s="13">
        <f t="shared" si="11"/>
        <v>12</v>
      </c>
      <c r="I109" s="13">
        <f t="shared" si="11"/>
        <v>0</v>
      </c>
      <c r="J109" s="13">
        <f t="shared" si="11"/>
        <v>216</v>
      </c>
      <c r="K109" s="13">
        <f t="shared" si="11"/>
        <v>12</v>
      </c>
      <c r="L109" s="13"/>
    </row>
    <row r="110" spans="1:13">
      <c r="A110" s="37"/>
      <c r="B110" s="37"/>
      <c r="C110" s="16" t="s">
        <v>188</v>
      </c>
      <c r="D110" s="16"/>
      <c r="E110" s="16"/>
      <c r="F110" s="14"/>
      <c r="G110" s="14"/>
      <c r="H110" s="14"/>
      <c r="I110" s="14"/>
      <c r="J110" s="14"/>
      <c r="K110" s="14"/>
      <c r="L110" s="15"/>
    </row>
    <row r="111" spans="1:13">
      <c r="A111" s="37"/>
      <c r="B111" s="37"/>
      <c r="C111" s="46" t="s">
        <v>144</v>
      </c>
      <c r="D111" s="46"/>
      <c r="E111" s="46"/>
      <c r="F111" s="14">
        <f>F109+F97+F84+F77+F65</f>
        <v>81</v>
      </c>
      <c r="G111" s="14">
        <f t="shared" ref="G111:K111" si="12">G109+G97+G84+G77+G65</f>
        <v>63</v>
      </c>
      <c r="H111" s="14">
        <f t="shared" si="12"/>
        <v>144</v>
      </c>
      <c r="I111" s="14">
        <f t="shared" si="12"/>
        <v>32</v>
      </c>
      <c r="J111" s="14">
        <f t="shared" si="12"/>
        <v>2874</v>
      </c>
      <c r="K111" s="14">
        <f t="shared" si="12"/>
        <v>186</v>
      </c>
      <c r="L111" s="15"/>
    </row>
    <row r="112" spans="1:13">
      <c r="A112" s="37"/>
      <c r="B112" s="37"/>
      <c r="C112" s="46" t="s">
        <v>189</v>
      </c>
      <c r="D112" s="46"/>
      <c r="E112" s="46"/>
      <c r="F112" s="14">
        <f>F109+F104+F84+F77+F65</f>
        <v>67</v>
      </c>
      <c r="G112" s="14">
        <f t="shared" ref="G112:J112" si="13">G109+G104+G84+G77+G65</f>
        <v>52</v>
      </c>
      <c r="H112" s="14">
        <f t="shared" si="13"/>
        <v>119</v>
      </c>
      <c r="I112" s="14">
        <f t="shared" si="13"/>
        <v>512</v>
      </c>
      <c r="J112" s="14">
        <f t="shared" si="13"/>
        <v>2904</v>
      </c>
      <c r="K112" s="14">
        <f>K109+K104+K84+K77+K65</f>
        <v>186</v>
      </c>
      <c r="L112" s="15"/>
    </row>
    <row r="113" spans="1:12">
      <c r="A113" s="17"/>
      <c r="B113" s="18"/>
      <c r="C113" s="21" t="s">
        <v>190</v>
      </c>
      <c r="D113" s="22"/>
      <c r="E113" s="22"/>
      <c r="F113" s="44"/>
      <c r="G113" s="44"/>
      <c r="H113" s="44"/>
      <c r="I113" s="44"/>
      <c r="J113" s="44"/>
      <c r="K113" s="44"/>
      <c r="L113" s="45"/>
    </row>
    <row r="114" spans="1:12">
      <c r="A114" s="42" t="s">
        <v>144</v>
      </c>
      <c r="B114" s="43"/>
      <c r="C114" s="43"/>
      <c r="D114" s="43"/>
      <c r="E114" s="43"/>
      <c r="F114" s="19">
        <f>F111+F57</f>
        <v>152</v>
      </c>
      <c r="G114" s="19">
        <f t="shared" ref="G114:K114" si="14">G111+G57</f>
        <v>121</v>
      </c>
      <c r="H114" s="19">
        <f t="shared" si="14"/>
        <v>273</v>
      </c>
      <c r="I114" s="19">
        <f t="shared" si="14"/>
        <v>80</v>
      </c>
      <c r="J114" s="19">
        <f t="shared" si="14"/>
        <v>5244</v>
      </c>
      <c r="K114" s="19">
        <f t="shared" si="14"/>
        <v>338</v>
      </c>
      <c r="L114" s="20"/>
    </row>
    <row r="115" spans="1:12">
      <c r="A115" s="42" t="s">
        <v>189</v>
      </c>
      <c r="B115" s="43"/>
      <c r="C115" s="43"/>
      <c r="D115" s="43"/>
      <c r="E115" s="43"/>
      <c r="F115" s="19">
        <f>F112+F57</f>
        <v>138</v>
      </c>
      <c r="G115" s="19">
        <f t="shared" ref="G115:H115" si="15">G112+G57</f>
        <v>110</v>
      </c>
      <c r="H115" s="19">
        <f t="shared" si="15"/>
        <v>248</v>
      </c>
      <c r="I115" s="19">
        <f>I112+I57</f>
        <v>560</v>
      </c>
      <c r="J115" s="19">
        <f>J112+J57</f>
        <v>5274</v>
      </c>
      <c r="K115" s="19">
        <f>K112+K57</f>
        <v>338</v>
      </c>
      <c r="L115" s="20"/>
    </row>
    <row r="116" spans="1:12">
      <c r="A116" s="33" t="s">
        <v>191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spans="1:12" ht="27.2">
      <c r="A117" s="4" t="s">
        <v>192</v>
      </c>
      <c r="B117" s="8"/>
      <c r="C117" s="6" t="s">
        <v>181</v>
      </c>
      <c r="D117" s="4">
        <v>6</v>
      </c>
      <c r="E117" s="3" t="s">
        <v>51</v>
      </c>
      <c r="F117" s="4" t="s">
        <v>193</v>
      </c>
      <c r="G117" s="4" t="s">
        <v>193</v>
      </c>
      <c r="H117" s="4" t="s">
        <v>194</v>
      </c>
      <c r="I117" s="4">
        <v>0</v>
      </c>
      <c r="J117" s="4" t="s">
        <v>195</v>
      </c>
      <c r="K117" s="3" t="s">
        <v>196</v>
      </c>
      <c r="L117" s="3" t="s">
        <v>182</v>
      </c>
    </row>
    <row r="118" spans="1:12" ht="27.2">
      <c r="A118" s="4" t="s">
        <v>197</v>
      </c>
      <c r="B118" s="8"/>
      <c r="C118" s="6" t="s">
        <v>184</v>
      </c>
      <c r="D118" s="4">
        <v>7</v>
      </c>
      <c r="E118" s="3" t="s">
        <v>51</v>
      </c>
      <c r="F118" s="4" t="s">
        <v>193</v>
      </c>
      <c r="G118" s="4" t="s">
        <v>193</v>
      </c>
      <c r="H118" s="4" t="s">
        <v>194</v>
      </c>
      <c r="I118" s="4">
        <v>0</v>
      </c>
      <c r="J118" s="4" t="s">
        <v>195</v>
      </c>
      <c r="K118" s="3" t="s">
        <v>196</v>
      </c>
      <c r="L118" s="3" t="s">
        <v>182</v>
      </c>
    </row>
    <row r="119" spans="1:12" ht="27.2">
      <c r="A119" s="4" t="s">
        <v>198</v>
      </c>
      <c r="B119" s="8"/>
      <c r="C119" s="6" t="s">
        <v>186</v>
      </c>
      <c r="D119" s="4">
        <v>8</v>
      </c>
      <c r="E119" s="3" t="s">
        <v>51</v>
      </c>
      <c r="F119" s="4" t="s">
        <v>193</v>
      </c>
      <c r="G119" s="4" t="s">
        <v>193</v>
      </c>
      <c r="H119" s="4" t="s">
        <v>194</v>
      </c>
      <c r="I119" s="4">
        <v>0</v>
      </c>
      <c r="J119" s="4" t="s">
        <v>195</v>
      </c>
      <c r="K119" s="3" t="s">
        <v>196</v>
      </c>
      <c r="L119" s="3" t="s">
        <v>182</v>
      </c>
    </row>
    <row r="120" spans="1:12" ht="27.2">
      <c r="A120" s="4" t="s">
        <v>199</v>
      </c>
      <c r="B120" s="8"/>
      <c r="C120" s="6" t="s">
        <v>200</v>
      </c>
      <c r="D120" s="4">
        <v>9</v>
      </c>
      <c r="E120" s="3" t="s">
        <v>51</v>
      </c>
      <c r="F120" s="4" t="s">
        <v>193</v>
      </c>
      <c r="G120" s="4" t="s">
        <v>193</v>
      </c>
      <c r="H120" s="4" t="s">
        <v>194</v>
      </c>
      <c r="I120" s="4">
        <v>0</v>
      </c>
      <c r="J120" s="4" t="s">
        <v>195</v>
      </c>
      <c r="K120" s="3" t="s">
        <v>196</v>
      </c>
      <c r="L120" s="3" t="s">
        <v>182</v>
      </c>
    </row>
    <row r="121" spans="1:12" ht="28.15" customHeight="1">
      <c r="A121" s="34"/>
      <c r="B121" s="35"/>
      <c r="C121" s="36" t="s">
        <v>201</v>
      </c>
      <c r="D121" s="36"/>
      <c r="E121" s="36"/>
      <c r="F121" s="13" t="s">
        <v>202</v>
      </c>
      <c r="G121" s="13" t="s">
        <v>202</v>
      </c>
      <c r="H121" s="13" t="s">
        <v>203</v>
      </c>
      <c r="I121" s="13">
        <v>0</v>
      </c>
      <c r="J121" s="13" t="s">
        <v>204</v>
      </c>
      <c r="K121" s="13" t="s">
        <v>205</v>
      </c>
      <c r="L121" s="13"/>
    </row>
    <row r="122" spans="1:12">
      <c r="A122" s="17"/>
      <c r="B122" s="18"/>
      <c r="C122" s="21" t="s">
        <v>206</v>
      </c>
      <c r="D122" s="22"/>
      <c r="E122" s="22"/>
      <c r="F122" s="44"/>
      <c r="G122" s="44"/>
      <c r="H122" s="44"/>
      <c r="I122" s="44"/>
      <c r="J122" s="44"/>
      <c r="K122" s="44"/>
      <c r="L122" s="45"/>
    </row>
    <row r="123" spans="1:12">
      <c r="A123" s="42" t="s">
        <v>144</v>
      </c>
      <c r="B123" s="43"/>
      <c r="C123" s="43"/>
      <c r="D123" s="43"/>
      <c r="E123" s="43"/>
      <c r="F123" s="19" t="s">
        <v>207</v>
      </c>
      <c r="G123" s="19" t="s">
        <v>208</v>
      </c>
      <c r="H123" s="19" t="s">
        <v>209</v>
      </c>
      <c r="I123" s="19">
        <v>80</v>
      </c>
      <c r="J123" s="19" t="s">
        <v>210</v>
      </c>
      <c r="K123" s="19" t="s">
        <v>211</v>
      </c>
      <c r="L123" s="20"/>
    </row>
    <row r="124" spans="1:12">
      <c r="A124" s="42" t="s">
        <v>189</v>
      </c>
      <c r="B124" s="43"/>
      <c r="C124" s="43"/>
      <c r="D124" s="43"/>
      <c r="E124" s="43"/>
      <c r="F124" s="19" t="s">
        <v>212</v>
      </c>
      <c r="G124" s="19" t="s">
        <v>213</v>
      </c>
      <c r="H124" s="19" t="s">
        <v>214</v>
      </c>
      <c r="I124" s="19">
        <v>560</v>
      </c>
      <c r="J124" s="19" t="s">
        <v>215</v>
      </c>
      <c r="K124" s="19" t="s">
        <v>211</v>
      </c>
      <c r="L124" s="20"/>
    </row>
    <row r="125" spans="1:12" customFormat="1" ht="14.25"/>
    <row r="126" spans="1:12" ht="15">
      <c r="B126" s="9" t="s">
        <v>216</v>
      </c>
    </row>
    <row r="127" spans="1:12" ht="15">
      <c r="B127" s="9" t="s">
        <v>217</v>
      </c>
    </row>
    <row r="128" spans="1:12" ht="15">
      <c r="B128" s="9" t="s">
        <v>218</v>
      </c>
    </row>
    <row r="129" spans="2:12" ht="30.6" customHeight="1">
      <c r="B129" s="47" t="s">
        <v>219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</row>
  </sheetData>
  <sortState xmlns:xlrd2="http://schemas.microsoft.com/office/spreadsheetml/2017/richdata2" ref="B60:L64">
    <sortCondition ref="D60:D64"/>
  </sortState>
  <mergeCells count="86">
    <mergeCell ref="K122:L122"/>
    <mergeCell ref="B129:L129"/>
    <mergeCell ref="A121:B121"/>
    <mergeCell ref="C121:E121"/>
    <mergeCell ref="A123:E123"/>
    <mergeCell ref="A124:E124"/>
    <mergeCell ref="F122:J122"/>
    <mergeCell ref="A116:L116"/>
    <mergeCell ref="A104:B104"/>
    <mergeCell ref="C104:E104"/>
    <mergeCell ref="A105:L105"/>
    <mergeCell ref="A109:B109"/>
    <mergeCell ref="C109:E109"/>
    <mergeCell ref="A111:B111"/>
    <mergeCell ref="A112:B112"/>
    <mergeCell ref="A114:E114"/>
    <mergeCell ref="A115:E115"/>
    <mergeCell ref="F113:J113"/>
    <mergeCell ref="K113:L113"/>
    <mergeCell ref="C111:E111"/>
    <mergeCell ref="C112:E112"/>
    <mergeCell ref="A110:B110"/>
    <mergeCell ref="A85:L85"/>
    <mergeCell ref="A86:B86"/>
    <mergeCell ref="A97:B97"/>
    <mergeCell ref="C97:E97"/>
    <mergeCell ref="A98:B98"/>
    <mergeCell ref="C86:L86"/>
    <mergeCell ref="C98:L98"/>
    <mergeCell ref="A81:B81"/>
    <mergeCell ref="F83:I83"/>
    <mergeCell ref="C79:L79"/>
    <mergeCell ref="C81:L81"/>
    <mergeCell ref="A84:B84"/>
    <mergeCell ref="C84:E84"/>
    <mergeCell ref="A66:L66"/>
    <mergeCell ref="A77:B77"/>
    <mergeCell ref="C77:E77"/>
    <mergeCell ref="A78:L78"/>
    <mergeCell ref="A79:B79"/>
    <mergeCell ref="A57:B57"/>
    <mergeCell ref="C57:E57"/>
    <mergeCell ref="A58:L58"/>
    <mergeCell ref="A59:L59"/>
    <mergeCell ref="A65:B65"/>
    <mergeCell ref="C65:E65"/>
    <mergeCell ref="A43:L43"/>
    <mergeCell ref="A51:B51"/>
    <mergeCell ref="C51:E51"/>
    <mergeCell ref="A52:L52"/>
    <mergeCell ref="A56:B56"/>
    <mergeCell ref="C56:E56"/>
    <mergeCell ref="A21:L21"/>
    <mergeCell ref="A29:B29"/>
    <mergeCell ref="C29:E29"/>
    <mergeCell ref="A30:L30"/>
    <mergeCell ref="A42:B42"/>
    <mergeCell ref="C42:E42"/>
    <mergeCell ref="A6:L6"/>
    <mergeCell ref="A7:L7"/>
    <mergeCell ref="A8:L8"/>
    <mergeCell ref="A9:L9"/>
    <mergeCell ref="B12:L12"/>
    <mergeCell ref="B11:L11"/>
    <mergeCell ref="B10:L10"/>
    <mergeCell ref="A1:L1"/>
    <mergeCell ref="A2:L2"/>
    <mergeCell ref="A3:L3"/>
    <mergeCell ref="A4:L4"/>
    <mergeCell ref="A5:L5"/>
    <mergeCell ref="A20:L20"/>
    <mergeCell ref="A13:L13"/>
    <mergeCell ref="A14:L14"/>
    <mergeCell ref="A15:L15"/>
    <mergeCell ref="A16:L16"/>
    <mergeCell ref="A18:A19"/>
    <mergeCell ref="B18:B19"/>
    <mergeCell ref="C18:C19"/>
    <mergeCell ref="D18:D19"/>
    <mergeCell ref="E18:E19"/>
    <mergeCell ref="F18:G18"/>
    <mergeCell ref="H18:H19"/>
    <mergeCell ref="I18:I19"/>
    <mergeCell ref="J18:J19"/>
    <mergeCell ref="K18:K19"/>
    <mergeCell ref="L18:L19"/>
  </mergeCells>
  <phoneticPr fontId="6" type="noConversion"/>
  <conditionalFormatting sqref="B82">
    <cfRule type="duplicateValues" dxfId="1" priority="2"/>
  </conditionalFormatting>
  <conditionalFormatting sqref="B83">
    <cfRule type="duplicateValues" dxfId="0" priority="1"/>
  </conditionalFormatting>
  <printOptions horizontalCentered="1"/>
  <pageMargins left="0.23622047244094491" right="0.23622047244094491" top="0.55118110236220474" bottom="0.55118110236220474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LOPEZ - CABANILLAS MARLENNE JUDITH</cp:lastModifiedBy>
  <cp:revision/>
  <dcterms:created xsi:type="dcterms:W3CDTF">2024-11-26T15:52:43Z</dcterms:created>
  <dcterms:modified xsi:type="dcterms:W3CDTF">2025-02-10T23:28:51Z</dcterms:modified>
  <cp:category/>
  <cp:contentStatus/>
</cp:coreProperties>
</file>