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3590f8c6c48745a/Documentos/Bolsa PTI/2020/PROGRAMA PTI/M3/"/>
    </mc:Choice>
  </mc:AlternateContent>
  <xr:revisionPtr revIDLastSave="29" documentId="13_ncr:1_{FF88EDFE-15FD-4E75-AF46-59E53CAC8920}" xr6:coauthVersionLast="47" xr6:coauthVersionMax="47" xr10:uidLastSave="{8C04CB3D-610B-4D24-A93A-3506578542CA}"/>
  <bookViews>
    <workbookView xWindow="15" yWindow="30" windowWidth="15960" windowHeight="1312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N3" i="1"/>
  <c r="N4" i="1"/>
  <c r="N5" i="1"/>
  <c r="N6" i="1"/>
  <c r="N7" i="1"/>
  <c r="M6" i="1"/>
  <c r="D110" i="1"/>
  <c r="H110" i="1" s="1"/>
  <c r="D109" i="1"/>
  <c r="H109" i="1" s="1"/>
  <c r="D108" i="1" l="1"/>
  <c r="H108" i="1" s="1"/>
  <c r="D107" i="1"/>
  <c r="H107" i="1" s="1"/>
  <c r="D106" i="1"/>
  <c r="H106" i="1" s="1"/>
  <c r="D105" i="1"/>
  <c r="H105" i="1"/>
  <c r="D104" i="1"/>
  <c r="H104" i="1" s="1"/>
  <c r="D103" i="1"/>
  <c r="H103" i="1" s="1"/>
  <c r="D102" i="1"/>
  <c r="H102" i="1" s="1"/>
  <c r="D101" i="1"/>
  <c r="H101" i="1" s="1"/>
  <c r="D100" i="1"/>
  <c r="H100" i="1" s="1"/>
  <c r="D99" i="1"/>
  <c r="H99" i="1"/>
  <c r="D98" i="1"/>
  <c r="H98" i="1" s="1"/>
  <c r="D97" i="1"/>
  <c r="H97" i="1" s="1"/>
  <c r="D96" i="1"/>
  <c r="H96" i="1" s="1"/>
  <c r="D95" i="1"/>
  <c r="H95" i="1" s="1"/>
  <c r="D94" i="1"/>
  <c r="H94" i="1" s="1"/>
  <c r="D93" i="1"/>
  <c r="H93" i="1" s="1"/>
  <c r="D92" i="1"/>
  <c r="H92" i="1" s="1"/>
  <c r="D91" i="1"/>
  <c r="H91" i="1" s="1"/>
  <c r="D90" i="1"/>
  <c r="H90" i="1" s="1"/>
  <c r="D89" i="1"/>
  <c r="H89" i="1" s="1"/>
  <c r="D88" i="1"/>
  <c r="H88" i="1" s="1"/>
  <c r="D87" i="1"/>
  <c r="H87" i="1" s="1"/>
  <c r="D86" i="1"/>
  <c r="H86" i="1" s="1"/>
  <c r="D85" i="1"/>
  <c r="H85" i="1" s="1"/>
  <c r="D84" i="1"/>
  <c r="H84" i="1" s="1"/>
  <c r="D83" i="1"/>
  <c r="H83" i="1" s="1"/>
  <c r="D82" i="1" l="1"/>
  <c r="H82" i="1" s="1"/>
  <c r="D81" i="1"/>
  <c r="H81" i="1" s="1"/>
  <c r="D80" i="1"/>
  <c r="H80" i="1" s="1"/>
  <c r="D79" i="1"/>
  <c r="H79" i="1" s="1"/>
  <c r="D78" i="1"/>
  <c r="H78" i="1" s="1"/>
  <c r="D77" i="1"/>
  <c r="H77" i="1" s="1"/>
  <c r="D76" i="1"/>
  <c r="H76" i="1" s="1"/>
  <c r="D75" i="1"/>
  <c r="H75" i="1" s="1"/>
  <c r="D74" i="1"/>
  <c r="H74" i="1" s="1"/>
  <c r="D73" i="1"/>
  <c r="H73" i="1" s="1"/>
  <c r="D72" i="1"/>
  <c r="H72" i="1" s="1"/>
  <c r="D71" i="1"/>
  <c r="H71" i="1" s="1"/>
  <c r="D70" i="1"/>
  <c r="H70" i="1" s="1"/>
  <c r="D69" i="1"/>
  <c r="H69" i="1" s="1"/>
  <c r="D68" i="1"/>
  <c r="H68" i="1" s="1"/>
  <c r="D67" i="1"/>
  <c r="H67" i="1" s="1"/>
  <c r="D66" i="1"/>
  <c r="H66" i="1" s="1"/>
  <c r="D65" i="1"/>
  <c r="H65" i="1" s="1"/>
  <c r="D64" i="1"/>
  <c r="H64" i="1" s="1"/>
  <c r="D63" i="1"/>
  <c r="H63" i="1" s="1"/>
  <c r="D62" i="1"/>
  <c r="H62" i="1" s="1"/>
  <c r="D61" i="1"/>
  <c r="H61" i="1" s="1"/>
  <c r="D60" i="1"/>
  <c r="H60" i="1" s="1"/>
  <c r="D59" i="1"/>
  <c r="H59" i="1" s="1"/>
  <c r="D58" i="1"/>
  <c r="H58" i="1" s="1"/>
  <c r="D57" i="1"/>
  <c r="H57" i="1" s="1"/>
  <c r="H8" i="1"/>
  <c r="H33" i="1"/>
  <c r="H41" i="1"/>
  <c r="H46" i="1"/>
  <c r="H49" i="1"/>
  <c r="H52" i="1"/>
  <c r="D56" i="1"/>
  <c r="H56" i="1" s="1"/>
  <c r="D55" i="1"/>
  <c r="H55" i="1" s="1"/>
  <c r="D54" i="1"/>
  <c r="H54" i="1" s="1"/>
  <c r="D53" i="1"/>
  <c r="H53" i="1" s="1"/>
  <c r="D52" i="1"/>
  <c r="D51" i="1"/>
  <c r="H51" i="1" s="1"/>
  <c r="D50" i="1"/>
  <c r="H50" i="1" s="1"/>
  <c r="D49" i="1"/>
  <c r="D48" i="1"/>
  <c r="H48" i="1" s="1"/>
  <c r="D47" i="1"/>
  <c r="H47" i="1" s="1"/>
  <c r="D46" i="1"/>
  <c r="D45" i="1"/>
  <c r="H45" i="1" s="1"/>
  <c r="D44" i="1"/>
  <c r="H44" i="1" s="1"/>
  <c r="D43" i="1"/>
  <c r="H43" i="1" s="1"/>
  <c r="D42" i="1"/>
  <c r="H42" i="1" s="1"/>
  <c r="D41" i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0" i="1"/>
  <c r="H20" i="1" s="1"/>
  <c r="D21" i="1"/>
  <c r="H21" i="1" s="1"/>
  <c r="D22" i="1"/>
  <c r="H22" i="1" s="1"/>
  <c r="D23" i="1"/>
  <c r="H23" i="1" s="1"/>
  <c r="D14" i="1"/>
  <c r="H14" i="1" s="1"/>
  <c r="D15" i="1" l="1"/>
  <c r="H15" i="1" s="1"/>
  <c r="D11" i="1"/>
  <c r="H11" i="1" s="1"/>
  <c r="D10" i="1"/>
  <c r="H10" i="1" s="1"/>
  <c r="D12" i="1"/>
  <c r="H12" i="1" s="1"/>
  <c r="D13" i="1"/>
  <c r="H13" i="1" s="1"/>
  <c r="D16" i="1"/>
  <c r="H16" i="1" s="1"/>
  <c r="D17" i="1"/>
  <c r="H17" i="1" s="1"/>
  <c r="D18" i="1"/>
  <c r="H18" i="1" s="1"/>
  <c r="D19" i="1"/>
  <c r="H19" i="1" s="1"/>
  <c r="D9" i="1"/>
  <c r="H9" i="1" s="1"/>
  <c r="D7" i="1"/>
  <c r="D6" i="1"/>
  <c r="H6" i="1" s="1"/>
  <c r="D4" i="1"/>
  <c r="H4" i="1" s="1"/>
  <c r="D5" i="1"/>
  <c r="H5" i="1" s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Jannuzzi</author>
  </authors>
  <commentList>
    <comment ref="M5" authorId="0" shapeId="0" xr:uid="{5D5D8D63-ED76-4682-AC24-4FB00AF83244}">
      <text>
        <r>
          <rPr>
            <b/>
            <sz val="9"/>
            <color indexed="81"/>
            <rFont val="Segoe UI"/>
            <family val="2"/>
          </rPr>
          <t>Gustavo Jannuzzi:</t>
        </r>
        <r>
          <rPr>
            <sz val="9"/>
            <color indexed="81"/>
            <rFont val="Segoe UI"/>
            <family val="2"/>
          </rPr>
          <t xml:space="preserve">
Ela diz a data automaticamente.
É só preencher a planilha e aqui mostra a data.
Beiju!</t>
        </r>
      </text>
    </comment>
    <comment ref="M6" authorId="0" shapeId="0" xr:uid="{AE25190F-FCA2-4FDA-9E79-081CE67491A4}">
      <text>
        <r>
          <rPr>
            <b/>
            <sz val="9"/>
            <color indexed="81"/>
            <rFont val="Segoe UI"/>
            <family val="2"/>
          </rPr>
          <t>Gustavo Jannuzzi:</t>
        </r>
        <r>
          <rPr>
            <sz val="9"/>
            <color indexed="81"/>
            <rFont val="Segoe UI"/>
            <family val="2"/>
          </rPr>
          <t xml:space="preserve">
Ela diz a data automaticamente.
É só preencher a planilha e aqui mostra a data.
Beiju!</t>
        </r>
      </text>
    </comment>
  </commentList>
</comments>
</file>

<file path=xl/sharedStrings.xml><?xml version="1.0" encoding="utf-8"?>
<sst xmlns="http://schemas.openxmlformats.org/spreadsheetml/2006/main" count="346" uniqueCount="146">
  <si>
    <t xml:space="preserve">Insumo </t>
  </si>
  <si>
    <t xml:space="preserve">Emissão </t>
  </si>
  <si>
    <t>Und.</t>
  </si>
  <si>
    <t>Qtd.</t>
  </si>
  <si>
    <t>Valot total</t>
  </si>
  <si>
    <t>D.D.S.</t>
  </si>
  <si>
    <t>n°</t>
  </si>
  <si>
    <t>Domingo</t>
  </si>
  <si>
    <t xml:space="preserve">Segunda </t>
  </si>
  <si>
    <t>Terça</t>
  </si>
  <si>
    <t xml:space="preserve">Quarta </t>
  </si>
  <si>
    <t xml:space="preserve">Quinta </t>
  </si>
  <si>
    <t xml:space="preserve">Sexta </t>
  </si>
  <si>
    <t xml:space="preserve">Sábado </t>
  </si>
  <si>
    <t xml:space="preserve">PREMISSE - DOSADOR P/ SAB. LIQUIDO
AMAZON
</t>
  </si>
  <si>
    <t>und.</t>
  </si>
  <si>
    <t>LAMINA DE SERRA IRWIN 07.1/4X24 DENTES</t>
  </si>
  <si>
    <t>CORRENTE GALVANIZADA ELO 3CM 4MM</t>
  </si>
  <si>
    <t>Kg</t>
  </si>
  <si>
    <t>LONA VINIL FLEX CINZA 1,42L</t>
  </si>
  <si>
    <t>m</t>
  </si>
  <si>
    <t>ADESIVO BLOCKOUT IMPRESSO</t>
  </si>
  <si>
    <t>DENVERMANTA PRIMER AC</t>
  </si>
  <si>
    <t>FITA VEDA ROSCA 18MMX50M - TIGRE</t>
  </si>
  <si>
    <t>PARAFUSO PONTA BROCA FLAN 4,2X13 1000 0 ANCORA</t>
  </si>
  <si>
    <t>FITA ISOLANTE 10M X 19MM VERDE</t>
  </si>
  <si>
    <t>FITA ISOLANTE COLORIDA 5M AMARELA - 1 0 ADERE</t>
  </si>
  <si>
    <t>FITA ISOLANTE COLORIDA 5M VERDE - 1 0 ADERE</t>
  </si>
  <si>
    <t xml:space="preserve">Emergencial </t>
  </si>
  <si>
    <t>Dia de Compra</t>
  </si>
  <si>
    <t>PARAFUSO OGIVADO 12X1.1/2</t>
  </si>
  <si>
    <t>FECHADURA C/ ESPELHO INOX MOD 601- 2 0 602/03 - STAM</t>
  </si>
  <si>
    <t>JOGO DE ESCOVAS XSE 247 2680605 (1HB)</t>
  </si>
  <si>
    <t>pc</t>
  </si>
  <si>
    <t>CL-010 - PERFIL DE ALUMINIO SOL. NATURAL 3mt - Ecostick</t>
  </si>
  <si>
    <t>CL-009 - PERFIL DE ALUMINIO SOL. NATURAL 22 0 3MT CUNHA - ECOSTICK</t>
  </si>
  <si>
    <t>STK-301 - COLUNA CENTRAL 35MM C/ OLHAL 1 0 PRETO - ECOSTICK</t>
  </si>
  <si>
    <t>STK-303 - TRAV. INTERM. COM PRESILHA 48 0 PARAF. PRETO - ECOSTICK</t>
  </si>
  <si>
    <t>STK-306 - COLUNA CENTRAL 92MM (6,5M) 82 0 PRETO - ECOSTICK</t>
  </si>
  <si>
    <t>STK-319 - MARCO TUBULAR P/ COLUNA 3 0 38MM PRETO - ECOSTICK</t>
  </si>
  <si>
    <t>STK-320 - MONTANTE FOLHA MOVEL PRETO - 129 0 ECOSTICK</t>
  </si>
  <si>
    <t>STK-321 - TRAV. SUPERIOR DA FOLHA 136 0 MOVEL PRETO - ECOSTICK</t>
  </si>
  <si>
    <t>STK-348 - MARCO PARA COLUNA 92MM 53 0 (6,5M) PRETO - ECOSTICK</t>
  </si>
  <si>
    <t>BRA-502 - BRACO PROJ/DESL. 60MM CX17 49 0 P.V. 2</t>
  </si>
  <si>
    <t>par</t>
  </si>
  <si>
    <t>BRA-503 - BRACO PROJ/ DESL. 950MM CX17 15 0 P.V. 2</t>
  </si>
  <si>
    <t>UDI-FECH735 - FECHO MAX-AR 735 DIREITO 60 0 SEM PARAFUSO APARENTE</t>
  </si>
  <si>
    <t>PRE-345 - PRESILHA DE FIXACAO FRONTAL</t>
  </si>
  <si>
    <t>PRE-346 - PRESILHA DE APOIO DO MODULO 584 0 FIXO</t>
  </si>
  <si>
    <t>PSC-001 - GAXETA DA COLUNA E TRAVESSA 61 0 C/ 50MT - ECOSTICK</t>
  </si>
  <si>
    <t>RL</t>
  </si>
  <si>
    <t>PSC-002 - GAXETA EXTERNA FLAP C/ 50MT - 38 0 ECOSTICK</t>
  </si>
  <si>
    <t>CADEADO 40MM</t>
  </si>
  <si>
    <t>PICARETA TRAMONTINA</t>
  </si>
  <si>
    <t>RIPA DE PINUS 10CM X 2,5CM C/ 3 METROS</t>
  </si>
  <si>
    <t>PREGO 17 X 27 CABECA DUPLA</t>
  </si>
  <si>
    <t>PREGO 17X27 CABECA DUPLA</t>
  </si>
  <si>
    <t>PREGO 19 X 39 - GERDAU</t>
  </si>
  <si>
    <t>RIPA DE EUCALIPTO 5CM</t>
  </si>
  <si>
    <t>CHAPA GALVANIZADA 26 BOBINA 1,20M 34,5 0 LARGURA</t>
  </si>
  <si>
    <t>DISCO DIAMANTADO SEGMENTADO 7" MTX</t>
  </si>
  <si>
    <t xml:space="preserve">TELA LISA DE 1,20 </t>
  </si>
  <si>
    <t>PRIMER ACABAMENTO SOLDAVEL - BIG SOLDA</t>
  </si>
  <si>
    <t>l</t>
  </si>
  <si>
    <t>m²</t>
  </si>
  <si>
    <t>PISO ELEVADO EM PLACAS 60X60</t>
  </si>
  <si>
    <t>PISO VINILICO EM PLACA 4MM TARKETT SQUARE SET</t>
  </si>
  <si>
    <t>PORCELANATO BIANCO COVELANO 60X120CM RETIFICADO POLIDO, LINHA TIMELESS COD 24483E - PORTOBELLO</t>
  </si>
  <si>
    <t xml:space="preserve">PORCELANATO MINERAL BLACK 60X60CM RETIFICADO NATURAL, LINHA MINERAL COD 23206E - PORTOBELLO
</t>
  </si>
  <si>
    <t>TELHA ACO TRAPEZIO "25" 0,43MM</t>
  </si>
  <si>
    <t>CAIBRO DE PINUS 5X10X3,00MT</t>
  </si>
  <si>
    <t>PREGO 17 X 27 - GERDAU</t>
  </si>
  <si>
    <t>TELHA GAL TP 25 1020 0,43MM, ISOPOR TELHA GAL TP 25 1020 0,43MM, ISOPOR BANDEJA E MANTA TERMICA de 1,39M - MERIDIONAL TELHASBANDEJA E MANTA TERMICA de 1,39M - MERIDIONAL TELHAS</t>
  </si>
  <si>
    <t>TELHA GAL TP 25 1020 0,43MM, ISOPOR BANDEJA E MANTA TERMICA DE 1,04M - MERIDIONAL TELHAS</t>
  </si>
  <si>
    <t>TELHA GAL TP 25 1020 0,43MM, ISOPOR BANDEJA E MANTA TERMICA DE 1,88M -MERIDIONAL TELHAS</t>
  </si>
  <si>
    <t>TELHA GAL TP 25 1020 0,43MM, ISOPOR BANDEJA E MANTA TERMICA DE 0,79M - MERIDIONAL TELHAS</t>
  </si>
  <si>
    <t>4.9</t>
  </si>
  <si>
    <t>TELHA GAL TP 25 1020 0,43MM, ISOPOR BANDEJA E MANTA TERMICA DE 0,70M - MERIDIONAL TELHAS</t>
  </si>
  <si>
    <t>TELHA GAL TP 25 1020 0,43MM, ISOPOR BANDEJA E MANTA TERMICA DE 1,14M - MERIDIONAL TELHAS</t>
  </si>
  <si>
    <t>TELHA GAL TP 25 1020 0,43MM, ISOPOR BANDEJA E MANTA TERMICA DE 2,8M - MERIDIONAL TELHAS</t>
  </si>
  <si>
    <t>TELHA GAL TP 25 1020 0,43MM, ISOPOR BANDEJA E MANTA TERMICA DE 1,24M - MERIDIONAL TELHAS</t>
  </si>
  <si>
    <t>TELHA GAL TP 25 1020 0,43MM, ISOPOR 64,2 0 BANDEJA E MANTA TERMICA DE 5,35M - MERIDIONAL TELHAS</t>
  </si>
  <si>
    <t>TELHA GAL TP 25 1020 0,43MM, ISOPOR BANDEJA E MANTA TERMICA DE 4,87M - MERIDIONAL TELHAS</t>
  </si>
  <si>
    <t>TELHA GAL TP 25 1020 0,43MM, ISOPOR BANDEJA E MANTA TERMICA DE 5,12M - MERIDIONAL TELHAS</t>
  </si>
  <si>
    <t>TELHA GAL TP 25 1020 0,43MM, ISOPOR BANDEJA E MANTA TERMICA DE 5,715M - MERIDIONAL TELHAS</t>
  </si>
  <si>
    <t>TELHA GAL TP 25 1020 0,43MM, ISOPOR BANDEJA E MANTA TERMICA DE 5,965M - MERIDIONAL TELHAS</t>
  </si>
  <si>
    <t>TELHA GAL TP 25 1020 0,43MM, ISOPOR 21,6 0 BANDEJA E MANTA TERMICA DE 3,60M - MERIDIONAL TELHAS</t>
  </si>
  <si>
    <t>TELHA GAL TP 25 1020 0,43MM, ISOPOR BANDEJA E MANTA TERMICA DE 4,13M - MERIDIONAL TELHAS</t>
  </si>
  <si>
    <t>TELHA GAL TP 25 1020 0,43MM, ISOPOR BANDEJA E MANTA TERMICA DE 5,72M - MERIDIONAL TELHAS</t>
  </si>
  <si>
    <t>TELHA GAL TP 25 1020 0,43MM, ISOPOR  BANDEJA E MANTA TERMICA DE 5,97M - MERIDIONAL TELHAS</t>
  </si>
  <si>
    <t>TELHA GAL TP 25 1020 0,43MM, ISOPOR BANDEJA E MANTA TERMICA DE 3,48M - MERIDIONAL TELHAS</t>
  </si>
  <si>
    <t>TELHA GAL TP 25 1020 0,43MM, ISOPOR BANDEJA E MANTA TERMICA DE 8,36M - MERIDIONAL TELHAS</t>
  </si>
  <si>
    <t>TELHA GAL TP 25 1020 0,43MM, ISOPOR BANDEJA E MANTA TERMICA DE 4,26M - MERIDIONAL TELHAS</t>
  </si>
  <si>
    <t>TELHA GAL TP 25 1020 0,43MM, ISOPOR BANDEJA E MANTA TERMICA DE 3,43M - MERIDIONAL TELHAS</t>
  </si>
  <si>
    <t xml:space="preserve">TELHA GAL TP 25 1020 0,43MM, ISOPOR BANDEJA E MANTA TERMICA DE 5,27M - MERIDIONAL TELHAS
</t>
  </si>
  <si>
    <t>TELHA GAL TP 25 1020 0,43MM, ISOPOR BANDEJA E MANTA TERMICA DE 9,01M - MERIDIONAL TELHAS</t>
  </si>
  <si>
    <t>TELHA GAL TP 25 1020 0,43MM, ISOPOR BANDEJA E MANTA TERMICA DE 5,83M - MERIDIONAL TELHAS</t>
  </si>
  <si>
    <t>TELHA GAL TP 25 1020 0,43MM, ISOPOR BANDEJA E MANTA TERMICA DE 8,75M - MERIDIONAL TELHAS</t>
  </si>
  <si>
    <t>TELHA GAL TP 25 1020 0,43MM, ISOPOR BANDEJA E MANTA TERMICA DE 6,08M - MERIDIONAL TELHAS</t>
  </si>
  <si>
    <t>TELHA GAL TP 25 1020 0,43MM, ISOPOR BANDEJA E MANTA TERMICA DE 1,57M - MERIDIONAL TELHAS</t>
  </si>
  <si>
    <t>TELHA GAL TP 25 1020 0,43MM, ISOPOR BANDEJA E MANTA TERMICA DE 6,58M - MERIDIONAL TELHAS</t>
  </si>
  <si>
    <t>CUMEEIRA TRAP 25 - MERIDIONAL TELHAS</t>
  </si>
  <si>
    <t>ARRUELA DE ALUMINIO 3/4"</t>
  </si>
  <si>
    <t>TERMINAL COPEL CURTO CABO FLEX 10MM</t>
  </si>
  <si>
    <t>ELETRODUTO PVC 1</t>
  </si>
  <si>
    <t>FITA ISOLANTE 10M X 19MM AZUL</t>
  </si>
  <si>
    <t>ELETRODUTO PVC 3/4</t>
  </si>
  <si>
    <t>CABO DE COBRE NU 50MM2 NORMATIZADO</t>
  </si>
  <si>
    <t>K DUTO KANADUTO 1" CINZA</t>
  </si>
  <si>
    <t>FITA ISOLANTE 10M X 19MM BRANCA - 1 0 FOXLUX</t>
  </si>
  <si>
    <t>rl</t>
  </si>
  <si>
    <t>FITA ISOLANTE 10MX19MM VERMELHA</t>
  </si>
  <si>
    <t>K DUTO KANADUTO 2" CINZA</t>
  </si>
  <si>
    <t>CABO FLEXIVEL 2,5MM2 PRETO - CORFIO</t>
  </si>
  <si>
    <t>FITA ISOLANTE PRETA 20M X 19MM - 3 0 PRYMIAN</t>
  </si>
  <si>
    <t xml:space="preserve">rl </t>
  </si>
  <si>
    <t>ABRACADEIRA P/ POSTE UNIVERSAL - 2 0 JANDRIGUE</t>
  </si>
  <si>
    <t>CINTA LISA GALVANIZADA 18MM C/ 10 MT - JANDRIGUE</t>
  </si>
  <si>
    <t>FITA ISOLANTE COLORIDA 5M AZUL - ADERE</t>
  </si>
  <si>
    <t>FITA ISOLANTE COLORIDA 5M BRANCA - 1 0 ADERE</t>
  </si>
  <si>
    <t>FITA ISOLANTE COLORIDA 5M VERMELHA - 1 0 ADERE</t>
  </si>
  <si>
    <t>CAIXA DE PASSAGEM DE EMBUTIR 15X15CM 1 0 - JORDAO</t>
  </si>
  <si>
    <t>MANGUEIRA CORRUG. 3/4" CZ (25MM) - KANAFLEX</t>
  </si>
  <si>
    <t>mt</t>
  </si>
  <si>
    <t>MANGUEIRA CORRUG. 4" CZ (110MM) - KANAFLEX</t>
  </si>
  <si>
    <t xml:space="preserve">MANGUEIRA CORRUG. 2" CZ (63MM) - KANAFLEX </t>
  </si>
  <si>
    <t>BUCHA DE ALUMINIO 3/4"</t>
  </si>
  <si>
    <t>BUCHA DE ALUMINIO 1"</t>
  </si>
  <si>
    <t>ARRUELA DE ALUMINIO 1"</t>
  </si>
  <si>
    <t>CABO DE COBRE NU - 16 MM2</t>
  </si>
  <si>
    <t>DISJUNTOR TRIPOLAR 50A</t>
  </si>
  <si>
    <t>LUVA PVC SOLDADEL LR BUCHA DE LATAO 1 0 25MM X 3/4 - AMANCO</t>
  </si>
  <si>
    <t>Ultima Atualização</t>
  </si>
  <si>
    <t>Teste</t>
  </si>
  <si>
    <t xml:space="preserve">Diverse </t>
  </si>
  <si>
    <t>Woodwork</t>
  </si>
  <si>
    <t>Metallurgy</t>
  </si>
  <si>
    <t>Landscaping and Facade</t>
  </si>
  <si>
    <t xml:space="preserve">Painting </t>
  </si>
  <si>
    <t>Floor</t>
  </si>
  <si>
    <t>Wall revestment</t>
  </si>
  <si>
    <t>Roofing</t>
  </si>
  <si>
    <t>Electric installation</t>
  </si>
  <si>
    <t>Hydrosanitary</t>
  </si>
  <si>
    <t>Sectorization</t>
  </si>
  <si>
    <t xml:space="preserve">Purchase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</si>
</sst>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vertical="top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0" fillId="0" borderId="1" xfId="1" applyNumberFormat="1" applyFont="1" applyBorder="1"/>
    <xf numFmtId="14" fontId="0" fillId="0" borderId="0" xfId="0" applyNumberFormat="1"/>
    <xf numFmtId="0" fontId="0" fillId="0" borderId="2" xfId="0" applyFill="1" applyBorder="1"/>
    <xf numFmtId="0" fontId="3" fillId="4" borderId="0" xfId="0" applyFont="1" applyFill="1"/>
    <xf numFmtId="14" fontId="0" fillId="0" borderId="4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b/>
        <i val="0"/>
        <color rgb="FFFF0000"/>
      </font>
      <fill>
        <patternFill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10"/>
  <sheetViews>
    <sheetView tabSelected="1" topLeftCell="B1" workbookViewId="0">
      <selection activeCell="J21" sqref="J21"/>
    </sheetView>
  </sheetViews>
  <sheetFormatPr defaultRowHeight="15" x14ac:dyDescent="0.25"/>
  <cols>
    <col min="1" max="1" width="3.140625" customWidth="1"/>
    <col min="2" max="2" width="41.28515625" customWidth="1"/>
    <col min="3" max="3" width="10.7109375" bestFit="1" customWidth="1"/>
    <col min="7" max="7" width="13.28515625" style="3" customWidth="1"/>
    <col min="8" max="8" width="14.140625" customWidth="1"/>
    <col min="9" max="9" width="17.7109375" customWidth="1"/>
    <col min="12" max="12" width="5.28515625" customWidth="1"/>
    <col min="13" max="13" width="17.42578125" customWidth="1"/>
    <col min="14" max="14" width="13.7109375" customWidth="1"/>
  </cols>
  <sheetData>
    <row r="2" spans="2:14" x14ac:dyDescent="0.25">
      <c r="B2" s="9" t="s">
        <v>0</v>
      </c>
      <c r="C2" s="9" t="s">
        <v>1</v>
      </c>
      <c r="D2" s="9" t="s">
        <v>5</v>
      </c>
      <c r="E2" s="9" t="s">
        <v>2</v>
      </c>
      <c r="F2" s="9" t="s">
        <v>3</v>
      </c>
      <c r="G2" s="10" t="s">
        <v>4</v>
      </c>
      <c r="H2" s="9" t="s">
        <v>145</v>
      </c>
      <c r="I2" s="9" t="s">
        <v>144</v>
      </c>
      <c r="J2" s="6" t="s">
        <v>6</v>
      </c>
      <c r="K2" s="2" t="s">
        <v>5</v>
      </c>
    </row>
    <row r="3" spans="2:14" ht="16.5" customHeight="1" x14ac:dyDescent="0.25">
      <c r="B3" s="11" t="s">
        <v>14</v>
      </c>
      <c r="C3" s="12">
        <v>44099</v>
      </c>
      <c r="D3" s="13" t="str">
        <f>LOOKUP(WEEKDAY($C3,1),$J$3:$K$9)</f>
        <v xml:space="preserve">Sexta </v>
      </c>
      <c r="E3" s="13" t="s">
        <v>15</v>
      </c>
      <c r="F3" s="13">
        <v>2</v>
      </c>
      <c r="G3" s="14">
        <v>42</v>
      </c>
      <c r="H3" s="8" t="str">
        <f>IF(D3=$K$4,$L$10,IF(D3=$K$5,$L$10,IF(D3=$K$6,$K$10,IF(D3=$K$7,$L$10,IF(D3=$K$8,$K$10)))))</f>
        <v xml:space="preserve">Emergencial </v>
      </c>
      <c r="I3" s="13" t="s">
        <v>134</v>
      </c>
      <c r="J3" s="7">
        <v>1</v>
      </c>
      <c r="K3" s="1" t="s">
        <v>7</v>
      </c>
      <c r="N3" t="str">
        <f>SUBSTITUTE(I3,"Diverse","Insumos Diversos")</f>
        <v xml:space="preserve">Insumos Diversos </v>
      </c>
    </row>
    <row r="4" spans="2:14" x14ac:dyDescent="0.25">
      <c r="B4" s="13" t="s">
        <v>16</v>
      </c>
      <c r="C4" s="12">
        <v>44106</v>
      </c>
      <c r="D4" s="13" t="str">
        <f t="shared" ref="D4:D32" si="0">LOOKUP(WEEKDAY($C4,1),$J$3:$K$9)</f>
        <v xml:space="preserve">Sexta </v>
      </c>
      <c r="E4" s="13" t="s">
        <v>15</v>
      </c>
      <c r="F4" s="13">
        <v>2</v>
      </c>
      <c r="G4" s="14">
        <v>59.6</v>
      </c>
      <c r="H4" s="8" t="str">
        <f t="shared" ref="H3:H72" si="1">IF(D4=$K$4,$L$10,IF(D4=$K$5,$L$10,IF(D4=$K$6,$K$10,IF(D4=$K$7,$L$10,IF(D4=$K$8,$K$10)))))</f>
        <v xml:space="preserve">Emergencial </v>
      </c>
      <c r="I4" s="13" t="s">
        <v>134</v>
      </c>
      <c r="J4" s="7">
        <v>2</v>
      </c>
      <c r="K4" s="4" t="s">
        <v>8</v>
      </c>
      <c r="N4" t="str">
        <f t="shared" ref="N4:N7" si="2">SUBSTITUTE(I:I,"Isumos Diversos","Diverse")</f>
        <v xml:space="preserve">Diverse </v>
      </c>
    </row>
    <row r="5" spans="2:14" x14ac:dyDescent="0.25">
      <c r="B5" s="13" t="s">
        <v>17</v>
      </c>
      <c r="C5" s="12">
        <v>44111</v>
      </c>
      <c r="D5" s="13" t="str">
        <f t="shared" si="0"/>
        <v xml:space="preserve">Quarta </v>
      </c>
      <c r="E5" s="13" t="s">
        <v>18</v>
      </c>
      <c r="F5" s="13">
        <v>7</v>
      </c>
      <c r="G5" s="14">
        <v>14</v>
      </c>
      <c r="H5" s="8" t="str">
        <f t="shared" si="1"/>
        <v xml:space="preserve">Emergencial </v>
      </c>
      <c r="I5" s="13" t="s">
        <v>134</v>
      </c>
      <c r="J5" s="7">
        <v>3</v>
      </c>
      <c r="K5" s="4" t="s">
        <v>9</v>
      </c>
      <c r="M5" s="21" t="s">
        <v>132</v>
      </c>
      <c r="N5" t="str">
        <f t="shared" si="2"/>
        <v xml:space="preserve">Diverse </v>
      </c>
    </row>
    <row r="6" spans="2:14" ht="15.75" thickBot="1" x14ac:dyDescent="0.3">
      <c r="B6" s="13" t="s">
        <v>19</v>
      </c>
      <c r="C6" s="12">
        <v>44103</v>
      </c>
      <c r="D6" s="13" t="str">
        <f t="shared" si="0"/>
        <v>Terça</v>
      </c>
      <c r="E6" s="13" t="s">
        <v>20</v>
      </c>
      <c r="F6" s="13">
        <v>15</v>
      </c>
      <c r="G6" s="14">
        <v>375</v>
      </c>
      <c r="H6" s="8" t="str">
        <f t="shared" si="1"/>
        <v>Dia de Compra</v>
      </c>
      <c r="I6" s="13" t="s">
        <v>134</v>
      </c>
      <c r="J6" s="7">
        <v>4</v>
      </c>
      <c r="K6" s="1" t="s">
        <v>10</v>
      </c>
      <c r="M6" s="22">
        <f>LARGE(C3:C909,1)</f>
        <v>44134</v>
      </c>
      <c r="N6" t="str">
        <f t="shared" si="2"/>
        <v xml:space="preserve">Diverse </v>
      </c>
    </row>
    <row r="7" spans="2:14" x14ac:dyDescent="0.25">
      <c r="B7" s="13" t="s">
        <v>21</v>
      </c>
      <c r="C7" s="12">
        <v>44082</v>
      </c>
      <c r="D7" s="8" t="str">
        <f t="shared" si="0"/>
        <v>Terça</v>
      </c>
      <c r="E7" s="13" t="s">
        <v>15</v>
      </c>
      <c r="F7" s="13">
        <v>1</v>
      </c>
      <c r="G7" s="14">
        <v>400</v>
      </c>
      <c r="H7" s="8" t="str">
        <f>IF(D7=$K$4,$L$10,IF(D7=$K$5,$L$10,IF(D7=$K$6,$K$10,IF(D7=$K$7,$L$10,IF(D7=$K$8,$K$10)))))</f>
        <v>Dia de Compra</v>
      </c>
      <c r="I7" s="13" t="s">
        <v>134</v>
      </c>
      <c r="J7" s="7">
        <v>5</v>
      </c>
      <c r="K7" s="4" t="s">
        <v>11</v>
      </c>
      <c r="N7" t="str">
        <f t="shared" si="2"/>
        <v xml:space="preserve">Diverse </v>
      </c>
    </row>
    <row r="8" spans="2:14" x14ac:dyDescent="0.25">
      <c r="B8" s="13" t="s">
        <v>22</v>
      </c>
      <c r="C8" s="12">
        <v>44127</v>
      </c>
      <c r="D8" s="8" t="s">
        <v>11</v>
      </c>
      <c r="E8" s="13" t="s">
        <v>15</v>
      </c>
      <c r="F8" s="13">
        <v>7</v>
      </c>
      <c r="G8" s="14">
        <v>866.95</v>
      </c>
      <c r="H8" s="8" t="str">
        <f t="shared" si="1"/>
        <v>Dia de Compra</v>
      </c>
      <c r="I8" s="13" t="s">
        <v>134</v>
      </c>
      <c r="J8" s="7">
        <v>6</v>
      </c>
      <c r="K8" s="1" t="s">
        <v>12</v>
      </c>
    </row>
    <row r="9" spans="2:14" x14ac:dyDescent="0.25">
      <c r="B9" s="13" t="s">
        <v>23</v>
      </c>
      <c r="C9" s="12">
        <v>44099</v>
      </c>
      <c r="D9" s="8" t="str">
        <f t="shared" si="0"/>
        <v xml:space="preserve">Sexta </v>
      </c>
      <c r="E9" s="13" t="s">
        <v>15</v>
      </c>
      <c r="F9" s="13">
        <v>6</v>
      </c>
      <c r="G9" s="14">
        <v>95.04</v>
      </c>
      <c r="H9" s="8" t="str">
        <f t="shared" si="1"/>
        <v xml:space="preserve">Emergencial </v>
      </c>
      <c r="I9" s="13" t="s">
        <v>134</v>
      </c>
      <c r="J9" s="7">
        <v>7</v>
      </c>
      <c r="K9" s="1" t="s">
        <v>13</v>
      </c>
    </row>
    <row r="10" spans="2:14" x14ac:dyDescent="0.25">
      <c r="B10" s="13" t="s">
        <v>24</v>
      </c>
      <c r="C10" s="12">
        <v>44111</v>
      </c>
      <c r="D10" s="8" t="str">
        <f t="shared" si="0"/>
        <v xml:space="preserve">Quarta </v>
      </c>
      <c r="E10" s="13" t="s">
        <v>15</v>
      </c>
      <c r="F10" s="13">
        <v>1000</v>
      </c>
      <c r="G10" s="14">
        <v>48</v>
      </c>
      <c r="H10" s="8" t="str">
        <f t="shared" si="1"/>
        <v xml:space="preserve">Emergencial </v>
      </c>
      <c r="I10" s="13" t="s">
        <v>134</v>
      </c>
      <c r="K10" s="5" t="s">
        <v>28</v>
      </c>
      <c r="L10" t="s">
        <v>29</v>
      </c>
    </row>
    <row r="11" spans="2:14" x14ac:dyDescent="0.25">
      <c r="B11" s="13" t="s">
        <v>25</v>
      </c>
      <c r="C11" s="12">
        <v>44099</v>
      </c>
      <c r="D11" s="8" t="str">
        <f t="shared" si="0"/>
        <v xml:space="preserve">Sexta </v>
      </c>
      <c r="E11" s="13" t="s">
        <v>15</v>
      </c>
      <c r="F11" s="13">
        <v>1</v>
      </c>
      <c r="G11" s="14">
        <v>3.5</v>
      </c>
      <c r="H11" s="8" t="str">
        <f t="shared" si="1"/>
        <v xml:space="preserve">Emergencial </v>
      </c>
      <c r="I11" s="13" t="s">
        <v>134</v>
      </c>
    </row>
    <row r="12" spans="2:14" x14ac:dyDescent="0.25">
      <c r="B12" s="13" t="s">
        <v>26</v>
      </c>
      <c r="C12" s="12">
        <v>44084</v>
      </c>
      <c r="D12" s="8" t="str">
        <f t="shared" si="0"/>
        <v xml:space="preserve">Quinta </v>
      </c>
      <c r="E12" s="13" t="s">
        <v>15</v>
      </c>
      <c r="F12" s="13">
        <v>1</v>
      </c>
      <c r="G12" s="14">
        <v>2.48</v>
      </c>
      <c r="H12" s="8" t="str">
        <f t="shared" si="1"/>
        <v>Dia de Compra</v>
      </c>
      <c r="I12" s="13" t="s">
        <v>134</v>
      </c>
    </row>
    <row r="13" spans="2:14" x14ac:dyDescent="0.25">
      <c r="B13" s="13" t="s">
        <v>27</v>
      </c>
      <c r="C13" s="12">
        <v>44084</v>
      </c>
      <c r="D13" s="8" t="str">
        <f t="shared" si="0"/>
        <v xml:space="preserve">Quinta </v>
      </c>
      <c r="E13" s="13" t="s">
        <v>15</v>
      </c>
      <c r="F13" s="13">
        <v>1</v>
      </c>
      <c r="G13" s="14">
        <v>2.48</v>
      </c>
      <c r="H13" s="8" t="str">
        <f t="shared" si="1"/>
        <v>Dia de Compra</v>
      </c>
      <c r="I13" s="13" t="s">
        <v>134</v>
      </c>
    </row>
    <row r="14" spans="2:14" x14ac:dyDescent="0.25">
      <c r="B14" s="13" t="s">
        <v>30</v>
      </c>
      <c r="C14" s="12">
        <v>44111</v>
      </c>
      <c r="D14" s="8" t="str">
        <f t="shared" si="0"/>
        <v xml:space="preserve">Quarta </v>
      </c>
      <c r="E14" s="13" t="s">
        <v>15</v>
      </c>
      <c r="F14" s="13">
        <v>300</v>
      </c>
      <c r="G14" s="14">
        <v>105</v>
      </c>
      <c r="H14" s="8" t="str">
        <f t="shared" si="1"/>
        <v xml:space="preserve">Emergencial </v>
      </c>
      <c r="I14" s="13" t="s">
        <v>134</v>
      </c>
    </row>
    <row r="15" spans="2:14" x14ac:dyDescent="0.25">
      <c r="B15" s="13" t="s">
        <v>31</v>
      </c>
      <c r="C15" s="12">
        <v>44111</v>
      </c>
      <c r="D15" s="8" t="str">
        <f t="shared" si="0"/>
        <v xml:space="preserve">Quarta </v>
      </c>
      <c r="E15" s="13" t="s">
        <v>15</v>
      </c>
      <c r="F15" s="13">
        <v>2</v>
      </c>
      <c r="G15" s="14">
        <v>92</v>
      </c>
      <c r="H15" s="8" t="str">
        <f t="shared" si="1"/>
        <v xml:space="preserve">Emergencial </v>
      </c>
      <c r="I15" s="13" t="s">
        <v>134</v>
      </c>
    </row>
    <row r="16" spans="2:14" x14ac:dyDescent="0.25">
      <c r="B16" s="13" t="s">
        <v>32</v>
      </c>
      <c r="C16" s="12">
        <v>44103</v>
      </c>
      <c r="D16" s="8" t="str">
        <f t="shared" si="0"/>
        <v>Terça</v>
      </c>
      <c r="E16" s="13" t="s">
        <v>33</v>
      </c>
      <c r="F16" s="13">
        <v>2.5</v>
      </c>
      <c r="G16" s="14">
        <v>54.83</v>
      </c>
      <c r="H16" s="8" t="str">
        <f t="shared" si="1"/>
        <v>Dia de Compra</v>
      </c>
      <c r="I16" s="13" t="s">
        <v>134</v>
      </c>
    </row>
    <row r="17" spans="1:9" x14ac:dyDescent="0.25">
      <c r="B17" s="13" t="s">
        <v>34</v>
      </c>
      <c r="C17" s="12">
        <v>44098</v>
      </c>
      <c r="D17" s="8" t="str">
        <f t="shared" si="0"/>
        <v xml:space="preserve">Quinta </v>
      </c>
      <c r="E17" s="13" t="s">
        <v>15</v>
      </c>
      <c r="F17" s="13">
        <v>44</v>
      </c>
      <c r="G17" s="14">
        <v>1720.4</v>
      </c>
      <c r="H17" s="8" t="str">
        <f t="shared" si="1"/>
        <v>Dia de Compra</v>
      </c>
      <c r="I17" s="13" t="s">
        <v>134</v>
      </c>
    </row>
    <row r="18" spans="1:9" x14ac:dyDescent="0.25">
      <c r="B18" s="13" t="s">
        <v>35</v>
      </c>
      <c r="C18" s="12">
        <v>44098</v>
      </c>
      <c r="D18" s="8" t="str">
        <f t="shared" si="0"/>
        <v xml:space="preserve">Quinta </v>
      </c>
      <c r="E18" s="13" t="s">
        <v>15</v>
      </c>
      <c r="F18" s="13">
        <v>22</v>
      </c>
      <c r="G18" s="14">
        <v>3405.84</v>
      </c>
      <c r="H18" s="8" t="str">
        <f t="shared" si="1"/>
        <v>Dia de Compra</v>
      </c>
      <c r="I18" s="13" t="s">
        <v>134</v>
      </c>
    </row>
    <row r="19" spans="1:9" x14ac:dyDescent="0.25">
      <c r="B19" s="13" t="s">
        <v>36</v>
      </c>
      <c r="C19" s="12">
        <v>44098</v>
      </c>
      <c r="D19" s="8" t="str">
        <f t="shared" si="0"/>
        <v xml:space="preserve">Quinta </v>
      </c>
      <c r="E19" s="13" t="s">
        <v>15</v>
      </c>
      <c r="F19" s="13">
        <v>1</v>
      </c>
      <c r="G19" s="14">
        <v>224.77</v>
      </c>
      <c r="H19" s="8" t="str">
        <f t="shared" si="1"/>
        <v>Dia de Compra</v>
      </c>
      <c r="I19" s="13" t="s">
        <v>134</v>
      </c>
    </row>
    <row r="20" spans="1:9" x14ac:dyDescent="0.25">
      <c r="B20" s="13" t="s">
        <v>37</v>
      </c>
      <c r="C20" s="12">
        <v>44098</v>
      </c>
      <c r="D20" s="8" t="str">
        <f t="shared" si="0"/>
        <v xml:space="preserve">Quinta </v>
      </c>
      <c r="E20" s="13" t="s">
        <v>15</v>
      </c>
      <c r="F20" s="13">
        <v>48</v>
      </c>
      <c r="G20" s="14">
        <v>9723.24</v>
      </c>
      <c r="H20" s="8" t="str">
        <f t="shared" si="1"/>
        <v>Dia de Compra</v>
      </c>
      <c r="I20" s="13" t="s">
        <v>134</v>
      </c>
    </row>
    <row r="21" spans="1:9" x14ac:dyDescent="0.25">
      <c r="B21" s="13" t="s">
        <v>38</v>
      </c>
      <c r="C21" s="12">
        <v>44098</v>
      </c>
      <c r="D21" s="8" t="str">
        <f t="shared" si="0"/>
        <v xml:space="preserve">Quinta </v>
      </c>
      <c r="E21" s="13" t="s">
        <v>15</v>
      </c>
      <c r="F21" s="13">
        <v>82</v>
      </c>
      <c r="G21" s="14">
        <v>37713.440000000002</v>
      </c>
      <c r="H21" s="8" t="str">
        <f t="shared" si="1"/>
        <v>Dia de Compra</v>
      </c>
      <c r="I21" s="13" t="s">
        <v>134</v>
      </c>
    </row>
    <row r="22" spans="1:9" x14ac:dyDescent="0.25">
      <c r="B22" s="13" t="s">
        <v>39</v>
      </c>
      <c r="C22" s="12">
        <v>44098</v>
      </c>
      <c r="D22" s="8" t="str">
        <f t="shared" si="0"/>
        <v xml:space="preserve">Quinta </v>
      </c>
      <c r="E22" s="13" t="s">
        <v>15</v>
      </c>
      <c r="F22" s="13">
        <v>3</v>
      </c>
      <c r="G22" s="14">
        <v>587.66999999999996</v>
      </c>
      <c r="H22" s="8" t="str">
        <f t="shared" si="1"/>
        <v>Dia de Compra</v>
      </c>
      <c r="I22" s="13" t="s">
        <v>134</v>
      </c>
    </row>
    <row r="23" spans="1:9" x14ac:dyDescent="0.25">
      <c r="B23" s="13" t="s">
        <v>40</v>
      </c>
      <c r="C23" s="12">
        <v>44098</v>
      </c>
      <c r="D23" s="8" t="str">
        <f t="shared" si="0"/>
        <v xml:space="preserve">Quinta </v>
      </c>
      <c r="E23" s="13" t="s">
        <v>15</v>
      </c>
      <c r="F23" s="13">
        <v>129</v>
      </c>
      <c r="G23" s="14">
        <v>20571.63</v>
      </c>
      <c r="H23" s="8" t="str">
        <f t="shared" si="1"/>
        <v>Dia de Compra</v>
      </c>
      <c r="I23" s="13" t="s">
        <v>134</v>
      </c>
    </row>
    <row r="24" spans="1:9" x14ac:dyDescent="0.25">
      <c r="B24" s="13" t="s">
        <v>41</v>
      </c>
      <c r="C24" s="12">
        <v>44098</v>
      </c>
      <c r="D24" s="8" t="str">
        <f t="shared" si="0"/>
        <v xml:space="preserve">Quinta </v>
      </c>
      <c r="E24" s="13" t="s">
        <v>15</v>
      </c>
      <c r="F24" s="13">
        <v>136</v>
      </c>
      <c r="G24" s="14">
        <v>23446.400000000001</v>
      </c>
      <c r="H24" s="8" t="str">
        <f t="shared" si="1"/>
        <v>Dia de Compra</v>
      </c>
      <c r="I24" s="13" t="s">
        <v>134</v>
      </c>
    </row>
    <row r="25" spans="1:9" x14ac:dyDescent="0.25">
      <c r="B25" s="13" t="s">
        <v>42</v>
      </c>
      <c r="C25" s="12">
        <v>44098</v>
      </c>
      <c r="D25" s="8" t="str">
        <f t="shared" si="0"/>
        <v xml:space="preserve">Quinta </v>
      </c>
      <c r="E25" s="13" t="s">
        <v>15</v>
      </c>
      <c r="F25" s="13">
        <v>53</v>
      </c>
      <c r="G25" s="14">
        <v>18560.599999999999</v>
      </c>
      <c r="H25" s="8" t="str">
        <f t="shared" si="1"/>
        <v>Dia de Compra</v>
      </c>
      <c r="I25" s="13" t="s">
        <v>134</v>
      </c>
    </row>
    <row r="26" spans="1:9" x14ac:dyDescent="0.25">
      <c r="B26" s="13" t="s">
        <v>43</v>
      </c>
      <c r="C26" s="12">
        <v>44098</v>
      </c>
      <c r="D26" s="8" t="str">
        <f t="shared" si="0"/>
        <v xml:space="preserve">Quinta </v>
      </c>
      <c r="E26" s="13" t="s">
        <v>44</v>
      </c>
      <c r="F26" s="13">
        <v>49</v>
      </c>
      <c r="G26" s="14">
        <v>3920</v>
      </c>
      <c r="H26" s="8" t="str">
        <f t="shared" si="1"/>
        <v>Dia de Compra</v>
      </c>
      <c r="I26" s="13" t="s">
        <v>134</v>
      </c>
    </row>
    <row r="27" spans="1:9" x14ac:dyDescent="0.25">
      <c r="A27">
        <v>25047</v>
      </c>
      <c r="B27" s="13" t="s">
        <v>45</v>
      </c>
      <c r="C27" s="12">
        <v>44098</v>
      </c>
      <c r="D27" s="8" t="str">
        <f t="shared" si="0"/>
        <v xml:space="preserve">Quinta </v>
      </c>
      <c r="E27" s="13" t="s">
        <v>44</v>
      </c>
      <c r="F27" s="13">
        <v>15</v>
      </c>
      <c r="G27" s="14">
        <v>1510</v>
      </c>
      <c r="H27" s="8" t="str">
        <f t="shared" si="1"/>
        <v>Dia de Compra</v>
      </c>
      <c r="I27" s="13" t="s">
        <v>134</v>
      </c>
    </row>
    <row r="28" spans="1:9" x14ac:dyDescent="0.25">
      <c r="B28" s="13" t="s">
        <v>46</v>
      </c>
      <c r="C28" s="12">
        <v>44098</v>
      </c>
      <c r="D28" s="8" t="str">
        <f t="shared" si="0"/>
        <v xml:space="preserve">Quinta </v>
      </c>
      <c r="E28" s="13" t="s">
        <v>15</v>
      </c>
      <c r="F28" s="13">
        <v>60</v>
      </c>
      <c r="G28" s="14">
        <v>1174.8</v>
      </c>
      <c r="H28" s="8" t="str">
        <f t="shared" si="1"/>
        <v>Dia de Compra</v>
      </c>
      <c r="I28" s="13" t="s">
        <v>134</v>
      </c>
    </row>
    <row r="29" spans="1:9" x14ac:dyDescent="0.25">
      <c r="B29" s="13" t="s">
        <v>47</v>
      </c>
      <c r="C29" s="12">
        <v>44098</v>
      </c>
      <c r="D29" s="8" t="str">
        <f t="shared" si="0"/>
        <v xml:space="preserve">Quinta </v>
      </c>
      <c r="E29" s="13" t="s">
        <v>15</v>
      </c>
      <c r="F29" s="13">
        <v>2416</v>
      </c>
      <c r="G29" s="14">
        <v>2416</v>
      </c>
      <c r="H29" s="8" t="str">
        <f t="shared" si="1"/>
        <v>Dia de Compra</v>
      </c>
      <c r="I29" s="13" t="s">
        <v>134</v>
      </c>
    </row>
    <row r="30" spans="1:9" x14ac:dyDescent="0.25">
      <c r="B30" s="13" t="s">
        <v>48</v>
      </c>
      <c r="C30" s="12">
        <v>44098</v>
      </c>
      <c r="D30" s="8" t="str">
        <f t="shared" si="0"/>
        <v xml:space="preserve">Quinta </v>
      </c>
      <c r="E30" s="13" t="s">
        <v>15</v>
      </c>
      <c r="F30" s="13">
        <v>584</v>
      </c>
      <c r="G30" s="14">
        <v>823.44</v>
      </c>
      <c r="H30" s="8" t="str">
        <f t="shared" si="1"/>
        <v>Dia de Compra</v>
      </c>
      <c r="I30" s="13" t="s">
        <v>134</v>
      </c>
    </row>
    <row r="31" spans="1:9" x14ac:dyDescent="0.25">
      <c r="B31" s="13" t="s">
        <v>49</v>
      </c>
      <c r="C31" s="12">
        <v>44098</v>
      </c>
      <c r="D31" s="8" t="str">
        <f t="shared" si="0"/>
        <v xml:space="preserve">Quinta </v>
      </c>
      <c r="E31" s="13" t="s">
        <v>50</v>
      </c>
      <c r="F31" s="13">
        <v>61</v>
      </c>
      <c r="G31" s="14">
        <v>2957.89</v>
      </c>
      <c r="H31" s="8" t="str">
        <f t="shared" si="1"/>
        <v>Dia de Compra</v>
      </c>
      <c r="I31" s="13" t="s">
        <v>134</v>
      </c>
    </row>
    <row r="32" spans="1:9" x14ac:dyDescent="0.25">
      <c r="A32">
        <v>25052</v>
      </c>
      <c r="B32" s="13" t="s">
        <v>51</v>
      </c>
      <c r="C32" s="12">
        <v>44098</v>
      </c>
      <c r="D32" s="8" t="str">
        <f t="shared" si="0"/>
        <v xml:space="preserve">Quinta </v>
      </c>
      <c r="E32" s="13" t="s">
        <v>50</v>
      </c>
      <c r="F32" s="13">
        <v>38</v>
      </c>
      <c r="G32" s="14">
        <v>2079.36</v>
      </c>
      <c r="H32" s="8" t="str">
        <f t="shared" si="1"/>
        <v>Dia de Compra</v>
      </c>
      <c r="I32" s="13" t="s">
        <v>134</v>
      </c>
    </row>
    <row r="33" spans="1:9" x14ac:dyDescent="0.25">
      <c r="A33">
        <v>2870</v>
      </c>
      <c r="B33" s="13" t="s">
        <v>52</v>
      </c>
      <c r="C33" s="12">
        <v>44111</v>
      </c>
      <c r="D33" s="8" t="str">
        <f t="shared" ref="D33:D64" si="3">LOOKUP(WEEKDAY($C33,1),$J$3:$K$9)</f>
        <v xml:space="preserve">Quarta </v>
      </c>
      <c r="E33" s="13" t="s">
        <v>15</v>
      </c>
      <c r="F33" s="13">
        <v>2</v>
      </c>
      <c r="G33" s="14">
        <v>46</v>
      </c>
      <c r="H33" s="8" t="str">
        <f t="shared" si="1"/>
        <v xml:space="preserve">Emergencial </v>
      </c>
      <c r="I33" s="13" t="s">
        <v>134</v>
      </c>
    </row>
    <row r="34" spans="1:9" x14ac:dyDescent="0.25">
      <c r="B34" s="13" t="s">
        <v>53</v>
      </c>
      <c r="C34" s="12">
        <v>44109</v>
      </c>
      <c r="D34" s="8" t="str">
        <f t="shared" si="3"/>
        <v xml:space="preserve">Segunda </v>
      </c>
      <c r="E34" s="13" t="s">
        <v>15</v>
      </c>
      <c r="F34" s="13">
        <v>6</v>
      </c>
      <c r="G34" s="14">
        <v>294</v>
      </c>
      <c r="H34" s="8" t="str">
        <f t="shared" si="1"/>
        <v>Dia de Compra</v>
      </c>
      <c r="I34" s="13" t="s">
        <v>134</v>
      </c>
    </row>
    <row r="35" spans="1:9" x14ac:dyDescent="0.25">
      <c r="B35" s="13" t="s">
        <v>54</v>
      </c>
      <c r="C35" s="12">
        <v>44113</v>
      </c>
      <c r="D35" s="8" t="str">
        <f t="shared" si="3"/>
        <v xml:space="preserve">Sexta </v>
      </c>
      <c r="E35" s="13" t="s">
        <v>2</v>
      </c>
      <c r="F35" s="13">
        <v>195</v>
      </c>
      <c r="G35" s="14">
        <v>1101.75</v>
      </c>
      <c r="H35" s="8" t="str">
        <f t="shared" si="1"/>
        <v xml:space="preserve">Emergencial </v>
      </c>
      <c r="I35" s="13" t="s">
        <v>135</v>
      </c>
    </row>
    <row r="36" spans="1:9" x14ac:dyDescent="0.25">
      <c r="B36" s="13" t="s">
        <v>55</v>
      </c>
      <c r="C36" s="12">
        <v>44127</v>
      </c>
      <c r="D36" s="8" t="str">
        <f t="shared" si="3"/>
        <v xml:space="preserve">Sexta </v>
      </c>
      <c r="E36" s="13" t="s">
        <v>18</v>
      </c>
      <c r="F36" s="13">
        <v>20</v>
      </c>
      <c r="G36" s="14">
        <v>486.4</v>
      </c>
      <c r="H36" s="8" t="str">
        <f t="shared" si="1"/>
        <v xml:space="preserve">Emergencial </v>
      </c>
      <c r="I36" s="13" t="s">
        <v>135</v>
      </c>
    </row>
    <row r="37" spans="1:9" x14ac:dyDescent="0.25">
      <c r="B37" s="13" t="s">
        <v>56</v>
      </c>
      <c r="C37" s="12">
        <v>44112</v>
      </c>
      <c r="D37" s="8" t="str">
        <f t="shared" si="3"/>
        <v xml:space="preserve">Quinta </v>
      </c>
      <c r="E37" s="13" t="s">
        <v>18</v>
      </c>
      <c r="F37" s="13">
        <v>20</v>
      </c>
      <c r="G37" s="14">
        <v>234.71</v>
      </c>
      <c r="H37" s="8" t="str">
        <f t="shared" si="1"/>
        <v>Dia de Compra</v>
      </c>
      <c r="I37" s="13" t="s">
        <v>135</v>
      </c>
    </row>
    <row r="38" spans="1:9" x14ac:dyDescent="0.25">
      <c r="B38" s="13" t="s">
        <v>57</v>
      </c>
      <c r="C38" s="12">
        <v>44091</v>
      </c>
      <c r="D38" s="8" t="str">
        <f t="shared" si="3"/>
        <v xml:space="preserve">Quinta </v>
      </c>
      <c r="E38" s="13" t="s">
        <v>18</v>
      </c>
      <c r="F38" s="13">
        <v>20</v>
      </c>
      <c r="G38" s="14">
        <v>161.78</v>
      </c>
      <c r="H38" s="8" t="str">
        <f t="shared" si="1"/>
        <v>Dia de Compra</v>
      </c>
      <c r="I38" s="13" t="s">
        <v>135</v>
      </c>
    </row>
    <row r="39" spans="1:9" x14ac:dyDescent="0.25">
      <c r="B39" s="13" t="s">
        <v>58</v>
      </c>
      <c r="C39" s="12">
        <v>44113</v>
      </c>
      <c r="D39" s="8" t="str">
        <f t="shared" si="3"/>
        <v xml:space="preserve">Sexta </v>
      </c>
      <c r="E39" s="13" t="s">
        <v>2</v>
      </c>
      <c r="F39" s="13">
        <v>750</v>
      </c>
      <c r="G39" s="14">
        <v>770</v>
      </c>
      <c r="H39" s="8" t="str">
        <f t="shared" si="1"/>
        <v xml:space="preserve">Emergencial </v>
      </c>
      <c r="I39" s="13" t="s">
        <v>135</v>
      </c>
    </row>
    <row r="40" spans="1:9" x14ac:dyDescent="0.25">
      <c r="B40" s="13" t="s">
        <v>59</v>
      </c>
      <c r="C40" s="12">
        <v>44082</v>
      </c>
      <c r="D40" s="8" t="str">
        <f t="shared" si="3"/>
        <v>Terça</v>
      </c>
      <c r="E40" s="13" t="s">
        <v>20</v>
      </c>
      <c r="F40" s="13">
        <v>34.5</v>
      </c>
      <c r="G40" s="14">
        <v>345</v>
      </c>
      <c r="H40" s="8" t="str">
        <f t="shared" si="1"/>
        <v>Dia de Compra</v>
      </c>
      <c r="I40" s="13" t="s">
        <v>136</v>
      </c>
    </row>
    <row r="41" spans="1:9" x14ac:dyDescent="0.25">
      <c r="B41" s="13" t="s">
        <v>60</v>
      </c>
      <c r="C41" s="12">
        <v>44106</v>
      </c>
      <c r="D41" s="8" t="str">
        <f t="shared" si="3"/>
        <v xml:space="preserve">Sexta </v>
      </c>
      <c r="E41" s="13" t="s">
        <v>2</v>
      </c>
      <c r="F41" s="13">
        <v>2</v>
      </c>
      <c r="G41" s="14">
        <v>69</v>
      </c>
      <c r="H41" s="8" t="str">
        <f t="shared" si="1"/>
        <v xml:space="preserve">Emergencial </v>
      </c>
      <c r="I41" s="13" t="s">
        <v>136</v>
      </c>
    </row>
    <row r="42" spans="1:9" x14ac:dyDescent="0.25">
      <c r="B42" s="13" t="s">
        <v>61</v>
      </c>
      <c r="C42" s="12">
        <v>44104</v>
      </c>
      <c r="D42" s="8" t="str">
        <f t="shared" si="3"/>
        <v xml:space="preserve">Quarta </v>
      </c>
      <c r="E42" s="13" t="s">
        <v>20</v>
      </c>
      <c r="F42" s="13">
        <v>15</v>
      </c>
      <c r="G42" s="14">
        <v>112.5</v>
      </c>
      <c r="H42" s="8" t="str">
        <f t="shared" si="1"/>
        <v xml:space="preserve">Emergencial </v>
      </c>
      <c r="I42" s="13" t="s">
        <v>137</v>
      </c>
    </row>
    <row r="43" spans="1:9" x14ac:dyDescent="0.25">
      <c r="B43" s="13" t="s">
        <v>62</v>
      </c>
      <c r="C43" s="12">
        <v>44106</v>
      </c>
      <c r="D43" s="8" t="str">
        <f t="shared" si="3"/>
        <v xml:space="preserve">Sexta </v>
      </c>
      <c r="E43" s="13" t="s">
        <v>63</v>
      </c>
      <c r="F43" s="13">
        <v>0.5</v>
      </c>
      <c r="G43" s="14">
        <v>87.5</v>
      </c>
      <c r="H43" s="8" t="str">
        <f t="shared" si="1"/>
        <v xml:space="preserve">Emergencial </v>
      </c>
      <c r="I43" s="13" t="s">
        <v>138</v>
      </c>
    </row>
    <row r="44" spans="1:9" x14ac:dyDescent="0.25">
      <c r="B44" s="13" t="s">
        <v>66</v>
      </c>
      <c r="C44" s="12">
        <v>44124</v>
      </c>
      <c r="D44" s="8" t="str">
        <f t="shared" si="3"/>
        <v>Terça</v>
      </c>
      <c r="E44" s="13" t="s">
        <v>64</v>
      </c>
      <c r="F44" s="13">
        <v>1019.11</v>
      </c>
      <c r="G44" s="14">
        <v>159898.35999999999</v>
      </c>
      <c r="H44" s="8" t="str">
        <f t="shared" si="1"/>
        <v>Dia de Compra</v>
      </c>
      <c r="I44" s="13" t="s">
        <v>139</v>
      </c>
    </row>
    <row r="45" spans="1:9" x14ac:dyDescent="0.25">
      <c r="B45" s="13" t="s">
        <v>65</v>
      </c>
      <c r="C45" s="12">
        <v>44124</v>
      </c>
      <c r="D45" s="8" t="str">
        <f t="shared" si="3"/>
        <v>Terça</v>
      </c>
      <c r="E45" s="13" t="s">
        <v>64</v>
      </c>
      <c r="F45" s="13">
        <v>1</v>
      </c>
      <c r="G45" s="14">
        <v>118944</v>
      </c>
      <c r="H45" s="8" t="str">
        <f t="shared" si="1"/>
        <v>Dia de Compra</v>
      </c>
      <c r="I45" s="13" t="s">
        <v>139</v>
      </c>
    </row>
    <row r="46" spans="1:9" x14ac:dyDescent="0.25">
      <c r="B46" s="13" t="s">
        <v>67</v>
      </c>
      <c r="C46" s="12">
        <v>44131</v>
      </c>
      <c r="D46" s="8" t="str">
        <f t="shared" si="3"/>
        <v>Terça</v>
      </c>
      <c r="E46" s="13" t="s">
        <v>64</v>
      </c>
      <c r="F46" s="13">
        <v>360</v>
      </c>
      <c r="G46" s="14">
        <v>57621.56</v>
      </c>
      <c r="H46" s="8" t="str">
        <f t="shared" si="1"/>
        <v>Dia de Compra</v>
      </c>
      <c r="I46" s="13" t="s">
        <v>140</v>
      </c>
    </row>
    <row r="47" spans="1:9" x14ac:dyDescent="0.25">
      <c r="B47" s="15" t="s">
        <v>68</v>
      </c>
      <c r="C47" s="12">
        <v>44131</v>
      </c>
      <c r="D47" s="8" t="str">
        <f t="shared" si="3"/>
        <v>Terça</v>
      </c>
      <c r="E47" s="13" t="s">
        <v>64</v>
      </c>
      <c r="F47" s="13">
        <v>115.83</v>
      </c>
      <c r="G47" s="14">
        <v>27787.62</v>
      </c>
      <c r="H47" s="8" t="str">
        <f t="shared" si="1"/>
        <v>Dia de Compra</v>
      </c>
      <c r="I47" s="13" t="s">
        <v>140</v>
      </c>
    </row>
    <row r="48" spans="1:9" x14ac:dyDescent="0.25">
      <c r="B48" s="13" t="s">
        <v>69</v>
      </c>
      <c r="C48" s="12">
        <v>44092</v>
      </c>
      <c r="D48" s="8" t="str">
        <f t="shared" si="3"/>
        <v xml:space="preserve">Sexta </v>
      </c>
      <c r="E48" s="13" t="s">
        <v>20</v>
      </c>
      <c r="F48" s="13">
        <v>180</v>
      </c>
      <c r="G48" s="14">
        <v>6633</v>
      </c>
      <c r="H48" s="8" t="str">
        <f t="shared" si="1"/>
        <v xml:space="preserve">Emergencial </v>
      </c>
      <c r="I48" s="13" t="s">
        <v>141</v>
      </c>
    </row>
    <row r="49" spans="2:9" x14ac:dyDescent="0.25">
      <c r="B49" s="13" t="s">
        <v>70</v>
      </c>
      <c r="C49" s="12">
        <v>44113</v>
      </c>
      <c r="D49" s="8" t="str">
        <f t="shared" si="3"/>
        <v xml:space="preserve">Sexta </v>
      </c>
      <c r="E49" s="13" t="s">
        <v>2</v>
      </c>
      <c r="F49" s="13">
        <v>31</v>
      </c>
      <c r="G49" s="14">
        <v>348.75</v>
      </c>
      <c r="H49" s="8" t="str">
        <f t="shared" si="1"/>
        <v xml:space="preserve">Emergencial </v>
      </c>
      <c r="I49" s="13" t="s">
        <v>141</v>
      </c>
    </row>
    <row r="50" spans="2:9" x14ac:dyDescent="0.25">
      <c r="B50" s="13" t="s">
        <v>71</v>
      </c>
      <c r="C50" s="12">
        <v>44111</v>
      </c>
      <c r="D50" s="8" t="str">
        <f t="shared" si="3"/>
        <v xml:space="preserve">Quarta </v>
      </c>
      <c r="E50" s="13" t="s">
        <v>18</v>
      </c>
      <c r="F50" s="13">
        <v>19</v>
      </c>
      <c r="G50" s="14">
        <v>209</v>
      </c>
      <c r="H50" s="8" t="str">
        <f t="shared" si="1"/>
        <v xml:space="preserve">Emergencial </v>
      </c>
      <c r="I50" s="13" t="s">
        <v>141</v>
      </c>
    </row>
    <row r="51" spans="2:9" x14ac:dyDescent="0.25">
      <c r="B51" s="13" t="s">
        <v>71</v>
      </c>
      <c r="C51" s="12">
        <v>44102</v>
      </c>
      <c r="D51" s="8" t="str">
        <f t="shared" si="3"/>
        <v xml:space="preserve">Segunda </v>
      </c>
      <c r="E51" s="13" t="s">
        <v>18</v>
      </c>
      <c r="F51" s="13">
        <v>20</v>
      </c>
      <c r="G51" s="14">
        <v>187.61</v>
      </c>
      <c r="H51" s="8" t="str">
        <f t="shared" si="1"/>
        <v>Dia de Compra</v>
      </c>
      <c r="I51" s="13" t="s">
        <v>141</v>
      </c>
    </row>
    <row r="52" spans="2:9" x14ac:dyDescent="0.25">
      <c r="B52" s="13" t="s">
        <v>71</v>
      </c>
      <c r="C52" s="12">
        <v>44127</v>
      </c>
      <c r="D52" s="8" t="str">
        <f t="shared" si="3"/>
        <v xml:space="preserve">Sexta </v>
      </c>
      <c r="E52" s="13" t="s">
        <v>18</v>
      </c>
      <c r="F52" s="13">
        <v>40</v>
      </c>
      <c r="G52" s="14">
        <v>738.4</v>
      </c>
      <c r="H52" s="8" t="str">
        <f t="shared" si="1"/>
        <v xml:space="preserve">Emergencial </v>
      </c>
      <c r="I52" s="13" t="s">
        <v>141</v>
      </c>
    </row>
    <row r="53" spans="2:9" x14ac:dyDescent="0.25">
      <c r="B53" s="13" t="s">
        <v>72</v>
      </c>
      <c r="C53" s="12">
        <v>44134</v>
      </c>
      <c r="D53" s="8" t="str">
        <f t="shared" si="3"/>
        <v xml:space="preserve">Sexta </v>
      </c>
      <c r="E53" s="13" t="s">
        <v>20</v>
      </c>
      <c r="F53" s="13">
        <v>37.5</v>
      </c>
      <c r="G53" s="14">
        <v>2495.75</v>
      </c>
      <c r="H53" s="8" t="str">
        <f t="shared" si="1"/>
        <v xml:space="preserve">Emergencial </v>
      </c>
      <c r="I53" s="13" t="s">
        <v>141</v>
      </c>
    </row>
    <row r="54" spans="2:9" x14ac:dyDescent="0.25">
      <c r="B54" s="13" t="s">
        <v>73</v>
      </c>
      <c r="C54" s="12">
        <v>44134</v>
      </c>
      <c r="D54" s="8" t="str">
        <f t="shared" si="3"/>
        <v xml:space="preserve">Sexta </v>
      </c>
      <c r="E54" s="13" t="s">
        <v>20</v>
      </c>
      <c r="F54" s="13">
        <v>12.48</v>
      </c>
      <c r="G54" s="14">
        <v>829.92</v>
      </c>
      <c r="H54" s="8" t="str">
        <f t="shared" si="1"/>
        <v xml:space="preserve">Emergencial </v>
      </c>
      <c r="I54" s="13" t="s">
        <v>141</v>
      </c>
    </row>
    <row r="55" spans="2:9" x14ac:dyDescent="0.25">
      <c r="B55" s="13" t="s">
        <v>74</v>
      </c>
      <c r="C55" s="12">
        <v>44134</v>
      </c>
      <c r="D55" s="8" t="str">
        <f t="shared" si="3"/>
        <v xml:space="preserve">Sexta </v>
      </c>
      <c r="E55" s="13" t="s">
        <v>20</v>
      </c>
      <c r="F55" s="13">
        <v>1.8</v>
      </c>
      <c r="G55" s="14">
        <v>125.01</v>
      </c>
      <c r="H55" s="8" t="str">
        <f t="shared" si="1"/>
        <v xml:space="preserve">Emergencial </v>
      </c>
      <c r="I55" s="13" t="s">
        <v>141</v>
      </c>
    </row>
    <row r="56" spans="2:9" x14ac:dyDescent="0.25">
      <c r="B56" s="13" t="s">
        <v>75</v>
      </c>
      <c r="C56" s="12">
        <v>44134</v>
      </c>
      <c r="D56" s="8" t="str">
        <f t="shared" si="3"/>
        <v xml:space="preserve">Sexta </v>
      </c>
      <c r="E56" s="13" t="s">
        <v>20</v>
      </c>
      <c r="F56" s="13">
        <v>17.38</v>
      </c>
      <c r="G56" s="14">
        <v>1155.77</v>
      </c>
      <c r="H56" s="8" t="str">
        <f t="shared" si="1"/>
        <v xml:space="preserve">Emergencial </v>
      </c>
      <c r="I56" s="13" t="s">
        <v>141</v>
      </c>
    </row>
    <row r="57" spans="2:9" x14ac:dyDescent="0.25">
      <c r="B57" s="13" t="s">
        <v>75</v>
      </c>
      <c r="C57" s="12">
        <v>44134</v>
      </c>
      <c r="D57" s="8" t="str">
        <f t="shared" si="3"/>
        <v xml:space="preserve">Sexta </v>
      </c>
      <c r="E57" s="8" t="s">
        <v>20</v>
      </c>
      <c r="F57" s="8">
        <v>66.5</v>
      </c>
      <c r="G57" s="14">
        <v>325.85000000000002</v>
      </c>
      <c r="H57" s="8" t="str">
        <f t="shared" si="1"/>
        <v xml:space="preserve">Emergencial </v>
      </c>
      <c r="I57" s="13" t="s">
        <v>141</v>
      </c>
    </row>
    <row r="58" spans="2:9" x14ac:dyDescent="0.25">
      <c r="B58" s="13" t="s">
        <v>77</v>
      </c>
      <c r="C58" s="12">
        <v>44134</v>
      </c>
      <c r="D58" s="8" t="str">
        <f t="shared" si="3"/>
        <v xml:space="preserve">Sexta </v>
      </c>
      <c r="E58" s="8" t="s">
        <v>20</v>
      </c>
      <c r="F58" s="16" t="s">
        <v>76</v>
      </c>
      <c r="G58" s="14">
        <v>586.63</v>
      </c>
      <c r="H58" s="8" t="str">
        <f t="shared" si="1"/>
        <v xml:space="preserve">Emergencial </v>
      </c>
      <c r="I58" s="13" t="s">
        <v>141</v>
      </c>
    </row>
    <row r="59" spans="2:9" x14ac:dyDescent="0.25">
      <c r="B59" s="13" t="s">
        <v>78</v>
      </c>
      <c r="C59" s="12">
        <v>44134</v>
      </c>
      <c r="D59" s="13" t="str">
        <f t="shared" si="3"/>
        <v xml:space="preserve">Sexta </v>
      </c>
      <c r="E59" s="13" t="s">
        <v>20</v>
      </c>
      <c r="F59" s="16">
        <v>34.200000000000003</v>
      </c>
      <c r="G59" s="14">
        <v>2274.3000000000002</v>
      </c>
      <c r="H59" s="8" t="str">
        <f t="shared" si="1"/>
        <v xml:space="preserve">Emergencial </v>
      </c>
      <c r="I59" s="13" t="s">
        <v>141</v>
      </c>
    </row>
    <row r="60" spans="2:9" x14ac:dyDescent="0.25">
      <c r="B60" s="13" t="s">
        <v>79</v>
      </c>
      <c r="C60" s="12">
        <v>44134</v>
      </c>
      <c r="D60" s="13" t="str">
        <f t="shared" si="3"/>
        <v xml:space="preserve">Sexta </v>
      </c>
      <c r="E60" s="13" t="s">
        <v>20</v>
      </c>
      <c r="F60" s="16">
        <v>42</v>
      </c>
      <c r="G60" s="14">
        <v>2793</v>
      </c>
      <c r="H60" s="8" t="str">
        <f t="shared" si="1"/>
        <v xml:space="preserve">Emergencial </v>
      </c>
      <c r="I60" s="13" t="s">
        <v>141</v>
      </c>
    </row>
    <row r="61" spans="2:9" x14ac:dyDescent="0.25">
      <c r="B61" s="13" t="s">
        <v>80</v>
      </c>
      <c r="C61" s="12">
        <v>44134</v>
      </c>
      <c r="D61" s="13" t="str">
        <f t="shared" si="3"/>
        <v xml:space="preserve">Sexta </v>
      </c>
      <c r="E61" s="13" t="s">
        <v>20</v>
      </c>
      <c r="F61" s="16">
        <v>19.84</v>
      </c>
      <c r="G61" s="14">
        <v>1319.36</v>
      </c>
      <c r="H61" s="8" t="str">
        <f t="shared" si="1"/>
        <v xml:space="preserve">Emergencial </v>
      </c>
      <c r="I61" s="13" t="s">
        <v>141</v>
      </c>
    </row>
    <row r="62" spans="2:9" x14ac:dyDescent="0.25">
      <c r="B62" s="13" t="s">
        <v>81</v>
      </c>
      <c r="C62" s="12">
        <v>44134</v>
      </c>
      <c r="D62" s="13" t="str">
        <f t="shared" si="3"/>
        <v xml:space="preserve">Sexta </v>
      </c>
      <c r="E62" s="13" t="s">
        <v>20</v>
      </c>
      <c r="F62" s="16">
        <v>64.2</v>
      </c>
      <c r="G62" s="14">
        <v>66.5</v>
      </c>
      <c r="H62" s="8" t="str">
        <f t="shared" si="1"/>
        <v xml:space="preserve">Emergencial </v>
      </c>
      <c r="I62" s="13" t="s">
        <v>141</v>
      </c>
    </row>
    <row r="63" spans="2:9" x14ac:dyDescent="0.25">
      <c r="B63" s="13" t="s">
        <v>82</v>
      </c>
      <c r="C63" s="12">
        <v>44134</v>
      </c>
      <c r="D63" s="13" t="str">
        <f t="shared" si="3"/>
        <v xml:space="preserve">Sexta </v>
      </c>
      <c r="E63" s="13" t="s">
        <v>20</v>
      </c>
      <c r="F63" s="16">
        <v>19.48</v>
      </c>
      <c r="G63" s="14">
        <v>1295.42</v>
      </c>
      <c r="H63" s="8" t="str">
        <f t="shared" si="1"/>
        <v xml:space="preserve">Emergencial </v>
      </c>
      <c r="I63" s="13" t="s">
        <v>141</v>
      </c>
    </row>
    <row r="64" spans="2:9" x14ac:dyDescent="0.25">
      <c r="B64" s="13" t="s">
        <v>83</v>
      </c>
      <c r="C64" s="12">
        <v>44134</v>
      </c>
      <c r="D64" s="8" t="str">
        <f t="shared" si="3"/>
        <v xml:space="preserve">Sexta </v>
      </c>
      <c r="E64" s="8" t="s">
        <v>20</v>
      </c>
      <c r="F64" s="17">
        <v>20.399999999999999</v>
      </c>
      <c r="G64" s="14">
        <v>1361.92</v>
      </c>
      <c r="H64" s="8" t="str">
        <f t="shared" si="1"/>
        <v xml:space="preserve">Emergencial </v>
      </c>
      <c r="I64" s="13" t="s">
        <v>141</v>
      </c>
    </row>
    <row r="65" spans="1:9" x14ac:dyDescent="0.25">
      <c r="B65" s="8" t="s">
        <v>84</v>
      </c>
      <c r="C65" s="12">
        <v>44134</v>
      </c>
      <c r="D65" s="8" t="str">
        <f t="shared" ref="D65:D110" si="4">LOOKUP(WEEKDAY($C65,1),$J$3:$K$9)</f>
        <v xml:space="preserve">Sexta </v>
      </c>
      <c r="E65" s="8" t="s">
        <v>20</v>
      </c>
      <c r="F65" s="17">
        <v>51.39</v>
      </c>
      <c r="G65" s="14">
        <v>3417.44</v>
      </c>
      <c r="H65" s="8" t="str">
        <f t="shared" si="1"/>
        <v xml:space="preserve">Emergencial </v>
      </c>
      <c r="I65" s="8" t="s">
        <v>141</v>
      </c>
    </row>
    <row r="66" spans="1:9" x14ac:dyDescent="0.25">
      <c r="A66">
        <v>25157</v>
      </c>
      <c r="B66" s="8" t="s">
        <v>85</v>
      </c>
      <c r="C66" s="12">
        <v>44134</v>
      </c>
      <c r="D66" s="8" t="str">
        <f t="shared" si="4"/>
        <v xml:space="preserve">Sexta </v>
      </c>
      <c r="E66" s="8" t="s">
        <v>20</v>
      </c>
      <c r="F66" s="17">
        <v>53.64</v>
      </c>
      <c r="G66" s="14">
        <v>3567.06</v>
      </c>
      <c r="H66" s="8" t="str">
        <f t="shared" si="1"/>
        <v xml:space="preserve">Emergencial </v>
      </c>
      <c r="I66" s="8" t="s">
        <v>141</v>
      </c>
    </row>
    <row r="67" spans="1:9" x14ac:dyDescent="0.25">
      <c r="B67" s="13" t="s">
        <v>86</v>
      </c>
      <c r="C67" s="12">
        <v>44134</v>
      </c>
      <c r="D67" s="8" t="str">
        <f t="shared" si="4"/>
        <v xml:space="preserve">Sexta </v>
      </c>
      <c r="E67" s="8" t="s">
        <v>20</v>
      </c>
      <c r="F67" s="17">
        <v>21.6</v>
      </c>
      <c r="G67" s="14">
        <v>1436.4</v>
      </c>
      <c r="H67" s="8" t="str">
        <f t="shared" si="1"/>
        <v xml:space="preserve">Emergencial </v>
      </c>
      <c r="I67" s="8" t="s">
        <v>141</v>
      </c>
    </row>
    <row r="68" spans="1:9" x14ac:dyDescent="0.25">
      <c r="B68" s="13" t="s">
        <v>87</v>
      </c>
      <c r="C68" s="12">
        <v>44134</v>
      </c>
      <c r="D68" s="8" t="str">
        <f t="shared" si="4"/>
        <v xml:space="preserve">Sexta </v>
      </c>
      <c r="E68" s="8" t="s">
        <v>20</v>
      </c>
      <c r="F68" s="17">
        <v>24.78</v>
      </c>
      <c r="G68" s="14">
        <v>1647.87</v>
      </c>
      <c r="H68" s="8" t="str">
        <f t="shared" si="1"/>
        <v xml:space="preserve">Emergencial </v>
      </c>
      <c r="I68" s="8" t="s">
        <v>141</v>
      </c>
    </row>
    <row r="69" spans="1:9" x14ac:dyDescent="0.25">
      <c r="B69" s="13" t="s">
        <v>88</v>
      </c>
      <c r="C69" s="12">
        <v>44134</v>
      </c>
      <c r="D69" s="8" t="str">
        <f t="shared" si="4"/>
        <v xml:space="preserve">Sexta </v>
      </c>
      <c r="E69" s="8" t="s">
        <v>20</v>
      </c>
      <c r="F69" s="17">
        <v>85.8</v>
      </c>
      <c r="G69" s="14">
        <v>5705.7</v>
      </c>
      <c r="H69" s="8" t="str">
        <f t="shared" si="1"/>
        <v xml:space="preserve">Emergencial </v>
      </c>
      <c r="I69" s="8" t="s">
        <v>141</v>
      </c>
    </row>
    <row r="70" spans="1:9" x14ac:dyDescent="0.25">
      <c r="B70" s="13" t="s">
        <v>89</v>
      </c>
      <c r="C70" s="12">
        <v>44134</v>
      </c>
      <c r="D70" s="8" t="str">
        <f t="shared" si="4"/>
        <v xml:space="preserve">Sexta </v>
      </c>
      <c r="E70" s="8" t="s">
        <v>20</v>
      </c>
      <c r="F70" s="17">
        <v>89.5</v>
      </c>
      <c r="G70" s="14">
        <v>5955.08</v>
      </c>
      <c r="H70" s="8" t="str">
        <f t="shared" si="1"/>
        <v xml:space="preserve">Emergencial </v>
      </c>
      <c r="I70" s="8" t="s">
        <v>141</v>
      </c>
    </row>
    <row r="71" spans="1:9" x14ac:dyDescent="0.25">
      <c r="B71" s="13" t="s">
        <v>90</v>
      </c>
      <c r="C71" s="12">
        <v>44134</v>
      </c>
      <c r="D71" s="8" t="str">
        <f t="shared" si="4"/>
        <v xml:space="preserve">Sexta </v>
      </c>
      <c r="E71" s="8" t="s">
        <v>20</v>
      </c>
      <c r="F71" s="17">
        <v>31.2</v>
      </c>
      <c r="G71" s="14">
        <v>2082.7800000000002</v>
      </c>
      <c r="H71" s="8" t="str">
        <f t="shared" si="1"/>
        <v xml:space="preserve">Emergencial </v>
      </c>
      <c r="I71" s="8" t="s">
        <v>141</v>
      </c>
    </row>
    <row r="72" spans="1:9" x14ac:dyDescent="0.25">
      <c r="A72">
        <v>25163</v>
      </c>
      <c r="B72" s="13" t="s">
        <v>91</v>
      </c>
      <c r="C72" s="12">
        <v>44134</v>
      </c>
      <c r="D72" s="13" t="str">
        <f t="shared" si="4"/>
        <v xml:space="preserve">Sexta </v>
      </c>
      <c r="E72" s="13" t="s">
        <v>20</v>
      </c>
      <c r="F72" s="13">
        <v>100.32</v>
      </c>
      <c r="G72" s="14">
        <v>6671.28</v>
      </c>
      <c r="H72" s="8" t="str">
        <f t="shared" si="1"/>
        <v xml:space="preserve">Emergencial </v>
      </c>
      <c r="I72" s="8" t="s">
        <v>141</v>
      </c>
    </row>
    <row r="73" spans="1:9" x14ac:dyDescent="0.25">
      <c r="B73" s="13" t="s">
        <v>92</v>
      </c>
      <c r="C73" s="12">
        <v>44134</v>
      </c>
      <c r="D73" s="13" t="str">
        <f t="shared" si="4"/>
        <v xml:space="preserve">Sexta </v>
      </c>
      <c r="E73" s="13" t="s">
        <v>20</v>
      </c>
      <c r="F73" s="13">
        <v>17.04</v>
      </c>
      <c r="G73" s="14">
        <v>1133.1600000000001</v>
      </c>
      <c r="H73" s="8" t="str">
        <f t="shared" ref="H73:H110" si="5">IF(D73=$K$4,$L$10,IF(D73=$K$5,$L$10,IF(D73=$K$6,$K$10,IF(D73=$K$7,$L$10,IF(D73=$K$8,$K$10)))))</f>
        <v xml:space="preserve">Emergencial </v>
      </c>
      <c r="I73" s="8" t="s">
        <v>141</v>
      </c>
    </row>
    <row r="74" spans="1:9" x14ac:dyDescent="0.25">
      <c r="B74" s="13" t="s">
        <v>93</v>
      </c>
      <c r="C74" s="12">
        <v>44134</v>
      </c>
      <c r="D74" s="13" t="str">
        <f t="shared" si="4"/>
        <v xml:space="preserve">Sexta </v>
      </c>
      <c r="E74" s="13" t="s">
        <v>20</v>
      </c>
      <c r="F74" s="13">
        <v>20.58</v>
      </c>
      <c r="G74" s="14">
        <v>1368.57</v>
      </c>
      <c r="H74" s="8" t="str">
        <f t="shared" si="5"/>
        <v xml:space="preserve">Emergencial </v>
      </c>
      <c r="I74" s="8" t="s">
        <v>141</v>
      </c>
    </row>
    <row r="75" spans="1:9" x14ac:dyDescent="0.25">
      <c r="B75" s="15" t="s">
        <v>94</v>
      </c>
      <c r="C75" s="12">
        <v>44134</v>
      </c>
      <c r="D75" s="13" t="str">
        <f t="shared" si="4"/>
        <v xml:space="preserve">Sexta </v>
      </c>
      <c r="E75" s="13" t="s">
        <v>20</v>
      </c>
      <c r="F75" s="13">
        <v>10.54</v>
      </c>
      <c r="G75" s="14">
        <v>700.91</v>
      </c>
      <c r="H75" s="8" t="str">
        <f t="shared" si="5"/>
        <v xml:space="preserve">Emergencial </v>
      </c>
      <c r="I75" s="8" t="s">
        <v>141</v>
      </c>
    </row>
    <row r="76" spans="1:9" x14ac:dyDescent="0.25">
      <c r="B76" s="13" t="s">
        <v>95</v>
      </c>
      <c r="C76" s="12">
        <v>44134</v>
      </c>
      <c r="D76" s="13" t="str">
        <f t="shared" si="4"/>
        <v xml:space="preserve">Sexta </v>
      </c>
      <c r="E76" s="13" t="s">
        <v>20</v>
      </c>
      <c r="F76" s="13">
        <v>45.05</v>
      </c>
      <c r="G76" s="14">
        <v>2995.83</v>
      </c>
      <c r="H76" s="8" t="str">
        <f t="shared" si="5"/>
        <v xml:space="preserve">Emergencial </v>
      </c>
      <c r="I76" s="8" t="s">
        <v>141</v>
      </c>
    </row>
    <row r="77" spans="1:9" x14ac:dyDescent="0.25">
      <c r="B77" s="13" t="s">
        <v>96</v>
      </c>
      <c r="C77" s="12">
        <v>44134</v>
      </c>
      <c r="D77" s="8" t="str">
        <f t="shared" si="4"/>
        <v xml:space="preserve">Sexta </v>
      </c>
      <c r="E77" s="8" t="s">
        <v>20</v>
      </c>
      <c r="F77" s="8">
        <v>186.56</v>
      </c>
      <c r="G77" s="14">
        <v>12406.24</v>
      </c>
      <c r="H77" s="8" t="str">
        <f t="shared" si="5"/>
        <v xml:space="preserve">Emergencial </v>
      </c>
      <c r="I77" s="8" t="s">
        <v>141</v>
      </c>
    </row>
    <row r="78" spans="1:9" x14ac:dyDescent="0.25">
      <c r="B78" s="13" t="s">
        <v>97</v>
      </c>
      <c r="C78" s="12">
        <v>44134</v>
      </c>
      <c r="D78" s="8" t="str">
        <f t="shared" si="4"/>
        <v xml:space="preserve">Sexta </v>
      </c>
      <c r="E78" s="8" t="s">
        <v>20</v>
      </c>
      <c r="F78" s="8">
        <v>26.25</v>
      </c>
      <c r="G78" s="14">
        <v>1745.63</v>
      </c>
      <c r="H78" s="8" t="str">
        <f t="shared" si="5"/>
        <v xml:space="preserve">Emergencial </v>
      </c>
      <c r="I78" s="8" t="s">
        <v>141</v>
      </c>
    </row>
    <row r="79" spans="1:9" x14ac:dyDescent="0.25">
      <c r="B79" s="13" t="s">
        <v>98</v>
      </c>
      <c r="C79" s="12">
        <v>44134</v>
      </c>
      <c r="D79" s="8" t="str">
        <f t="shared" si="4"/>
        <v xml:space="preserve">Sexta </v>
      </c>
      <c r="E79" s="8" t="s">
        <v>20</v>
      </c>
      <c r="F79" s="8">
        <v>194.56</v>
      </c>
      <c r="G79" s="14">
        <v>12938.24</v>
      </c>
      <c r="H79" s="8" t="str">
        <f t="shared" si="5"/>
        <v xml:space="preserve">Emergencial </v>
      </c>
      <c r="I79" s="8" t="s">
        <v>141</v>
      </c>
    </row>
    <row r="80" spans="1:9" x14ac:dyDescent="0.25">
      <c r="B80" s="13" t="s">
        <v>99</v>
      </c>
      <c r="C80" s="12">
        <v>44134</v>
      </c>
      <c r="D80" s="8" t="str">
        <f t="shared" si="4"/>
        <v xml:space="preserve">Sexta </v>
      </c>
      <c r="E80" s="8" t="s">
        <v>20</v>
      </c>
      <c r="F80" s="8">
        <v>4.71</v>
      </c>
      <c r="G80" s="14">
        <v>313.22000000000003</v>
      </c>
      <c r="H80" s="8" t="str">
        <f t="shared" si="5"/>
        <v xml:space="preserve">Emergencial </v>
      </c>
      <c r="I80" s="8" t="s">
        <v>141</v>
      </c>
    </row>
    <row r="81" spans="1:9" x14ac:dyDescent="0.25">
      <c r="B81" s="13" t="s">
        <v>100</v>
      </c>
      <c r="C81" s="12">
        <v>44134</v>
      </c>
      <c r="D81" s="8" t="str">
        <f t="shared" si="4"/>
        <v xml:space="preserve">Sexta </v>
      </c>
      <c r="E81" s="8" t="s">
        <v>20</v>
      </c>
      <c r="F81" s="8">
        <v>78.900000000000006</v>
      </c>
      <c r="G81" s="14">
        <v>5250.84</v>
      </c>
      <c r="H81" s="8" t="str">
        <f t="shared" si="5"/>
        <v xml:space="preserve">Emergencial </v>
      </c>
      <c r="I81" s="8" t="s">
        <v>141</v>
      </c>
    </row>
    <row r="82" spans="1:9" x14ac:dyDescent="0.25">
      <c r="B82" s="13" t="s">
        <v>101</v>
      </c>
      <c r="C82" s="12">
        <v>44134</v>
      </c>
      <c r="D82" s="8" t="str">
        <f t="shared" si="4"/>
        <v xml:space="preserve">Sexta </v>
      </c>
      <c r="E82" s="8" t="s">
        <v>15</v>
      </c>
      <c r="F82" s="8">
        <v>56</v>
      </c>
      <c r="G82" s="14">
        <v>1674.4</v>
      </c>
      <c r="H82" s="8" t="str">
        <f t="shared" si="5"/>
        <v xml:space="preserve">Emergencial </v>
      </c>
      <c r="I82" s="8" t="s">
        <v>141</v>
      </c>
    </row>
    <row r="83" spans="1:9" x14ac:dyDescent="0.25">
      <c r="A83">
        <v>13210</v>
      </c>
      <c r="B83" s="13" t="s">
        <v>102</v>
      </c>
      <c r="C83" s="12">
        <v>44084</v>
      </c>
      <c r="D83" s="8" t="str">
        <f t="shared" si="4"/>
        <v xml:space="preserve">Quinta </v>
      </c>
      <c r="E83" s="8" t="s">
        <v>33</v>
      </c>
      <c r="F83" s="8">
        <v>1</v>
      </c>
      <c r="G83" s="14">
        <v>0.41</v>
      </c>
      <c r="H83" s="8" t="str">
        <f t="shared" si="5"/>
        <v>Dia de Compra</v>
      </c>
      <c r="I83" s="8" t="s">
        <v>142</v>
      </c>
    </row>
    <row r="84" spans="1:9" x14ac:dyDescent="0.25">
      <c r="B84" s="13" t="s">
        <v>103</v>
      </c>
      <c r="C84" s="12">
        <v>44084</v>
      </c>
      <c r="D84" s="8" t="str">
        <f t="shared" si="4"/>
        <v xml:space="preserve">Quinta </v>
      </c>
      <c r="E84" s="8" t="s">
        <v>15</v>
      </c>
      <c r="F84" s="8">
        <v>14</v>
      </c>
      <c r="G84" s="14">
        <v>95.34</v>
      </c>
      <c r="H84" s="8" t="str">
        <f t="shared" si="5"/>
        <v>Dia de Compra</v>
      </c>
      <c r="I84" s="8" t="s">
        <v>142</v>
      </c>
    </row>
    <row r="85" spans="1:9" x14ac:dyDescent="0.25">
      <c r="B85" s="13" t="s">
        <v>104</v>
      </c>
      <c r="C85" s="12">
        <v>44084</v>
      </c>
      <c r="D85" s="8" t="str">
        <f t="shared" si="4"/>
        <v xml:space="preserve">Quinta </v>
      </c>
      <c r="E85" s="8" t="s">
        <v>15</v>
      </c>
      <c r="F85" s="8">
        <v>2</v>
      </c>
      <c r="G85" s="18">
        <v>12.24</v>
      </c>
      <c r="H85" s="8" t="str">
        <f t="shared" si="5"/>
        <v>Dia de Compra</v>
      </c>
      <c r="I85" s="8" t="s">
        <v>142</v>
      </c>
    </row>
    <row r="86" spans="1:9" x14ac:dyDescent="0.25">
      <c r="B86" s="13" t="s">
        <v>105</v>
      </c>
      <c r="C86" s="12">
        <v>44099</v>
      </c>
      <c r="D86" s="8" t="str">
        <f t="shared" si="4"/>
        <v xml:space="preserve">Sexta </v>
      </c>
      <c r="E86" s="8" t="s">
        <v>15</v>
      </c>
      <c r="F86" s="8">
        <v>1</v>
      </c>
      <c r="G86" s="14">
        <v>3.5</v>
      </c>
      <c r="H86" s="8" t="str">
        <f t="shared" si="5"/>
        <v xml:space="preserve">Emergencial </v>
      </c>
      <c r="I86" s="8" t="s">
        <v>142</v>
      </c>
    </row>
    <row r="87" spans="1:9" x14ac:dyDescent="0.25">
      <c r="B87" s="13" t="s">
        <v>106</v>
      </c>
      <c r="C87" s="12">
        <v>44084</v>
      </c>
      <c r="D87" s="8" t="str">
        <f t="shared" si="4"/>
        <v xml:space="preserve">Quinta </v>
      </c>
      <c r="E87" s="8" t="s">
        <v>15</v>
      </c>
      <c r="F87" s="8">
        <v>1.5</v>
      </c>
      <c r="G87" s="14">
        <v>5.79</v>
      </c>
      <c r="H87" s="8" t="str">
        <f t="shared" si="5"/>
        <v>Dia de Compra</v>
      </c>
      <c r="I87" s="8" t="s">
        <v>142</v>
      </c>
    </row>
    <row r="88" spans="1:9" x14ac:dyDescent="0.25">
      <c r="B88" s="13" t="s">
        <v>107</v>
      </c>
      <c r="C88" s="12">
        <v>44099</v>
      </c>
      <c r="D88" s="8" t="str">
        <f t="shared" si="4"/>
        <v xml:space="preserve">Sexta </v>
      </c>
      <c r="E88" s="8" t="s">
        <v>20</v>
      </c>
      <c r="F88" s="8">
        <v>260</v>
      </c>
      <c r="G88" s="14">
        <v>6900.4</v>
      </c>
      <c r="H88" s="8" t="str">
        <f t="shared" si="5"/>
        <v xml:space="preserve">Emergencial </v>
      </c>
      <c r="I88" s="8" t="s">
        <v>142</v>
      </c>
    </row>
    <row r="89" spans="1:9" x14ac:dyDescent="0.25">
      <c r="B89" s="13" t="s">
        <v>108</v>
      </c>
      <c r="C89" s="12">
        <v>44125</v>
      </c>
      <c r="D89" s="8" t="str">
        <f t="shared" si="4"/>
        <v xml:space="preserve">Quarta </v>
      </c>
      <c r="E89" s="8" t="s">
        <v>20</v>
      </c>
      <c r="F89" s="8">
        <v>250</v>
      </c>
      <c r="G89" s="14">
        <v>367.5</v>
      </c>
      <c r="H89" s="8" t="str">
        <f t="shared" si="5"/>
        <v xml:space="preserve">Emergencial </v>
      </c>
      <c r="I89" s="8" t="s">
        <v>142</v>
      </c>
    </row>
    <row r="90" spans="1:9" x14ac:dyDescent="0.25">
      <c r="B90" s="13" t="s">
        <v>109</v>
      </c>
      <c r="C90" s="12">
        <v>44099</v>
      </c>
      <c r="D90" s="8" t="str">
        <f t="shared" si="4"/>
        <v xml:space="preserve">Sexta </v>
      </c>
      <c r="E90" s="8" t="s">
        <v>110</v>
      </c>
      <c r="F90" s="8">
        <v>1</v>
      </c>
      <c r="G90" s="14">
        <v>3.5</v>
      </c>
      <c r="H90" s="8" t="str">
        <f t="shared" si="5"/>
        <v xml:space="preserve">Emergencial </v>
      </c>
      <c r="I90" s="8" t="s">
        <v>142</v>
      </c>
    </row>
    <row r="91" spans="1:9" x14ac:dyDescent="0.25">
      <c r="B91" s="13" t="s">
        <v>111</v>
      </c>
      <c r="C91" s="12">
        <v>44099</v>
      </c>
      <c r="D91" s="8" t="str">
        <f t="shared" si="4"/>
        <v xml:space="preserve">Sexta </v>
      </c>
      <c r="E91" s="8" t="s">
        <v>110</v>
      </c>
      <c r="F91" s="8">
        <v>1</v>
      </c>
      <c r="G91" s="14">
        <v>3.5</v>
      </c>
      <c r="H91" s="8" t="str">
        <f t="shared" si="5"/>
        <v xml:space="preserve">Emergencial </v>
      </c>
      <c r="I91" s="8" t="s">
        <v>142</v>
      </c>
    </row>
    <row r="92" spans="1:9" x14ac:dyDescent="0.25">
      <c r="B92" s="13" t="s">
        <v>112</v>
      </c>
      <c r="C92" s="12">
        <v>44125</v>
      </c>
      <c r="D92" s="8" t="str">
        <f t="shared" si="4"/>
        <v xml:space="preserve">Quarta </v>
      </c>
      <c r="E92" s="8" t="s">
        <v>20</v>
      </c>
      <c r="F92" s="8">
        <v>450</v>
      </c>
      <c r="G92" s="14">
        <v>1516.5</v>
      </c>
      <c r="H92" s="8" t="str">
        <f t="shared" si="5"/>
        <v xml:space="preserve">Emergencial </v>
      </c>
      <c r="I92" s="8" t="s">
        <v>142</v>
      </c>
    </row>
    <row r="93" spans="1:9" x14ac:dyDescent="0.25">
      <c r="B93" s="13" t="s">
        <v>113</v>
      </c>
      <c r="C93" s="12">
        <v>44102</v>
      </c>
      <c r="D93" s="8" t="str">
        <f t="shared" si="4"/>
        <v xml:space="preserve">Segunda </v>
      </c>
      <c r="E93" s="8" t="s">
        <v>20</v>
      </c>
      <c r="F93" s="8">
        <v>100</v>
      </c>
      <c r="G93" s="14">
        <v>197</v>
      </c>
      <c r="H93" s="8" t="str">
        <f t="shared" si="5"/>
        <v>Dia de Compra</v>
      </c>
      <c r="I93" s="8" t="s">
        <v>142</v>
      </c>
    </row>
    <row r="94" spans="1:9" x14ac:dyDescent="0.25">
      <c r="B94" s="13" t="s">
        <v>114</v>
      </c>
      <c r="C94" s="12">
        <v>44099</v>
      </c>
      <c r="D94" s="8" t="str">
        <f t="shared" si="4"/>
        <v xml:space="preserve">Sexta </v>
      </c>
      <c r="E94" s="8" t="s">
        <v>115</v>
      </c>
      <c r="F94" s="8">
        <v>3</v>
      </c>
      <c r="G94" s="14">
        <v>20.100000000000001</v>
      </c>
      <c r="H94" s="8" t="str">
        <f t="shared" si="5"/>
        <v xml:space="preserve">Emergencial </v>
      </c>
      <c r="I94" s="8" t="s">
        <v>142</v>
      </c>
    </row>
    <row r="95" spans="1:9" x14ac:dyDescent="0.25">
      <c r="B95" s="13" t="s">
        <v>116</v>
      </c>
      <c r="C95" s="12">
        <v>44084</v>
      </c>
      <c r="D95" s="8" t="str">
        <f t="shared" si="4"/>
        <v xml:space="preserve">Quinta </v>
      </c>
      <c r="E95" s="8" t="s">
        <v>15</v>
      </c>
      <c r="F95" s="8">
        <v>2</v>
      </c>
      <c r="G95" s="14">
        <v>21.34</v>
      </c>
      <c r="H95" s="8" t="str">
        <f t="shared" si="5"/>
        <v>Dia de Compra</v>
      </c>
      <c r="I95" s="8" t="s">
        <v>142</v>
      </c>
    </row>
    <row r="96" spans="1:9" x14ac:dyDescent="0.25">
      <c r="B96" s="13" t="s">
        <v>117</v>
      </c>
      <c r="C96" s="12">
        <v>44084</v>
      </c>
      <c r="D96" s="8" t="str">
        <f t="shared" si="4"/>
        <v xml:space="preserve">Quinta </v>
      </c>
      <c r="E96" s="8" t="s">
        <v>110</v>
      </c>
      <c r="F96" s="8">
        <v>5</v>
      </c>
      <c r="G96" s="14">
        <v>13.8</v>
      </c>
      <c r="H96" s="8" t="str">
        <f t="shared" si="5"/>
        <v>Dia de Compra</v>
      </c>
      <c r="I96" s="8" t="s">
        <v>142</v>
      </c>
    </row>
    <row r="97" spans="2:9" x14ac:dyDescent="0.25">
      <c r="B97" s="13" t="s">
        <v>118</v>
      </c>
      <c r="C97" s="12">
        <v>44084</v>
      </c>
      <c r="D97" s="8" t="str">
        <f t="shared" si="4"/>
        <v xml:space="preserve">Quinta </v>
      </c>
      <c r="E97" s="8" t="s">
        <v>15</v>
      </c>
      <c r="F97" s="8">
        <v>1</v>
      </c>
      <c r="G97" s="14">
        <v>2.48</v>
      </c>
      <c r="H97" s="8" t="str">
        <f t="shared" si="5"/>
        <v>Dia de Compra</v>
      </c>
      <c r="I97" s="8" t="s">
        <v>142</v>
      </c>
    </row>
    <row r="98" spans="2:9" x14ac:dyDescent="0.25">
      <c r="B98" s="13" t="s">
        <v>119</v>
      </c>
      <c r="C98" s="12">
        <v>44084</v>
      </c>
      <c r="D98" s="8" t="str">
        <f t="shared" si="4"/>
        <v xml:space="preserve">Quinta </v>
      </c>
      <c r="E98" s="8" t="s">
        <v>15</v>
      </c>
      <c r="F98" s="8">
        <v>1</v>
      </c>
      <c r="G98" s="14">
        <v>2.48</v>
      </c>
      <c r="H98" s="8" t="str">
        <f t="shared" si="5"/>
        <v>Dia de Compra</v>
      </c>
      <c r="I98" s="8" t="s">
        <v>142</v>
      </c>
    </row>
    <row r="99" spans="2:9" x14ac:dyDescent="0.25">
      <c r="B99" s="13" t="s">
        <v>120</v>
      </c>
      <c r="C99" s="12">
        <v>44084</v>
      </c>
      <c r="D99" s="8" t="str">
        <f t="shared" si="4"/>
        <v xml:space="preserve">Quinta </v>
      </c>
      <c r="E99" s="8" t="s">
        <v>15</v>
      </c>
      <c r="F99" s="8">
        <v>1</v>
      </c>
      <c r="G99" s="14">
        <v>2.48</v>
      </c>
      <c r="H99" s="8" t="str">
        <f t="shared" si="5"/>
        <v>Dia de Compra</v>
      </c>
      <c r="I99" s="8" t="s">
        <v>142</v>
      </c>
    </row>
    <row r="100" spans="2:9" x14ac:dyDescent="0.25">
      <c r="B100" s="13" t="s">
        <v>121</v>
      </c>
      <c r="C100" s="12">
        <v>44084</v>
      </c>
      <c r="D100" s="8" t="str">
        <f t="shared" si="4"/>
        <v xml:space="preserve">Quinta </v>
      </c>
      <c r="E100" s="8" t="s">
        <v>15</v>
      </c>
      <c r="F100" s="8">
        <v>1</v>
      </c>
      <c r="G100" s="14">
        <v>10.3</v>
      </c>
      <c r="H100" s="8" t="str">
        <f t="shared" si="5"/>
        <v>Dia de Compra</v>
      </c>
      <c r="I100" s="8" t="s">
        <v>142</v>
      </c>
    </row>
    <row r="101" spans="2:9" x14ac:dyDescent="0.25">
      <c r="B101" s="13" t="s">
        <v>122</v>
      </c>
      <c r="C101" s="12">
        <v>44120</v>
      </c>
      <c r="D101" s="8" t="str">
        <f t="shared" si="4"/>
        <v xml:space="preserve">Sexta </v>
      </c>
      <c r="E101" s="8" t="s">
        <v>123</v>
      </c>
      <c r="F101" s="8">
        <v>250</v>
      </c>
      <c r="G101" s="14">
        <v>457.5</v>
      </c>
      <c r="H101" s="8" t="str">
        <f t="shared" si="5"/>
        <v xml:space="preserve">Emergencial </v>
      </c>
      <c r="I101" s="8" t="s">
        <v>142</v>
      </c>
    </row>
    <row r="102" spans="2:9" x14ac:dyDescent="0.25">
      <c r="B102" s="13" t="s">
        <v>124</v>
      </c>
      <c r="C102" s="12">
        <v>44120</v>
      </c>
      <c r="D102" s="8" t="str">
        <f t="shared" si="4"/>
        <v xml:space="preserve">Sexta </v>
      </c>
      <c r="E102" s="8" t="s">
        <v>123</v>
      </c>
      <c r="F102" s="8">
        <v>220</v>
      </c>
      <c r="G102" s="14">
        <v>2376</v>
      </c>
      <c r="H102" s="8" t="str">
        <f t="shared" si="5"/>
        <v xml:space="preserve">Emergencial </v>
      </c>
      <c r="I102" s="8" t="s">
        <v>142</v>
      </c>
    </row>
    <row r="103" spans="2:9" x14ac:dyDescent="0.25">
      <c r="B103" s="13" t="s">
        <v>125</v>
      </c>
      <c r="C103" s="12">
        <v>44120</v>
      </c>
      <c r="D103" s="8" t="str">
        <f t="shared" si="4"/>
        <v xml:space="preserve">Sexta </v>
      </c>
      <c r="E103" s="8" t="s">
        <v>20</v>
      </c>
      <c r="F103" s="8">
        <v>1460</v>
      </c>
      <c r="G103" s="14">
        <v>6818.2</v>
      </c>
      <c r="H103" s="8" t="str">
        <f t="shared" si="5"/>
        <v xml:space="preserve">Emergencial </v>
      </c>
      <c r="I103" s="8" t="s">
        <v>142</v>
      </c>
    </row>
    <row r="104" spans="2:9" x14ac:dyDescent="0.25">
      <c r="B104" s="13" t="s">
        <v>126</v>
      </c>
      <c r="C104" s="12">
        <v>44084</v>
      </c>
      <c r="D104" s="8" t="str">
        <f t="shared" si="4"/>
        <v xml:space="preserve">Quinta </v>
      </c>
      <c r="E104" s="8" t="s">
        <v>15</v>
      </c>
      <c r="F104" s="8">
        <v>1</v>
      </c>
      <c r="G104" s="14">
        <v>0.64</v>
      </c>
      <c r="H104" s="8" t="str">
        <f t="shared" si="5"/>
        <v>Dia de Compra</v>
      </c>
      <c r="I104" s="8" t="s">
        <v>142</v>
      </c>
    </row>
    <row r="105" spans="2:9" x14ac:dyDescent="0.25">
      <c r="B105" s="13" t="s">
        <v>127</v>
      </c>
      <c r="C105" s="12">
        <v>44084</v>
      </c>
      <c r="D105" s="8" t="str">
        <f t="shared" si="4"/>
        <v xml:space="preserve">Quinta </v>
      </c>
      <c r="E105" s="8" t="s">
        <v>15</v>
      </c>
      <c r="F105" s="8">
        <v>3</v>
      </c>
      <c r="G105" s="14">
        <v>2.61</v>
      </c>
      <c r="H105" s="8" t="str">
        <f t="shared" si="5"/>
        <v>Dia de Compra</v>
      </c>
      <c r="I105" s="8" t="s">
        <v>142</v>
      </c>
    </row>
    <row r="106" spans="2:9" x14ac:dyDescent="0.25">
      <c r="B106" s="13" t="s">
        <v>128</v>
      </c>
      <c r="C106" s="12">
        <v>44084</v>
      </c>
      <c r="D106" s="8" t="str">
        <f t="shared" si="4"/>
        <v xml:space="preserve">Quinta </v>
      </c>
      <c r="E106" s="8" t="s">
        <v>15</v>
      </c>
      <c r="F106" s="8">
        <v>3</v>
      </c>
      <c r="G106" s="14">
        <v>1.92</v>
      </c>
      <c r="H106" s="8" t="str">
        <f t="shared" si="5"/>
        <v>Dia de Compra</v>
      </c>
      <c r="I106" s="8" t="s">
        <v>142</v>
      </c>
    </row>
    <row r="107" spans="2:9" x14ac:dyDescent="0.25">
      <c r="B107" s="13" t="s">
        <v>129</v>
      </c>
      <c r="C107" s="12">
        <v>44084</v>
      </c>
      <c r="D107" s="8" t="str">
        <f t="shared" si="4"/>
        <v xml:space="preserve">Quinta </v>
      </c>
      <c r="E107" s="8" t="s">
        <v>20</v>
      </c>
      <c r="F107" s="8">
        <v>2</v>
      </c>
      <c r="G107" s="14">
        <v>27.48</v>
      </c>
      <c r="H107" s="8" t="str">
        <f t="shared" si="5"/>
        <v>Dia de Compra</v>
      </c>
      <c r="I107" s="8" t="s">
        <v>142</v>
      </c>
    </row>
    <row r="108" spans="2:9" x14ac:dyDescent="0.25">
      <c r="B108" s="13" t="s">
        <v>130</v>
      </c>
      <c r="C108" s="12">
        <v>44084</v>
      </c>
      <c r="D108" s="8" t="str">
        <f t="shared" si="4"/>
        <v xml:space="preserve">Quinta </v>
      </c>
      <c r="E108" s="8" t="s">
        <v>15</v>
      </c>
      <c r="F108" s="8">
        <v>1</v>
      </c>
      <c r="G108" s="14">
        <v>49.41</v>
      </c>
      <c r="H108" s="8" t="str">
        <f t="shared" si="5"/>
        <v>Dia de Compra</v>
      </c>
      <c r="I108" s="8" t="s">
        <v>142</v>
      </c>
    </row>
    <row r="109" spans="2:9" x14ac:dyDescent="0.25">
      <c r="B109" s="13" t="s">
        <v>131</v>
      </c>
      <c r="C109" s="12">
        <v>44102</v>
      </c>
      <c r="D109" s="8" t="str">
        <f t="shared" si="4"/>
        <v xml:space="preserve">Segunda </v>
      </c>
      <c r="E109" s="8" t="s">
        <v>15</v>
      </c>
      <c r="F109" s="8">
        <v>1</v>
      </c>
      <c r="G109" s="14">
        <v>4.95</v>
      </c>
      <c r="H109" s="8" t="str">
        <f t="shared" si="5"/>
        <v>Dia de Compra</v>
      </c>
      <c r="I109" s="8" t="s">
        <v>143</v>
      </c>
    </row>
    <row r="110" spans="2:9" x14ac:dyDescent="0.25">
      <c r="B110" s="20" t="s">
        <v>133</v>
      </c>
      <c r="C110" s="19">
        <v>43906</v>
      </c>
      <c r="D110" s="20" t="str">
        <f t="shared" si="4"/>
        <v xml:space="preserve">Segunda </v>
      </c>
      <c r="E110" s="20" t="s">
        <v>15</v>
      </c>
      <c r="F110" s="20">
        <v>1</v>
      </c>
      <c r="G110" s="3">
        <v>20000</v>
      </c>
      <c r="H110" s="20" t="str">
        <f t="shared" si="5"/>
        <v>Dia de Compra</v>
      </c>
      <c r="I110" s="8" t="s">
        <v>143</v>
      </c>
    </row>
  </sheetData>
  <conditionalFormatting sqref="H3:H110">
    <cfRule type="containsText" dxfId="0" priority="1" operator="containsText" text="Emergencial">
      <formula>NOT(ISERROR(SEARCH("Emergencial",H3)))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Gustavo Jannuzzi</cp:lastModifiedBy>
  <dcterms:created xsi:type="dcterms:W3CDTF">2020-11-04T12:17:31Z</dcterms:created>
  <dcterms:modified xsi:type="dcterms:W3CDTF">2022-01-01T18:19:46Z</dcterms:modified>
</cp:coreProperties>
</file>