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luisg\Videos\02\Gabaritos\Aula 1\"/>
    </mc:Choice>
  </mc:AlternateContent>
  <xr:revisionPtr revIDLastSave="0" documentId="13_ncr:1_{D3F6D24E-B544-435D-B71B-837A632969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tos" sheetId="1" r:id="rId1"/>
    <sheet name="Regras" sheetId="2" r:id="rId2"/>
    <sheet name="Base de Dados" sheetId="3" r:id="rId3"/>
  </sheets>
  <definedNames>
    <definedName name="_xlnm._FilterDatabase" localSheetId="2" hidden="1">'Base de Dados'!$A$1:$D$21</definedName>
    <definedName name="_xlnm._FilterDatabase" localSheetId="0" hidden="1">Produtos!$A$1:$J$1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5" i="1"/>
  <c r="H6" i="1"/>
  <c r="H10" i="1"/>
  <c r="H11" i="1"/>
  <c r="H20" i="1"/>
  <c r="H12" i="1"/>
  <c r="G21" i="1"/>
  <c r="H21" i="1" s="1"/>
  <c r="G14" i="1"/>
  <c r="H14" i="1" s="1"/>
  <c r="G13" i="1"/>
  <c r="H13" i="1" s="1"/>
  <c r="G12" i="1"/>
  <c r="G20" i="1"/>
  <c r="G11" i="1"/>
  <c r="G10" i="1"/>
  <c r="G19" i="1"/>
  <c r="H19" i="1" s="1"/>
  <c r="G9" i="1"/>
  <c r="H9" i="1" s="1"/>
  <c r="G8" i="1"/>
  <c r="H8" i="1" s="1"/>
  <c r="G7" i="1"/>
  <c r="H7" i="1" s="1"/>
  <c r="G18" i="1"/>
  <c r="H18" i="1" s="1"/>
  <c r="G6" i="1"/>
  <c r="G5" i="1"/>
  <c r="G17" i="1"/>
  <c r="H17" i="1" s="1"/>
  <c r="G4" i="1"/>
  <c r="H4" i="1" s="1"/>
  <c r="G16" i="1"/>
  <c r="H16" i="1" s="1"/>
  <c r="G3" i="1"/>
  <c r="H3" i="1" s="1"/>
  <c r="G15" i="1"/>
  <c r="H15" i="1" s="1"/>
  <c r="G2" i="1"/>
  <c r="H2" i="1" s="1"/>
</calcChain>
</file>

<file path=xl/sharedStrings.xml><?xml version="1.0" encoding="utf-8"?>
<sst xmlns="http://schemas.openxmlformats.org/spreadsheetml/2006/main" count="84" uniqueCount="38">
  <si>
    <t>RA</t>
  </si>
  <si>
    <t>Aluno</t>
  </si>
  <si>
    <t>Data de Inscrição</t>
  </si>
  <si>
    <t>Nota 1</t>
  </si>
  <si>
    <t>Nota 2</t>
  </si>
  <si>
    <t>Média</t>
  </si>
  <si>
    <t>Passou?</t>
  </si>
  <si>
    <t>Nota exame</t>
  </si>
  <si>
    <t>Média de aprovação imediata B1+B2</t>
  </si>
  <si>
    <t>Se feito exame, média da nota final e exame</t>
  </si>
  <si>
    <t xml:space="preserve">João Silva </t>
  </si>
  <si>
    <t xml:space="preserve">Maria Souza </t>
  </si>
  <si>
    <t xml:space="preserve">Pedro Santos </t>
  </si>
  <si>
    <t xml:space="preserve">Ana Oliveira </t>
  </si>
  <si>
    <t xml:space="preserve">Lucas Costa </t>
  </si>
  <si>
    <t xml:space="preserve">Beatriz Ferreira </t>
  </si>
  <si>
    <t xml:space="preserve">Rafael Almeida </t>
  </si>
  <si>
    <t xml:space="preserve">Juliana Rocha </t>
  </si>
  <si>
    <t xml:space="preserve">Felipe Lima </t>
  </si>
  <si>
    <t xml:space="preserve">Larissa Martins </t>
  </si>
  <si>
    <t xml:space="preserve">Bruno Gonçalves </t>
  </si>
  <si>
    <t xml:space="preserve">Camila Ribeiro </t>
  </si>
  <si>
    <t xml:space="preserve">Gustavo Carvalho </t>
  </si>
  <si>
    <t xml:space="preserve">Amanda Alves </t>
  </si>
  <si>
    <t xml:space="preserve">Rodrigo Mendes </t>
  </si>
  <si>
    <t xml:space="preserve">Gabriela Nunes </t>
  </si>
  <si>
    <t xml:space="preserve">Thiago Moraes </t>
  </si>
  <si>
    <t xml:space="preserve">Renata Cardoso </t>
  </si>
  <si>
    <t xml:space="preserve">Henrique Sousa </t>
  </si>
  <si>
    <t xml:space="preserve">Daniela Batista </t>
  </si>
  <si>
    <t>Nome</t>
  </si>
  <si>
    <t>Data de Início</t>
  </si>
  <si>
    <t>Curso</t>
  </si>
  <si>
    <t>Engenharia Mecânica</t>
  </si>
  <si>
    <t>Enfermagem</t>
  </si>
  <si>
    <t>SIM</t>
  </si>
  <si>
    <t>Média do Exame</t>
  </si>
  <si>
    <t>Aprovação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</si>
</sst>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14" fontId="0" fillId="0" borderId="0" xfId="0" applyNumberFormat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showGridLines="0" tabSelected="1" zoomScale="160" zoomScaleNormal="160" workbookViewId="0"/>
  </sheetViews>
  <sheetFormatPr defaultColWidth="9" defaultRowHeight="15"/>
  <cols>
    <col min="1" max="1" width="9.5703125" bestFit="1" customWidth="1"/>
    <col min="2" max="2" width="16.85546875" bestFit="1" customWidth="1"/>
    <col min="3" max="3" width="19.85546875" bestFit="1" customWidth="1"/>
    <col min="4" max="4" width="16" style="4" bestFit="1" customWidth="1"/>
    <col min="5" max="6" width="6.7109375" bestFit="1" customWidth="1"/>
    <col min="7" max="7" width="6.5703125" bestFit="1" customWidth="1"/>
    <col min="8" max="8" width="8.140625" bestFit="1" customWidth="1"/>
    <col min="9" max="9" width="11.7109375" bestFit="1" customWidth="1"/>
    <col min="10" max="10" width="15.7109375" bestFit="1" customWidth="1"/>
    <col min="11" max="11" width="14.85546875" bestFit="1" customWidth="1"/>
  </cols>
  <sheetData>
    <row r="1" spans="1:11">
      <c r="A1" s="5" t="s">
        <v>0</v>
      </c>
      <c r="B1" s="5" t="s">
        <v>1</v>
      </c>
      <c r="C1" s="5" t="s">
        <v>32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36</v>
      </c>
      <c r="K1" s="5" t="s">
        <v>37</v>
      </c>
    </row>
    <row r="2" spans="1:11">
      <c r="A2" s="7">
        <v>20241002</v>
      </c>
      <c r="B2" s="7" t="s">
        <v>11</v>
      </c>
      <c r="C2" s="8" t="str">
        <f>VLOOKUP(A2,'Base de Dados'!A:D,4,0)</f>
        <v>Enfermagem</v>
      </c>
      <c r="D2" s="9">
        <f>VLOOKUP(A2,'Base de Dados'!A:D,3,0)</f>
        <v>44795</v>
      </c>
      <c r="E2" s="7">
        <v>1</v>
      </c>
      <c r="F2" s="7">
        <v>7</v>
      </c>
      <c r="G2" s="7">
        <f t="shared" ref="G2:G21" si="0">AVERAGE(E2:F2)</f>
        <v>4</v>
      </c>
      <c r="H2" s="8" t="str">
        <f t="shared" ref="H2:H21" si="1">IF(G2&gt;=7,"SIM","NÃO")</f>
        <v>NÃO</v>
      </c>
      <c r="I2" s="7">
        <v>2</v>
      </c>
      <c r="J2" s="7">
        <f>AVERAGE(G2,I2)</f>
        <v>3</v>
      </c>
      <c r="K2" s="7" t="str">
        <f>IF(J2&gt;=5,"SIM","NÃO")</f>
        <v>NÃO</v>
      </c>
    </row>
    <row r="3" spans="1:11">
      <c r="A3" s="7">
        <v>20241005</v>
      </c>
      <c r="B3" s="7" t="s">
        <v>14</v>
      </c>
      <c r="C3" s="8" t="str">
        <f>VLOOKUP(A3,'Base de Dados'!A:D,4,0)</f>
        <v>Enfermagem</v>
      </c>
      <c r="D3" s="9">
        <f>VLOOKUP(A3,'Base de Dados'!A:D,3,0)</f>
        <v>45003</v>
      </c>
      <c r="E3" s="7">
        <v>8</v>
      </c>
      <c r="F3" s="7">
        <v>3</v>
      </c>
      <c r="G3" s="7">
        <f t="shared" si="0"/>
        <v>5.5</v>
      </c>
      <c r="H3" s="8" t="str">
        <f t="shared" si="1"/>
        <v>NÃO</v>
      </c>
      <c r="I3" s="7">
        <v>4</v>
      </c>
      <c r="J3" s="7">
        <f t="shared" ref="J3:J14" si="2">AVERAGE(G3,I3)</f>
        <v>4.75</v>
      </c>
      <c r="K3" s="7" t="str">
        <f t="shared" ref="K3:K14" si="3">IF(J3&gt;=5,"SIM","NÃO")</f>
        <v>NÃO</v>
      </c>
    </row>
    <row r="4" spans="1:11">
      <c r="A4" s="7">
        <v>20241008</v>
      </c>
      <c r="B4" s="7" t="s">
        <v>17</v>
      </c>
      <c r="C4" s="8" t="str">
        <f>VLOOKUP(A4,'Base de Dados'!A:D,4,0)</f>
        <v>Enfermagem</v>
      </c>
      <c r="D4" s="9">
        <f>VLOOKUP(A4,'Base de Dados'!A:D,3,0)</f>
        <v>44761</v>
      </c>
      <c r="E4" s="7">
        <v>2</v>
      </c>
      <c r="F4" s="7">
        <v>5</v>
      </c>
      <c r="G4" s="7">
        <f t="shared" si="0"/>
        <v>3.5</v>
      </c>
      <c r="H4" s="8" t="str">
        <f t="shared" si="1"/>
        <v>NÃO</v>
      </c>
      <c r="I4" s="7">
        <v>7</v>
      </c>
      <c r="J4" s="7">
        <f t="shared" si="2"/>
        <v>5.25</v>
      </c>
      <c r="K4" s="7" t="str">
        <f t="shared" si="3"/>
        <v>SIM</v>
      </c>
    </row>
    <row r="5" spans="1:11">
      <c r="A5" s="7">
        <v>20241011</v>
      </c>
      <c r="B5" s="7" t="s">
        <v>20</v>
      </c>
      <c r="C5" s="8" t="str">
        <f>VLOOKUP(A5,'Base de Dados'!A:D,4,0)</f>
        <v>Enfermagem</v>
      </c>
      <c r="D5" s="9">
        <f>VLOOKUP(A5,'Base de Dados'!A:D,3,0)</f>
        <v>44727</v>
      </c>
      <c r="E5" s="7">
        <v>3</v>
      </c>
      <c r="F5" s="7">
        <v>8</v>
      </c>
      <c r="G5" s="7">
        <f t="shared" si="0"/>
        <v>5.5</v>
      </c>
      <c r="H5" s="8" t="str">
        <f t="shared" si="1"/>
        <v>NÃO</v>
      </c>
      <c r="I5" s="7">
        <v>8</v>
      </c>
      <c r="J5" s="7">
        <f t="shared" si="2"/>
        <v>6.75</v>
      </c>
      <c r="K5" s="7" t="str">
        <f t="shared" si="3"/>
        <v>SIM</v>
      </c>
    </row>
    <row r="6" spans="1:11">
      <c r="A6" s="7">
        <v>20241013</v>
      </c>
      <c r="B6" s="7" t="s">
        <v>22</v>
      </c>
      <c r="C6" s="8" t="str">
        <f>VLOOKUP(A6,'Base de Dados'!A:D,4,0)</f>
        <v>Enfermagem</v>
      </c>
      <c r="D6" s="9">
        <f>VLOOKUP(A6,'Base de Dados'!A:D,3,0)</f>
        <v>44802</v>
      </c>
      <c r="E6" s="7">
        <v>6</v>
      </c>
      <c r="F6" s="7">
        <v>3</v>
      </c>
      <c r="G6" s="7">
        <f t="shared" si="0"/>
        <v>4.5</v>
      </c>
      <c r="H6" s="8" t="str">
        <f t="shared" si="1"/>
        <v>NÃO</v>
      </c>
      <c r="I6" s="7">
        <v>6</v>
      </c>
      <c r="J6" s="7">
        <f t="shared" si="2"/>
        <v>5.25</v>
      </c>
      <c r="K6" s="7" t="str">
        <f t="shared" si="3"/>
        <v>SIM</v>
      </c>
    </row>
    <row r="7" spans="1:11">
      <c r="A7" s="7">
        <v>20241016</v>
      </c>
      <c r="B7" s="7" t="s">
        <v>25</v>
      </c>
      <c r="C7" s="8" t="str">
        <f>VLOOKUP(A7,'Base de Dados'!A:D,4,0)</f>
        <v>Enfermagem</v>
      </c>
      <c r="D7" s="9">
        <f>VLOOKUP(A7,'Base de Dados'!A:D,3,0)</f>
        <v>44834</v>
      </c>
      <c r="E7" s="7">
        <v>2</v>
      </c>
      <c r="F7" s="7">
        <v>9</v>
      </c>
      <c r="G7" s="7">
        <f t="shared" si="0"/>
        <v>5.5</v>
      </c>
      <c r="H7" s="8" t="str">
        <f t="shared" si="1"/>
        <v>NÃO</v>
      </c>
      <c r="I7" s="7">
        <v>5</v>
      </c>
      <c r="J7" s="7">
        <f t="shared" si="2"/>
        <v>5.25</v>
      </c>
      <c r="K7" s="7" t="str">
        <f t="shared" si="3"/>
        <v>SIM</v>
      </c>
    </row>
    <row r="8" spans="1:11">
      <c r="A8" s="7">
        <v>20241017</v>
      </c>
      <c r="B8" s="7" t="s">
        <v>26</v>
      </c>
      <c r="C8" s="8" t="str">
        <f>VLOOKUP(A8,'Base de Dados'!A:D,4,0)</f>
        <v>Enfermagem</v>
      </c>
      <c r="D8" s="9">
        <f>VLOOKUP(A8,'Base de Dados'!A:D,3,0)</f>
        <v>45018</v>
      </c>
      <c r="E8" s="7">
        <v>1</v>
      </c>
      <c r="F8" s="7">
        <v>6</v>
      </c>
      <c r="G8" s="7">
        <f t="shared" si="0"/>
        <v>3.5</v>
      </c>
      <c r="H8" s="8" t="str">
        <f t="shared" si="1"/>
        <v>NÃO</v>
      </c>
      <c r="I8" s="7">
        <v>6</v>
      </c>
      <c r="J8" s="7">
        <f t="shared" si="2"/>
        <v>4.75</v>
      </c>
      <c r="K8" s="7" t="str">
        <f t="shared" si="3"/>
        <v>NÃO</v>
      </c>
    </row>
    <row r="9" spans="1:11">
      <c r="A9" s="7">
        <v>20241019</v>
      </c>
      <c r="B9" s="7" t="s">
        <v>28</v>
      </c>
      <c r="C9" s="8" t="str">
        <f>VLOOKUP(A9,'Base de Dados'!A:D,4,0)</f>
        <v>Enfermagem</v>
      </c>
      <c r="D9" s="9">
        <f>VLOOKUP(A9,'Base de Dados'!A:D,3,0)</f>
        <v>44890</v>
      </c>
      <c r="E9" s="7">
        <v>5</v>
      </c>
      <c r="F9" s="7">
        <v>7</v>
      </c>
      <c r="G9" s="7">
        <f t="shared" si="0"/>
        <v>6</v>
      </c>
      <c r="H9" s="8" t="str">
        <f t="shared" si="1"/>
        <v>NÃO</v>
      </c>
      <c r="I9" s="7">
        <v>6</v>
      </c>
      <c r="J9" s="7">
        <f t="shared" si="2"/>
        <v>6</v>
      </c>
      <c r="K9" s="7" t="str">
        <f t="shared" si="3"/>
        <v>SIM</v>
      </c>
    </row>
    <row r="10" spans="1:11">
      <c r="A10" s="7">
        <v>20241003</v>
      </c>
      <c r="B10" s="7" t="s">
        <v>12</v>
      </c>
      <c r="C10" s="8" t="str">
        <f>VLOOKUP(A10,'Base de Dados'!A:D,4,0)</f>
        <v>Engenharia Mecânica</v>
      </c>
      <c r="D10" s="9">
        <f>VLOOKUP(A10,'Base de Dados'!A:D,3,0)</f>
        <v>44936</v>
      </c>
      <c r="E10" s="7">
        <v>7</v>
      </c>
      <c r="F10" s="7">
        <v>1</v>
      </c>
      <c r="G10" s="7">
        <f t="shared" si="0"/>
        <v>4</v>
      </c>
      <c r="H10" s="8" t="str">
        <f t="shared" si="1"/>
        <v>NÃO</v>
      </c>
      <c r="I10" s="7">
        <v>4</v>
      </c>
      <c r="J10" s="7">
        <f t="shared" si="2"/>
        <v>4</v>
      </c>
      <c r="K10" s="7" t="str">
        <f t="shared" si="3"/>
        <v>NÃO</v>
      </c>
    </row>
    <row r="11" spans="1:11">
      <c r="A11" s="7">
        <v>20241006</v>
      </c>
      <c r="B11" s="7" t="s">
        <v>15</v>
      </c>
      <c r="C11" s="8" t="str">
        <f>VLOOKUP(A11,'Base de Dados'!A:D,4,0)</f>
        <v>Engenharia Mecânica</v>
      </c>
      <c r="D11" s="9">
        <f>VLOOKUP(A11,'Base de Dados'!A:D,3,0)</f>
        <v>44877</v>
      </c>
      <c r="E11" s="7">
        <v>3</v>
      </c>
      <c r="F11" s="7">
        <v>7</v>
      </c>
      <c r="G11" s="7">
        <f t="shared" si="0"/>
        <v>5</v>
      </c>
      <c r="H11" s="8" t="str">
        <f t="shared" si="1"/>
        <v>NÃO</v>
      </c>
      <c r="I11" s="7">
        <v>6</v>
      </c>
      <c r="J11" s="7">
        <f t="shared" si="2"/>
        <v>5.5</v>
      </c>
      <c r="K11" s="7" t="str">
        <f t="shared" si="3"/>
        <v>SIM</v>
      </c>
    </row>
    <row r="12" spans="1:11">
      <c r="A12" s="7">
        <v>20241012</v>
      </c>
      <c r="B12" s="7" t="s">
        <v>21</v>
      </c>
      <c r="C12" s="8" t="str">
        <f>VLOOKUP(A12,'Base de Dados'!A:D,4,0)</f>
        <v>Engenharia Mecânica</v>
      </c>
      <c r="D12" s="9">
        <f>VLOOKUP(A12,'Base de Dados'!A:D,3,0)</f>
        <v>44995</v>
      </c>
      <c r="E12" s="7">
        <v>1</v>
      </c>
      <c r="F12" s="7">
        <v>8</v>
      </c>
      <c r="G12" s="7">
        <f t="shared" si="0"/>
        <v>4.5</v>
      </c>
      <c r="H12" s="8" t="str">
        <f t="shared" si="1"/>
        <v>NÃO</v>
      </c>
      <c r="I12" s="7">
        <v>7</v>
      </c>
      <c r="J12" s="7">
        <f t="shared" si="2"/>
        <v>5.75</v>
      </c>
      <c r="K12" s="7" t="str">
        <f t="shared" si="3"/>
        <v>SIM</v>
      </c>
    </row>
    <row r="13" spans="1:11">
      <c r="A13" s="7">
        <v>20241015</v>
      </c>
      <c r="B13" s="7" t="s">
        <v>24</v>
      </c>
      <c r="C13" s="8" t="str">
        <f>VLOOKUP(A13,'Base de Dados'!A:D,4,0)</f>
        <v>Engenharia Mecânica</v>
      </c>
      <c r="D13" s="9">
        <f>VLOOKUP(A13,'Base de Dados'!A:D,3,0)</f>
        <v>44946</v>
      </c>
      <c r="E13" s="7">
        <v>8</v>
      </c>
      <c r="F13" s="7">
        <v>5</v>
      </c>
      <c r="G13" s="7">
        <f t="shared" si="0"/>
        <v>6.5</v>
      </c>
      <c r="H13" s="8" t="str">
        <f t="shared" si="1"/>
        <v>NÃO</v>
      </c>
      <c r="I13" s="7">
        <v>8</v>
      </c>
      <c r="J13" s="7">
        <f t="shared" si="2"/>
        <v>7.25</v>
      </c>
      <c r="K13" s="7" t="str">
        <f t="shared" si="3"/>
        <v>SIM</v>
      </c>
    </row>
    <row r="14" spans="1:11">
      <c r="A14" s="7">
        <v>20241018</v>
      </c>
      <c r="B14" s="7" t="s">
        <v>27</v>
      </c>
      <c r="C14" s="8" t="str">
        <f>VLOOKUP(A14,'Base de Dados'!A:D,4,0)</f>
        <v>Engenharia Mecânica</v>
      </c>
      <c r="D14" s="9">
        <f>VLOOKUP(A14,'Base de Dados'!A:D,3,0)</f>
        <v>44752</v>
      </c>
      <c r="E14" s="7">
        <v>5</v>
      </c>
      <c r="F14" s="7">
        <v>6</v>
      </c>
      <c r="G14" s="7">
        <f t="shared" si="0"/>
        <v>5.5</v>
      </c>
      <c r="H14" s="8" t="str">
        <f t="shared" si="1"/>
        <v>NÃO</v>
      </c>
      <c r="I14" s="7">
        <v>4</v>
      </c>
      <c r="J14" s="7">
        <f t="shared" si="2"/>
        <v>4.75</v>
      </c>
      <c r="K14" s="7" t="str">
        <f t="shared" si="3"/>
        <v>NÃO</v>
      </c>
    </row>
    <row r="15" spans="1:11">
      <c r="A15" s="7">
        <v>20241004</v>
      </c>
      <c r="B15" s="7" t="s">
        <v>13</v>
      </c>
      <c r="C15" s="8" t="str">
        <f>VLOOKUP(A15,'Base de Dados'!A:D,4,0)</f>
        <v>Enfermagem</v>
      </c>
      <c r="D15" s="9">
        <f>VLOOKUP(A15,'Base de Dados'!A:D,3,0)</f>
        <v>44809</v>
      </c>
      <c r="E15" s="7">
        <v>6</v>
      </c>
      <c r="F15" s="7">
        <v>10</v>
      </c>
      <c r="G15" s="7">
        <f t="shared" si="0"/>
        <v>8</v>
      </c>
      <c r="H15" s="8" t="str">
        <f t="shared" si="1"/>
        <v>SIM</v>
      </c>
      <c r="I15" s="7"/>
      <c r="J15" s="7"/>
      <c r="K15" s="7" t="s">
        <v>35</v>
      </c>
    </row>
    <row r="16" spans="1:11">
      <c r="A16" s="7">
        <v>20241007</v>
      </c>
      <c r="B16" s="7" t="s">
        <v>16</v>
      </c>
      <c r="C16" s="8" t="str">
        <f>VLOOKUP(A16,'Base de Dados'!A:D,4,0)</f>
        <v>Enfermagem</v>
      </c>
      <c r="D16" s="9">
        <f>VLOOKUP(A16,'Base de Dados'!A:D,3,0)</f>
        <v>45041</v>
      </c>
      <c r="E16" s="7">
        <v>4</v>
      </c>
      <c r="F16" s="7">
        <v>10</v>
      </c>
      <c r="G16" s="7">
        <f t="shared" si="0"/>
        <v>7</v>
      </c>
      <c r="H16" s="8" t="str">
        <f t="shared" si="1"/>
        <v>SIM</v>
      </c>
      <c r="I16" s="7"/>
      <c r="J16" s="7"/>
      <c r="K16" s="7" t="s">
        <v>35</v>
      </c>
    </row>
    <row r="17" spans="1:11">
      <c r="A17" s="7">
        <v>20241010</v>
      </c>
      <c r="B17" s="7" t="s">
        <v>19</v>
      </c>
      <c r="C17" s="8" t="str">
        <f>VLOOKUP(A17,'Base de Dados'!A:D,4,0)</f>
        <v>Enfermagem</v>
      </c>
      <c r="D17" s="9">
        <f>VLOOKUP(A17,'Base de Dados'!A:D,3,0)</f>
        <v>44958</v>
      </c>
      <c r="E17" s="7">
        <v>6</v>
      </c>
      <c r="F17" s="7">
        <v>10</v>
      </c>
      <c r="G17" s="7">
        <f t="shared" si="0"/>
        <v>8</v>
      </c>
      <c r="H17" s="8" t="str">
        <f t="shared" si="1"/>
        <v>SIM</v>
      </c>
      <c r="I17" s="7"/>
      <c r="J17" s="7"/>
      <c r="K17" s="7" t="s">
        <v>35</v>
      </c>
    </row>
    <row r="18" spans="1:11">
      <c r="A18" s="7">
        <v>20241014</v>
      </c>
      <c r="B18" s="7" t="s">
        <v>23</v>
      </c>
      <c r="C18" s="8" t="str">
        <f>VLOOKUP(A18,'Base de Dados'!A:D,4,0)</f>
        <v>Enfermagem</v>
      </c>
      <c r="D18" s="9">
        <f>VLOOKUP(A18,'Base de Dados'!A:D,3,0)</f>
        <v>44851</v>
      </c>
      <c r="E18" s="7">
        <v>10</v>
      </c>
      <c r="F18" s="7">
        <v>8</v>
      </c>
      <c r="G18" s="7">
        <f t="shared" si="0"/>
        <v>9</v>
      </c>
      <c r="H18" s="8" t="str">
        <f t="shared" si="1"/>
        <v>SIM</v>
      </c>
      <c r="I18" s="7"/>
      <c r="J18" s="7"/>
      <c r="K18" s="7" t="s">
        <v>35</v>
      </c>
    </row>
    <row r="19" spans="1:11">
      <c r="A19" s="7">
        <v>20241001</v>
      </c>
      <c r="B19" s="7" t="s">
        <v>10</v>
      </c>
      <c r="C19" s="8" t="str">
        <f>VLOOKUP(A19,'Base de Dados'!A:D,4,0)</f>
        <v>Engenharia Mecânica</v>
      </c>
      <c r="D19" s="9">
        <f>VLOOKUP(A19,'Base de Dados'!A:D,3,0)</f>
        <v>44971</v>
      </c>
      <c r="E19" s="7">
        <v>7</v>
      </c>
      <c r="F19" s="7">
        <v>8</v>
      </c>
      <c r="G19" s="7">
        <f t="shared" si="0"/>
        <v>7.5</v>
      </c>
      <c r="H19" s="8" t="str">
        <f t="shared" si="1"/>
        <v>SIM</v>
      </c>
      <c r="I19" s="7"/>
      <c r="J19" s="7"/>
      <c r="K19" s="7" t="s">
        <v>35</v>
      </c>
    </row>
    <row r="20" spans="1:11">
      <c r="A20" s="7">
        <v>20241009</v>
      </c>
      <c r="B20" s="7" t="s">
        <v>18</v>
      </c>
      <c r="C20" s="8" t="str">
        <f>VLOOKUP(A20,'Base de Dados'!A:D,4,0)</f>
        <v>Engenharia Mecânica</v>
      </c>
      <c r="D20" s="9">
        <f>VLOOKUP(A20,'Base de Dados'!A:D,3,0)</f>
        <v>44835</v>
      </c>
      <c r="E20" s="7">
        <v>10</v>
      </c>
      <c r="F20" s="7">
        <v>6</v>
      </c>
      <c r="G20" s="7">
        <f t="shared" si="0"/>
        <v>8</v>
      </c>
      <c r="H20" s="8" t="str">
        <f t="shared" si="1"/>
        <v>SIM</v>
      </c>
      <c r="I20" s="7"/>
      <c r="J20" s="7"/>
      <c r="K20" s="7" t="s">
        <v>35</v>
      </c>
    </row>
    <row r="21" spans="1:11">
      <c r="A21" s="7">
        <v>20241020</v>
      </c>
      <c r="B21" s="7" t="s">
        <v>29</v>
      </c>
      <c r="C21" s="8" t="str">
        <f>VLOOKUP(A21,'Base de Dados'!A:D,4,0)</f>
        <v>Engenharia Mecânica</v>
      </c>
      <c r="D21" s="9">
        <f>VLOOKUP(A21,'Base de Dados'!A:D,3,0)</f>
        <v>45047</v>
      </c>
      <c r="E21" s="7">
        <v>6</v>
      </c>
      <c r="F21" s="7">
        <v>8</v>
      </c>
      <c r="G21" s="7">
        <f t="shared" si="0"/>
        <v>7</v>
      </c>
      <c r="H21" s="8" t="str">
        <f t="shared" si="1"/>
        <v>SIM</v>
      </c>
      <c r="I21" s="7"/>
      <c r="J21" s="7"/>
      <c r="K21" s="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EFC6-3088-4359-A7FE-6246E3465963}">
  <dimension ref="A1:B2"/>
  <sheetViews>
    <sheetView showGridLines="0" zoomScale="175" zoomScaleNormal="175" workbookViewId="0">
      <selection activeCell="A2" sqref="A2:B2"/>
    </sheetView>
  </sheetViews>
  <sheetFormatPr defaultRowHeight="15"/>
  <cols>
    <col min="1" max="1" width="41.28515625" bestFit="1" customWidth="1"/>
    <col min="2" max="2" width="3" bestFit="1" customWidth="1"/>
  </cols>
  <sheetData>
    <row r="1" spans="1:2" ht="23.25">
      <c r="A1" s="2" t="s">
        <v>8</v>
      </c>
      <c r="B1" s="3">
        <v>7</v>
      </c>
    </row>
    <row r="2" spans="1:2" ht="23.25">
      <c r="A2" s="2" t="s">
        <v>9</v>
      </c>
      <c r="B2" s="3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E59D-8352-4CCC-B6EA-9AD4143E968C}">
  <dimension ref="A1:D21"/>
  <sheetViews>
    <sheetView workbookViewId="0">
      <selection activeCell="C2" sqref="C2:C23"/>
    </sheetView>
  </sheetViews>
  <sheetFormatPr defaultRowHeight="15"/>
  <cols>
    <col min="2" max="2" width="16.85546875" bestFit="1" customWidth="1"/>
    <col min="3" max="3" width="10.7109375" bestFit="1" customWidth="1"/>
  </cols>
  <sheetData>
    <row r="1" spans="1:4">
      <c r="A1" s="1" t="s">
        <v>0</v>
      </c>
      <c r="B1" s="1" t="s">
        <v>30</v>
      </c>
      <c r="C1" s="1" t="s">
        <v>31</v>
      </c>
      <c r="D1" s="1" t="s">
        <v>32</v>
      </c>
    </row>
    <row r="2" spans="1:4">
      <c r="A2">
        <v>20241001</v>
      </c>
      <c r="B2" t="s">
        <v>10</v>
      </c>
      <c r="C2" s="4">
        <v>44971</v>
      </c>
      <c r="D2" s="1" t="s">
        <v>33</v>
      </c>
    </row>
    <row r="3" spans="1:4">
      <c r="A3">
        <v>20241002</v>
      </c>
      <c r="B3" t="s">
        <v>11</v>
      </c>
      <c r="C3" s="4">
        <v>44795</v>
      </c>
      <c r="D3" s="1" t="s">
        <v>34</v>
      </c>
    </row>
    <row r="4" spans="1:4">
      <c r="A4">
        <v>20241003</v>
      </c>
      <c r="B4" t="s">
        <v>12</v>
      </c>
      <c r="C4" s="4">
        <v>44936</v>
      </c>
      <c r="D4" s="1" t="s">
        <v>33</v>
      </c>
    </row>
    <row r="5" spans="1:4">
      <c r="A5">
        <v>20241004</v>
      </c>
      <c r="B5" t="s">
        <v>13</v>
      </c>
      <c r="C5" s="4">
        <v>44809</v>
      </c>
      <c r="D5" s="1" t="s">
        <v>34</v>
      </c>
    </row>
    <row r="6" spans="1:4">
      <c r="A6">
        <v>20241005</v>
      </c>
      <c r="B6" t="s">
        <v>14</v>
      </c>
      <c r="C6" s="4">
        <v>45003</v>
      </c>
      <c r="D6" s="1" t="s">
        <v>34</v>
      </c>
    </row>
    <row r="7" spans="1:4">
      <c r="A7">
        <v>20241006</v>
      </c>
      <c r="B7" t="s">
        <v>15</v>
      </c>
      <c r="C7" s="4">
        <v>44877</v>
      </c>
      <c r="D7" s="1" t="s">
        <v>33</v>
      </c>
    </row>
    <row r="8" spans="1:4">
      <c r="A8">
        <v>20241007</v>
      </c>
      <c r="B8" t="s">
        <v>16</v>
      </c>
      <c r="C8" s="4">
        <v>45041</v>
      </c>
      <c r="D8" s="1" t="s">
        <v>34</v>
      </c>
    </row>
    <row r="9" spans="1:4">
      <c r="A9">
        <v>20241008</v>
      </c>
      <c r="B9" t="s">
        <v>17</v>
      </c>
      <c r="C9" s="4">
        <v>44761</v>
      </c>
      <c r="D9" s="1" t="s">
        <v>34</v>
      </c>
    </row>
    <row r="10" spans="1:4">
      <c r="A10">
        <v>20241009</v>
      </c>
      <c r="B10" t="s">
        <v>18</v>
      </c>
      <c r="C10" s="4">
        <v>44835</v>
      </c>
      <c r="D10" s="1" t="s">
        <v>33</v>
      </c>
    </row>
    <row r="11" spans="1:4">
      <c r="A11">
        <v>20241010</v>
      </c>
      <c r="B11" t="s">
        <v>19</v>
      </c>
      <c r="C11" s="4">
        <v>44958</v>
      </c>
      <c r="D11" s="1" t="s">
        <v>34</v>
      </c>
    </row>
    <row r="12" spans="1:4">
      <c r="A12">
        <v>20241011</v>
      </c>
      <c r="B12" t="s">
        <v>20</v>
      </c>
      <c r="C12" s="4">
        <v>44727</v>
      </c>
      <c r="D12" s="1" t="s">
        <v>34</v>
      </c>
    </row>
    <row r="13" spans="1:4">
      <c r="A13">
        <v>20241012</v>
      </c>
      <c r="B13" t="s">
        <v>21</v>
      </c>
      <c r="C13" s="4">
        <v>44995</v>
      </c>
      <c r="D13" s="1" t="s">
        <v>33</v>
      </c>
    </row>
    <row r="14" spans="1:4">
      <c r="A14">
        <v>20241013</v>
      </c>
      <c r="B14" t="s">
        <v>22</v>
      </c>
      <c r="C14" s="4">
        <v>44802</v>
      </c>
      <c r="D14" s="1" t="s">
        <v>34</v>
      </c>
    </row>
    <row r="15" spans="1:4">
      <c r="A15">
        <v>20241014</v>
      </c>
      <c r="B15" t="s">
        <v>23</v>
      </c>
      <c r="C15" s="4">
        <v>44851</v>
      </c>
      <c r="D15" s="1" t="s">
        <v>34</v>
      </c>
    </row>
    <row r="16" spans="1:4">
      <c r="A16">
        <v>20241015</v>
      </c>
      <c r="B16" t="s">
        <v>24</v>
      </c>
      <c r="C16" s="4">
        <v>44946</v>
      </c>
      <c r="D16" s="1" t="s">
        <v>33</v>
      </c>
    </row>
    <row r="17" spans="1:4">
      <c r="A17">
        <v>20241016</v>
      </c>
      <c r="B17" t="s">
        <v>25</v>
      </c>
      <c r="C17" s="4">
        <v>44834</v>
      </c>
      <c r="D17" s="1" t="s">
        <v>34</v>
      </c>
    </row>
    <row r="18" spans="1:4">
      <c r="A18">
        <v>20241017</v>
      </c>
      <c r="B18" t="s">
        <v>26</v>
      </c>
      <c r="C18" s="4">
        <v>45018</v>
      </c>
      <c r="D18" s="1" t="s">
        <v>34</v>
      </c>
    </row>
    <row r="19" spans="1:4">
      <c r="A19">
        <v>20241018</v>
      </c>
      <c r="B19" t="s">
        <v>27</v>
      </c>
      <c r="C19" s="4">
        <v>44752</v>
      </c>
      <c r="D19" s="1" t="s">
        <v>33</v>
      </c>
    </row>
    <row r="20" spans="1:4">
      <c r="A20">
        <v>20241019</v>
      </c>
      <c r="B20" t="s">
        <v>28</v>
      </c>
      <c r="C20" s="4">
        <v>44890</v>
      </c>
      <c r="D20" s="1" t="s">
        <v>34</v>
      </c>
    </row>
    <row r="21" spans="1:4">
      <c r="A21">
        <v>20241020</v>
      </c>
      <c r="B21" t="s">
        <v>29</v>
      </c>
      <c r="C21" s="4">
        <v>45047</v>
      </c>
      <c r="D21" s="1" t="s">
        <v>33</v>
      </c>
    </row>
  </sheetData>
  <autoFilter ref="A1:D21" xr:uid="{1E0EE59D-8352-4CCC-B6EA-9AD4143E968C}">
    <sortState xmlns:xlrd2="http://schemas.microsoft.com/office/spreadsheetml/2017/richdata2" ref="A2:D21">
      <sortCondition ref="A1:A2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</vt:lpstr>
      <vt:lpstr>Regras</vt:lpstr>
      <vt:lpstr>Base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Sinastre</dc:creator>
  <cp:lastModifiedBy>Luis Gustavo Sinastre</cp:lastModifiedBy>
  <dcterms:created xsi:type="dcterms:W3CDTF">2024-10-30T03:00:00Z</dcterms:created>
  <dcterms:modified xsi:type="dcterms:W3CDTF">2024-11-04T13:57:32Z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CFF7CBE0A75843D0BC1903E3A7E30E91_12</vt:lpwstr>
  </property>
  <property fmtid="{D5CDD505-2E9C-101B-9397-08002B2CF9AE}" pid="3" name="KSOProductBuildVer">
    <vt:lpwstr>1046-12.2.0.18607</vt:lpwstr>
  </property>
</Properties>
</file>