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Wilson\AppData\Local\Microsoft\Windows\INetCache\Content.Outlook\STBKKJMA\"/>
    </mc:Choice>
  </mc:AlternateContent>
  <xr:revisionPtr revIDLastSave="0" documentId="13_ncr:1_{750B402E-8237-48C9-81EB-D8E53667AEE9}" xr6:coauthVersionLast="47" xr6:coauthVersionMax="47" xr10:uidLastSave="{00000000-0000-0000-0000-000000000000}"/>
  <bookViews>
    <workbookView xWindow="-108" yWindow="-108" windowWidth="23256" windowHeight="13896" xr2:uid="{E0E3BA48-53F6-40A2-9ECE-610A8AC03A08}"/>
  </bookViews>
  <sheets>
    <sheet name="Julio 2026" sheetId="1" r:id="rId1"/>
    <sheet name="Nuevo Fac" sheetId="2" r:id="rId2"/>
    <sheet name="Pantallazo" sheetId="3" r:id="rId3"/>
  </sheets>
  <definedNames>
    <definedName name="a" localSheetId="0">#REF!</definedName>
    <definedName name="a">#REF!</definedName>
    <definedName name="_xlnm.Print_Area" localSheetId="0">'Julio 2026'!$B$1:$AT$315</definedName>
    <definedName name="_xlnm.Print_Area" localSheetId="1">'Nuevo Fac'!$B$1:$BM$298</definedName>
    <definedName name="DATA1" localSheetId="0">#REF!</definedName>
    <definedName name="DATA1" localSheetId="1">#REF!</definedName>
    <definedName name="DATA1">#REF!</definedName>
    <definedName name="DATA10" localSheetId="0">#REF!</definedName>
    <definedName name="DATA10" localSheetId="1">#REF!</definedName>
    <definedName name="DATA10">#REF!</definedName>
    <definedName name="Data100" localSheetId="0">#REF!</definedName>
    <definedName name="Data100" localSheetId="1">#REF!</definedName>
    <definedName name="Data100">#REF!</definedName>
    <definedName name="Data101" localSheetId="0">#REF!</definedName>
    <definedName name="Data101" localSheetId="1">#REF!</definedName>
    <definedName name="Data101">#REF!</definedName>
    <definedName name="Data102" localSheetId="0">#REF!</definedName>
    <definedName name="Data102" localSheetId="1">#REF!</definedName>
    <definedName name="Data102">#REF!</definedName>
    <definedName name="Data103" localSheetId="0">#REF!</definedName>
    <definedName name="Data103" localSheetId="1">#REF!</definedName>
    <definedName name="Data103">#REF!</definedName>
    <definedName name="Data104" localSheetId="0">#REF!</definedName>
    <definedName name="Data104" localSheetId="1">#REF!</definedName>
    <definedName name="Data104">#REF!</definedName>
    <definedName name="Data105" localSheetId="0">#REF!</definedName>
    <definedName name="Data105" localSheetId="1">#REF!</definedName>
    <definedName name="Data105">#REF!</definedName>
    <definedName name="Data106" localSheetId="0">#REF!</definedName>
    <definedName name="Data106" localSheetId="1">#REF!</definedName>
    <definedName name="Data106">#REF!</definedName>
    <definedName name="DATA11" localSheetId="0">#REF!</definedName>
    <definedName name="DATA11" localSheetId="1">#REF!</definedName>
    <definedName name="DATA11">#REF!</definedName>
    <definedName name="Data110" localSheetId="0">#REF!</definedName>
    <definedName name="Data110" localSheetId="1">#REF!</definedName>
    <definedName name="Data110">#REF!</definedName>
    <definedName name="Data111" localSheetId="0">#REF!</definedName>
    <definedName name="Data111" localSheetId="1">#REF!</definedName>
    <definedName name="Data111">#REF!</definedName>
    <definedName name="Data112" localSheetId="0">#REF!</definedName>
    <definedName name="Data112" localSheetId="1">#REF!</definedName>
    <definedName name="Data112">#REF!</definedName>
    <definedName name="Data113" localSheetId="0">#REF!</definedName>
    <definedName name="Data113" localSheetId="1">#REF!</definedName>
    <definedName name="Data113">#REF!</definedName>
    <definedName name="Data114" localSheetId="0">#REF!</definedName>
    <definedName name="Data114" localSheetId="1">#REF!</definedName>
    <definedName name="Data114">#REF!</definedName>
    <definedName name="Data115" localSheetId="0">#REF!</definedName>
    <definedName name="Data115" localSheetId="1">#REF!</definedName>
    <definedName name="Data115">#REF!</definedName>
    <definedName name="Data116" localSheetId="0">#REF!</definedName>
    <definedName name="Data116" localSheetId="1">#REF!</definedName>
    <definedName name="Data116">#REF!</definedName>
    <definedName name="DATA12" localSheetId="0">#REF!</definedName>
    <definedName name="DATA12" localSheetId="1">#REF!</definedName>
    <definedName name="DATA12">#REF!</definedName>
    <definedName name="DATA13" localSheetId="0">#REF!</definedName>
    <definedName name="DATA13" localSheetId="1">#REF!</definedName>
    <definedName name="DATA13">#REF!</definedName>
    <definedName name="DATA14" localSheetId="0">#REF!</definedName>
    <definedName name="DATA14" localSheetId="1">#REF!</definedName>
    <definedName name="DATA14">#REF!</definedName>
    <definedName name="DATA15" localSheetId="0">#REF!</definedName>
    <definedName name="DATA15" localSheetId="1">#REF!</definedName>
    <definedName name="DATA15">#REF!</definedName>
    <definedName name="DATA16" localSheetId="0">#REF!</definedName>
    <definedName name="DATA16" localSheetId="1">#REF!</definedName>
    <definedName name="DATA16">#REF!</definedName>
    <definedName name="DATA17" localSheetId="0">#REF!</definedName>
    <definedName name="DATA17" localSheetId="1">#REF!</definedName>
    <definedName name="DATA17">#REF!</definedName>
    <definedName name="DATA18" localSheetId="0">#REF!</definedName>
    <definedName name="DATA18" localSheetId="1">#REF!</definedName>
    <definedName name="DATA18">#REF!</definedName>
    <definedName name="DATA19" localSheetId="0">#REF!</definedName>
    <definedName name="DATA19" localSheetId="1">#REF!</definedName>
    <definedName name="DATA19">#REF!</definedName>
    <definedName name="DATA2" localSheetId="0">#REF!</definedName>
    <definedName name="DATA2" localSheetId="1">#REF!</definedName>
    <definedName name="DATA2">#REF!</definedName>
    <definedName name="DATA20" localSheetId="0">#REF!</definedName>
    <definedName name="DATA20" localSheetId="1">#REF!</definedName>
    <definedName name="DATA20">#REF!</definedName>
    <definedName name="Data200" localSheetId="0">#REF!</definedName>
    <definedName name="Data200" localSheetId="1">#REF!</definedName>
    <definedName name="Data200">#REF!</definedName>
    <definedName name="Data201" localSheetId="0">#REF!</definedName>
    <definedName name="Data201" localSheetId="1">#REF!</definedName>
    <definedName name="Data201">#REF!</definedName>
    <definedName name="Data202" localSheetId="0">#REF!</definedName>
    <definedName name="Data202" localSheetId="1">#REF!</definedName>
    <definedName name="Data202">#REF!</definedName>
    <definedName name="Data203" localSheetId="0">#REF!</definedName>
    <definedName name="Data203" localSheetId="1">#REF!</definedName>
    <definedName name="Data203">#REF!</definedName>
    <definedName name="Data204" localSheetId="0">#REF!</definedName>
    <definedName name="Data204" localSheetId="1">#REF!</definedName>
    <definedName name="Data204">#REF!</definedName>
    <definedName name="Data205" localSheetId="0">#REF!</definedName>
    <definedName name="Data205" localSheetId="1">#REF!</definedName>
    <definedName name="Data205">#REF!</definedName>
    <definedName name="Data206" localSheetId="0">#REF!</definedName>
    <definedName name="Data206" localSheetId="1">#REF!</definedName>
    <definedName name="Data206">#REF!</definedName>
    <definedName name="DATA21" localSheetId="0">#REF!</definedName>
    <definedName name="DATA21" localSheetId="1">#REF!</definedName>
    <definedName name="DATA21">#REF!</definedName>
    <definedName name="DATA22" localSheetId="0">#REF!</definedName>
    <definedName name="DATA22" localSheetId="1">#REF!</definedName>
    <definedName name="DATA22">#REF!</definedName>
    <definedName name="DATA23" localSheetId="0">#REF!</definedName>
    <definedName name="DATA23" localSheetId="1">#REF!</definedName>
    <definedName name="DATA23">#REF!</definedName>
    <definedName name="DATA24" localSheetId="0">#REF!</definedName>
    <definedName name="DATA24" localSheetId="1">#REF!</definedName>
    <definedName name="DATA24">#REF!</definedName>
    <definedName name="DATA25" localSheetId="0">#REF!</definedName>
    <definedName name="DATA25" localSheetId="1">#REF!</definedName>
    <definedName name="DATA25">#REF!</definedName>
    <definedName name="DATA26" localSheetId="0">#REF!</definedName>
    <definedName name="DATA26" localSheetId="1">#REF!</definedName>
    <definedName name="DATA26">#REF!</definedName>
    <definedName name="DATA27" localSheetId="0">#REF!</definedName>
    <definedName name="DATA27" localSheetId="1">#REF!</definedName>
    <definedName name="DATA27">#REF!</definedName>
    <definedName name="DATA28" localSheetId="0">#REF!</definedName>
    <definedName name="DATA28" localSheetId="1">#REF!</definedName>
    <definedName name="DATA28">#REF!</definedName>
    <definedName name="DATA29" localSheetId="0">#REF!</definedName>
    <definedName name="DATA29" localSheetId="1">#REF!</definedName>
    <definedName name="DATA29">#REF!</definedName>
    <definedName name="DATA3" localSheetId="0">#REF!</definedName>
    <definedName name="DATA3" localSheetId="1">#REF!</definedName>
    <definedName name="DATA3">#REF!</definedName>
    <definedName name="DATA30" localSheetId="0">#REF!</definedName>
    <definedName name="DATA30" localSheetId="1">#REF!</definedName>
    <definedName name="DATA30">#REF!</definedName>
    <definedName name="Data300" localSheetId="0">#REF!</definedName>
    <definedName name="Data300" localSheetId="1">#REF!</definedName>
    <definedName name="Data300">#REF!</definedName>
    <definedName name="DATA31" localSheetId="0">#REF!</definedName>
    <definedName name="DATA31" localSheetId="1">#REF!</definedName>
    <definedName name="DATA31">#REF!</definedName>
    <definedName name="DATA32" localSheetId="0">#REF!</definedName>
    <definedName name="DATA32" localSheetId="1">#REF!</definedName>
    <definedName name="DATA32">#REF!</definedName>
    <definedName name="DATA33" localSheetId="0">#REF!</definedName>
    <definedName name="DATA33" localSheetId="1">#REF!</definedName>
    <definedName name="DATA33">#REF!</definedName>
    <definedName name="DATA34" localSheetId="0">#REF!</definedName>
    <definedName name="DATA34" localSheetId="1">#REF!</definedName>
    <definedName name="DATA34">#REF!</definedName>
    <definedName name="DATA35" localSheetId="0">#REF!</definedName>
    <definedName name="DATA35" localSheetId="1">#REF!</definedName>
    <definedName name="DATA35">#REF!</definedName>
    <definedName name="DATA36" localSheetId="0">#REF!</definedName>
    <definedName name="DATA36" localSheetId="1">#REF!</definedName>
    <definedName name="DATA36">#REF!</definedName>
    <definedName name="DATA37" localSheetId="0">#REF!</definedName>
    <definedName name="DATA37" localSheetId="1">#REF!</definedName>
    <definedName name="DATA37">#REF!</definedName>
    <definedName name="DATA38" localSheetId="0">#REF!</definedName>
    <definedName name="DATA38" localSheetId="1">#REF!</definedName>
    <definedName name="DATA38">#REF!</definedName>
    <definedName name="DATA39" localSheetId="0">#REF!</definedName>
    <definedName name="DATA39" localSheetId="1">#REF!</definedName>
    <definedName name="DATA39">#REF!</definedName>
    <definedName name="DATA4" localSheetId="0">#REF!</definedName>
    <definedName name="DATA4" localSheetId="1">#REF!</definedName>
    <definedName name="DATA4">#REF!</definedName>
    <definedName name="DATA40" localSheetId="0">#REF!</definedName>
    <definedName name="DATA40" localSheetId="1">#REF!</definedName>
    <definedName name="DATA40">#REF!</definedName>
    <definedName name="DATA5" localSheetId="0">#REF!</definedName>
    <definedName name="DATA5" localSheetId="1">#REF!</definedName>
    <definedName name="DATA5">#REF!</definedName>
    <definedName name="data50" localSheetId="0">#REF!</definedName>
    <definedName name="data50" localSheetId="1">#REF!</definedName>
    <definedName name="data50">#REF!</definedName>
    <definedName name="data51" localSheetId="0">#REF!</definedName>
    <definedName name="data51" localSheetId="1">#REF!</definedName>
    <definedName name="data51">#REF!</definedName>
    <definedName name="data52" localSheetId="0">#REF!</definedName>
    <definedName name="data52" localSheetId="1">#REF!</definedName>
    <definedName name="data52">#REF!</definedName>
    <definedName name="DATA6" localSheetId="0">#REF!</definedName>
    <definedName name="DATA6" localSheetId="1">#REF!</definedName>
    <definedName name="DATA6">#REF!</definedName>
    <definedName name="DATA60" localSheetId="0">#REF!</definedName>
    <definedName name="DATA60" localSheetId="1">#REF!</definedName>
    <definedName name="DATA60">#REF!</definedName>
    <definedName name="DATA61" localSheetId="0">#REF!</definedName>
    <definedName name="DATA61" localSheetId="1">#REF!</definedName>
    <definedName name="DATA61">#REF!</definedName>
    <definedName name="DATA62" localSheetId="0">#REF!</definedName>
    <definedName name="DATA62" localSheetId="1">#REF!</definedName>
    <definedName name="DATA62">#REF!</definedName>
    <definedName name="Data63" localSheetId="0">#REF!</definedName>
    <definedName name="Data63" localSheetId="1">#REF!</definedName>
    <definedName name="Data63">#REF!</definedName>
    <definedName name="Data64" localSheetId="0">#REF!</definedName>
    <definedName name="Data64" localSheetId="1">#REF!</definedName>
    <definedName name="Data64">#REF!</definedName>
    <definedName name="Data65" localSheetId="0">#REF!</definedName>
    <definedName name="Data65" localSheetId="1">#REF!</definedName>
    <definedName name="Data65">#REF!</definedName>
    <definedName name="DATA7" localSheetId="0">#REF!</definedName>
    <definedName name="DATA7" localSheetId="1">#REF!</definedName>
    <definedName name="DATA7">#REF!</definedName>
    <definedName name="Data70" localSheetId="0">#REF!</definedName>
    <definedName name="Data70" localSheetId="1">#REF!</definedName>
    <definedName name="Data70">#REF!</definedName>
    <definedName name="Data71" localSheetId="0">#REF!</definedName>
    <definedName name="Data71" localSheetId="1">#REF!</definedName>
    <definedName name="Data71">#REF!</definedName>
    <definedName name="Data72" localSheetId="0">#REF!</definedName>
    <definedName name="Data72" localSheetId="1">#REF!</definedName>
    <definedName name="Data72">#REF!</definedName>
    <definedName name="Data73" localSheetId="0">#REF!</definedName>
    <definedName name="Data73" localSheetId="1">#REF!</definedName>
    <definedName name="Data73">#REF!</definedName>
    <definedName name="Data74" localSheetId="0">#REF!</definedName>
    <definedName name="Data74" localSheetId="1">#REF!</definedName>
    <definedName name="Data74">#REF!</definedName>
    <definedName name="Data75" localSheetId="0">#REF!</definedName>
    <definedName name="Data75" localSheetId="1">#REF!</definedName>
    <definedName name="Data75">#REF!</definedName>
    <definedName name="Data76" localSheetId="0">#REF!</definedName>
    <definedName name="Data76" localSheetId="1">#REF!</definedName>
    <definedName name="Data76">#REF!</definedName>
    <definedName name="DATA8" localSheetId="0">#REF!</definedName>
    <definedName name="DATA8" localSheetId="1">#REF!</definedName>
    <definedName name="DATA8">#REF!</definedName>
    <definedName name="DATA80" localSheetId="0">#REF!</definedName>
    <definedName name="DATA80" localSheetId="1">#REF!</definedName>
    <definedName name="DATA80">#REF!</definedName>
    <definedName name="DATA81" localSheetId="0">#REF!</definedName>
    <definedName name="DATA81" localSheetId="1">#REF!</definedName>
    <definedName name="DATA81">#REF!</definedName>
    <definedName name="DATA9" localSheetId="0">#REF!</definedName>
    <definedName name="DATA9" localSheetId="1">#REF!</definedName>
    <definedName name="DATA9">#REF!</definedName>
    <definedName name="Data90" localSheetId="0">#REF!</definedName>
    <definedName name="Data90" localSheetId="1">#REF!</definedName>
    <definedName name="Data90">#REF!</definedName>
    <definedName name="Data91" localSheetId="0">#REF!</definedName>
    <definedName name="Data91" localSheetId="1">#REF!</definedName>
    <definedName name="Data91">#REF!</definedName>
    <definedName name="Data92" localSheetId="0">#REF!</definedName>
    <definedName name="Data92" localSheetId="1">#REF!</definedName>
    <definedName name="Data92">#REF!</definedName>
    <definedName name="Data93" localSheetId="0">#REF!</definedName>
    <definedName name="Data93" localSheetId="1">#REF!</definedName>
    <definedName name="Data93">#REF!</definedName>
    <definedName name="Data94" localSheetId="0">#REF!</definedName>
    <definedName name="Data94" localSheetId="1">#REF!</definedName>
    <definedName name="Data94">#REF!</definedName>
    <definedName name="Data95" localSheetId="0">#REF!</definedName>
    <definedName name="Data95" localSheetId="1">#REF!</definedName>
    <definedName name="Data95">#REF!</definedName>
    <definedName name="Data96" localSheetId="0">#REF!</definedName>
    <definedName name="Data96" localSheetId="1">#REF!</definedName>
    <definedName name="Data96">#REF!</definedName>
    <definedName name="LAT_G" localSheetId="0">#REF!</definedName>
    <definedName name="LAT_G">#REF!</definedName>
    <definedName name="LONG_G" localSheetId="0">#REF!</definedName>
    <definedName name="LONG_G">#REF!</definedName>
    <definedName name="LUXES" localSheetId="0">#REF!</definedName>
    <definedName name="LUXES">#REF!</definedName>
    <definedName name="NOMBRE_DE_LA_INSTALACIÓN___SUBINSTALACIÓN" localSheetId="0">#REF!</definedName>
    <definedName name="NOMBRE_DE_LA_INSTALACIÓN___SUBINSTALACIÓN">#REF!</definedName>
    <definedName name="_xlnm.Print_Titles" localSheetId="0">'Julio 2026'!$1:$5</definedName>
    <definedName name="_xlnm.Print_Titles" localSheetId="1">'Nuevo Fac'!$1:$5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296" i="2" l="1"/>
  <c r="AI296" i="2"/>
  <c r="AM313" i="1"/>
  <c r="X313" i="1"/>
  <c r="K252" i="1"/>
  <c r="AQ240" i="1"/>
  <c r="AQ241" i="1" s="1"/>
  <c r="AQ242" i="1" s="1"/>
  <c r="K240" i="1"/>
  <c r="K241" i="1" s="1"/>
  <c r="K229" i="1"/>
  <c r="K218" i="1"/>
  <c r="K207" i="1"/>
  <c r="AQ207" i="1"/>
  <c r="V141" i="1"/>
  <c r="AE90" i="1" s="1"/>
  <c r="T141" i="1"/>
  <c r="R141" i="1"/>
  <c r="P141" i="1"/>
  <c r="N141" i="1"/>
  <c r="V140" i="1"/>
  <c r="AE89" i="1" s="1"/>
  <c r="AE102" i="1" s="1"/>
  <c r="T140" i="1"/>
  <c r="R140" i="1"/>
  <c r="P140" i="1"/>
  <c r="N140" i="1"/>
  <c r="L89" i="1" s="1"/>
  <c r="V139" i="1"/>
  <c r="AE88" i="1" s="1"/>
  <c r="T139" i="1"/>
  <c r="R139" i="1"/>
  <c r="P139" i="1"/>
  <c r="N139" i="1"/>
  <c r="L88" i="1" s="1"/>
  <c r="L102" i="1" s="1"/>
  <c r="L103" i="1" s="1"/>
  <c r="V138" i="1"/>
  <c r="T138" i="1"/>
  <c r="R138" i="1"/>
  <c r="P138" i="1"/>
  <c r="N138" i="1"/>
  <c r="L87" i="1" s="1"/>
  <c r="V137" i="1"/>
  <c r="T137" i="1"/>
  <c r="R137" i="1"/>
  <c r="P137" i="1"/>
  <c r="N137" i="1"/>
  <c r="V136" i="1"/>
  <c r="T136" i="1"/>
  <c r="R136" i="1"/>
  <c r="P136" i="1"/>
  <c r="N136" i="1"/>
  <c r="L85" i="1" s="1"/>
  <c r="V135" i="1"/>
  <c r="T135" i="1"/>
  <c r="R135" i="1"/>
  <c r="P135" i="1"/>
  <c r="N135" i="1"/>
  <c r="L84" i="1" s="1"/>
  <c r="V134" i="1"/>
  <c r="AE83" i="1" s="1"/>
  <c r="T134" i="1"/>
  <c r="R134" i="1"/>
  <c r="P134" i="1"/>
  <c r="N134" i="1"/>
  <c r="V133" i="1"/>
  <c r="AE82" i="1" s="1"/>
  <c r="AE96" i="1" s="1"/>
  <c r="T133" i="1"/>
  <c r="R133" i="1"/>
  <c r="P133" i="1"/>
  <c r="N133" i="1"/>
  <c r="V132" i="1"/>
  <c r="T132" i="1"/>
  <c r="R132" i="1"/>
  <c r="P132" i="1"/>
  <c r="N132" i="1"/>
  <c r="V131" i="1"/>
  <c r="T131" i="1"/>
  <c r="R131" i="1"/>
  <c r="P131" i="1"/>
  <c r="N131" i="1"/>
  <c r="V130" i="1"/>
  <c r="AE79" i="1" s="1"/>
  <c r="T130" i="1"/>
  <c r="R130" i="1"/>
  <c r="P130" i="1"/>
  <c r="N130" i="1"/>
  <c r="L79" i="1" s="1"/>
  <c r="L94" i="1" s="1"/>
  <c r="L95" i="1" s="1"/>
  <c r="Y102" i="1"/>
  <c r="Y100" i="1"/>
  <c r="Y98" i="1"/>
  <c r="Y96" i="1"/>
  <c r="Y94" i="1"/>
  <c r="AM92" i="1"/>
  <c r="AM128" i="1" s="1"/>
  <c r="T90" i="1"/>
  <c r="L90" i="1"/>
  <c r="T89" i="1"/>
  <c r="AE87" i="1"/>
  <c r="AE86" i="1"/>
  <c r="AE100" i="1" s="1"/>
  <c r="T86" i="1"/>
  <c r="L86" i="1"/>
  <c r="L100" i="1" s="1"/>
  <c r="L101" i="1" s="1"/>
  <c r="AE84" i="1"/>
  <c r="T84" i="1"/>
  <c r="T83" i="1"/>
  <c r="L83" i="1"/>
  <c r="AE81" i="1"/>
  <c r="T81" i="1"/>
  <c r="L81" i="1"/>
  <c r="L80" i="1"/>
  <c r="AM77" i="1"/>
  <c r="AP75" i="1"/>
  <c r="AO75" i="1"/>
  <c r="AN75" i="1"/>
  <c r="AM75" i="1"/>
  <c r="AL75" i="1"/>
  <c r="AK75" i="1"/>
  <c r="AC75" i="1"/>
  <c r="AT75" i="1" s="1"/>
  <c r="W75" i="1"/>
  <c r="AS75" i="1" s="1"/>
  <c r="Q75" i="1"/>
  <c r="AR75" i="1" s="1"/>
  <c r="K75" i="1"/>
  <c r="AQ75" i="1" s="1"/>
  <c r="E75" i="1"/>
  <c r="AT74" i="1"/>
  <c r="AS74" i="1"/>
  <c r="AR74" i="1"/>
  <c r="AQ74" i="1"/>
  <c r="AP74" i="1"/>
  <c r="AJ74" i="1"/>
  <c r="AI74" i="1"/>
  <c r="AC74" i="1"/>
  <c r="W74" i="1"/>
  <c r="Q74" i="1"/>
  <c r="K74" i="1"/>
  <c r="E74" i="1"/>
  <c r="AT73" i="1"/>
  <c r="AO73" i="1"/>
  <c r="AN73" i="1"/>
  <c r="AM73" i="1"/>
  <c r="AJ73" i="1"/>
  <c r="AI73" i="1"/>
  <c r="AC73" i="1"/>
  <c r="W73" i="1"/>
  <c r="AS73" i="1" s="1"/>
  <c r="Q73" i="1"/>
  <c r="AR73" i="1" s="1"/>
  <c r="K73" i="1"/>
  <c r="AQ73" i="1" s="1"/>
  <c r="E73" i="1"/>
  <c r="AP73" i="1" s="1"/>
  <c r="AS72" i="1"/>
  <c r="AR72" i="1"/>
  <c r="AQ72" i="1"/>
  <c r="AC72" i="1"/>
  <c r="AT72" i="1" s="1"/>
  <c r="W72" i="1"/>
  <c r="Q72" i="1"/>
  <c r="K72" i="1"/>
  <c r="E72" i="1"/>
  <c r="AP72" i="1" s="1"/>
  <c r="AT71" i="1"/>
  <c r="AS71" i="1"/>
  <c r="AR71" i="1"/>
  <c r="AC71" i="1"/>
  <c r="W71" i="1"/>
  <c r="Q71" i="1"/>
  <c r="K71" i="1"/>
  <c r="AQ71" i="1" s="1"/>
  <c r="E71" i="1"/>
  <c r="AP71" i="1" s="1"/>
  <c r="AQ70" i="1"/>
  <c r="AP70" i="1"/>
  <c r="AO70" i="1"/>
  <c r="AN70" i="1"/>
  <c r="AM70" i="1"/>
  <c r="AL70" i="1"/>
  <c r="AK70" i="1"/>
  <c r="AC70" i="1"/>
  <c r="AT70" i="1" s="1"/>
  <c r="W70" i="1"/>
  <c r="AS70" i="1" s="1"/>
  <c r="Q70" i="1"/>
  <c r="AR70" i="1" s="1"/>
  <c r="K70" i="1"/>
  <c r="E70" i="1"/>
  <c r="AT69" i="1"/>
  <c r="AS69" i="1"/>
  <c r="AR69" i="1"/>
  <c r="AI69" i="1"/>
  <c r="AC69" i="1"/>
  <c r="W69" i="1"/>
  <c r="Q69" i="1"/>
  <c r="K69" i="1"/>
  <c r="AQ69" i="1" s="1"/>
  <c r="E69" i="1"/>
  <c r="AP69" i="1" s="1"/>
  <c r="AO68" i="1"/>
  <c r="AN68" i="1"/>
  <c r="AM68" i="1"/>
  <c r="AL68" i="1"/>
  <c r="AI68" i="1"/>
  <c r="AC68" i="1"/>
  <c r="AT68" i="1" s="1"/>
  <c r="W68" i="1"/>
  <c r="AS68" i="1" s="1"/>
  <c r="Q68" i="1"/>
  <c r="AR68" i="1" s="1"/>
  <c r="K68" i="1"/>
  <c r="AQ68" i="1" s="1"/>
  <c r="E68" i="1"/>
  <c r="AP68" i="1" s="1"/>
  <c r="AT67" i="1"/>
  <c r="AS67" i="1"/>
  <c r="AR67" i="1"/>
  <c r="AO67" i="1"/>
  <c r="AJ67" i="1"/>
  <c r="AI67" i="1"/>
  <c r="AC67" i="1"/>
  <c r="W67" i="1"/>
  <c r="Q67" i="1"/>
  <c r="K67" i="1"/>
  <c r="AQ67" i="1" s="1"/>
  <c r="E67" i="1"/>
  <c r="AP67" i="1" s="1"/>
  <c r="AT66" i="1"/>
  <c r="AK66" i="1"/>
  <c r="AJ66" i="1"/>
  <c r="AI66" i="1"/>
  <c r="AC66" i="1"/>
  <c r="W66" i="1"/>
  <c r="AS66" i="1" s="1"/>
  <c r="Q66" i="1"/>
  <c r="AR66" i="1" s="1"/>
  <c r="K66" i="1"/>
  <c r="AQ66" i="1" s="1"/>
  <c r="E66" i="1"/>
  <c r="AP66" i="1" s="1"/>
  <c r="AR65" i="1"/>
  <c r="AM65" i="1"/>
  <c r="AL65" i="1"/>
  <c r="AC65" i="1"/>
  <c r="AT65" i="1" s="1"/>
  <c r="W65" i="1"/>
  <c r="AS65" i="1" s="1"/>
  <c r="Q65" i="1"/>
  <c r="K65" i="1"/>
  <c r="AQ65" i="1" s="1"/>
  <c r="E65" i="1"/>
  <c r="AP65" i="1" s="1"/>
  <c r="AT64" i="1"/>
  <c r="AJ64" i="1"/>
  <c r="AI64" i="1"/>
  <c r="AC64" i="1"/>
  <c r="W64" i="1"/>
  <c r="AS64" i="1" s="1"/>
  <c r="Q64" i="1"/>
  <c r="AR64" i="1" s="1"/>
  <c r="K64" i="1"/>
  <c r="AQ64" i="1" s="1"/>
  <c r="E64" i="1"/>
  <c r="AP64" i="1" s="1"/>
  <c r="AP63" i="1"/>
  <c r="AO63" i="1"/>
  <c r="AN63" i="1"/>
  <c r="AM63" i="1"/>
  <c r="AL63" i="1"/>
  <c r="AK63" i="1"/>
  <c r="AC63" i="1"/>
  <c r="AT63" i="1" s="1"/>
  <c r="W63" i="1"/>
  <c r="AS63" i="1" s="1"/>
  <c r="Q63" i="1"/>
  <c r="AR63" i="1" s="1"/>
  <c r="K63" i="1"/>
  <c r="AQ63" i="1" s="1"/>
  <c r="E63" i="1"/>
  <c r="AT62" i="1"/>
  <c r="AO62" i="1"/>
  <c r="AJ62" i="1"/>
  <c r="AI62" i="1"/>
  <c r="AC62" i="1"/>
  <c r="W62" i="1"/>
  <c r="AS62" i="1" s="1"/>
  <c r="Q62" i="1"/>
  <c r="AR62" i="1" s="1"/>
  <c r="K62" i="1"/>
  <c r="AQ62" i="1" s="1"/>
  <c r="E62" i="1"/>
  <c r="AP62" i="1" s="1"/>
  <c r="AO61" i="1"/>
  <c r="AN61" i="1"/>
  <c r="AM61" i="1"/>
  <c r="AJ61" i="1"/>
  <c r="AI61" i="1"/>
  <c r="AC61" i="1"/>
  <c r="AT61" i="1" s="1"/>
  <c r="W61" i="1"/>
  <c r="AS61" i="1" s="1"/>
  <c r="Q61" i="1"/>
  <c r="AR61" i="1" s="1"/>
  <c r="K61" i="1"/>
  <c r="AQ61" i="1" s="1"/>
  <c r="E61" i="1"/>
  <c r="AP61" i="1" s="1"/>
  <c r="AP60" i="1"/>
  <c r="AO60" i="1"/>
  <c r="AN60" i="1"/>
  <c r="AM60" i="1"/>
  <c r="AC60" i="1"/>
  <c r="AT60" i="1" s="1"/>
  <c r="W60" i="1"/>
  <c r="AS60" i="1" s="1"/>
  <c r="Q60" i="1"/>
  <c r="AR60" i="1" s="1"/>
  <c r="K60" i="1"/>
  <c r="AQ60" i="1" s="1"/>
  <c r="E60" i="1"/>
  <c r="AL59" i="1"/>
  <c r="AK59" i="1"/>
  <c r="AJ59" i="1"/>
  <c r="AI59" i="1"/>
  <c r="AC59" i="1"/>
  <c r="AT59" i="1" s="1"/>
  <c r="W59" i="1"/>
  <c r="AS59" i="1" s="1"/>
  <c r="Q59" i="1"/>
  <c r="AR59" i="1" s="1"/>
  <c r="K59" i="1"/>
  <c r="AQ59" i="1" s="1"/>
  <c r="E59" i="1"/>
  <c r="AP59" i="1" s="1"/>
  <c r="AP58" i="1"/>
  <c r="AN58" i="1"/>
  <c r="AM58" i="1"/>
  <c r="AL58" i="1"/>
  <c r="AK58" i="1"/>
  <c r="AC58" i="1"/>
  <c r="AT58" i="1" s="1"/>
  <c r="W58" i="1"/>
  <c r="AS58" i="1" s="1"/>
  <c r="Q58" i="1"/>
  <c r="AR58" i="1" s="1"/>
  <c r="K58" i="1"/>
  <c r="AQ58" i="1" s="1"/>
  <c r="E58" i="1"/>
  <c r="AP57" i="1"/>
  <c r="AJ57" i="1"/>
  <c r="AI57" i="1"/>
  <c r="AC57" i="1"/>
  <c r="AT57" i="1" s="1"/>
  <c r="W57" i="1"/>
  <c r="AS57" i="1" s="1"/>
  <c r="Q57" i="1"/>
  <c r="AR57" i="1" s="1"/>
  <c r="K57" i="1"/>
  <c r="AQ57" i="1" s="1"/>
  <c r="E57" i="1"/>
  <c r="AO56" i="1"/>
  <c r="AN56" i="1"/>
  <c r="AM56" i="1"/>
  <c r="AL56" i="1"/>
  <c r="AI56" i="1"/>
  <c r="AC56" i="1"/>
  <c r="AT56" i="1" s="1"/>
  <c r="W56" i="1"/>
  <c r="AS56" i="1" s="1"/>
  <c r="Q56" i="1"/>
  <c r="AR56" i="1" s="1"/>
  <c r="K56" i="1"/>
  <c r="AQ56" i="1" s="1"/>
  <c r="E56" i="1"/>
  <c r="AP56" i="1" s="1"/>
  <c r="AR55" i="1"/>
  <c r="AQ55" i="1"/>
  <c r="AP55" i="1"/>
  <c r="AO55" i="1"/>
  <c r="AN55" i="1"/>
  <c r="AJ55" i="1"/>
  <c r="AI55" i="1"/>
  <c r="AC55" i="1"/>
  <c r="AT55" i="1" s="1"/>
  <c r="W55" i="1"/>
  <c r="AS55" i="1" s="1"/>
  <c r="Q55" i="1"/>
  <c r="K55" i="1"/>
  <c r="E55" i="1"/>
  <c r="AK54" i="1"/>
  <c r="AJ54" i="1"/>
  <c r="AI54" i="1"/>
  <c r="AC54" i="1"/>
  <c r="AT54" i="1" s="1"/>
  <c r="W54" i="1"/>
  <c r="AS54" i="1" s="1"/>
  <c r="Q54" i="1"/>
  <c r="AR54" i="1" s="1"/>
  <c r="K54" i="1"/>
  <c r="AQ54" i="1" s="1"/>
  <c r="E54" i="1"/>
  <c r="AP54" i="1" s="1"/>
  <c r="AR53" i="1"/>
  <c r="AQ53" i="1"/>
  <c r="AP53" i="1"/>
  <c r="AO53" i="1"/>
  <c r="AN53" i="1"/>
  <c r="AM53" i="1"/>
  <c r="AL53" i="1"/>
  <c r="AC53" i="1"/>
  <c r="AT53" i="1" s="1"/>
  <c r="W53" i="1"/>
  <c r="AS53" i="1" s="1"/>
  <c r="Q53" i="1"/>
  <c r="K53" i="1"/>
  <c r="E53" i="1"/>
  <c r="AR52" i="1"/>
  <c r="AQ52" i="1"/>
  <c r="AK52" i="1"/>
  <c r="AJ52" i="1"/>
  <c r="AI52" i="1"/>
  <c r="AC52" i="1"/>
  <c r="AT52" i="1" s="1"/>
  <c r="W52" i="1"/>
  <c r="AS52" i="1" s="1"/>
  <c r="Q52" i="1"/>
  <c r="K52" i="1"/>
  <c r="E52" i="1"/>
  <c r="AP52" i="1" s="1"/>
  <c r="AP51" i="1"/>
  <c r="AO51" i="1"/>
  <c r="AN51" i="1"/>
  <c r="AM51" i="1"/>
  <c r="AL51" i="1"/>
  <c r="AK51" i="1"/>
  <c r="AC51" i="1"/>
  <c r="AT51" i="1" s="1"/>
  <c r="W51" i="1"/>
  <c r="AS51" i="1" s="1"/>
  <c r="Q51" i="1"/>
  <c r="AR51" i="1" s="1"/>
  <c r="K51" i="1"/>
  <c r="AQ51" i="1" s="1"/>
  <c r="E51" i="1"/>
  <c r="AS50" i="1"/>
  <c r="AR50" i="1"/>
  <c r="AQ50" i="1"/>
  <c r="AP50" i="1"/>
  <c r="AO50" i="1"/>
  <c r="AJ50" i="1"/>
  <c r="AI50" i="1"/>
  <c r="AC50" i="1"/>
  <c r="L141" i="1" s="1"/>
  <c r="W50" i="1"/>
  <c r="Q50" i="1"/>
  <c r="K50" i="1"/>
  <c r="E50" i="1"/>
  <c r="AT49" i="1"/>
  <c r="AO49" i="1"/>
  <c r="AN49" i="1"/>
  <c r="AM49" i="1"/>
  <c r="AJ49" i="1"/>
  <c r="AI49" i="1"/>
  <c r="AC49" i="1"/>
  <c r="W49" i="1"/>
  <c r="AS49" i="1" s="1"/>
  <c r="Q49" i="1"/>
  <c r="AR49" i="1" s="1"/>
  <c r="K49" i="1"/>
  <c r="AQ49" i="1" s="1"/>
  <c r="E49" i="1"/>
  <c r="AP49" i="1" s="1"/>
  <c r="AS48" i="1"/>
  <c r="AR48" i="1"/>
  <c r="AQ48" i="1"/>
  <c r="AP48" i="1"/>
  <c r="AO48" i="1"/>
  <c r="AN48" i="1"/>
  <c r="AM48" i="1"/>
  <c r="AC48" i="1"/>
  <c r="AT48" i="1" s="1"/>
  <c r="W48" i="1"/>
  <c r="Q48" i="1"/>
  <c r="K48" i="1"/>
  <c r="E48" i="1"/>
  <c r="AT47" i="1"/>
  <c r="AS47" i="1"/>
  <c r="AR47" i="1"/>
  <c r="AL47" i="1"/>
  <c r="AK47" i="1"/>
  <c r="AJ47" i="1"/>
  <c r="AI47" i="1"/>
  <c r="AC47" i="1"/>
  <c r="W47" i="1"/>
  <c r="Q47" i="1"/>
  <c r="K47" i="1"/>
  <c r="AQ47" i="1" s="1"/>
  <c r="E47" i="1"/>
  <c r="AP47" i="1" s="1"/>
  <c r="AQ46" i="1"/>
  <c r="AP46" i="1"/>
  <c r="AO46" i="1"/>
  <c r="AN46" i="1"/>
  <c r="AM46" i="1"/>
  <c r="AL46" i="1"/>
  <c r="AK46" i="1"/>
  <c r="AC46" i="1"/>
  <c r="AT46" i="1" s="1"/>
  <c r="W46" i="1"/>
  <c r="AS46" i="1" s="1"/>
  <c r="Q46" i="1"/>
  <c r="AR46" i="1" s="1"/>
  <c r="K46" i="1"/>
  <c r="E46" i="1"/>
  <c r="AT45" i="1"/>
  <c r="AS45" i="1"/>
  <c r="AR45" i="1"/>
  <c r="AQ45" i="1"/>
  <c r="AP45" i="1"/>
  <c r="AJ45" i="1"/>
  <c r="AI45" i="1"/>
  <c r="AC45" i="1"/>
  <c r="W45" i="1"/>
  <c r="Q45" i="1"/>
  <c r="K45" i="1"/>
  <c r="L138" i="1" s="1"/>
  <c r="E45" i="1"/>
  <c r="AT42" i="1"/>
  <c r="AS42" i="1"/>
  <c r="AR42" i="1"/>
  <c r="AQ42" i="1"/>
  <c r="AP42" i="1"/>
  <c r="AO42" i="1"/>
  <c r="AN42" i="1"/>
  <c r="AM42" i="1"/>
  <c r="AL42" i="1"/>
  <c r="AK42" i="1"/>
  <c r="AJ42" i="1"/>
  <c r="AI42" i="1"/>
  <c r="AO40" i="1"/>
  <c r="AI40" i="1"/>
  <c r="AC40" i="1"/>
  <c r="W40" i="1"/>
  <c r="Q40" i="1"/>
  <c r="K40" i="1"/>
  <c r="AJ75" i="1" s="1"/>
  <c r="E40" i="1"/>
  <c r="AI75" i="1" s="1"/>
  <c r="AO39" i="1"/>
  <c r="AO74" i="1" s="1"/>
  <c r="AI39" i="1"/>
  <c r="AN74" i="1" s="1"/>
  <c r="AC39" i="1"/>
  <c r="AM74" i="1" s="1"/>
  <c r="W39" i="1"/>
  <c r="AL74" i="1" s="1"/>
  <c r="Q39" i="1"/>
  <c r="AK74" i="1" s="1"/>
  <c r="K39" i="1"/>
  <c r="E39" i="1"/>
  <c r="AO38" i="1"/>
  <c r="AI38" i="1"/>
  <c r="AC38" i="1"/>
  <c r="W38" i="1"/>
  <c r="AL73" i="1" s="1"/>
  <c r="Q38" i="1"/>
  <c r="AK73" i="1" s="1"/>
  <c r="K38" i="1"/>
  <c r="E38" i="1"/>
  <c r="AO37" i="1"/>
  <c r="AO72" i="1" s="1"/>
  <c r="AI37" i="1"/>
  <c r="AN72" i="1" s="1"/>
  <c r="AC37" i="1"/>
  <c r="AM72" i="1" s="1"/>
  <c r="W37" i="1"/>
  <c r="AL72" i="1" s="1"/>
  <c r="Q37" i="1"/>
  <c r="AK72" i="1" s="1"/>
  <c r="K37" i="1"/>
  <c r="AJ72" i="1" s="1"/>
  <c r="E37" i="1"/>
  <c r="AI72" i="1" s="1"/>
  <c r="AO36" i="1"/>
  <c r="AO71" i="1" s="1"/>
  <c r="AI36" i="1"/>
  <c r="AN71" i="1" s="1"/>
  <c r="AC36" i="1"/>
  <c r="AM71" i="1" s="1"/>
  <c r="W36" i="1"/>
  <c r="AL71" i="1" s="1"/>
  <c r="Q36" i="1"/>
  <c r="AK71" i="1" s="1"/>
  <c r="K36" i="1"/>
  <c r="AJ71" i="1" s="1"/>
  <c r="E36" i="1"/>
  <c r="AI71" i="1" s="1"/>
  <c r="AO35" i="1"/>
  <c r="AI35" i="1"/>
  <c r="AC35" i="1"/>
  <c r="W35" i="1"/>
  <c r="Q35" i="1"/>
  <c r="K35" i="1"/>
  <c r="AJ70" i="1" s="1"/>
  <c r="E35" i="1"/>
  <c r="AI70" i="1" s="1"/>
  <c r="AO34" i="1"/>
  <c r="AO69" i="1" s="1"/>
  <c r="AI34" i="1"/>
  <c r="AN69" i="1" s="1"/>
  <c r="AC34" i="1"/>
  <c r="AM69" i="1" s="1"/>
  <c r="W34" i="1"/>
  <c r="AL69" i="1" s="1"/>
  <c r="Q34" i="1"/>
  <c r="AK69" i="1" s="1"/>
  <c r="K34" i="1"/>
  <c r="AJ69" i="1" s="1"/>
  <c r="E34" i="1"/>
  <c r="AO33" i="1"/>
  <c r="AI33" i="1"/>
  <c r="AC33" i="1"/>
  <c r="W33" i="1"/>
  <c r="Q33" i="1"/>
  <c r="AK68" i="1" s="1"/>
  <c r="K33" i="1"/>
  <c r="AJ68" i="1" s="1"/>
  <c r="E33" i="1"/>
  <c r="AO32" i="1"/>
  <c r="AI32" i="1"/>
  <c r="AN67" i="1" s="1"/>
  <c r="AC32" i="1"/>
  <c r="AM67" i="1" s="1"/>
  <c r="W32" i="1"/>
  <c r="AL67" i="1" s="1"/>
  <c r="Q32" i="1"/>
  <c r="AK67" i="1" s="1"/>
  <c r="K32" i="1"/>
  <c r="E32" i="1"/>
  <c r="AO31" i="1"/>
  <c r="AO66" i="1" s="1"/>
  <c r="AI31" i="1"/>
  <c r="AN66" i="1" s="1"/>
  <c r="AC31" i="1"/>
  <c r="AM66" i="1" s="1"/>
  <c r="W31" i="1"/>
  <c r="AL66" i="1" s="1"/>
  <c r="Q31" i="1"/>
  <c r="K31" i="1"/>
  <c r="E31" i="1"/>
  <c r="AO30" i="1"/>
  <c r="AO65" i="1" s="1"/>
  <c r="AI30" i="1"/>
  <c r="AN65" i="1" s="1"/>
  <c r="AC30" i="1"/>
  <c r="W30" i="1"/>
  <c r="Q30" i="1"/>
  <c r="AK65" i="1" s="1"/>
  <c r="K30" i="1"/>
  <c r="AJ65" i="1" s="1"/>
  <c r="E30" i="1"/>
  <c r="AI65" i="1" s="1"/>
  <c r="AO29" i="1"/>
  <c r="AO64" i="1" s="1"/>
  <c r="AI29" i="1"/>
  <c r="AN64" i="1" s="1"/>
  <c r="AC29" i="1"/>
  <c r="AM64" i="1" s="1"/>
  <c r="W29" i="1"/>
  <c r="AL64" i="1" s="1"/>
  <c r="Q29" i="1"/>
  <c r="AK64" i="1" s="1"/>
  <c r="K29" i="1"/>
  <c r="E29" i="1"/>
  <c r="AO28" i="1"/>
  <c r="AI28" i="1"/>
  <c r="AC28" i="1"/>
  <c r="W28" i="1"/>
  <c r="Q28" i="1"/>
  <c r="K28" i="1"/>
  <c r="AJ63" i="1" s="1"/>
  <c r="E28" i="1"/>
  <c r="AI63" i="1" s="1"/>
  <c r="AO27" i="1"/>
  <c r="AI27" i="1"/>
  <c r="AN62" i="1" s="1"/>
  <c r="AC27" i="1"/>
  <c r="AM62" i="1" s="1"/>
  <c r="W27" i="1"/>
  <c r="AL62" i="1" s="1"/>
  <c r="Q27" i="1"/>
  <c r="AK62" i="1" s="1"/>
  <c r="K27" i="1"/>
  <c r="E27" i="1"/>
  <c r="AO26" i="1"/>
  <c r="AI26" i="1"/>
  <c r="AC26" i="1"/>
  <c r="W26" i="1"/>
  <c r="AL61" i="1" s="1"/>
  <c r="Q26" i="1"/>
  <c r="AK61" i="1" s="1"/>
  <c r="K26" i="1"/>
  <c r="E26" i="1"/>
  <c r="AO25" i="1"/>
  <c r="AI25" i="1"/>
  <c r="AC25" i="1"/>
  <c r="W25" i="1"/>
  <c r="AL60" i="1" s="1"/>
  <c r="Q25" i="1"/>
  <c r="AK60" i="1" s="1"/>
  <c r="K25" i="1"/>
  <c r="AJ60" i="1" s="1"/>
  <c r="E25" i="1"/>
  <c r="AI60" i="1" s="1"/>
  <c r="AO24" i="1"/>
  <c r="AO59" i="1" s="1"/>
  <c r="AI24" i="1"/>
  <c r="AN59" i="1" s="1"/>
  <c r="AC24" i="1"/>
  <c r="AM59" i="1" s="1"/>
  <c r="W24" i="1"/>
  <c r="Q24" i="1"/>
  <c r="K24" i="1"/>
  <c r="E24" i="1"/>
  <c r="AO23" i="1"/>
  <c r="AO58" i="1" s="1"/>
  <c r="AI23" i="1"/>
  <c r="AC23" i="1"/>
  <c r="W23" i="1"/>
  <c r="Q23" i="1"/>
  <c r="K23" i="1"/>
  <c r="AJ58" i="1" s="1"/>
  <c r="E23" i="1"/>
  <c r="AI58" i="1" s="1"/>
  <c r="AO22" i="1"/>
  <c r="AO57" i="1" s="1"/>
  <c r="AI22" i="1"/>
  <c r="AN57" i="1" s="1"/>
  <c r="AC22" i="1"/>
  <c r="AM57" i="1" s="1"/>
  <c r="W22" i="1"/>
  <c r="AL57" i="1" s="1"/>
  <c r="Q22" i="1"/>
  <c r="AK57" i="1" s="1"/>
  <c r="K22" i="1"/>
  <c r="E22" i="1"/>
  <c r="AO21" i="1"/>
  <c r="AI21" i="1"/>
  <c r="AC21" i="1"/>
  <c r="W21" i="1"/>
  <c r="Q21" i="1"/>
  <c r="AK56" i="1" s="1"/>
  <c r="K21" i="1"/>
  <c r="AJ56" i="1" s="1"/>
  <c r="E21" i="1"/>
  <c r="AO20" i="1"/>
  <c r="AI20" i="1"/>
  <c r="AC20" i="1"/>
  <c r="AM55" i="1" s="1"/>
  <c r="W20" i="1"/>
  <c r="AL55" i="1" s="1"/>
  <c r="Q20" i="1"/>
  <c r="AK55" i="1" s="1"/>
  <c r="K20" i="1"/>
  <c r="E20" i="1"/>
  <c r="AO19" i="1"/>
  <c r="AO54" i="1" s="1"/>
  <c r="AI19" i="1"/>
  <c r="AN54" i="1" s="1"/>
  <c r="AC19" i="1"/>
  <c r="AM54" i="1" s="1"/>
  <c r="W19" i="1"/>
  <c r="AL54" i="1" s="1"/>
  <c r="Q19" i="1"/>
  <c r="K19" i="1"/>
  <c r="E19" i="1"/>
  <c r="AO18" i="1"/>
  <c r="AI18" i="1"/>
  <c r="AC18" i="1"/>
  <c r="W18" i="1"/>
  <c r="Q18" i="1"/>
  <c r="AK53" i="1" s="1"/>
  <c r="K18" i="1"/>
  <c r="AJ53" i="1" s="1"/>
  <c r="E18" i="1"/>
  <c r="AI53" i="1" s="1"/>
  <c r="AO17" i="1"/>
  <c r="AO52" i="1" s="1"/>
  <c r="AI17" i="1"/>
  <c r="AN52" i="1" s="1"/>
  <c r="AC17" i="1"/>
  <c r="AM52" i="1" s="1"/>
  <c r="W17" i="1"/>
  <c r="AL52" i="1" s="1"/>
  <c r="Q17" i="1"/>
  <c r="K17" i="1"/>
  <c r="E17" i="1"/>
  <c r="AO16" i="1"/>
  <c r="AI16" i="1"/>
  <c r="AC16" i="1"/>
  <c r="W16" i="1"/>
  <c r="Q16" i="1"/>
  <c r="K16" i="1"/>
  <c r="AJ51" i="1" s="1"/>
  <c r="E16" i="1"/>
  <c r="AI51" i="1" s="1"/>
  <c r="AO15" i="1"/>
  <c r="AI15" i="1"/>
  <c r="AN50" i="1" s="1"/>
  <c r="AC15" i="1"/>
  <c r="AM50" i="1" s="1"/>
  <c r="W15" i="1"/>
  <c r="AL50" i="1" s="1"/>
  <c r="Q15" i="1"/>
  <c r="AK50" i="1" s="1"/>
  <c r="K15" i="1"/>
  <c r="E15" i="1"/>
  <c r="AO14" i="1"/>
  <c r="AI14" i="1"/>
  <c r="AC14" i="1"/>
  <c r="W14" i="1"/>
  <c r="AL49" i="1" s="1"/>
  <c r="Q14" i="1"/>
  <c r="L132" i="1" s="1"/>
  <c r="K14" i="1"/>
  <c r="E14" i="1"/>
  <c r="AO13" i="1"/>
  <c r="AI13" i="1"/>
  <c r="AC13" i="1"/>
  <c r="W13" i="1"/>
  <c r="AL48" i="1" s="1"/>
  <c r="Q13" i="1"/>
  <c r="AK48" i="1" s="1"/>
  <c r="K13" i="1"/>
  <c r="AJ48" i="1" s="1"/>
  <c r="E13" i="1"/>
  <c r="AI48" i="1" s="1"/>
  <c r="AO12" i="1"/>
  <c r="AO47" i="1" s="1"/>
  <c r="AI12" i="1"/>
  <c r="AN47" i="1" s="1"/>
  <c r="AC12" i="1"/>
  <c r="AM47" i="1" s="1"/>
  <c r="W12" i="1"/>
  <c r="Q12" i="1"/>
  <c r="K12" i="1"/>
  <c r="E12" i="1"/>
  <c r="AO11" i="1"/>
  <c r="AI11" i="1"/>
  <c r="AC11" i="1"/>
  <c r="W11" i="1"/>
  <c r="Q11" i="1"/>
  <c r="K11" i="1"/>
  <c r="AJ46" i="1" s="1"/>
  <c r="E11" i="1"/>
  <c r="AI46" i="1" s="1"/>
  <c r="AO10" i="1"/>
  <c r="AI10" i="1"/>
  <c r="AN45" i="1" s="1"/>
  <c r="AC10" i="1"/>
  <c r="W10" i="1"/>
  <c r="Q10" i="1"/>
  <c r="AK45" i="1" s="1"/>
  <c r="K10" i="1"/>
  <c r="E10" i="1"/>
  <c r="K242" i="1" l="1"/>
  <c r="AQ208" i="1"/>
  <c r="AQ209" i="1"/>
  <c r="K208" i="1"/>
  <c r="K209" i="1"/>
  <c r="AN132" i="1"/>
  <c r="AJ132" i="1"/>
  <c r="O81" i="1"/>
  <c r="AB81" i="1"/>
  <c r="K253" i="1"/>
  <c r="K254" i="1" s="1"/>
  <c r="AE94" i="1"/>
  <c r="AB87" i="1"/>
  <c r="AN138" i="1"/>
  <c r="AJ138" i="1"/>
  <c r="O87" i="1"/>
  <c r="AN141" i="1"/>
  <c r="AJ141" i="1"/>
  <c r="AB90" i="1"/>
  <c r="O90" i="1"/>
  <c r="T82" i="1"/>
  <c r="T96" i="1" s="1"/>
  <c r="L130" i="1"/>
  <c r="L131" i="1"/>
  <c r="AT50" i="1"/>
  <c r="T79" i="1"/>
  <c r="AE80" i="1"/>
  <c r="T80" i="1"/>
  <c r="L98" i="1"/>
  <c r="L99" i="1" s="1"/>
  <c r="L137" i="1"/>
  <c r="K230" i="1"/>
  <c r="K231" i="1" s="1"/>
  <c r="L133" i="1"/>
  <c r="AL45" i="1"/>
  <c r="L140" i="1"/>
  <c r="L136" i="1"/>
  <c r="AO45" i="1"/>
  <c r="L135" i="1"/>
  <c r="AK49" i="1"/>
  <c r="L139" i="1"/>
  <c r="L134" i="1"/>
  <c r="AM45" i="1"/>
  <c r="T88" i="1"/>
  <c r="L82" i="1"/>
  <c r="L96" i="1" s="1"/>
  <c r="L97" i="1" s="1"/>
  <c r="T85" i="1"/>
  <c r="T98" i="1" s="1"/>
  <c r="AE85" i="1"/>
  <c r="AE98" i="1" s="1"/>
  <c r="K219" i="1"/>
  <c r="K220" i="1" s="1"/>
  <c r="T87" i="1"/>
  <c r="T100" i="1" s="1"/>
  <c r="AN135" i="1" l="1"/>
  <c r="AJ135" i="1"/>
  <c r="AB84" i="1"/>
  <c r="O84" i="1"/>
  <c r="AM81" i="1"/>
  <c r="AH81" i="1"/>
  <c r="O97" i="1"/>
  <c r="T95" i="1"/>
  <c r="T94" i="1"/>
  <c r="AH87" i="1"/>
  <c r="AM87" i="1"/>
  <c r="AB80" i="1"/>
  <c r="O80" i="1"/>
  <c r="AN131" i="1"/>
  <c r="AJ131" i="1"/>
  <c r="O82" i="1"/>
  <c r="AB82" i="1"/>
  <c r="AJ133" i="1"/>
  <c r="AN133" i="1"/>
  <c r="T101" i="1"/>
  <c r="O85" i="1"/>
  <c r="AB85" i="1"/>
  <c r="AN136" i="1"/>
  <c r="AJ136" i="1"/>
  <c r="O89" i="1"/>
  <c r="AJ140" i="1"/>
  <c r="AB89" i="1"/>
  <c r="AN140" i="1"/>
  <c r="AN130" i="1"/>
  <c r="AB79" i="1"/>
  <c r="O79" i="1"/>
  <c r="AJ130" i="1"/>
  <c r="AB94" i="1"/>
  <c r="T103" i="1"/>
  <c r="T102" i="1"/>
  <c r="T99" i="1"/>
  <c r="T97" i="1"/>
  <c r="AB100" i="1"/>
  <c r="AB86" i="1"/>
  <c r="O86" i="1"/>
  <c r="AJ137" i="1"/>
  <c r="AN137" i="1"/>
  <c r="AB98" i="1"/>
  <c r="AB83" i="1"/>
  <c r="AJ134" i="1"/>
  <c r="O83" i="1"/>
  <c r="AN134" i="1"/>
  <c r="AB102" i="1"/>
  <c r="O88" i="1"/>
  <c r="AN139" i="1"/>
  <c r="AJ139" i="1"/>
  <c r="AB88" i="1"/>
  <c r="AM90" i="1"/>
  <c r="AH90" i="1"/>
  <c r="AB96" i="1"/>
  <c r="AQ229" i="1" l="1"/>
  <c r="AM80" i="1"/>
  <c r="AH80" i="1"/>
  <c r="AQ252" i="1"/>
  <c r="O101" i="1"/>
  <c r="AM86" i="1"/>
  <c r="O100" i="1"/>
  <c r="AH86" i="1"/>
  <c r="AH88" i="1"/>
  <c r="O103" i="1"/>
  <c r="AM88" i="1"/>
  <c r="O102" i="1"/>
  <c r="AM89" i="1"/>
  <c r="AH89" i="1"/>
  <c r="AH82" i="1"/>
  <c r="AM82" i="1"/>
  <c r="AQ218" i="1"/>
  <c r="O96" i="1"/>
  <c r="O98" i="1"/>
  <c r="AM83" i="1"/>
  <c r="AH83" i="1"/>
  <c r="O99" i="1"/>
  <c r="AM84" i="1"/>
  <c r="AH84" i="1"/>
  <c r="O95" i="1"/>
  <c r="O94" i="1"/>
  <c r="AH79" i="1"/>
  <c r="AM79" i="1"/>
  <c r="AH85" i="1"/>
  <c r="AM85" i="1"/>
  <c r="AQ219" i="1" l="1"/>
  <c r="AQ220" i="1" s="1"/>
  <c r="AV201" i="1"/>
  <c r="AQ253" i="1"/>
  <c r="AQ254" i="1" s="1"/>
  <c r="AQ230" i="1"/>
  <c r="AQ23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Wilson Oliveros</author>
  </authors>
  <commentList>
    <comment ref="AB78" authorId="0" shapeId="0" xr:uid="{E807A236-84DF-4CA3-BCDC-835557C6248B}">
      <text>
        <r>
          <rPr>
            <b/>
            <sz val="9"/>
            <color indexed="81"/>
            <rFont val="Tahoma"/>
            <family val="2"/>
          </rPr>
          <t>Wilson Oliveros:</t>
        </r>
        <r>
          <rPr>
            <sz val="9"/>
            <color indexed="81"/>
            <rFont val="Tahoma"/>
            <family val="2"/>
          </rPr>
          <t xml:space="preserve">
Tiempo promedio entre fallas.
MTBF= Tiempo total de operación / Cantidad de fallas</t>
        </r>
      </text>
    </comment>
    <comment ref="AE78" authorId="0" shapeId="0" xr:uid="{DCE37C73-469A-4FAC-A098-89497048BFDB}">
      <text>
        <r>
          <rPr>
            <b/>
            <sz val="9"/>
            <color indexed="81"/>
            <rFont val="Tahoma"/>
            <family val="2"/>
          </rPr>
          <t>Wilson Oliveros:</t>
        </r>
        <r>
          <rPr>
            <sz val="9"/>
            <color indexed="81"/>
            <rFont val="Tahoma"/>
            <family val="2"/>
          </rPr>
          <t xml:space="preserve">
Tiempo promedio de reparacion.
MTTR= Tiempo total de reparacion / Cantidad de fallas</t>
        </r>
      </text>
    </comment>
    <comment ref="AH78" authorId="0" shapeId="0" xr:uid="{A5E31BBD-BF01-4FC5-BE7B-E08118C9593E}">
      <text>
        <r>
          <rPr>
            <b/>
            <sz val="9"/>
            <color indexed="81"/>
            <rFont val="Tahoma"/>
            <family val="2"/>
          </rPr>
          <t>Wilson Oliveros:</t>
        </r>
        <r>
          <rPr>
            <sz val="9"/>
            <color indexed="81"/>
            <rFont val="Tahoma"/>
            <family val="2"/>
          </rPr>
          <t xml:space="preserve">
RIESGO ALTO si:
disponibilidad &lt; 0,9
confiabilidad &lt; 0,9
fallas &gt; 1 y mtbf &lt; 300
o fallas &gt; 1 y (mttr/mtbf &gt; 0,3)
RIESGO MEDIO si:
fallas &gt; 1, mtbf ≥ 300 y (mttr/mtbf ≤ 0,3)
o confiabilidad &lt; 0,9
Si no cumple nada → RIESGO BAJO</t>
        </r>
      </text>
    </comment>
    <comment ref="AM78" authorId="0" shapeId="0" xr:uid="{E74721F8-35B7-4392-9164-003C30AFC098}">
      <text>
        <r>
          <rPr>
            <b/>
            <sz val="9"/>
            <color indexed="81"/>
            <rFont val="Tahoma"/>
            <family val="2"/>
          </rPr>
          <t>Wilson Oliveros:</t>
        </r>
        <r>
          <rPr>
            <sz val="9"/>
            <color indexed="81"/>
            <rFont val="Tahoma"/>
            <family val="2"/>
          </rPr>
          <t xml:space="preserve">
NO CUMPLE si:
- Disponibilidad &lt; 0,9
- Confiabilidad &lt; 0,9
- Fallas &gt; 1 y (MTBF &lt; 300 o MTTR/MTBF &gt; 0,3)
Si no se cumple lo anterior → CUMPLE
MTTR / MTBF &gt; 0,3  → problema
MTTR / MTBF ≤ 0,3 → aceptable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Wilson Oliveros</author>
  </authors>
  <commentList>
    <comment ref="P178" authorId="0" shapeId="0" xr:uid="{73B8BAA2-0F6E-477B-ABB7-2DFCEE0099B8}">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AS178" authorId="0" shapeId="0" xr:uid="{89DFFFEC-5539-494B-85F7-2FD9141B2EA0}">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P197" authorId="0" shapeId="0" xr:uid="{5F16E40D-F920-492C-B7A0-2720F45F3942}">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AS197" authorId="0" shapeId="0" xr:uid="{E951F7C8-8516-47A0-BC78-E8F7572ECA83}">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P207" authorId="0" shapeId="0" xr:uid="{08103D87-E042-4C8F-97FC-8BB3F015C0D3}">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AS207" authorId="0" shapeId="0" xr:uid="{A42539E6-8567-45A1-ACB7-9BBF67100550}">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P218" authorId="0" shapeId="0" xr:uid="{7DD2A030-34F0-476C-95DA-2CEDDC06324E}">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AS218" authorId="0" shapeId="0" xr:uid="{E8BE8666-5E42-47C8-ACD0-009D2BD6FF69}">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P228" authorId="0" shapeId="0" xr:uid="{3DF1D0EB-96DF-4B8E-B4FF-22983E1D70AC}">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AS228" authorId="0" shapeId="0" xr:uid="{D6F03A89-F33E-44F0-B298-2955D2415136}">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P239" authorId="0" shapeId="0" xr:uid="{F084DF3C-F32B-4132-836F-6B075BA7EC0A}">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AS239" authorId="0" shapeId="0" xr:uid="{6B37B5B6-9DCC-4B81-8807-C36DA3A95E47}">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P249" authorId="0" shapeId="0" xr:uid="{8A4C8745-83F3-4F04-8EC0-F832C77A653F}">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AS249" authorId="0" shapeId="0" xr:uid="{9A26D6F6-89F3-4ACF-8CE2-0D0242C9D7AE}">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List>
</comments>
</file>

<file path=xl/sharedStrings.xml><?xml version="1.0" encoding="utf-8"?>
<sst xmlns="http://schemas.openxmlformats.org/spreadsheetml/2006/main" count="1204" uniqueCount="289">
  <si>
    <t>DOCUMENTO:</t>
  </si>
  <si>
    <t xml:space="preserve">NOMBRE </t>
  </si>
  <si>
    <t>TIPO</t>
  </si>
  <si>
    <t>Facturacion Copower Ecuador - GTE</t>
  </si>
  <si>
    <t>Formato</t>
  </si>
  <si>
    <t>CODIFICACIÓN:</t>
  </si>
  <si>
    <t>No Aplica</t>
  </si>
  <si>
    <t>ORIGEN:</t>
  </si>
  <si>
    <t>Interno</t>
  </si>
  <si>
    <t>REVISIÓN:</t>
  </si>
  <si>
    <t>PÁGINA:</t>
  </si>
  <si>
    <t>SECUENCIAL:</t>
  </si>
  <si>
    <t>KB-600-02</t>
  </si>
  <si>
    <t>G301-B</t>
  </si>
  <si>
    <t>KTA19-01</t>
  </si>
  <si>
    <t>G102-C</t>
  </si>
  <si>
    <t>KB-600-03</t>
  </si>
  <si>
    <t>KB-600-04</t>
  </si>
  <si>
    <t>KTA19-03</t>
  </si>
  <si>
    <t>KB-600-01</t>
  </si>
  <si>
    <t>KTA19-02</t>
  </si>
  <si>
    <t>KB-600-05</t>
  </si>
  <si>
    <t>KB-600-06</t>
  </si>
  <si>
    <t>KTA19-04</t>
  </si>
  <si>
    <t>RESUMEN DE OPERACIONES - PERIODO DE FACTURACION</t>
  </si>
  <si>
    <t>CHANANGUE J</t>
  </si>
  <si>
    <t>CHANANGUE K</t>
  </si>
  <si>
    <t>CHARAPA B</t>
  </si>
  <si>
    <t>Dia</t>
  </si>
  <si>
    <t>OP</t>
  </si>
  <si>
    <t>SB</t>
  </si>
  <si>
    <t>PE</t>
  </si>
  <si>
    <t>M</t>
  </si>
  <si>
    <t>FS</t>
  </si>
  <si>
    <t>TR</t>
  </si>
  <si>
    <t>IGUANA</t>
  </si>
  <si>
    <t>CONEJO 1</t>
  </si>
  <si>
    <t>DASHBOARD DE INDICADORES POR EQUIPOS INDIVIDUALES</t>
  </si>
  <si>
    <t>Horas Mes</t>
  </si>
  <si>
    <t>Unidad</t>
  </si>
  <si>
    <t>Campo</t>
  </si>
  <si>
    <t>Horas SB</t>
  </si>
  <si>
    <t>Disponibilidad %</t>
  </si>
  <si>
    <t>Confiabilidad %</t>
  </si>
  <si>
    <t xml:space="preserve"># Fallas </t>
  </si>
  <si>
    <t>MTBF</t>
  </si>
  <si>
    <t>MTTR</t>
  </si>
  <si>
    <t>Riesgo Tecnico</t>
  </si>
  <si>
    <t>Cumplimiento</t>
  </si>
  <si>
    <t>Chanangue J</t>
  </si>
  <si>
    <t>Chanangue K</t>
  </si>
  <si>
    <t>Charapa B</t>
  </si>
  <si>
    <t>Iguana</t>
  </si>
  <si>
    <t>Conejo 1</t>
  </si>
  <si>
    <t>DASHBOARD DE INDICADORES POR SISTEMA</t>
  </si>
  <si>
    <t>Sistema</t>
  </si>
  <si>
    <t>N+1 Op.</t>
  </si>
  <si>
    <t>RIESGO BAJO</t>
  </si>
  <si>
    <t>CUMPLE</t>
  </si>
  <si>
    <t>N+1 Prob.</t>
  </si>
  <si>
    <t>Resumen Ejecutivo de Operación y Cuadro Integral de Indicadores (Dashboard)</t>
  </si>
  <si>
    <t>DASHBOARD DEL PERIODO DE FACTURACION</t>
  </si>
  <si>
    <t>MTTO</t>
  </si>
  <si>
    <t>kWh/mes</t>
  </si>
  <si>
    <t>ft³/mes</t>
  </si>
  <si>
    <t>gal/mes</t>
  </si>
  <si>
    <t>kW prom</t>
  </si>
  <si>
    <t>Conf. hrs/mes</t>
  </si>
  <si>
    <t>Bitácora Consolidada de Novedades Operativas – Periodo de Facturación</t>
  </si>
  <si>
    <t>Item</t>
  </si>
  <si>
    <t>Fecha</t>
  </si>
  <si>
    <t>Tipo de evento</t>
  </si>
  <si>
    <t>Descripcion tecnica</t>
  </si>
  <si>
    <t>Aplica penalidad</t>
  </si>
  <si>
    <t>Soporte / Evidencia</t>
  </si>
  <si>
    <t>No aplica</t>
  </si>
  <si>
    <t>Tarifa de operación por llamado</t>
  </si>
  <si>
    <t>Se brindó apoyo operativo en la plataforma Iguana, por requerimiento del área de Operaciones GTE, en el horario comprendido entre las 18:00 y las 20:30. Para efectos de facturación, se contabilizan tres (3) horas de servicio.</t>
  </si>
  <si>
    <t xml:space="preserve">Por directriz de Operaciones GTE y con la aprobación de Power Utility.
</t>
  </si>
  <si>
    <t>Se brindó apoyo operativo en la plataforma Iguana durante el turno nocturno, por requerimiento del área de Operaciones GTE. En consecuencia, corresponde el cobro de la tarifa por operación de llamado, conforme a las condiciones del servicio.</t>
  </si>
  <si>
    <t>Se brindó apoyo en la operación de la plataforma Iguana, por requerimiento del área de Operaciones GTE, en el horario comprendido entre las 18:00 y las 20:00. Para efectos de facturación, se contabilizan tres (3) horas de servicio.</t>
  </si>
  <si>
    <t>Del 25 al 27 de junio, por solicitud de GTE Power Utility, se brindó apoyo operativo en la plataforma Iguana durante el turno nocturno. En consecuencia, corresponde el cobro de la tarifa por operación de llamado, conforme a las condiciones del servicio.</t>
  </si>
  <si>
    <t>Parada Externa</t>
  </si>
  <si>
    <t>Se ejecuta parada controlada del equipo, quedando en condición Stand By por trabajos de limpieza en las líneas de alimentación de gas. Las actividades se desarrollan entre las 13:00 y las 16:00.</t>
  </si>
  <si>
    <t xml:space="preserve">Por directriz de Operaciones GTE
</t>
  </si>
  <si>
    <t>Se ejecuta parada controlada del equipo, quedando en condición Stand By por trabajos de limpieza en las líneas de alimentación de gas. Las actividades se desarrollan entre las 17:00 y las 20:00 del 01/07/2026.</t>
  </si>
  <si>
    <t>Se ejecuta parada controlada del equipo, quedando en condición Stand By debido a un inconveniente presentado en el tablero de control del separador, con el fin de prevenir afectaciones en el suministro de gas hacia la unidad. La condición se presenta desde las 19:00 del 05/07/2026 hasta las 11:00 del 06/07/2026.</t>
  </si>
  <si>
    <t>Finalizadas las actividades de mantenimiento, el equipo permanece en condición Stand By para continuar con los trabajos en el sistema de enfriamiento. La condición se mantiene desde las 18:00 del 08/07/2026 hasta las 06:00 del 09/07/2026.</t>
  </si>
  <si>
    <t>Falla #1</t>
  </si>
  <si>
    <t>Se detecta una fuga en el sistema de lubricación, condición que afecta el funcionamiento normal del equipo. Se ejecuta la corrección de la fuga entre las 06:00 y las 14:00, restableciendo las condiciones normales de operación.</t>
  </si>
  <si>
    <t>Reporte de falla # 009</t>
  </si>
  <si>
    <t>Se ejecuta parada controlada del equipo, quedando en condición Stand By debido al cambio del filtro coalescente. Las actividades se desarrollan entre las 10:00 y las 11:00.</t>
  </si>
  <si>
    <r>
      <t xml:space="preserve">Se ejecuta parada controlada del equipo, quedando en condición Stand By por trabajos de </t>
    </r>
    <r>
      <rPr>
        <i/>
        <sz val="12"/>
        <color theme="1"/>
        <rFont val="Century Gothic"/>
        <family val="2"/>
      </rPr>
      <t>flushing</t>
    </r>
    <r>
      <rPr>
        <sz val="12"/>
        <color theme="1"/>
        <rFont val="Century Gothic"/>
        <family val="2"/>
      </rPr>
      <t xml:space="preserve"> en la línea de suministro de gas. Las actividades se desarrollan entre las 12:00 y las 16:00.</t>
    </r>
  </si>
  <si>
    <t>Se ejecuta parada controlada del equipo, quedando en condicion de Stand By debido a la disminución de carga por el apagado manual de la MTU #01 perteneciente a la SURRI desde las 02:00 h hasta las 05:00 h</t>
  </si>
  <si>
    <r>
      <t xml:space="preserve">Se ejecuta parada controlada del equipo, quedando en condición Stand By por trabajos de </t>
    </r>
    <r>
      <rPr>
        <i/>
        <sz val="12"/>
        <color theme="1"/>
        <rFont val="Century Gothic"/>
        <family val="2"/>
      </rPr>
      <t>flushing</t>
    </r>
    <r>
      <rPr>
        <sz val="12"/>
        <color theme="1"/>
        <rFont val="Century Gothic"/>
        <family val="2"/>
      </rPr>
      <t xml:space="preserve"> en la línea de suministro de gas. Las actividades se desarrollan entre las 16:00 y las 17:00 del 13/07/2026.</t>
    </r>
  </si>
  <si>
    <t>Se ejecuta parada controlada del equipo, quedando en condición Stand By debido al apagado del pozo productor. Se apaga el generador a gas y entra en servicio el generador G301B. La condición se presenta entre las 14:00 y las 16:00.</t>
  </si>
  <si>
    <t>Se ejecuta parada controlada del equipo, quedando en condición Stand By debido al apagado del pozo productor. Se apaga el generador a gas y entra en servicio el generador G301B. La condición se presenta entre las 16:00 y las 17:00.</t>
  </si>
  <si>
    <t>Se ejecuta parada controlada del equipo, quedando en condición Stand By debido a trabajos de intervención en el pozo Iguana B1. Las actividades se desarrollan entre las 10:00 y las 16:00.</t>
  </si>
  <si>
    <t>Se ejecuta parada controlada del equipo, quedando en condición Stand By debido a trabajos de intervención en el pozo Iguana B1. Las actividades se desarrollan entre las 16:00 y las 21:00 del 23/07/2026.</t>
  </si>
  <si>
    <t>Se ejecuta parada controlada del equipo, quedando en condición Stand By por trabajos de mantenimiento en el mechero. Las actividades se desarrollan entre las 10:00 y las 15:00.</t>
  </si>
  <si>
    <t>Se ejecuta parada controlada del equipo, quedando en condición Stand By debido a una falla en la UBH de GTE. Durante este período la generación opera al 100 % con combustible diésel mientras se ejecutan actividades de mantenimiento entre las 04:00 y las 06:00.</t>
  </si>
  <si>
    <t>Se ejecuta parada controlada del equipo, quedando en condición Stand By debido a una falla en la UBH de GTE. Durante este período la generación opera al 100 % con combustible diésel mientras se ejecutan actividades de mantenimiento entre las 05:00 y las 15:00.</t>
  </si>
  <si>
    <t>Se ejecuta parada controlada del equipo, quedando en condición Stand By debido a una falla en la válvula del separador de la UBH. La condición se presenta entre las 17:00 y las 19:00 del 26/07/2026.</t>
  </si>
  <si>
    <r>
      <t xml:space="preserve">Se ejecuta parada controlada del equipo, quedando en condición Stand By por trabajos de </t>
    </r>
    <r>
      <rPr>
        <i/>
        <sz val="12"/>
        <color theme="1"/>
        <rFont val="Century Gothic"/>
        <family val="2"/>
      </rPr>
      <t>flushing</t>
    </r>
    <r>
      <rPr>
        <sz val="12"/>
        <color theme="1"/>
        <rFont val="Century Gothic"/>
        <family val="2"/>
      </rPr>
      <t xml:space="preserve"> en la línea de alimentación de gas. Las actividades se desarrollan entre las 10:00 y las 16:00.</t>
    </r>
  </si>
  <si>
    <r>
      <t xml:space="preserve">Se ejecuta parada controlada del equipo, quedando en condición Stand By por trabajos de </t>
    </r>
    <r>
      <rPr>
        <i/>
        <sz val="12"/>
        <color theme="1"/>
        <rFont val="Century Gothic"/>
        <family val="2"/>
      </rPr>
      <t>flushing</t>
    </r>
    <r>
      <rPr>
        <sz val="12"/>
        <color theme="1"/>
        <rFont val="Century Gothic"/>
        <family val="2"/>
      </rPr>
      <t xml:space="preserve"> en la línea de alimentación de gas. Las actividades se desarrollan entre las 16:00 y las 17:00 del 27/07/2026.</t>
    </r>
  </si>
  <si>
    <t>M3</t>
  </si>
  <si>
    <t xml:space="preserve">Mantenimiento Preventivo </t>
  </si>
  <si>
    <t>Reporte MTO # 21</t>
  </si>
  <si>
    <t>M4</t>
  </si>
  <si>
    <t>Reporte MTO # 31</t>
  </si>
  <si>
    <t>M1</t>
  </si>
  <si>
    <t>Reporte MTO # 27</t>
  </si>
  <si>
    <t>M2</t>
  </si>
  <si>
    <t>Reporte MTO # 14</t>
  </si>
  <si>
    <t>Reporte MTO # 29</t>
  </si>
  <si>
    <t>KB600-03</t>
  </si>
  <si>
    <t>Reporte MTO # 37</t>
  </si>
  <si>
    <t>Reporte MTO # 22</t>
  </si>
  <si>
    <t>Reporte MTO # 32</t>
  </si>
  <si>
    <t>Reporte MTO # 28</t>
  </si>
  <si>
    <t>Reporte MTO # 15</t>
  </si>
  <si>
    <t>Reporte MTO # 38</t>
  </si>
  <si>
    <t>Reporte MTO # 30</t>
  </si>
  <si>
    <t>Reporte MTO # 06</t>
  </si>
  <si>
    <t xml:space="preserve">Equipo </t>
  </si>
  <si>
    <t>Hora apagado falla</t>
  </si>
  <si>
    <t>Tiempo mtto correctivo</t>
  </si>
  <si>
    <t>Tiempo muerto (PE)</t>
  </si>
  <si>
    <t>Tiempo de movilización</t>
  </si>
  <si>
    <t>Tiempo total fuera de servicio</t>
  </si>
  <si>
    <t>18:00 (08-07-2026)</t>
  </si>
  <si>
    <t>Bitácora de Aportes y Mejora Operativa – Julio 2026</t>
  </si>
  <si>
    <t>Tickets de facturación</t>
  </si>
  <si>
    <t>Empresa:</t>
  </si>
  <si>
    <t>COPOWER LTDA</t>
  </si>
  <si>
    <t>Pais</t>
  </si>
  <si>
    <t>Ecuador</t>
  </si>
  <si>
    <t>Cliente:</t>
  </si>
  <si>
    <t>Gran Tierra Energy</t>
  </si>
  <si>
    <t>Area:</t>
  </si>
  <si>
    <t>Operaciones</t>
  </si>
  <si>
    <t>Lugar / Región:</t>
  </si>
  <si>
    <t>Lago Agrio</t>
  </si>
  <si>
    <t>Periodo facturado:</t>
  </si>
  <si>
    <t>1 al 31 de julio 2026</t>
  </si>
  <si>
    <t>Ticket - Plataforma Chanangue J - OPEX</t>
  </si>
  <si>
    <t>Ticket - Plataforma Chanangue J - CAPEX</t>
  </si>
  <si>
    <t>Total facturacion</t>
  </si>
  <si>
    <t>Generación de Energía – Contrato N.º CW7581</t>
  </si>
  <si>
    <t>N°</t>
  </si>
  <si>
    <t>Detalle</t>
  </si>
  <si>
    <t>Días</t>
  </si>
  <si>
    <t>Tarifa</t>
  </si>
  <si>
    <t xml:space="preserve">Valor </t>
  </si>
  <si>
    <t>ID Equipo</t>
  </si>
  <si>
    <t>MP</t>
  </si>
  <si>
    <t>Operativo</t>
  </si>
  <si>
    <t>Stand By</t>
  </si>
  <si>
    <t>Valor OP</t>
  </si>
  <si>
    <t>Valor SB</t>
  </si>
  <si>
    <t>Tablero distribucion</t>
  </si>
  <si>
    <t>TD-01</t>
  </si>
  <si>
    <t>Filtro coalescente</t>
  </si>
  <si>
    <t>FC-01</t>
  </si>
  <si>
    <t>Subtotal</t>
  </si>
  <si>
    <t>Base (15%)</t>
  </si>
  <si>
    <t>Total</t>
  </si>
  <si>
    <t>Ticket - Plataforma Chanangue K - OPEX</t>
  </si>
  <si>
    <t>Ticket - Plataforma Chanangue k - CAPEX</t>
  </si>
  <si>
    <t>NOTA:</t>
  </si>
  <si>
    <t>Ticket - Plataforma Charapa B - OPEX</t>
  </si>
  <si>
    <t>Ticket - Plataforma Charapa B - CAPEX</t>
  </si>
  <si>
    <t>Ticket - Plataforma Iguana - OPEX</t>
  </si>
  <si>
    <t>Ticket - Plataforma Iguana - CAPEX</t>
  </si>
  <si>
    <r>
      <t>NOTA:</t>
    </r>
    <r>
      <rPr>
        <sz val="10"/>
        <color theme="1"/>
        <rFont val="Century Gothic"/>
        <family val="2"/>
      </rPr>
      <t xml:space="preserve"> </t>
    </r>
    <r>
      <rPr>
        <b/>
        <sz val="10"/>
        <color theme="1"/>
        <rFont val="Century Gothic"/>
        <family val="2"/>
      </rPr>
      <t xml:space="preserve"> </t>
    </r>
  </si>
  <si>
    <t>Ticket - Plataforma Conejo 1 - OPEX</t>
  </si>
  <si>
    <t>Ticket - Plataforma Conejo 1 - CAPEX</t>
  </si>
  <si>
    <t>Sustento de Indicadores Proporcionado por el GTE</t>
  </si>
  <si>
    <t>Pagina 1</t>
  </si>
  <si>
    <t>Pagina 2</t>
  </si>
  <si>
    <t>Pagina 3</t>
  </si>
  <si>
    <t>Pagina 4</t>
  </si>
  <si>
    <t>Pagina 5</t>
  </si>
  <si>
    <t>Pagina 6</t>
  </si>
  <si>
    <t>REGISTRO DE FIRMAS</t>
  </si>
  <si>
    <t>Elaborado por:</t>
  </si>
  <si>
    <t>Revisado por:</t>
  </si>
  <si>
    <t>Aprobado por:</t>
  </si>
  <si>
    <t>Fecha:</t>
  </si>
  <si>
    <t>Nombre y Apellido:</t>
  </si>
  <si>
    <t xml:space="preserve">Wilson Oliveros </t>
  </si>
  <si>
    <t>Empresa / Cargo:</t>
  </si>
  <si>
    <t xml:space="preserve">CPW/Lider de Operaciones </t>
  </si>
  <si>
    <t>Facturación Copower Ecuador – GTE</t>
  </si>
  <si>
    <t>Soporte de facturación</t>
  </si>
  <si>
    <t>FECHA DE ENVÍO:</t>
  </si>
  <si>
    <t>VALOR DE FACTURACIÓN DEL PERÍODO</t>
  </si>
  <si>
    <t>PERÍODO:</t>
  </si>
  <si>
    <t>OPEX</t>
  </si>
  <si>
    <t>CAPEX</t>
  </si>
  <si>
    <t xml:space="preserve"> TOTAL</t>
  </si>
  <si>
    <t>CHANANGUE J - KB-600-02 (GTE)</t>
  </si>
  <si>
    <t>CHANANGUE J - G301-B (GTE)</t>
  </si>
  <si>
    <t>CHANANGUE K - KTA19-01 (GTE)</t>
  </si>
  <si>
    <r>
      <t xml:space="preserve">CHANANGUE K - G102-C </t>
    </r>
    <r>
      <rPr>
        <b/>
        <sz val="12"/>
        <color rgb="FFFF0000"/>
        <rFont val="Century Gothic"/>
        <family val="2"/>
      </rPr>
      <t>(CPW)</t>
    </r>
  </si>
  <si>
    <t>CHARAPA B - KB-600-03 (GTE)</t>
  </si>
  <si>
    <t>CHARAPA B - KB-600-04 (GTE)</t>
  </si>
  <si>
    <r>
      <t xml:space="preserve">CHARAPA B - KTA19-03 </t>
    </r>
    <r>
      <rPr>
        <b/>
        <sz val="12"/>
        <color rgb="FFFF0000"/>
        <rFont val="Century Gothic"/>
        <family val="2"/>
      </rPr>
      <t>(CPW)</t>
    </r>
  </si>
  <si>
    <t>IGUANA - KB-600-01 (GTE)</t>
  </si>
  <si>
    <t>CHARAPA B - KTA19-02 (GTE)</t>
  </si>
  <si>
    <r>
      <t xml:space="preserve">CONEJO 1 KB-600-05 </t>
    </r>
    <r>
      <rPr>
        <b/>
        <sz val="12"/>
        <color rgb="FFFF0000"/>
        <rFont val="Century Gothic"/>
        <family val="2"/>
      </rPr>
      <t>(CPW)</t>
    </r>
  </si>
  <si>
    <r>
      <t xml:space="preserve">CONEJO 1 KB-600-06 </t>
    </r>
    <r>
      <rPr>
        <b/>
        <sz val="12"/>
        <color rgb="FFFF0000"/>
        <rFont val="Century Gothic"/>
        <family val="2"/>
      </rPr>
      <t>(CPW)</t>
    </r>
  </si>
  <si>
    <r>
      <t xml:space="preserve">CONEJO 1 KTA19-04 </t>
    </r>
    <r>
      <rPr>
        <b/>
        <sz val="12"/>
        <color rgb="FFFF0000"/>
        <rFont val="Century Gothic"/>
        <family val="2"/>
      </rPr>
      <t>(CPW)</t>
    </r>
  </si>
  <si>
    <t>PERICO A</t>
  </si>
  <si>
    <t>PERICO C</t>
  </si>
  <si>
    <t>DASHBOARD DE INDICADORES DE DESEMPEÑO POR EQUIPO Y SISTEMA</t>
  </si>
  <si>
    <t>DASHBOARD DE INDICADORES EQUIPOS PROPIOS DE COPOWER</t>
  </si>
  <si>
    <t>CAMPO</t>
  </si>
  <si>
    <t>EQUIPO</t>
  </si>
  <si>
    <t>HRS SB</t>
  </si>
  <si>
    <t>DISP. %</t>
  </si>
  <si>
    <t>CONF. %</t>
  </si>
  <si>
    <t>FALLAS</t>
  </si>
  <si>
    <t>MTBF (h)</t>
  </si>
  <si>
    <t>MTTR (h)</t>
  </si>
  <si>
    <t>R. TÉCNICO</t>
  </si>
  <si>
    <t>CUMPL. %</t>
  </si>
  <si>
    <t>INDICADORES OPERATIVOS Y DE CONSUMO MENSUAL POR EQUIPO</t>
  </si>
  <si>
    <t>kWh</t>
  </si>
  <si>
    <t>ft³</t>
  </si>
  <si>
    <t>gal</t>
  </si>
  <si>
    <t>Kw prom</t>
  </si>
  <si>
    <t>Conf. (h)</t>
  </si>
  <si>
    <t>Perico A</t>
  </si>
  <si>
    <t>KB-600-16</t>
  </si>
  <si>
    <t>KTA19-05</t>
  </si>
  <si>
    <t>Perico C</t>
  </si>
  <si>
    <t>KB-600-17</t>
  </si>
  <si>
    <t>KTA19-06</t>
  </si>
  <si>
    <t>SISTEMA</t>
  </si>
  <si>
    <t>CONSOLIDADO DE NOVEDADES OPERATIVAS</t>
  </si>
  <si>
    <t>ITEM</t>
  </si>
  <si>
    <t>FECHA</t>
  </si>
  <si>
    <t>TIPO DE EVENTO</t>
  </si>
  <si>
    <t>DESCRIPCIÓN TÉCNICA DE FALLAS Y NOVEDADES OPERATIVAS</t>
  </si>
  <si>
    <t>APLICA PENALIDAD</t>
  </si>
  <si>
    <t>SOPORTE / EVIDENCIA</t>
  </si>
  <si>
    <t>CONSOLIDADO DE TIEMPOS DE PARADA Y MANTENIMIENTO CORRECTIVO</t>
  </si>
  <si>
    <t>HORA DE PARADA POR FALLA</t>
  </si>
  <si>
    <t>TIEMPO DE MANTENIMIENTO CORRECTIVO</t>
  </si>
  <si>
    <t>TIEMPO MUERTO (PE)</t>
  </si>
  <si>
    <t>TIEMPO DE MOVILIZACIÓN</t>
  </si>
  <si>
    <t>TIEMPO TOTAL FUERA DE SERVICIO</t>
  </si>
  <si>
    <t>CONSOLIDADO DE APORTES Y MEJORAS OPERATIVAS</t>
  </si>
  <si>
    <t>➤
➤
➤
➤
➤
➤</t>
  </si>
  <si>
    <t>CUADRO DE TARIFAS CONTRACTUALES – VALORES EXPRESADOS EN DÓLARES (USD)</t>
  </si>
  <si>
    <t>DESCRIPCIÓN DEL SERVICIO</t>
  </si>
  <si>
    <t>UNIDAD DE MEDIDA</t>
  </si>
  <si>
    <t>VALOR UNITARIO (USD)</t>
  </si>
  <si>
    <t>TARIFA DIARIA (USD)</t>
  </si>
  <si>
    <t>FACTURACIÓN OPEX – CHANANGUE J</t>
  </si>
  <si>
    <t>FACTURACIÓN CAPEX – CHANANGUE J</t>
  </si>
  <si>
    <t>DETALLE</t>
  </si>
  <si>
    <t>EQ. DÍAS ARIBA</t>
  </si>
  <si>
    <t>DÍAS</t>
  </si>
  <si>
    <t>TARIFA (USD)</t>
  </si>
  <si>
    <t>VALOR (USD)</t>
  </si>
  <si>
    <t>VALOR OP (USD)</t>
  </si>
  <si>
    <t>VALOR SB/PE (USD)</t>
  </si>
  <si>
    <t xml:space="preserve">Operación 24 horas </t>
  </si>
  <si>
    <t xml:space="preserve">Operación 12 horas </t>
  </si>
  <si>
    <t>Operación por llamado</t>
  </si>
  <si>
    <t>SUBTOTAL</t>
  </si>
  <si>
    <r>
      <rPr>
        <b/>
        <sz val="12"/>
        <color theme="1"/>
        <rFont val="Century Gothic"/>
        <family val="2"/>
      </rPr>
      <t>NOTA:</t>
    </r>
    <r>
      <rPr>
        <sz val="12"/>
        <color theme="1"/>
        <rFont val="Century Gothic"/>
        <family val="2"/>
      </rPr>
      <t xml:space="preserve"> </t>
    </r>
  </si>
  <si>
    <t>IVA 15%</t>
  </si>
  <si>
    <t>TOTAL</t>
  </si>
  <si>
    <t>FACTURACIÓN OPEX – CHANANGUE K</t>
  </si>
  <si>
    <t>FACTURACIÓN CAPEX – CHANANGUE K</t>
  </si>
  <si>
    <t>FACTURACIÓN OPEX – CHARAPA B</t>
  </si>
  <si>
    <t>FACTURACIÓN CAPEX – CHARAPA B</t>
  </si>
  <si>
    <t>FACTURACIÓN OPEX – IGUANA</t>
  </si>
  <si>
    <t>FACTURACIÓN CAPEX – IGUANA</t>
  </si>
  <si>
    <t>FACTURACIÓN OPEX – CONEJO 1</t>
  </si>
  <si>
    <t>FACTURACIÓN CAPEX – CONEJO 1</t>
  </si>
  <si>
    <t>FACTURACIÓN OPEX – PERICO A</t>
  </si>
  <si>
    <t>FACTURACIÓN CAPEX – PERICO A</t>
  </si>
  <si>
    <t>FACTURACIÓN OPEX – PERICO C</t>
  </si>
  <si>
    <t>FACTURACIÓN CAPEX – PERICO C</t>
  </si>
  <si>
    <t>SUSTENTO DE LOS INDICADORES – GTE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</si>
</sst>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 &quot;$&quot;* #,##0.00_ ;_ &quot;$&quot;* \-#,##0.00_ ;_ &quot;$&quot;* &quot;-&quot;??_ ;_ @_ "/>
  </numFmts>
  <fonts count="29" x14ac:knownFonts="1">
    <font>
      <sz val="11"/>
      <color theme="1"/>
      <name val="Aptos Narrow"/>
      <family val="2"/>
      <scheme val="minor"/>
    </font>
    <font>
      <sz val="11"/>
      <color theme="1"/>
      <name val="Aptos Narrow"/>
      <family val="2"/>
      <scheme val="minor"/>
    </font>
    <font>
      <sz val="12"/>
      <color theme="1"/>
      <name val="Century Gothic"/>
      <family val="2"/>
    </font>
    <font>
      <b/>
      <sz val="12"/>
      <name val="Century Gothic"/>
      <family val="2"/>
    </font>
    <font>
      <b/>
      <sz val="12"/>
      <color theme="0"/>
      <name val="Century Gothic"/>
      <family val="2"/>
    </font>
    <font>
      <b/>
      <sz val="12"/>
      <color theme="1"/>
      <name val="Century Gothic"/>
      <family val="2"/>
    </font>
    <font>
      <sz val="12"/>
      <name val="Century Gothic"/>
      <family val="2"/>
    </font>
    <font>
      <sz val="8"/>
      <color theme="1"/>
      <name val="Century Gothic"/>
      <family val="2"/>
    </font>
    <font>
      <sz val="12"/>
      <color theme="0"/>
      <name val="Century Gothic"/>
      <family val="2"/>
    </font>
    <font>
      <sz val="11"/>
      <color theme="1"/>
      <name val="Century Gothic"/>
      <family val="2"/>
    </font>
    <font>
      <sz val="11"/>
      <name val="Century Gothic"/>
      <family val="2"/>
    </font>
    <font>
      <b/>
      <sz val="10.5"/>
      <color theme="1"/>
      <name val="Century Gothic"/>
      <family val="2"/>
    </font>
    <font>
      <sz val="12"/>
      <color rgb="FF000000"/>
      <name val="Century Gothic"/>
      <family val="2"/>
    </font>
    <font>
      <i/>
      <sz val="12"/>
      <color theme="1"/>
      <name val="Century Gothic"/>
      <family val="2"/>
    </font>
    <font>
      <b/>
      <sz val="12"/>
      <color rgb="FF000000"/>
      <name val="Century Gothic"/>
      <family val="2"/>
    </font>
    <font>
      <sz val="10"/>
      <color theme="1"/>
      <name val="Century Gothic"/>
      <family val="2"/>
    </font>
    <font>
      <b/>
      <sz val="10"/>
      <color rgb="FF000000"/>
      <name val="Century Gothic"/>
      <family val="2"/>
    </font>
    <font>
      <b/>
      <sz val="10"/>
      <color theme="1"/>
      <name val="Century Gothic"/>
      <family val="2"/>
    </font>
    <font>
      <b/>
      <sz val="10"/>
      <color theme="1"/>
      <name val="Aptos Narrow"/>
      <family val="2"/>
      <scheme val="minor"/>
    </font>
    <font>
      <sz val="10"/>
      <color rgb="FF000000"/>
      <name val="Century Gothic"/>
      <family val="2"/>
    </font>
    <font>
      <sz val="10"/>
      <name val="Century Gothic"/>
      <family val="2"/>
    </font>
    <font>
      <b/>
      <sz val="10"/>
      <color theme="9"/>
      <name val="Century Gothic"/>
      <family val="2"/>
    </font>
    <font>
      <b/>
      <sz val="8"/>
      <color theme="1"/>
      <name val="Century Gothic"/>
      <family val="2"/>
    </font>
    <font>
      <b/>
      <sz val="10"/>
      <color rgb="FFFF0000"/>
      <name val="Century Gothic"/>
      <family val="2"/>
    </font>
    <font>
      <sz val="10"/>
      <color rgb="FFFF0000"/>
      <name val="Century Gothic"/>
      <family val="2"/>
    </font>
    <font>
      <b/>
      <sz val="9"/>
      <color indexed="81"/>
      <name val="Tahoma"/>
      <family val="2"/>
    </font>
    <font>
      <sz val="9"/>
      <color indexed="81"/>
      <name val="Tahoma"/>
      <family val="2"/>
    </font>
    <font>
      <b/>
      <sz val="12"/>
      <color rgb="FFFF0000"/>
      <name val="Century Gothic"/>
      <family val="2"/>
    </font>
    <font>
      <b/>
      <sz val="12"/>
      <color theme="9"/>
      <name val="Century Gothic"/>
      <family val="2"/>
    </font>
  </fonts>
  <fills count="12">
    <fill>
      <patternFill patternType="none"/>
    </fill>
    <fill>
      <patternFill patternType="gray125"/>
    </fill>
    <fill>
      <patternFill patternType="solid">
        <fgColor rgb="FF2A317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E5"/>
        <bgColor indexed="64"/>
      </patternFill>
    </fill>
    <fill>
      <patternFill patternType="solid">
        <fgColor theme="8" tint="0.79998168889431442"/>
        <bgColor indexed="64"/>
      </patternFill>
    </fill>
    <fill>
      <patternFill patternType="solid">
        <fgColor rgb="FFCCFFFF"/>
        <bgColor indexed="64"/>
      </patternFill>
    </fill>
  </fills>
  <borders count="4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theme="1"/>
      </left>
      <right style="thin">
        <color theme="1"/>
      </right>
      <top style="thin">
        <color theme="1"/>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right style="thin">
        <color theme="1"/>
      </right>
      <top/>
      <bottom/>
      <diagonal/>
    </border>
    <border>
      <left style="thin">
        <color theme="1"/>
      </left>
      <right style="thin">
        <color theme="1"/>
      </right>
      <top/>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right style="thin">
        <color auto="1"/>
      </right>
      <top style="thin">
        <color auto="1"/>
      </top>
      <bottom style="thin">
        <color rgb="FF000000"/>
      </bottom>
      <diagonal/>
    </border>
    <border>
      <left style="thin">
        <color auto="1"/>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2A3172"/>
      </left>
      <right style="thin">
        <color rgb="FF2A3172"/>
      </right>
      <top style="thin">
        <color rgb="FF2A3172"/>
      </top>
      <bottom style="thin">
        <color rgb="FF2A3172"/>
      </bottom>
      <diagonal/>
    </border>
    <border>
      <left style="thin">
        <color rgb="FF2A3172"/>
      </left>
      <right style="thin">
        <color rgb="FF2A3172"/>
      </right>
      <top style="thin">
        <color rgb="FF2A3172"/>
      </top>
      <bottom/>
      <diagonal/>
    </border>
    <border>
      <left style="thin">
        <color rgb="FF2A3172"/>
      </left>
      <right/>
      <top style="thin">
        <color rgb="FF2A3172"/>
      </top>
      <bottom/>
      <diagonal/>
    </border>
    <border>
      <left/>
      <right/>
      <top style="thin">
        <color rgb="FF2A3172"/>
      </top>
      <bottom/>
      <diagonal/>
    </border>
    <border>
      <left style="thin">
        <color rgb="FF2A3172"/>
      </left>
      <right style="thin">
        <color rgb="FF2A3172"/>
      </right>
      <top/>
      <bottom style="thin">
        <color rgb="FF2A3172"/>
      </bottom>
      <diagonal/>
    </border>
    <border>
      <left/>
      <right style="thin">
        <color rgb="FF2A3172"/>
      </right>
      <top style="thin">
        <color rgb="FF2A3172"/>
      </top>
      <bottom style="thin">
        <color rgb="FF2A3172"/>
      </bottom>
      <diagonal/>
    </border>
    <border>
      <left style="thin">
        <color rgb="FF2A3172"/>
      </left>
      <right/>
      <top style="thin">
        <color rgb="FF2A3172"/>
      </top>
      <bottom style="thin">
        <color rgb="FF2A3172"/>
      </bottom>
      <diagonal/>
    </border>
    <border>
      <left/>
      <right/>
      <top style="thin">
        <color rgb="FF2A3172"/>
      </top>
      <bottom style="thin">
        <color rgb="FF2A3172"/>
      </bottom>
      <diagonal/>
    </border>
    <border>
      <left/>
      <right style="thin">
        <color rgb="FF2A3172"/>
      </right>
      <top style="thin">
        <color rgb="FF2A3172"/>
      </top>
      <bottom/>
      <diagonal/>
    </border>
    <border>
      <left/>
      <right style="thin">
        <color rgb="FF2A3172"/>
      </right>
      <top/>
      <bottom/>
      <diagonal/>
    </border>
    <border>
      <left style="thin">
        <color rgb="FF2A3172"/>
      </left>
      <right/>
      <top/>
      <bottom/>
      <diagonal/>
    </border>
    <border>
      <left/>
      <right/>
      <top/>
      <bottom style="thin">
        <color rgb="FF2A3172"/>
      </bottom>
      <diagonal/>
    </border>
    <border>
      <left/>
      <right style="thin">
        <color rgb="FF2A3172"/>
      </right>
      <top/>
      <bottom style="thin">
        <color rgb="FF2A3172"/>
      </bottom>
      <diagonal/>
    </border>
    <border>
      <left style="thin">
        <color rgb="FF2A3172"/>
      </left>
      <right/>
      <top/>
      <bottom style="thin">
        <color rgb="FF2A3172"/>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446">
    <xf numFmtId="0" fontId="0" fillId="0" borderId="0" xfId="0"/>
    <xf numFmtId="0" fontId="2" fillId="0" borderId="0" xfId="0" applyFont="1" applyAlignment="1">
      <alignment vertical="center"/>
    </xf>
    <xf numFmtId="3" fontId="2" fillId="0" borderId="0" xfId="0" applyNumberFormat="1" applyFont="1" applyAlignment="1">
      <alignment vertical="center"/>
    </xf>
    <xf numFmtId="0" fontId="3" fillId="4" borderId="6" xfId="0" applyFont="1" applyFill="1" applyBorder="1" applyAlignment="1">
      <alignment horizontal="center" vertical="center"/>
    </xf>
    <xf numFmtId="0" fontId="7" fillId="0" borderId="0" xfId="0" applyFont="1" applyAlignment="1">
      <alignment vertical="center"/>
    </xf>
    <xf numFmtId="3" fontId="2" fillId="0" borderId="1" xfId="0" applyNumberFormat="1" applyFont="1" applyBorder="1" applyAlignment="1">
      <alignment horizontal="center" vertical="center"/>
    </xf>
    <xf numFmtId="0" fontId="6" fillId="0" borderId="6" xfId="0" applyFont="1" applyBorder="1" applyAlignment="1">
      <alignment horizontal="center" vertical="center"/>
    </xf>
    <xf numFmtId="3" fontId="6" fillId="5" borderId="6" xfId="0" applyNumberFormat="1" applyFont="1" applyFill="1" applyBorder="1" applyAlignment="1">
      <alignment horizontal="center" vertical="center"/>
    </xf>
    <xf numFmtId="0" fontId="6" fillId="6" borderId="6" xfId="0" applyFont="1" applyFill="1" applyBorder="1" applyAlignment="1">
      <alignment horizontal="center" vertical="center"/>
    </xf>
    <xf numFmtId="0" fontId="2" fillId="0" borderId="2" xfId="0" applyFont="1" applyBorder="1" applyAlignment="1" applyProtection="1">
      <alignment horizontal="center" vertical="center"/>
      <protection locked="0"/>
    </xf>
    <xf numFmtId="0" fontId="8" fillId="0" borderId="0" xfId="0" applyFont="1" applyAlignment="1">
      <alignment vertical="center"/>
    </xf>
    <xf numFmtId="0" fontId="6" fillId="6" borderId="6" xfId="0" applyFont="1" applyFill="1" applyBorder="1" applyAlignment="1">
      <alignment horizontal="center" vertical="center" wrapText="1"/>
    </xf>
    <xf numFmtId="0" fontId="6" fillId="7" borderId="6" xfId="0" applyFont="1" applyFill="1" applyBorder="1" applyAlignment="1">
      <alignment horizontal="center" vertical="center" wrapText="1"/>
    </xf>
    <xf numFmtId="3" fontId="2" fillId="6" borderId="1" xfId="0" applyNumberFormat="1" applyFont="1" applyFill="1" applyBorder="1" applyAlignment="1">
      <alignment horizontal="center" vertical="center"/>
    </xf>
    <xf numFmtId="3" fontId="2" fillId="0" borderId="0" xfId="0" applyNumberFormat="1" applyFont="1" applyAlignment="1">
      <alignment horizontal="center" vertical="center"/>
    </xf>
    <xf numFmtId="0" fontId="3" fillId="4" borderId="1" xfId="0" applyFont="1" applyFill="1" applyBorder="1" applyAlignment="1">
      <alignment horizontal="center" vertical="center"/>
    </xf>
    <xf numFmtId="0" fontId="6" fillId="0" borderId="12" xfId="0" applyFont="1" applyBorder="1" applyAlignment="1">
      <alignment horizontal="center" vertical="center"/>
    </xf>
    <xf numFmtId="3" fontId="6" fillId="5" borderId="12" xfId="0" applyNumberFormat="1" applyFont="1" applyFill="1" applyBorder="1" applyAlignment="1">
      <alignment horizontal="center" vertical="center"/>
    </xf>
    <xf numFmtId="0" fontId="6" fillId="7" borderId="6" xfId="0" applyFont="1" applyFill="1" applyBorder="1" applyAlignment="1">
      <alignment horizontal="center" vertical="center"/>
    </xf>
    <xf numFmtId="0" fontId="6" fillId="8" borderId="6" xfId="0" applyFont="1" applyFill="1" applyBorder="1" applyAlignment="1">
      <alignment horizontal="center" vertical="center"/>
    </xf>
    <xf numFmtId="0" fontId="6" fillId="0" borderId="0" xfId="0" applyFont="1" applyAlignment="1">
      <alignment vertical="center"/>
    </xf>
    <xf numFmtId="0" fontId="6" fillId="0" borderId="0" xfId="0" applyFont="1" applyAlignment="1">
      <alignment horizontal="center" vertical="center"/>
    </xf>
    <xf numFmtId="0" fontId="15" fillId="0" borderId="0" xfId="0" applyFont="1" applyAlignment="1">
      <alignment vertical="center"/>
    </xf>
    <xf numFmtId="3" fontId="15" fillId="0" borderId="0" xfId="0" applyNumberFormat="1" applyFont="1" applyAlignment="1">
      <alignment vertical="center"/>
    </xf>
    <xf numFmtId="0" fontId="17" fillId="4" borderId="1" xfId="0" applyFont="1" applyFill="1" applyBorder="1" applyAlignment="1">
      <alignment horizontal="center" vertical="center"/>
    </xf>
    <xf numFmtId="0" fontId="18" fillId="4" borderId="1" xfId="0" applyFont="1" applyFill="1" applyBorder="1" applyAlignment="1">
      <alignment horizontal="center" vertical="center"/>
    </xf>
    <xf numFmtId="0" fontId="16" fillId="4" borderId="1" xfId="0" applyFont="1" applyFill="1" applyBorder="1" applyAlignment="1">
      <alignment horizontal="center" vertical="center" wrapText="1"/>
    </xf>
    <xf numFmtId="0" fontId="16" fillId="4" borderId="1" xfId="0" applyFont="1" applyFill="1" applyBorder="1" applyAlignment="1">
      <alignment horizontal="center" vertical="center"/>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0" xfId="0" applyFont="1" applyAlignment="1">
      <alignment horizontal="left" vertical="center" wrapText="1"/>
    </xf>
    <xf numFmtId="0" fontId="15" fillId="0" borderId="14" xfId="0" applyFont="1" applyBorder="1" applyAlignment="1">
      <alignment horizontal="center" vertical="center"/>
    </xf>
    <xf numFmtId="0" fontId="19" fillId="0" borderId="14" xfId="0" applyFont="1" applyBorder="1" applyAlignment="1">
      <alignment horizontal="center" vertical="center"/>
    </xf>
    <xf numFmtId="0" fontId="16" fillId="0" borderId="1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0" xfId="0" applyFont="1" applyAlignment="1">
      <alignment horizontal="center" vertical="center" wrapText="1"/>
    </xf>
    <xf numFmtId="0" fontId="19" fillId="0" borderId="0" xfId="0" applyFont="1" applyAlignment="1">
      <alignment vertical="center" wrapText="1"/>
    </xf>
    <xf numFmtId="0" fontId="15" fillId="0" borderId="0" xfId="0" applyFont="1" applyAlignment="1">
      <alignment horizontal="center" vertical="center"/>
    </xf>
    <xf numFmtId="0" fontId="16" fillId="0" borderId="0" xfId="0" applyFont="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5" fillId="0" borderId="17" xfId="0" applyFont="1" applyBorder="1" applyAlignment="1">
      <alignment horizontal="center" vertical="center"/>
    </xf>
    <xf numFmtId="0" fontId="16" fillId="0" borderId="17" xfId="0" applyFont="1" applyBorder="1" applyAlignment="1">
      <alignment horizontal="center" vertical="center" wrapText="1"/>
    </xf>
    <xf numFmtId="0" fontId="20" fillId="0" borderId="0" xfId="0" applyFont="1" applyAlignment="1">
      <alignment vertical="center"/>
    </xf>
    <xf numFmtId="15" fontId="19" fillId="0" borderId="0" xfId="0" applyNumberFormat="1" applyFont="1" applyAlignment="1">
      <alignment horizontal="left" vertical="center" wrapText="1"/>
    </xf>
    <xf numFmtId="164" fontId="6" fillId="0" borderId="0" xfId="3" applyFont="1" applyBorder="1" applyAlignment="1">
      <alignment horizontal="center" vertical="center"/>
    </xf>
    <xf numFmtId="3" fontId="19" fillId="0" borderId="14" xfId="0" applyNumberFormat="1" applyFont="1" applyBorder="1" applyAlignment="1">
      <alignment horizontal="center" vertical="center"/>
    </xf>
    <xf numFmtId="0" fontId="19" fillId="0" borderId="17" xfId="0" applyFont="1" applyBorder="1" applyAlignment="1">
      <alignment vertical="center" wrapText="1"/>
    </xf>
    <xf numFmtId="3" fontId="19" fillId="0" borderId="0" xfId="0" applyNumberFormat="1" applyFont="1" applyAlignment="1">
      <alignment horizontal="center" vertical="center"/>
    </xf>
    <xf numFmtId="0" fontId="19" fillId="0" borderId="0" xfId="0" applyFont="1" applyAlignment="1">
      <alignment horizontal="center" vertical="center"/>
    </xf>
    <xf numFmtId="0" fontId="24" fillId="0" borderId="16" xfId="0" applyFont="1" applyBorder="1" applyAlignment="1">
      <alignment horizontal="center" vertical="center" wrapText="1"/>
    </xf>
    <xf numFmtId="3" fontId="24" fillId="0" borderId="17" xfId="0" applyNumberFormat="1" applyFont="1" applyBorder="1" applyAlignment="1">
      <alignment vertical="center"/>
    </xf>
    <xf numFmtId="15"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top" wrapText="1"/>
    </xf>
    <xf numFmtId="0" fontId="5" fillId="4" borderId="30" xfId="0" applyFont="1" applyFill="1" applyBorder="1" applyAlignment="1">
      <alignment vertical="center"/>
    </xf>
    <xf numFmtId="0" fontId="5" fillId="4" borderId="30" xfId="0" applyFont="1" applyFill="1" applyBorder="1" applyAlignment="1">
      <alignment horizontal="center" vertical="center"/>
    </xf>
    <xf numFmtId="0" fontId="2" fillId="0" borderId="30" xfId="0" applyFont="1" applyBorder="1" applyAlignment="1">
      <alignment horizontal="center" vertical="center"/>
    </xf>
    <xf numFmtId="0" fontId="2" fillId="0" borderId="30" xfId="0" applyFont="1" applyBorder="1" applyAlignment="1">
      <alignment horizontal="center" vertical="center" wrapText="1"/>
    </xf>
    <xf numFmtId="0" fontId="2" fillId="0" borderId="32" xfId="0" applyFont="1" applyBorder="1" applyAlignment="1">
      <alignment vertical="center"/>
    </xf>
    <xf numFmtId="0" fontId="2" fillId="0" borderId="33" xfId="0" applyFont="1" applyBorder="1" applyAlignment="1">
      <alignment vertical="center"/>
    </xf>
    <xf numFmtId="0" fontId="2" fillId="0" borderId="0" xfId="0" applyFont="1" applyAlignment="1">
      <alignment vertical="center" wrapText="1"/>
    </xf>
    <xf numFmtId="0" fontId="2" fillId="0" borderId="0" xfId="0" applyFont="1" applyAlignment="1">
      <alignment horizontal="left" vertical="center"/>
    </xf>
    <xf numFmtId="0" fontId="14" fillId="4" borderId="30" xfId="0" applyFont="1" applyFill="1" applyBorder="1" applyAlignment="1">
      <alignment horizontal="center" vertical="center"/>
    </xf>
    <xf numFmtId="0" fontId="14" fillId="4" borderId="30" xfId="0" applyFont="1" applyFill="1" applyBorder="1" applyAlignment="1">
      <alignment horizontal="center" vertical="center" wrapText="1"/>
    </xf>
    <xf numFmtId="0" fontId="9" fillId="0" borderId="30" xfId="0" applyFont="1" applyBorder="1" applyAlignment="1">
      <alignment vertical="center"/>
    </xf>
    <xf numFmtId="0" fontId="9" fillId="0" borderId="30" xfId="0" applyFont="1" applyBorder="1" applyAlignment="1">
      <alignment horizontal="left" vertical="center"/>
    </xf>
    <xf numFmtId="0" fontId="3" fillId="0" borderId="1" xfId="0" applyFont="1" applyBorder="1" applyAlignment="1">
      <alignment horizontal="left" vertical="center"/>
    </xf>
    <xf numFmtId="49" fontId="2" fillId="0" borderId="1" xfId="0" applyNumberFormat="1" applyFont="1" applyBorder="1" applyAlignment="1">
      <alignment horizontal="center" vertical="center"/>
    </xf>
    <xf numFmtId="49" fontId="5" fillId="0" borderId="1" xfId="0" applyNumberFormat="1" applyFont="1" applyBorder="1" applyAlignment="1">
      <alignment horizontal="center" vertical="center"/>
    </xf>
    <xf numFmtId="17"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2" fillId="0" borderId="1" xfId="0" applyFont="1" applyBorder="1" applyAlignment="1">
      <alignment horizontal="center" vertical="center"/>
    </xf>
    <xf numFmtId="0" fontId="4"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1" xfId="0" applyFont="1" applyBorder="1" applyAlignment="1">
      <alignment vertical="center"/>
    </xf>
    <xf numFmtId="0" fontId="4" fillId="2"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4" borderId="6" xfId="0" applyFont="1" applyFill="1" applyBorder="1" applyAlignment="1">
      <alignment horizontal="center" vertical="center"/>
    </xf>
    <xf numFmtId="3" fontId="2" fillId="0" borderId="1" xfId="0" applyNumberFormat="1" applyFont="1" applyBorder="1" applyAlignment="1">
      <alignment horizontal="center" vertical="center" textRotation="90"/>
    </xf>
    <xf numFmtId="0" fontId="6" fillId="0" borderId="6" xfId="0" applyFont="1" applyBorder="1" applyAlignment="1">
      <alignment horizontal="center" vertical="center"/>
    </xf>
    <xf numFmtId="0" fontId="3" fillId="3" borderId="1" xfId="0" applyFont="1" applyFill="1" applyBorder="1" applyAlignment="1">
      <alignment horizontal="center" vertical="center"/>
    </xf>
    <xf numFmtId="0" fontId="9" fillId="3" borderId="7" xfId="0" applyFont="1" applyFill="1" applyBorder="1" applyAlignment="1">
      <alignment horizontal="center" vertical="center" textRotation="90"/>
    </xf>
    <xf numFmtId="0" fontId="9" fillId="3" borderId="9" xfId="0" applyFont="1" applyFill="1" applyBorder="1" applyAlignment="1">
      <alignment horizontal="center" vertical="center" textRotation="90"/>
    </xf>
    <xf numFmtId="0" fontId="9" fillId="3" borderId="11" xfId="0" applyFont="1" applyFill="1" applyBorder="1" applyAlignment="1">
      <alignment horizontal="center" vertical="center" textRotation="90"/>
    </xf>
    <xf numFmtId="0" fontId="9" fillId="3" borderId="8" xfId="0" applyFont="1" applyFill="1" applyBorder="1" applyAlignment="1">
      <alignment horizontal="center" vertical="center" textRotation="90"/>
    </xf>
    <xf numFmtId="0" fontId="9" fillId="3" borderId="10" xfId="0" applyFont="1" applyFill="1" applyBorder="1" applyAlignment="1">
      <alignment horizontal="center" vertical="center" textRotation="90"/>
    </xf>
    <xf numFmtId="0" fontId="9" fillId="3" borderId="12" xfId="0" applyFont="1" applyFill="1" applyBorder="1" applyAlignment="1">
      <alignment horizontal="center" vertical="center" textRotation="90"/>
    </xf>
    <xf numFmtId="0" fontId="3" fillId="4" borderId="1" xfId="0" applyFont="1" applyFill="1" applyBorder="1" applyAlignment="1">
      <alignment horizontal="center" vertical="center"/>
    </xf>
    <xf numFmtId="0" fontId="9" fillId="3" borderId="1" xfId="0" applyFont="1" applyFill="1" applyBorder="1" applyAlignment="1">
      <alignment horizontal="center" vertical="center" textRotation="90"/>
    </xf>
    <xf numFmtId="0" fontId="6" fillId="0" borderId="12" xfId="0" applyFont="1" applyBorder="1" applyAlignment="1">
      <alignment horizontal="center" vertical="center"/>
    </xf>
    <xf numFmtId="0" fontId="6" fillId="5" borderId="1" xfId="0" applyFont="1" applyFill="1" applyBorder="1" applyAlignment="1">
      <alignment horizontal="center" vertical="center"/>
    </xf>
    <xf numFmtId="0" fontId="6" fillId="5" borderId="1" xfId="0" applyFont="1" applyFill="1" applyBorder="1" applyAlignment="1">
      <alignment vertical="center"/>
    </xf>
    <xf numFmtId="0" fontId="10" fillId="5" borderId="1" xfId="0" applyFont="1" applyFill="1" applyBorder="1" applyAlignment="1">
      <alignment vertical="center"/>
    </xf>
    <xf numFmtId="3" fontId="6" fillId="5" borderId="1" xfId="0" applyNumberFormat="1" applyFont="1" applyFill="1" applyBorder="1" applyAlignment="1">
      <alignment horizontal="center" vertical="center"/>
    </xf>
    <xf numFmtId="10" fontId="6" fillId="5" borderId="1" xfId="2" applyNumberFormat="1" applyFont="1" applyFill="1" applyBorder="1" applyAlignment="1">
      <alignment horizontal="center" vertical="center"/>
    </xf>
    <xf numFmtId="0" fontId="6" fillId="0" borderId="1" xfId="0" applyFont="1" applyBorder="1" applyAlignment="1">
      <alignment vertical="center"/>
    </xf>
    <xf numFmtId="0" fontId="10" fillId="0" borderId="1" xfId="0" applyFont="1" applyBorder="1" applyAlignment="1">
      <alignment vertical="center"/>
    </xf>
    <xf numFmtId="3" fontId="6" fillId="0" borderId="1" xfId="0" applyNumberFormat="1" applyFont="1" applyBorder="1" applyAlignment="1">
      <alignment horizontal="center" vertical="center"/>
    </xf>
    <xf numFmtId="10" fontId="6" fillId="0" borderId="1" xfId="2" applyNumberFormat="1" applyFont="1" applyBorder="1" applyAlignment="1">
      <alignment horizontal="center" vertical="center"/>
    </xf>
    <xf numFmtId="10" fontId="6" fillId="5" borderId="1" xfId="0" applyNumberFormat="1" applyFont="1" applyFill="1" applyBorder="1" applyAlignment="1">
      <alignment horizontal="center" vertical="center"/>
    </xf>
    <xf numFmtId="0" fontId="6" fillId="5" borderId="13"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17" xfId="0" applyFont="1" applyFill="1" applyBorder="1" applyAlignment="1">
      <alignment horizontal="center" vertical="center"/>
    </xf>
    <xf numFmtId="0" fontId="6" fillId="5" borderId="18" xfId="0" applyFont="1" applyFill="1" applyBorder="1" applyAlignment="1">
      <alignment horizontal="center" vertical="center"/>
    </xf>
    <xf numFmtId="10" fontId="6" fillId="0" borderId="1"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3" fontId="6" fillId="0" borderId="13" xfId="0" applyNumberFormat="1" applyFont="1" applyBorder="1" applyAlignment="1">
      <alignment horizontal="center" vertical="center"/>
    </xf>
    <xf numFmtId="3" fontId="6" fillId="0" borderId="14" xfId="0" applyNumberFormat="1" applyFont="1" applyBorder="1" applyAlignment="1">
      <alignment horizontal="center" vertical="center"/>
    </xf>
    <xf numFmtId="3" fontId="6" fillId="0" borderId="15" xfId="0" applyNumberFormat="1" applyFont="1" applyBorder="1" applyAlignment="1">
      <alignment horizontal="center" vertical="center"/>
    </xf>
    <xf numFmtId="3" fontId="6" fillId="0" borderId="16" xfId="0" applyNumberFormat="1" applyFont="1" applyBorder="1" applyAlignment="1">
      <alignment horizontal="center" vertical="center"/>
    </xf>
    <xf numFmtId="3" fontId="6" fillId="0" borderId="17" xfId="0" applyNumberFormat="1" applyFont="1" applyBorder="1" applyAlignment="1">
      <alignment horizontal="center" vertical="center"/>
    </xf>
    <xf numFmtId="3" fontId="6" fillId="0" borderId="18" xfId="0" applyNumberFormat="1" applyFont="1" applyBorder="1" applyAlignment="1">
      <alignment horizontal="center" vertical="center"/>
    </xf>
    <xf numFmtId="4" fontId="6" fillId="0" borderId="13" xfId="0" applyNumberFormat="1" applyFont="1" applyBorder="1" applyAlignment="1">
      <alignment horizontal="center" vertical="center"/>
    </xf>
    <xf numFmtId="4" fontId="6" fillId="0" borderId="14" xfId="0" applyNumberFormat="1" applyFont="1" applyBorder="1" applyAlignment="1">
      <alignment horizontal="center" vertical="center"/>
    </xf>
    <xf numFmtId="4" fontId="6" fillId="0" borderId="15" xfId="0" applyNumberFormat="1" applyFont="1" applyBorder="1" applyAlignment="1">
      <alignment horizontal="center" vertical="center"/>
    </xf>
    <xf numFmtId="4" fontId="6" fillId="0" borderId="16" xfId="0" applyNumberFormat="1" applyFont="1" applyBorder="1" applyAlignment="1">
      <alignment horizontal="center" vertical="center"/>
    </xf>
    <xf numFmtId="4" fontId="6" fillId="0" borderId="17" xfId="0" applyNumberFormat="1" applyFont="1" applyBorder="1" applyAlignment="1">
      <alignment horizontal="center" vertical="center"/>
    </xf>
    <xf numFmtId="4" fontId="6" fillId="0" borderId="18" xfId="0" applyNumberFormat="1" applyFont="1" applyBorder="1" applyAlignment="1">
      <alignment horizontal="center" vertical="center"/>
    </xf>
    <xf numFmtId="3" fontId="6" fillId="5" borderId="13" xfId="0" applyNumberFormat="1" applyFont="1" applyFill="1" applyBorder="1" applyAlignment="1">
      <alignment horizontal="center" vertical="center"/>
    </xf>
    <xf numFmtId="3" fontId="6" fillId="5" borderId="14" xfId="0" applyNumberFormat="1" applyFont="1" applyFill="1" applyBorder="1" applyAlignment="1">
      <alignment horizontal="center" vertical="center"/>
    </xf>
    <xf numFmtId="3" fontId="6" fillId="5" borderId="15" xfId="0" applyNumberFormat="1" applyFont="1" applyFill="1" applyBorder="1" applyAlignment="1">
      <alignment horizontal="center" vertical="center"/>
    </xf>
    <xf numFmtId="3" fontId="6" fillId="5" borderId="16" xfId="0" applyNumberFormat="1" applyFont="1" applyFill="1" applyBorder="1" applyAlignment="1">
      <alignment horizontal="center" vertical="center"/>
    </xf>
    <xf numFmtId="3" fontId="6" fillId="5" borderId="17" xfId="0" applyNumberFormat="1" applyFont="1" applyFill="1" applyBorder="1" applyAlignment="1">
      <alignment horizontal="center" vertical="center"/>
    </xf>
    <xf numFmtId="3" fontId="6" fillId="5" borderId="18" xfId="0" applyNumberFormat="1" applyFont="1" applyFill="1" applyBorder="1" applyAlignment="1">
      <alignment horizontal="center" vertical="center"/>
    </xf>
    <xf numFmtId="4" fontId="6" fillId="5" borderId="13" xfId="0" applyNumberFormat="1" applyFont="1" applyFill="1" applyBorder="1" applyAlignment="1">
      <alignment horizontal="center" vertical="center"/>
    </xf>
    <xf numFmtId="4" fontId="6" fillId="5" borderId="14" xfId="0" applyNumberFormat="1" applyFont="1" applyFill="1" applyBorder="1" applyAlignment="1">
      <alignment horizontal="center" vertical="center"/>
    </xf>
    <xf numFmtId="4" fontId="6" fillId="5" borderId="15" xfId="0" applyNumberFormat="1" applyFont="1" applyFill="1" applyBorder="1" applyAlignment="1">
      <alignment horizontal="center" vertical="center"/>
    </xf>
    <xf numFmtId="4" fontId="6" fillId="5" borderId="16" xfId="0" applyNumberFormat="1" applyFont="1" applyFill="1" applyBorder="1" applyAlignment="1">
      <alignment horizontal="center" vertical="center"/>
    </xf>
    <xf numFmtId="4" fontId="6" fillId="5" borderId="17" xfId="0" applyNumberFormat="1" applyFont="1" applyFill="1" applyBorder="1" applyAlignment="1">
      <alignment horizontal="center" vertical="center"/>
    </xf>
    <xf numFmtId="4" fontId="6" fillId="5" borderId="18"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6" fillId="6" borderId="13" xfId="0" applyFont="1" applyFill="1" applyBorder="1" applyAlignment="1">
      <alignment horizontal="center" vertical="top" wrapText="1"/>
    </xf>
    <xf numFmtId="0" fontId="6" fillId="6" borderId="14" xfId="0" applyFont="1" applyFill="1" applyBorder="1" applyAlignment="1">
      <alignment horizontal="center" vertical="top" wrapText="1"/>
    </xf>
    <xf numFmtId="0" fontId="6" fillId="6" borderId="15" xfId="0" applyFont="1" applyFill="1" applyBorder="1" applyAlignment="1">
      <alignment horizontal="center" vertical="top" wrapText="1"/>
    </xf>
    <xf numFmtId="0" fontId="6" fillId="6" borderId="19" xfId="0" applyFont="1" applyFill="1" applyBorder="1" applyAlignment="1">
      <alignment horizontal="center" vertical="top" wrapText="1"/>
    </xf>
    <xf numFmtId="0" fontId="6" fillId="6" borderId="0" xfId="0" applyFont="1" applyFill="1" applyAlignment="1">
      <alignment horizontal="center" vertical="top" wrapText="1"/>
    </xf>
    <xf numFmtId="0" fontId="6" fillId="6" borderId="20" xfId="0" applyFont="1" applyFill="1" applyBorder="1" applyAlignment="1">
      <alignment horizontal="center" vertical="top" wrapText="1"/>
    </xf>
    <xf numFmtId="0" fontId="6" fillId="6" borderId="16" xfId="0" applyFont="1" applyFill="1" applyBorder="1" applyAlignment="1">
      <alignment horizontal="center" vertical="top" wrapText="1"/>
    </xf>
    <xf numFmtId="0" fontId="6" fillId="6" borderId="17" xfId="0" applyFont="1" applyFill="1" applyBorder="1" applyAlignment="1">
      <alignment horizontal="center" vertical="top" wrapText="1"/>
    </xf>
    <xf numFmtId="0" fontId="6" fillId="6" borderId="18" xfId="0" applyFont="1" applyFill="1" applyBorder="1" applyAlignment="1">
      <alignment horizontal="center" vertical="top" wrapText="1"/>
    </xf>
    <xf numFmtId="10" fontId="6" fillId="5" borderId="2" xfId="2" applyNumberFormat="1" applyFont="1" applyFill="1" applyBorder="1" applyAlignment="1">
      <alignment horizontal="center" vertical="center"/>
    </xf>
    <xf numFmtId="10" fontId="6" fillId="5" borderId="3" xfId="2" applyNumberFormat="1" applyFont="1" applyFill="1" applyBorder="1" applyAlignment="1">
      <alignment horizontal="center" vertical="center"/>
    </xf>
    <xf numFmtId="10" fontId="6" fillId="5" borderId="4" xfId="2" applyNumberFormat="1" applyFont="1" applyFill="1" applyBorder="1" applyAlignment="1">
      <alignment horizontal="center" vertical="center"/>
    </xf>
    <xf numFmtId="0" fontId="3" fillId="3" borderId="2" xfId="0" applyFont="1" applyFill="1" applyBorder="1" applyAlignment="1">
      <alignment vertical="center"/>
    </xf>
    <xf numFmtId="0" fontId="3" fillId="3" borderId="3" xfId="0" applyFont="1" applyFill="1" applyBorder="1" applyAlignment="1">
      <alignment vertical="center"/>
    </xf>
    <xf numFmtId="0" fontId="3" fillId="3" borderId="4" xfId="0" applyFont="1" applyFill="1" applyBorder="1" applyAlignment="1">
      <alignment vertical="center"/>
    </xf>
    <xf numFmtId="3" fontId="6" fillId="0" borderId="2" xfId="0" applyNumberFormat="1" applyFont="1" applyBorder="1" applyAlignment="1">
      <alignment horizontal="center" vertical="center"/>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3" fontId="6"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11" fillId="3" borderId="1" xfId="0" applyFont="1" applyFill="1" applyBorder="1" applyAlignment="1">
      <alignment horizontal="center" vertical="center"/>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2" xfId="0" applyFont="1" applyFill="1" applyBorder="1" applyAlignment="1">
      <alignment horizontal="left" vertical="center" wrapText="1"/>
    </xf>
    <xf numFmtId="0" fontId="2"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6" fillId="5" borderId="1" xfId="0" applyFont="1" applyFill="1" applyBorder="1" applyAlignment="1">
      <alignment horizontal="center" vertical="center" wrapText="1"/>
    </xf>
    <xf numFmtId="15" fontId="2" fillId="5"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0" fontId="12" fillId="5" borderId="4" xfId="0" applyFont="1" applyFill="1" applyBorder="1" applyAlignment="1">
      <alignment horizontal="left" vertical="center" wrapText="1"/>
    </xf>
    <xf numFmtId="0" fontId="2" fillId="5" borderId="1" xfId="0" applyFont="1" applyFill="1" applyBorder="1" applyAlignment="1">
      <alignment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7" borderId="2" xfId="0" applyFont="1" applyFill="1" applyBorder="1" applyAlignment="1">
      <alignment horizontal="left" vertical="center" wrapText="1"/>
    </xf>
    <xf numFmtId="0" fontId="2" fillId="7" borderId="3" xfId="0" applyFont="1" applyFill="1" applyBorder="1" applyAlignment="1">
      <alignment horizontal="left" vertical="center" wrapText="1"/>
    </xf>
    <xf numFmtId="0" fontId="2" fillId="7" borderId="4" xfId="0" applyFont="1" applyFill="1" applyBorder="1" applyAlignment="1">
      <alignment horizontal="left" vertical="center" wrapText="1"/>
    </xf>
    <xf numFmtId="0" fontId="6" fillId="7" borderId="1" xfId="0" applyFont="1" applyFill="1" applyBorder="1" applyAlignment="1">
      <alignment horizontal="center" vertical="center" wrapText="1"/>
    </xf>
    <xf numFmtId="15" fontId="2" fillId="7" borderId="1" xfId="0"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vertical="center" wrapText="1"/>
    </xf>
    <xf numFmtId="0" fontId="2" fillId="8" borderId="2"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8" borderId="2" xfId="0" applyFont="1" applyFill="1" applyBorder="1" applyAlignment="1">
      <alignment horizontal="left" vertical="center" wrapText="1"/>
    </xf>
    <xf numFmtId="0" fontId="2" fillId="8" borderId="3" xfId="0" applyFont="1" applyFill="1" applyBorder="1" applyAlignment="1">
      <alignment horizontal="left" vertical="center" wrapText="1"/>
    </xf>
    <xf numFmtId="0" fontId="2" fillId="8" borderId="4" xfId="0" applyFont="1" applyFill="1" applyBorder="1" applyAlignment="1">
      <alignment horizontal="left" vertical="center" wrapText="1"/>
    </xf>
    <xf numFmtId="0" fontId="6" fillId="8" borderId="1" xfId="0" applyFont="1" applyFill="1" applyBorder="1" applyAlignment="1">
      <alignment horizontal="center" vertical="center" wrapText="1"/>
    </xf>
    <xf numFmtId="15" fontId="2" fillId="8"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8" borderId="1" xfId="0" applyFont="1" applyFill="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5" fontId="2" fillId="0" borderId="2" xfId="0" applyNumberFormat="1" applyFont="1" applyBorder="1" applyAlignment="1">
      <alignment horizontal="left" vertical="center" wrapText="1"/>
    </xf>
    <xf numFmtId="15" fontId="2" fillId="0" borderId="3" xfId="0" applyNumberFormat="1" applyFont="1" applyBorder="1" applyAlignment="1">
      <alignment horizontal="left" vertical="center" wrapText="1"/>
    </xf>
    <xf numFmtId="15" fontId="2" fillId="0" borderId="4" xfId="0" applyNumberFormat="1" applyFont="1" applyBorder="1" applyAlignment="1">
      <alignment horizontal="left" vertical="center" wrapText="1"/>
    </xf>
    <xf numFmtId="0" fontId="6" fillId="0" borderId="1" xfId="0" applyFont="1" applyBorder="1" applyAlignment="1">
      <alignment horizontal="center" vertical="center" wrapText="1"/>
    </xf>
    <xf numFmtId="15" fontId="9" fillId="0" borderId="1" xfId="0" applyNumberFormat="1" applyFont="1" applyBorder="1" applyAlignment="1">
      <alignment horizontal="center" vertical="center" wrapText="1"/>
    </xf>
    <xf numFmtId="15" fontId="9" fillId="0" borderId="2" xfId="0" applyNumberFormat="1" applyFont="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15" fontId="9" fillId="6" borderId="1" xfId="0" applyNumberFormat="1" applyFont="1" applyFill="1" applyBorder="1" applyAlignment="1">
      <alignment horizontal="center" vertical="center" wrapText="1"/>
    </xf>
    <xf numFmtId="15" fontId="9" fillId="6" borderId="2" xfId="0" applyNumberFormat="1" applyFont="1" applyFill="1" applyBorder="1" applyAlignment="1">
      <alignment horizontal="center" vertical="center" wrapText="1"/>
    </xf>
    <xf numFmtId="15" fontId="9" fillId="0" borderId="3" xfId="0" applyNumberFormat="1" applyFont="1" applyBorder="1" applyAlignment="1">
      <alignment horizontal="center" vertical="center" wrapText="1"/>
    </xf>
    <xf numFmtId="15" fontId="10"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18" fontId="10" fillId="0" borderId="1" xfId="0" applyNumberFormat="1" applyFont="1" applyBorder="1" applyAlignment="1">
      <alignment horizontal="center" vertical="center" wrapText="1"/>
    </xf>
    <xf numFmtId="15" fontId="6" fillId="0" borderId="1" xfId="0" applyNumberFormat="1" applyFont="1" applyBorder="1" applyAlignment="1">
      <alignment horizontal="center" vertical="center" wrapText="1"/>
    </xf>
    <xf numFmtId="18" fontId="6" fillId="0" borderId="1" xfId="0" applyNumberFormat="1" applyFont="1" applyBorder="1" applyAlignment="1">
      <alignment horizontal="center" vertical="center" wrapText="1"/>
    </xf>
    <xf numFmtId="3" fontId="2" fillId="0" borderId="0" xfId="0" applyNumberFormat="1" applyFont="1" applyAlignment="1">
      <alignment horizontal="center" vertical="center"/>
    </xf>
    <xf numFmtId="0" fontId="16" fillId="3" borderId="2"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6" fillId="3" borderId="4" xfId="0" applyFont="1" applyFill="1" applyBorder="1" applyAlignment="1">
      <alignment horizontal="center" vertical="center" wrapText="1"/>
    </xf>
    <xf numFmtId="4" fontId="2" fillId="0" borderId="0" xfId="0" applyNumberFormat="1" applyFont="1" applyAlignment="1">
      <alignment horizontal="center" vertical="center"/>
    </xf>
    <xf numFmtId="15" fontId="12" fillId="0" borderId="2" xfId="0" applyNumberFormat="1" applyFont="1" applyBorder="1" applyAlignment="1">
      <alignment horizontal="left" vertical="center" wrapText="1"/>
    </xf>
    <xf numFmtId="15" fontId="12" fillId="0" borderId="3" xfId="0" applyNumberFormat="1" applyFont="1" applyBorder="1" applyAlignment="1">
      <alignment horizontal="left" vertical="center" wrapText="1"/>
    </xf>
    <xf numFmtId="15" fontId="12" fillId="0" borderId="4" xfId="0" applyNumberFormat="1" applyFont="1" applyBorder="1" applyAlignment="1">
      <alignment horizontal="left" vertical="center" wrapText="1"/>
    </xf>
    <xf numFmtId="0" fontId="5" fillId="4" borderId="2" xfId="0" applyFont="1" applyFill="1" applyBorder="1" applyAlignment="1">
      <alignment horizontal="left" vertical="center"/>
    </xf>
    <xf numFmtId="0" fontId="5" fillId="4" borderId="3" xfId="0" applyFont="1" applyFill="1" applyBorder="1" applyAlignment="1">
      <alignment horizontal="left" vertical="center"/>
    </xf>
    <xf numFmtId="0" fontId="5" fillId="4" borderId="4" xfId="0" applyFont="1" applyFill="1" applyBorder="1" applyAlignment="1">
      <alignment horizontal="left" vertical="center"/>
    </xf>
    <xf numFmtId="15" fontId="12" fillId="0" borderId="26" xfId="0" applyNumberFormat="1" applyFont="1" applyBorder="1" applyAlignment="1">
      <alignment horizontal="left" vertical="center" wrapText="1"/>
    </xf>
    <xf numFmtId="15" fontId="12" fillId="0" borderId="27" xfId="0" applyNumberFormat="1" applyFont="1" applyBorder="1" applyAlignment="1">
      <alignment horizontal="left" vertical="center" wrapText="1"/>
    </xf>
    <xf numFmtId="15" fontId="12" fillId="0" borderId="28" xfId="0" applyNumberFormat="1" applyFont="1" applyBorder="1" applyAlignment="1">
      <alignment horizontal="left" vertical="center" wrapText="1"/>
    </xf>
    <xf numFmtId="0" fontId="14" fillId="0" borderId="29" xfId="0" applyFont="1" applyBorder="1" applyAlignment="1">
      <alignment horizontal="left" vertical="center" wrapText="1"/>
    </xf>
    <xf numFmtId="0" fontId="14" fillId="0" borderId="27" xfId="0" applyFont="1" applyBorder="1" applyAlignment="1">
      <alignment horizontal="left" vertical="center" wrapText="1"/>
    </xf>
    <xf numFmtId="0" fontId="14" fillId="0" borderId="28" xfId="0" applyFont="1" applyBorder="1" applyAlignment="1">
      <alignment horizontal="left" vertical="center" wrapText="1"/>
    </xf>
    <xf numFmtId="0" fontId="12" fillId="0" borderId="29" xfId="0" applyFont="1" applyBorder="1" applyAlignment="1">
      <alignment horizontal="left" vertical="center"/>
    </xf>
    <xf numFmtId="0" fontId="12" fillId="0" borderId="27" xfId="0" applyFont="1" applyBorder="1" applyAlignment="1">
      <alignment horizontal="left" vertical="center"/>
    </xf>
    <xf numFmtId="0" fontId="12" fillId="0" borderId="28" xfId="0" applyFont="1" applyBorder="1" applyAlignment="1">
      <alignment horizontal="left" vertical="center"/>
    </xf>
    <xf numFmtId="15" fontId="12" fillId="0" borderId="24" xfId="0" applyNumberFormat="1" applyFont="1" applyBorder="1" applyAlignment="1">
      <alignment horizontal="left" vertical="center" wrapText="1"/>
    </xf>
    <xf numFmtId="15" fontId="12" fillId="0" borderId="22" xfId="0" applyNumberFormat="1" applyFont="1" applyBorder="1" applyAlignment="1">
      <alignment horizontal="left" vertical="center" wrapText="1"/>
    </xf>
    <xf numFmtId="15" fontId="12" fillId="0" borderId="23" xfId="0" applyNumberFormat="1" applyFont="1" applyBorder="1" applyAlignment="1">
      <alignment horizontal="left" vertical="center" wrapText="1"/>
    </xf>
    <xf numFmtId="15" fontId="10" fillId="0" borderId="1" xfId="0" applyNumberFormat="1" applyFont="1" applyBorder="1" applyAlignment="1">
      <alignment horizontal="left" vertical="center" wrapText="1"/>
    </xf>
    <xf numFmtId="15" fontId="12" fillId="0" borderId="21" xfId="0" applyNumberFormat="1" applyFont="1" applyBorder="1" applyAlignment="1">
      <alignment horizontal="left" vertical="center" wrapText="1"/>
    </xf>
    <xf numFmtId="0" fontId="14" fillId="0" borderId="24" xfId="0" applyFont="1" applyBorder="1" applyAlignment="1">
      <alignment horizontal="left" vertical="center" wrapText="1"/>
    </xf>
    <xf numFmtId="0" fontId="14" fillId="0" borderId="22" xfId="0" applyFont="1" applyBorder="1" applyAlignment="1">
      <alignment horizontal="left" vertical="center" wrapText="1"/>
    </xf>
    <xf numFmtId="0" fontId="14" fillId="0" borderId="23" xfId="0" applyFont="1" applyBorder="1" applyAlignment="1">
      <alignment horizontal="left" vertical="center" wrapText="1"/>
    </xf>
    <xf numFmtId="0" fontId="12" fillId="0" borderId="24" xfId="0" applyFont="1" applyBorder="1" applyAlignment="1">
      <alignment horizontal="left" vertical="center"/>
    </xf>
    <xf numFmtId="0" fontId="12" fillId="0" borderId="22" xfId="0" applyFont="1" applyBorder="1" applyAlignment="1">
      <alignment horizontal="left" vertical="center"/>
    </xf>
    <xf numFmtId="0" fontId="12" fillId="0" borderId="23" xfId="0" applyFont="1" applyBorder="1" applyAlignment="1">
      <alignment horizontal="left" vertical="center"/>
    </xf>
    <xf numFmtId="0" fontId="14" fillId="0" borderId="25" xfId="0" applyFont="1" applyBorder="1" applyAlignment="1">
      <alignment horizontal="left" vertical="center" wrapText="1"/>
    </xf>
    <xf numFmtId="0" fontId="17" fillId="4" borderId="1" xfId="0" applyFont="1" applyFill="1" applyBorder="1" applyAlignment="1">
      <alignment horizontal="center" vertical="center"/>
    </xf>
    <xf numFmtId="0" fontId="19" fillId="0" borderId="14" xfId="0" applyFont="1" applyBorder="1" applyAlignment="1">
      <alignment horizontal="left" vertical="center" wrapText="1"/>
    </xf>
    <xf numFmtId="44" fontId="19" fillId="0" borderId="14" xfId="1" applyFont="1" applyBorder="1" applyAlignment="1">
      <alignment horizontal="center" vertical="center" wrapText="1"/>
    </xf>
    <xf numFmtId="44" fontId="19" fillId="0" borderId="15" xfId="1" applyFont="1" applyBorder="1" applyAlignment="1">
      <alignment horizontal="center" vertical="center" wrapText="1"/>
    </xf>
    <xf numFmtId="0" fontId="19" fillId="0" borderId="14" xfId="0" applyFont="1" applyBorder="1" applyAlignment="1">
      <alignment vertical="center" wrapText="1"/>
    </xf>
    <xf numFmtId="0" fontId="15" fillId="0" borderId="14" xfId="0" applyFont="1" applyBorder="1" applyAlignment="1">
      <alignment horizontal="left" vertical="center"/>
    </xf>
    <xf numFmtId="44" fontId="16" fillId="0" borderId="14" xfId="1" applyFont="1" applyBorder="1" applyAlignment="1">
      <alignment horizontal="center" vertical="center" wrapText="1"/>
    </xf>
    <xf numFmtId="0" fontId="17" fillId="4" borderId="2" xfId="0" applyFont="1" applyFill="1" applyBorder="1" applyAlignment="1">
      <alignment horizontal="center" vertical="center"/>
    </xf>
    <xf numFmtId="0" fontId="17" fillId="4" borderId="3" xfId="0" applyFont="1" applyFill="1" applyBorder="1" applyAlignment="1">
      <alignment horizontal="center" vertical="center"/>
    </xf>
    <xf numFmtId="0" fontId="17" fillId="4"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44" fontId="19" fillId="0" borderId="0" xfId="1" applyFont="1" applyBorder="1" applyAlignment="1">
      <alignment horizontal="center" vertical="center" wrapText="1"/>
    </xf>
    <xf numFmtId="44" fontId="19" fillId="0" borderId="20" xfId="1" applyFont="1" applyBorder="1" applyAlignment="1">
      <alignment horizontal="center" vertical="center" wrapText="1"/>
    </xf>
    <xf numFmtId="0" fontId="19" fillId="0" borderId="17" xfId="0" applyFont="1" applyBorder="1" applyAlignment="1">
      <alignment horizontal="left" vertical="center" wrapText="1"/>
    </xf>
    <xf numFmtId="44" fontId="19" fillId="0" borderId="17" xfId="1" applyFont="1" applyBorder="1" applyAlignment="1">
      <alignment vertical="center" wrapText="1"/>
    </xf>
    <xf numFmtId="44" fontId="15" fillId="0" borderId="17" xfId="1" applyFont="1" applyBorder="1" applyAlignment="1">
      <alignment vertical="center"/>
    </xf>
    <xf numFmtId="44" fontId="15" fillId="0" borderId="18" xfId="1" applyFont="1" applyBorder="1" applyAlignment="1">
      <alignment vertical="center"/>
    </xf>
    <xf numFmtId="0" fontId="16" fillId="0" borderId="17" xfId="0" applyFont="1" applyBorder="1" applyAlignment="1">
      <alignment horizontal="left" vertical="center" wrapText="1"/>
    </xf>
    <xf numFmtId="0" fontId="15" fillId="0" borderId="17" xfId="0" applyFont="1" applyBorder="1" applyAlignment="1">
      <alignment horizontal="left" vertical="center"/>
    </xf>
    <xf numFmtId="44" fontId="15" fillId="0" borderId="17" xfId="1" applyFont="1" applyBorder="1" applyAlignment="1">
      <alignment horizontal="center" vertical="center"/>
    </xf>
    <xf numFmtId="44" fontId="19" fillId="0" borderId="17" xfId="1" applyFont="1" applyBorder="1" applyAlignment="1">
      <alignment horizontal="center" vertical="center" wrapText="1"/>
    </xf>
    <xf numFmtId="44" fontId="19" fillId="0" borderId="18" xfId="1" applyFont="1" applyBorder="1" applyAlignment="1">
      <alignment horizontal="center" vertical="center" wrapText="1"/>
    </xf>
    <xf numFmtId="0" fontId="19" fillId="0" borderId="0" xfId="0" applyFont="1" applyAlignment="1">
      <alignment horizontal="left" vertical="center" wrapText="1"/>
    </xf>
    <xf numFmtId="44" fontId="19" fillId="0" borderId="0" xfId="1" applyFont="1" applyBorder="1" applyAlignment="1">
      <alignment vertical="center" wrapText="1"/>
    </xf>
    <xf numFmtId="44" fontId="15" fillId="0" borderId="0" xfId="1" applyFont="1" applyBorder="1" applyAlignment="1">
      <alignment vertical="center"/>
    </xf>
    <xf numFmtId="44" fontId="15" fillId="0" borderId="20" xfId="1" applyFont="1" applyBorder="1" applyAlignment="1">
      <alignment vertical="center"/>
    </xf>
    <xf numFmtId="0" fontId="19" fillId="0" borderId="0" xfId="0" applyFont="1" applyAlignment="1">
      <alignment vertical="center" wrapText="1"/>
    </xf>
    <xf numFmtId="0" fontId="15" fillId="0" borderId="0" xfId="0" applyFont="1" applyAlignment="1">
      <alignment horizontal="left" vertical="center"/>
    </xf>
    <xf numFmtId="44" fontId="15" fillId="0" borderId="0" xfId="1" applyFont="1" applyBorder="1" applyAlignment="1">
      <alignment horizontal="center" vertical="center"/>
    </xf>
    <xf numFmtId="44" fontId="16" fillId="0" borderId="17" xfId="0" applyNumberFormat="1" applyFont="1" applyBorder="1" applyAlignment="1">
      <alignment horizontal="center" vertical="center" wrapText="1"/>
    </xf>
    <xf numFmtId="0" fontId="16" fillId="0" borderId="17" xfId="0" applyFont="1" applyBorder="1" applyAlignment="1">
      <alignment horizontal="center" vertical="center" wrapText="1"/>
    </xf>
    <xf numFmtId="0" fontId="16" fillId="0" borderId="18" xfId="0" applyFont="1" applyBorder="1" applyAlignment="1">
      <alignment horizontal="center" vertical="center" wrapText="1"/>
    </xf>
    <xf numFmtId="0" fontId="19" fillId="0" borderId="16" xfId="0" applyFont="1" applyBorder="1" applyAlignment="1">
      <alignment horizontal="left" vertical="center" wrapText="1"/>
    </xf>
    <xf numFmtId="0" fontId="19" fillId="0" borderId="13" xfId="0" applyFont="1" applyBorder="1" applyAlignment="1">
      <alignment horizontal="left" vertical="center" wrapText="1"/>
    </xf>
    <xf numFmtId="44" fontId="21" fillId="0" borderId="14" xfId="0" applyNumberFormat="1" applyFont="1" applyBorder="1" applyAlignment="1">
      <alignment horizontal="center" vertical="center" wrapText="1"/>
    </xf>
    <xf numFmtId="0" fontId="21" fillId="0" borderId="14" xfId="0" applyFont="1" applyBorder="1" applyAlignment="1">
      <alignment horizontal="center" vertical="center" wrapText="1"/>
    </xf>
    <xf numFmtId="0" fontId="21" fillId="0" borderId="15" xfId="0" applyFont="1" applyBorder="1" applyAlignment="1">
      <alignment horizontal="center" vertical="center" wrapText="1"/>
    </xf>
    <xf numFmtId="0" fontId="22" fillId="0" borderId="13" xfId="0" applyFont="1" applyBorder="1" applyAlignment="1">
      <alignment horizontal="left" vertical="top" wrapText="1"/>
    </xf>
    <xf numFmtId="0" fontId="22" fillId="0" borderId="14" xfId="0" applyFont="1" applyBorder="1" applyAlignment="1">
      <alignment horizontal="left" vertical="top" wrapText="1"/>
    </xf>
    <xf numFmtId="0" fontId="22" fillId="0" borderId="15" xfId="0" applyFont="1" applyBorder="1" applyAlignment="1">
      <alignment horizontal="left" vertical="top" wrapText="1"/>
    </xf>
    <xf numFmtId="0" fontId="22" fillId="0" borderId="19" xfId="0" applyFont="1" applyBorder="1" applyAlignment="1">
      <alignment horizontal="left" vertical="top" wrapText="1"/>
    </xf>
    <xf numFmtId="0" fontId="22" fillId="0" borderId="0" xfId="0" applyFont="1" applyAlignment="1">
      <alignment horizontal="left" vertical="top" wrapText="1"/>
    </xf>
    <xf numFmtId="0" fontId="22" fillId="0" borderId="20" xfId="0" applyFont="1" applyBorder="1" applyAlignment="1">
      <alignment horizontal="left" vertical="top" wrapText="1"/>
    </xf>
    <xf numFmtId="0" fontId="22" fillId="0" borderId="16" xfId="0" applyFont="1" applyBorder="1" applyAlignment="1">
      <alignment horizontal="left" vertical="top" wrapText="1"/>
    </xf>
    <xf numFmtId="0" fontId="22" fillId="0" borderId="17" xfId="0" applyFont="1" applyBorder="1" applyAlignment="1">
      <alignment horizontal="left" vertical="top" wrapText="1"/>
    </xf>
    <xf numFmtId="0" fontId="22" fillId="0" borderId="18" xfId="0" applyFont="1" applyBorder="1" applyAlignment="1">
      <alignment horizontal="left" vertical="top" wrapText="1"/>
    </xf>
    <xf numFmtId="0" fontId="19" fillId="0" borderId="19" xfId="0" applyFont="1" applyBorder="1" applyAlignment="1">
      <alignment horizontal="left" vertical="center" wrapText="1"/>
    </xf>
    <xf numFmtId="44" fontId="23"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20" xfId="0" applyFont="1" applyBorder="1" applyAlignment="1">
      <alignment horizontal="center" vertical="center" wrapText="1"/>
    </xf>
    <xf numFmtId="44" fontId="2" fillId="0" borderId="0" xfId="1" applyFont="1" applyAlignment="1">
      <alignment horizontal="center" vertical="center"/>
    </xf>
    <xf numFmtId="0" fontId="19" fillId="0" borderId="14" xfId="0" applyFont="1" applyBorder="1" applyAlignment="1">
      <alignment horizontal="center" vertical="center" wrapText="1"/>
    </xf>
    <xf numFmtId="0" fontId="17" fillId="0" borderId="13" xfId="0" applyFont="1" applyBorder="1" applyAlignment="1">
      <alignment horizontal="left" vertical="top"/>
    </xf>
    <xf numFmtId="0" fontId="17" fillId="0" borderId="14" xfId="0" applyFont="1" applyBorder="1" applyAlignment="1">
      <alignment horizontal="left" vertical="top"/>
    </xf>
    <xf numFmtId="0" fontId="17" fillId="0" borderId="15" xfId="0" applyFont="1" applyBorder="1" applyAlignment="1">
      <alignment horizontal="left" vertical="top"/>
    </xf>
    <xf numFmtId="0" fontId="17" fillId="0" borderId="19" xfId="0" applyFont="1" applyBorder="1" applyAlignment="1">
      <alignment horizontal="left" vertical="top"/>
    </xf>
    <xf numFmtId="0" fontId="17" fillId="0" borderId="0" xfId="0" applyFont="1" applyAlignment="1">
      <alignment horizontal="left" vertical="top"/>
    </xf>
    <xf numFmtId="0" fontId="17" fillId="0" borderId="20" xfId="0" applyFont="1" applyBorder="1" applyAlignment="1">
      <alignment horizontal="left" vertical="top"/>
    </xf>
    <xf numFmtId="0" fontId="17" fillId="0" borderId="16" xfId="0" applyFont="1" applyBorder="1" applyAlignment="1">
      <alignment horizontal="left" vertical="top"/>
    </xf>
    <xf numFmtId="0" fontId="17" fillId="0" borderId="17" xfId="0" applyFont="1" applyBorder="1" applyAlignment="1">
      <alignment horizontal="left" vertical="top"/>
    </xf>
    <xf numFmtId="0" fontId="17" fillId="0" borderId="18" xfId="0" applyFont="1" applyBorder="1" applyAlignment="1">
      <alignment horizontal="left" vertical="top"/>
    </xf>
    <xf numFmtId="0" fontId="19" fillId="0" borderId="17" xfId="0" applyFont="1" applyBorder="1" applyAlignment="1">
      <alignment horizontal="center" vertical="center" wrapText="1"/>
    </xf>
    <xf numFmtId="44" fontId="15" fillId="0" borderId="18" xfId="1" applyFont="1" applyBorder="1" applyAlignment="1">
      <alignment horizontal="center" vertical="center"/>
    </xf>
    <xf numFmtId="0" fontId="19" fillId="0" borderId="17" xfId="0" applyFont="1" applyBorder="1" applyAlignment="1">
      <alignment vertical="center" wrapText="1"/>
    </xf>
    <xf numFmtId="0" fontId="19" fillId="0" borderId="0" xfId="0" applyFont="1" applyAlignment="1">
      <alignment horizontal="center" vertical="center" wrapText="1"/>
    </xf>
    <xf numFmtId="44" fontId="16" fillId="0" borderId="17" xfId="1" applyFont="1" applyBorder="1" applyAlignment="1">
      <alignment horizontal="center" vertical="center" wrapText="1"/>
    </xf>
    <xf numFmtId="44" fontId="16" fillId="0" borderId="18" xfId="1" applyFont="1" applyBorder="1" applyAlignment="1">
      <alignment horizontal="center" vertical="center" wrapText="1"/>
    </xf>
    <xf numFmtId="44" fontId="23" fillId="0" borderId="0" xfId="1" applyFont="1" applyBorder="1" applyAlignment="1">
      <alignment horizontal="center" vertical="center" wrapText="1"/>
    </xf>
    <xf numFmtId="44" fontId="23" fillId="0" borderId="20" xfId="1" applyFont="1" applyBorder="1" applyAlignment="1">
      <alignment horizontal="center" vertical="center" wrapText="1"/>
    </xf>
    <xf numFmtId="0" fontId="15" fillId="0" borderId="14" xfId="0" applyFont="1" applyBorder="1" applyAlignment="1">
      <alignment horizontal="center" vertical="center"/>
    </xf>
    <xf numFmtId="0" fontId="17" fillId="0" borderId="13" xfId="0" applyFont="1" applyBorder="1" applyAlignment="1">
      <alignment horizontal="left" vertical="top" wrapText="1"/>
    </xf>
    <xf numFmtId="0" fontId="15" fillId="0" borderId="14" xfId="0" applyFont="1" applyBorder="1" applyAlignment="1">
      <alignment horizontal="left" vertical="top"/>
    </xf>
    <xf numFmtId="0" fontId="15" fillId="0" borderId="15" xfId="0" applyFont="1" applyBorder="1" applyAlignment="1">
      <alignment horizontal="left" vertical="top"/>
    </xf>
    <xf numFmtId="0" fontId="15" fillId="0" borderId="19" xfId="0" applyFont="1" applyBorder="1" applyAlignment="1">
      <alignment horizontal="left" vertical="top"/>
    </xf>
    <xf numFmtId="0" fontId="15" fillId="0" borderId="0" xfId="0" applyFont="1" applyAlignment="1">
      <alignment horizontal="left" vertical="top"/>
    </xf>
    <xf numFmtId="0" fontId="15" fillId="0" borderId="20" xfId="0" applyFont="1" applyBorder="1" applyAlignment="1">
      <alignment horizontal="left" vertical="top"/>
    </xf>
    <xf numFmtId="0" fontId="15" fillId="0" borderId="16" xfId="0" applyFont="1" applyBorder="1" applyAlignment="1">
      <alignment horizontal="left" vertical="top"/>
    </xf>
    <xf numFmtId="0" fontId="15" fillId="0" borderId="17" xfId="0" applyFont="1" applyBorder="1" applyAlignment="1">
      <alignment horizontal="left" vertical="top"/>
    </xf>
    <xf numFmtId="0" fontId="15" fillId="0" borderId="18" xfId="0" applyFont="1" applyBorder="1" applyAlignment="1">
      <alignment horizontal="left" vertical="top"/>
    </xf>
    <xf numFmtId="0" fontId="15" fillId="0" borderId="0" xfId="0" applyFont="1" applyAlignment="1">
      <alignment horizontal="center" vertical="center"/>
    </xf>
    <xf numFmtId="0" fontId="15" fillId="0" borderId="17" xfId="0" applyFont="1" applyBorder="1" applyAlignment="1">
      <alignment horizontal="center" vertical="center"/>
    </xf>
    <xf numFmtId="44" fontId="19" fillId="0" borderId="20" xfId="1" applyFont="1" applyBorder="1" applyAlignment="1">
      <alignment vertical="center" wrapText="1"/>
    </xf>
    <xf numFmtId="44" fontId="24" fillId="0" borderId="17" xfId="1" applyFont="1" applyBorder="1" applyAlignment="1">
      <alignment horizontal="center" vertical="center"/>
    </xf>
    <xf numFmtId="44" fontId="24" fillId="0" borderId="18" xfId="1" applyFont="1" applyBorder="1" applyAlignment="1">
      <alignment horizontal="center" vertical="center"/>
    </xf>
    <xf numFmtId="3" fontId="24" fillId="0" borderId="17" xfId="0" applyNumberFormat="1" applyFont="1" applyBorder="1" applyAlignment="1">
      <alignment horizontal="center" vertical="center"/>
    </xf>
    <xf numFmtId="0" fontId="5" fillId="0" borderId="1" xfId="0" applyFont="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1" xfId="0" applyFont="1" applyFill="1" applyBorder="1" applyAlignment="1">
      <alignment horizontal="center" vertical="center"/>
    </xf>
    <xf numFmtId="15" fontId="4" fillId="2" borderId="1" xfId="0" applyNumberFormat="1" applyFont="1" applyFill="1" applyBorder="1" applyAlignment="1">
      <alignment horizontal="center" vertical="center"/>
    </xf>
    <xf numFmtId="0" fontId="5" fillId="0" borderId="1" xfId="0" applyFont="1" applyBorder="1" applyAlignment="1">
      <alignment vertical="center"/>
    </xf>
    <xf numFmtId="0" fontId="9" fillId="0" borderId="1" xfId="0" applyFont="1" applyBorder="1" applyAlignment="1">
      <alignment horizontal="left" vertical="center"/>
    </xf>
    <xf numFmtId="15" fontId="2" fillId="0" borderId="1" xfId="0" applyNumberFormat="1"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17" fontId="2" fillId="0" borderId="2" xfId="0" applyNumberFormat="1" applyFont="1" applyBorder="1" applyAlignment="1">
      <alignment horizontal="center" vertical="center"/>
    </xf>
    <xf numFmtId="17" fontId="2" fillId="0" borderId="3" xfId="0" applyNumberFormat="1" applyFont="1" applyBorder="1" applyAlignment="1">
      <alignment horizontal="center" vertical="center"/>
    </xf>
    <xf numFmtId="17" fontId="2" fillId="0" borderId="4" xfId="0" applyNumberFormat="1"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44" fontId="2" fillId="0" borderId="3" xfId="1" applyFont="1" applyBorder="1" applyAlignment="1">
      <alignment horizontal="center" vertical="center"/>
    </xf>
    <xf numFmtId="44" fontId="2" fillId="0" borderId="4" xfId="1"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9" xfId="0" applyFont="1" applyBorder="1" applyAlignment="1">
      <alignment horizontal="center" vertical="center"/>
    </xf>
    <xf numFmtId="0" fontId="2" fillId="0" borderId="0" xfId="0" applyFont="1" applyAlignment="1">
      <alignment horizontal="center" vertical="center"/>
    </xf>
    <xf numFmtId="0" fontId="2" fillId="0" borderId="20"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3" fillId="0" borderId="13" xfId="0" applyFont="1" applyBorder="1" applyAlignment="1">
      <alignment horizontal="left" vertical="center"/>
    </xf>
    <xf numFmtId="0" fontId="3" fillId="0" borderId="14" xfId="0" applyFont="1" applyBorder="1" applyAlignment="1">
      <alignment horizontal="left" vertical="center"/>
    </xf>
    <xf numFmtId="0" fontId="3" fillId="0" borderId="15" xfId="0" applyFont="1" applyBorder="1" applyAlignment="1">
      <alignment horizontal="left" vertical="center"/>
    </xf>
    <xf numFmtId="0" fontId="3" fillId="0" borderId="16" xfId="0" applyFont="1" applyBorder="1" applyAlignment="1">
      <alignment horizontal="left" vertical="center"/>
    </xf>
    <xf numFmtId="0" fontId="3" fillId="0" borderId="17" xfId="0" applyFont="1" applyBorder="1" applyAlignment="1">
      <alignment horizontal="left" vertical="center"/>
    </xf>
    <xf numFmtId="0" fontId="3" fillId="0" borderId="18" xfId="0" applyFont="1" applyBorder="1" applyAlignment="1">
      <alignment horizontal="left" vertical="center"/>
    </xf>
    <xf numFmtId="15" fontId="2" fillId="0" borderId="2" xfId="0" applyNumberFormat="1" applyFont="1" applyBorder="1" applyAlignment="1">
      <alignment horizontal="center" vertical="center"/>
    </xf>
    <xf numFmtId="15" fontId="2" fillId="0" borderId="3" xfId="0" applyNumberFormat="1" applyFont="1" applyBorder="1" applyAlignment="1">
      <alignment horizontal="center" vertical="center"/>
    </xf>
    <xf numFmtId="15" fontId="2" fillId="0" borderId="4" xfId="0" applyNumberFormat="1" applyFont="1" applyBorder="1" applyAlignment="1">
      <alignment horizontal="center" vertical="center"/>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xf>
    <xf numFmtId="0" fontId="5" fillId="10" borderId="30" xfId="0" applyFont="1" applyFill="1" applyBorder="1" applyAlignment="1">
      <alignment horizontal="center" vertical="center"/>
    </xf>
    <xf numFmtId="0" fontId="5" fillId="11" borderId="30" xfId="0" applyFont="1" applyFill="1" applyBorder="1" applyAlignment="1">
      <alignment horizontal="center" vertical="center"/>
    </xf>
    <xf numFmtId="0" fontId="4" fillId="2" borderId="30" xfId="0" applyFont="1" applyFill="1" applyBorder="1" applyAlignment="1">
      <alignment horizontal="center" vertical="center"/>
    </xf>
    <xf numFmtId="0" fontId="5" fillId="8" borderId="30" xfId="0" applyFont="1" applyFill="1" applyBorder="1" applyAlignment="1">
      <alignment horizontal="center" vertical="center"/>
    </xf>
    <xf numFmtId="0" fontId="5" fillId="7" borderId="30" xfId="0" applyFont="1" applyFill="1" applyBorder="1" applyAlignment="1">
      <alignment horizontal="center" vertical="center"/>
    </xf>
    <xf numFmtId="0" fontId="5" fillId="9" borderId="30" xfId="0" applyFont="1" applyFill="1" applyBorder="1" applyAlignment="1">
      <alignment horizontal="center" vertical="center"/>
    </xf>
    <xf numFmtId="0" fontId="5" fillId="3" borderId="30" xfId="0" applyFont="1" applyFill="1" applyBorder="1" applyAlignment="1">
      <alignment horizontal="center" vertical="center"/>
    </xf>
    <xf numFmtId="0" fontId="5" fillId="5" borderId="30" xfId="0" applyFont="1" applyFill="1" applyBorder="1" applyAlignment="1">
      <alignment horizontal="center" vertical="center"/>
    </xf>
    <xf numFmtId="0" fontId="2" fillId="4" borderId="30" xfId="0" applyFont="1" applyFill="1" applyBorder="1" applyAlignment="1">
      <alignment horizontal="center" vertical="center"/>
    </xf>
    <xf numFmtId="0" fontId="2" fillId="6" borderId="30" xfId="0" applyFont="1" applyFill="1" applyBorder="1" applyAlignment="1">
      <alignment horizontal="left" vertical="center"/>
    </xf>
    <xf numFmtId="0" fontId="2" fillId="6" borderId="30" xfId="0" applyFont="1" applyFill="1" applyBorder="1" applyAlignment="1">
      <alignment horizontal="center" vertical="center"/>
    </xf>
    <xf numFmtId="0" fontId="2" fillId="8" borderId="30" xfId="0" applyFont="1" applyFill="1" applyBorder="1" applyAlignment="1">
      <alignment vertical="center"/>
    </xf>
    <xf numFmtId="0" fontId="2" fillId="4" borderId="30" xfId="0" applyFont="1" applyFill="1" applyBorder="1" applyAlignment="1">
      <alignment vertical="center"/>
    </xf>
    <xf numFmtId="0" fontId="2" fillId="0" borderId="30" xfId="0" applyFont="1" applyBorder="1" applyAlignment="1">
      <alignment vertical="center"/>
    </xf>
    <xf numFmtId="0" fontId="2" fillId="5" borderId="30" xfId="0" applyFont="1" applyFill="1" applyBorder="1" applyAlignment="1">
      <alignment vertical="center"/>
    </xf>
    <xf numFmtId="0" fontId="2" fillId="9" borderId="30" xfId="0" applyFont="1" applyFill="1" applyBorder="1" applyAlignment="1">
      <alignment vertical="center"/>
    </xf>
    <xf numFmtId="0" fontId="2" fillId="0" borderId="30" xfId="0" applyFont="1" applyBorder="1" applyAlignment="1">
      <alignment horizontal="left" vertical="center"/>
    </xf>
    <xf numFmtId="0" fontId="2" fillId="0" borderId="31" xfId="0" applyFont="1" applyBorder="1" applyAlignment="1">
      <alignment vertical="center"/>
    </xf>
    <xf numFmtId="0" fontId="2" fillId="9" borderId="31" xfId="0" applyFont="1" applyFill="1" applyBorder="1" applyAlignment="1">
      <alignment vertical="center"/>
    </xf>
    <xf numFmtId="0" fontId="2" fillId="0" borderId="31" xfId="0" applyFont="1" applyBorder="1" applyAlignment="1">
      <alignment horizontal="left" vertical="center"/>
    </xf>
    <xf numFmtId="0" fontId="4" fillId="2" borderId="34" xfId="0" applyFont="1" applyFill="1" applyBorder="1" applyAlignment="1">
      <alignment horizontal="center" vertical="center"/>
    </xf>
    <xf numFmtId="0" fontId="2" fillId="7" borderId="30" xfId="0" applyFont="1" applyFill="1" applyBorder="1" applyAlignment="1">
      <alignment vertical="center"/>
    </xf>
    <xf numFmtId="0" fontId="3" fillId="3" borderId="30" xfId="0" applyFont="1" applyFill="1" applyBorder="1" applyAlignment="1">
      <alignment horizontal="center" vertical="center"/>
    </xf>
    <xf numFmtId="0" fontId="2" fillId="0" borderId="30" xfId="0" applyFont="1" applyBorder="1" applyAlignment="1">
      <alignment horizontal="center" vertical="center"/>
    </xf>
    <xf numFmtId="0" fontId="2" fillId="10" borderId="30" xfId="0" applyFont="1" applyFill="1" applyBorder="1" applyAlignment="1">
      <alignment vertical="center"/>
    </xf>
    <xf numFmtId="0" fontId="2" fillId="11" borderId="30" xfId="0" applyFont="1" applyFill="1" applyBorder="1" applyAlignment="1">
      <alignment vertical="center"/>
    </xf>
    <xf numFmtId="0" fontId="2" fillId="6" borderId="35" xfId="0" applyFont="1" applyFill="1" applyBorder="1" applyAlignment="1">
      <alignment horizontal="left" vertical="center"/>
    </xf>
    <xf numFmtId="0" fontId="2" fillId="0" borderId="30" xfId="0" applyFont="1" applyBorder="1" applyAlignment="1">
      <alignment horizontal="center" vertical="center" wrapText="1"/>
    </xf>
    <xf numFmtId="0" fontId="2" fillId="0" borderId="30" xfId="0" applyFont="1" applyBorder="1" applyAlignment="1">
      <alignment vertical="center" wrapText="1"/>
    </xf>
    <xf numFmtId="0" fontId="2" fillId="0" borderId="30" xfId="0" applyFont="1" applyBorder="1" applyAlignment="1">
      <alignment horizontal="left" vertical="center" wrapText="1"/>
    </xf>
    <xf numFmtId="0" fontId="5" fillId="3" borderId="36" xfId="0" applyFont="1" applyFill="1" applyBorder="1" applyAlignment="1">
      <alignment horizontal="center" vertical="center"/>
    </xf>
    <xf numFmtId="0" fontId="5" fillId="3" borderId="37" xfId="0" applyFont="1" applyFill="1" applyBorder="1" applyAlignment="1">
      <alignment horizontal="center" vertical="center"/>
    </xf>
    <xf numFmtId="0" fontId="5" fillId="3" borderId="35" xfId="0" applyFont="1" applyFill="1" applyBorder="1" applyAlignment="1">
      <alignment horizontal="center" vertical="center"/>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5" xfId="0" applyFont="1" applyBorder="1" applyAlignment="1">
      <alignment horizontal="center" vertical="center" wrapText="1"/>
    </xf>
    <xf numFmtId="0" fontId="5" fillId="4" borderId="30" xfId="0" applyFont="1" applyFill="1" applyBorder="1" applyAlignment="1">
      <alignment horizontal="center" vertical="center" wrapText="1"/>
    </xf>
    <xf numFmtId="0" fontId="9" fillId="0" borderId="35" xfId="0" applyFont="1" applyBorder="1" applyAlignment="1">
      <alignment horizontal="center" vertical="center"/>
    </xf>
    <xf numFmtId="0" fontId="9" fillId="0" borderId="30" xfId="0" applyFont="1" applyBorder="1" applyAlignment="1">
      <alignment horizontal="center" vertical="center"/>
    </xf>
    <xf numFmtId="0" fontId="9" fillId="0" borderId="36" xfId="0" applyFont="1" applyBorder="1" applyAlignment="1">
      <alignment vertical="center"/>
    </xf>
    <xf numFmtId="0" fontId="9" fillId="0" borderId="37" xfId="0" applyFont="1" applyBorder="1" applyAlignment="1">
      <alignment vertical="center"/>
    </xf>
    <xf numFmtId="0" fontId="9" fillId="0" borderId="35" xfId="0" applyFont="1" applyBorder="1" applyAlignment="1">
      <alignment vertical="center"/>
    </xf>
    <xf numFmtId="0" fontId="5" fillId="4" borderId="35" xfId="0" applyFont="1" applyFill="1" applyBorder="1" applyAlignment="1">
      <alignment horizontal="center" vertical="center" wrapText="1"/>
    </xf>
    <xf numFmtId="0" fontId="5" fillId="0" borderId="33" xfId="0" applyFont="1" applyBorder="1" applyAlignment="1">
      <alignment horizontal="left" vertical="top"/>
    </xf>
    <xf numFmtId="0" fontId="2" fillId="0" borderId="33" xfId="0" applyFont="1" applyBorder="1" applyAlignment="1">
      <alignment horizontal="left" vertical="top"/>
    </xf>
    <xf numFmtId="0" fontId="2" fillId="0" borderId="38" xfId="0" applyFont="1" applyBorder="1" applyAlignment="1">
      <alignment horizontal="left" vertical="top"/>
    </xf>
    <xf numFmtId="0" fontId="2" fillId="0" borderId="0" xfId="0" applyFont="1" applyAlignment="1">
      <alignment horizontal="left" vertical="top"/>
    </xf>
    <xf numFmtId="0" fontId="2" fillId="0" borderId="39" xfId="0" applyFont="1" applyBorder="1" applyAlignment="1">
      <alignment horizontal="left" vertical="top"/>
    </xf>
    <xf numFmtId="0" fontId="2" fillId="0" borderId="41" xfId="0" applyFont="1" applyBorder="1" applyAlignment="1">
      <alignment horizontal="left" vertical="top"/>
    </xf>
    <xf numFmtId="0" fontId="2" fillId="0" borderId="42" xfId="0" applyFont="1" applyBorder="1" applyAlignment="1">
      <alignment horizontal="left" vertical="top"/>
    </xf>
    <xf numFmtId="0" fontId="28" fillId="0" borderId="30" xfId="0" applyFont="1" applyBorder="1" applyAlignment="1">
      <alignment horizontal="left" vertical="center"/>
    </xf>
    <xf numFmtId="0" fontId="28" fillId="0" borderId="30" xfId="0" applyFont="1" applyBorder="1" applyAlignment="1">
      <alignment horizontal="center" vertical="center"/>
    </xf>
    <xf numFmtId="0" fontId="2" fillId="0" borderId="32" xfId="0" applyFont="1" applyBorder="1" applyAlignment="1">
      <alignment horizontal="left" vertical="top"/>
    </xf>
    <xf numFmtId="0" fontId="2" fillId="0" borderId="40" xfId="0" applyFont="1" applyBorder="1" applyAlignment="1">
      <alignment horizontal="left" vertical="top"/>
    </xf>
    <xf numFmtId="0" fontId="2" fillId="0" borderId="43" xfId="0" applyFont="1" applyBorder="1" applyAlignment="1">
      <alignment horizontal="left" vertical="top"/>
    </xf>
    <xf numFmtId="0" fontId="9" fillId="0" borderId="30" xfId="0" applyFont="1" applyBorder="1" applyAlignment="1">
      <alignment vertical="center"/>
    </xf>
    <xf numFmtId="0" fontId="4" fillId="2" borderId="35" xfId="0" applyFont="1" applyFill="1" applyBorder="1" applyAlignment="1">
      <alignment horizontal="center" vertical="center"/>
    </xf>
    <xf numFmtId="0" fontId="27" fillId="0" borderId="30" xfId="0" applyFont="1" applyBorder="1" applyAlignment="1">
      <alignment horizontal="left" vertical="center"/>
    </xf>
    <xf numFmtId="0" fontId="27" fillId="0" borderId="30" xfId="0" applyFont="1" applyBorder="1" applyAlignment="1">
      <alignment horizontal="center" vertical="center"/>
    </xf>
    <xf numFmtId="0" fontId="5" fillId="0" borderId="30" xfId="0" applyFont="1" applyBorder="1" applyAlignment="1">
      <alignment horizontal="left" vertical="center"/>
    </xf>
    <xf numFmtId="0" fontId="5" fillId="0" borderId="30" xfId="0" applyFont="1" applyBorder="1" applyAlignment="1">
      <alignment horizontal="center" vertical="center"/>
    </xf>
    <xf numFmtId="0" fontId="5" fillId="0" borderId="32" xfId="0" applyFont="1" applyBorder="1" applyAlignment="1">
      <alignment horizontal="left" vertical="top"/>
    </xf>
    <xf numFmtId="0" fontId="5" fillId="0" borderId="30" xfId="0" applyFont="1" applyBorder="1" applyAlignment="1">
      <alignment vertical="center"/>
    </xf>
    <xf numFmtId="15" fontId="2" fillId="0" borderId="30" xfId="0" applyNumberFormat="1" applyFont="1" applyBorder="1" applyAlignment="1">
      <alignment horizontal="left" vertical="center"/>
    </xf>
  </cellXfs>
  <cellStyles count="4">
    <cellStyle name="Moneda" xfId="1" builtinId="4"/>
    <cellStyle name="Moneda 2" xfId="3" xr:uid="{A221443F-E42C-40F3-BF0E-81DD95B16B9B}"/>
    <cellStyle name="Normal" xfId="0" builtinId="0"/>
    <cellStyle name="Porcentaje" xfId="2" builtinId="5"/>
  </cellStyles>
  <dxfs count="14">
    <dxf>
      <fill>
        <patternFill>
          <bgColor theme="9" tint="0.79998168889431442"/>
        </patternFill>
      </fill>
    </dxf>
    <dxf>
      <fill>
        <patternFill>
          <bgColor rgb="FFFFCDC9"/>
        </patternFill>
      </fill>
    </dxf>
    <dxf>
      <fill>
        <patternFill>
          <bgColor theme="9" tint="0.79998168889431442"/>
        </patternFill>
      </fill>
    </dxf>
    <dxf>
      <fill>
        <patternFill>
          <bgColor rgb="FFFFCDC9"/>
        </patternFill>
      </fill>
    </dxf>
    <dxf>
      <fill>
        <patternFill>
          <bgColor theme="9" tint="0.79998168889431442"/>
        </patternFill>
      </fill>
    </dxf>
    <dxf>
      <fill>
        <patternFill>
          <bgColor rgb="FFFFFFE5"/>
        </patternFill>
      </fill>
    </dxf>
    <dxf>
      <fill>
        <patternFill>
          <bgColor rgb="FFFFD8D5"/>
        </patternFill>
      </fill>
    </dxf>
    <dxf>
      <fill>
        <patternFill>
          <bgColor theme="9" tint="0.79998168889431442"/>
        </patternFill>
      </fill>
    </dxf>
    <dxf>
      <fill>
        <patternFill>
          <bgColor rgb="FFFFFFD1"/>
        </patternFill>
      </fill>
    </dxf>
    <dxf>
      <fill>
        <patternFill>
          <bgColor rgb="FFFFFFD1"/>
        </patternFill>
      </fill>
    </dxf>
    <dxf>
      <fill>
        <patternFill>
          <bgColor rgb="FFFFCDC9"/>
        </patternFill>
      </fill>
    </dxf>
    <dxf>
      <fill>
        <patternFill>
          <bgColor theme="9" tint="0.79998168889431442"/>
        </patternFill>
      </fill>
    </dxf>
    <dxf>
      <fill>
        <patternFill>
          <bgColor rgb="FFFFFFD1"/>
        </patternFill>
      </fill>
    </dxf>
    <dxf>
      <fill>
        <patternFill>
          <bgColor rgb="FFFFCDC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mn-ea"/>
                <a:cs typeface="+mn-cs"/>
              </a:defRPr>
            </a:pPr>
            <a:r>
              <a:rPr lang="es-CO"/>
              <a:t>Potencia Promedio de Operación por Equipo (kW)</a:t>
            </a:r>
            <a:endParaRPr lang="en-US"/>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s-CO"/>
        </a:p>
      </c:txPr>
    </c:title>
    <c:autoTitleDeleted val="0"/>
    <c:plotArea>
      <c:layout/>
      <c:barChart>
        <c:barDir val="col"/>
        <c:grouping val="clustered"/>
        <c:varyColors val="0"/>
        <c:ser>
          <c:idx val="3"/>
          <c:order val="3"/>
          <c:tx>
            <c:strRef>
              <c:f>'Julio 2026'!$AJ$129</c:f>
              <c:strCache>
                <c:ptCount val="1"/>
                <c:pt idx="0">
                  <c:v>kW prom</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'Julio 2026'!$D$130:$D$141</c:f>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f>'Julio 2026'!$AJ$130:$AJ$141</c:f>
              <c:numCache>
                <c:formatCode>#,##0</c:formatCode>
                <c:ptCount val="12"/>
                <c:pt idx="0">
                  <c:v>154.93045897079276</c:v>
                </c:pt>
                <c:pt idx="1">
                  <c:v>132.7037037037037</c:v>
                </c:pt>
                <c:pt idx="2">
                  <c:v>184.73513513513512</c:v>
                </c:pt>
                <c:pt idx="3">
                  <c:v>126.5</c:v>
                </c:pt>
                <c:pt idx="4">
                  <c:v>202.50760719225448</c:v>
                </c:pt>
                <c:pt idx="5">
                  <c:v>200.71148459383753</c:v>
                </c:pt>
                <c:pt idx="6">
                  <c:v>198.32499999999999</c:v>
                </c:pt>
                <c:pt idx="7">
                  <c:v>237.05563909774435</c:v>
                </c:pt>
                <c:pt idx="8">
                  <c:v>196.97619047619048</c:v>
                </c:pt>
                <c:pt idx="9">
                  <c:v>243.67262723521321</c:v>
                </c:pt>
                <c:pt idx="10">
                  <c:v>244.75641025641025</c:v>
                </c:pt>
                <c:pt idx="11">
                  <c:v>228.71428571428572</c:v>
                </c:pt>
              </c:numCache>
            </c:numRef>
          </c:val>
          <c:extLst>
            <c:ext xmlns:c16="http://schemas.microsoft.com/office/drawing/2014/chart" uri="{C3380CC4-5D6E-409C-BE32-E72D297353CC}">
              <c16:uniqueId val="{00000000-5787-4DB1-9971-8BC76D3E1930}"/>
            </c:ext>
          </c:extLst>
        </c:ser>
        <c:dLbls>
          <c:showLegendKey val="0"/>
          <c:showVal val="1"/>
          <c:showCatName val="0"/>
          <c:showSerName val="0"/>
          <c:showPercent val="0"/>
          <c:showBubbleSize val="0"/>
        </c:dLbls>
        <c:gapWidth val="150"/>
        <c:overlap val="-25"/>
        <c:axId val="1818374431"/>
        <c:axId val="1818370111"/>
        <c:extLst>
          <c:ext xmlns:c15="http://schemas.microsoft.com/office/drawing/2012/chart" uri="{02D57815-91ED-43cb-92C2-25804820EDAC}">
            <c15:filteredBarSeries>
              <c15:ser>
                <c:idx val="0"/>
                <c:order val="0"/>
                <c:tx>
                  <c:strRef>
                    <c:extLst>
                      <c:ext uri="{02D57815-91ED-43cb-92C2-25804820EDAC}">
                        <c15:formulaRef>
                          <c15:sqref>'Julio 2026'!$E$129</c15:sqref>
                        </c15:formulaRef>
                      </c:ext>
                    </c:extLst>
                    <c:strCache>
                      <c:ptCount val="1"/>
                    </c:strCache>
                  </c:strRef>
                </c:tx>
                <c:spPr>
                  <a:solidFill>
                    <a:schemeClr val="accent1">
                      <a:shade val="4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c:ext uri="{02D57815-91ED-43cb-92C2-25804820EDAC}">
                        <c15:formulaRef>
                          <c15:sqref>'Julio 2026'!$E$130:$E$141</c15:sqref>
                        </c15:formulaRef>
                      </c:ext>
                    </c:extLst>
                    <c:numCache>
                      <c:formatCode>General</c:formatCode>
                      <c:ptCount val="12"/>
                    </c:numCache>
                  </c:numRef>
                </c:val>
                <c:extLst>
                  <c:ext xmlns:c16="http://schemas.microsoft.com/office/drawing/2014/chart" uri="{C3380CC4-5D6E-409C-BE32-E72D297353CC}">
                    <c16:uniqueId val="{00000001-5787-4DB1-9971-8BC76D3E1930}"/>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'Julio 2026'!$F$129</c15:sqref>
                        </c15:formulaRef>
                      </c:ext>
                    </c:extLst>
                    <c:strCache>
                      <c:ptCount val="1"/>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2026'!$F$130:$F$141</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2-5787-4DB1-9971-8BC76D3E1930}"/>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'Julio 2026'!$G$129</c15:sqref>
                        </c15:formulaRef>
                      </c:ext>
                    </c:extLst>
                    <c:strCache>
                      <c:ptCount val="1"/>
                    </c:strCache>
                  </c:strRef>
                </c:tx>
                <c:spPr>
                  <a:solidFill>
                    <a:schemeClr val="accent1">
                      <a:shade val="8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2026'!$G$130:$G$141</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3-5787-4DB1-9971-8BC76D3E1930}"/>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'Julio 2026'!$AK$129</c15:sqref>
                        </c15:formulaRef>
                      </c:ext>
                    </c:extLst>
                    <c:strCache>
                      <c:ptCount val="1"/>
                    </c:strCache>
                  </c:strRef>
                </c:tx>
                <c:spPr>
                  <a:solidFill>
                    <a:schemeClr val="accent1">
                      <a:tint val="8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2026'!$AK$130:$AK$141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4-5787-4DB1-9971-8BC76D3E1930}"/>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'Julio 2026'!$AL$129</c15:sqref>
                        </c15:formulaRef>
                      </c:ext>
                    </c:extLst>
                    <c:strCache>
                      <c:ptCount val="1"/>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2026'!$AL$130:$AL$141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5-5787-4DB1-9971-8BC76D3E1930}"/>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'Julio 2026'!$AM$129</c15:sqref>
                        </c15:formulaRef>
                      </c:ext>
                    </c:extLst>
                    <c:strCache>
                      <c:ptCount val="1"/>
                    </c:strCache>
                  </c:strRef>
                </c:tx>
                <c:spPr>
                  <a:solidFill>
                    <a:schemeClr val="accent1">
                      <a:tint val="4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2026'!$AM$130:$AM$141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6-5787-4DB1-9971-8BC76D3E1930}"/>
                  </c:ext>
                </c:extLst>
              </c15:ser>
            </c15:filteredBarSeries>
          </c:ext>
        </c:extLst>
      </c:barChart>
      <c:catAx>
        <c:axId val="181837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818370111"/>
        <c:crosses val="autoZero"/>
        <c:auto val="1"/>
        <c:lblAlgn val="ctr"/>
        <c:lblOffset val="100"/>
        <c:noMultiLvlLbl val="0"/>
      </c:catAx>
      <c:valAx>
        <c:axId val="1818370111"/>
        <c:scaling>
          <c:orientation val="minMax"/>
        </c:scaling>
        <c:delete val="1"/>
        <c:axPos val="l"/>
        <c:numFmt formatCode="#,##0" sourceLinked="1"/>
        <c:majorTickMark val="none"/>
        <c:minorTickMark val="none"/>
        <c:tickLblPos val="nextTo"/>
        <c:crossAx val="18183744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latin typeface="Century Gothic" panose="020B0502020202020204" pitchFamily="34" charset="0"/>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mn-ea"/>
                <a:cs typeface="+mn-cs"/>
              </a:defRPr>
            </a:pPr>
            <a:r>
              <a:rPr lang="es-CO"/>
              <a:t>Energía Acumulada Mensual por Equipo</a:t>
            </a:r>
            <a:endParaRPr lang="en-US"/>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s-CO"/>
        </a:p>
      </c:txPr>
    </c:title>
    <c:autoTitleDeleted val="0"/>
    <c:plotArea>
      <c:layout/>
      <c:barChart>
        <c:barDir val="col"/>
        <c:grouping val="clustered"/>
        <c:varyColors val="0"/>
        <c:ser>
          <c:idx val="3"/>
          <c:order val="3"/>
          <c:tx>
            <c:strRef>
              <c:f>'Julio 2026'!$X$129</c:f>
              <c:strCache>
                <c:ptCount val="1"/>
                <c:pt idx="0">
                  <c:v>kWh/mes</c:v>
                </c:pt>
              </c:strCache>
            </c:strRef>
          </c:tx>
          <c:spPr>
            <a:solidFill>
              <a:schemeClr val="accent1"/>
            </a:solidFill>
            <a:ln>
              <a:noFill/>
            </a:ln>
            <a:effectLst/>
          </c:spPr>
          <c:invertIfNegative val="0"/>
          <c:cat>
            <c:strRef>
              <c:f>'Julio 2026'!$D$130:$D$141</c:f>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f>'Julio 2026'!$X$130:$X$141</c:f>
              <c:numCache>
                <c:formatCode>#,##0</c:formatCode>
                <c:ptCount val="12"/>
                <c:pt idx="0">
                  <c:v>111395</c:v>
                </c:pt>
                <c:pt idx="1">
                  <c:v>3583</c:v>
                </c:pt>
                <c:pt idx="2">
                  <c:v>136704</c:v>
                </c:pt>
                <c:pt idx="3">
                  <c:v>759</c:v>
                </c:pt>
                <c:pt idx="4">
                  <c:v>146413</c:v>
                </c:pt>
                <c:pt idx="5">
                  <c:v>143308</c:v>
                </c:pt>
                <c:pt idx="6">
                  <c:v>7933</c:v>
                </c:pt>
                <c:pt idx="7">
                  <c:v>157642</c:v>
                </c:pt>
                <c:pt idx="8">
                  <c:v>16546</c:v>
                </c:pt>
                <c:pt idx="9">
                  <c:v>177150</c:v>
                </c:pt>
                <c:pt idx="10">
                  <c:v>171819</c:v>
                </c:pt>
                <c:pt idx="11">
                  <c:v>12808</c:v>
                </c:pt>
              </c:numCache>
            </c:numRef>
          </c:val>
          <c:extLst>
            <c:ext xmlns:c16="http://schemas.microsoft.com/office/drawing/2014/chart" uri="{C3380CC4-5D6E-409C-BE32-E72D297353CC}">
              <c16:uniqueId val="{00000000-EC53-4171-AACE-3C44FA4263D8}"/>
            </c:ext>
          </c:extLst>
        </c:ser>
        <c:dLbls>
          <c:showLegendKey val="0"/>
          <c:showVal val="0"/>
          <c:showCatName val="0"/>
          <c:showSerName val="0"/>
          <c:showPercent val="0"/>
          <c:showBubbleSize val="0"/>
        </c:dLbls>
        <c:gapWidth val="150"/>
        <c:axId val="142610911"/>
        <c:axId val="142612831"/>
        <c:extLst>
          <c:ext xmlns:c15="http://schemas.microsoft.com/office/drawing/2012/chart" uri="{02D57815-91ED-43cb-92C2-25804820EDAC}">
            <c15:filteredBarSeries>
              <c15:ser>
                <c:idx val="0"/>
                <c:order val="0"/>
                <c:tx>
                  <c:strRef>
                    <c:extLst>
                      <c:ext uri="{02D57815-91ED-43cb-92C2-25804820EDAC}">
                        <c15:formulaRef>
                          <c15:sqref>'Julio 2026'!$E$129</c15:sqref>
                        </c15:formulaRef>
                      </c:ext>
                    </c:extLst>
                    <c:strCache>
                      <c:ptCount val="1"/>
                    </c:strCache>
                  </c:strRef>
                </c:tx>
                <c:spPr>
                  <a:solidFill>
                    <a:schemeClr val="accent1">
                      <a:shade val="47000"/>
                    </a:schemeClr>
                  </a:solidFill>
                  <a:ln>
                    <a:noFill/>
                  </a:ln>
                  <a:effectLst/>
                </c:spPr>
                <c:invertIfNegative val="0"/>
                <c:cat>
                  <c:strRef>
                    <c:extLst>
                      <c:ex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c:ext uri="{02D57815-91ED-43cb-92C2-25804820EDAC}">
                        <c15:formulaRef>
                          <c15:sqref>'Julio 2026'!$E$130:$E$141</c15:sqref>
                        </c15:formulaRef>
                      </c:ext>
                    </c:extLst>
                    <c:numCache>
                      <c:formatCode>General</c:formatCode>
                      <c:ptCount val="12"/>
                    </c:numCache>
                  </c:numRef>
                </c:val>
                <c:extLst>
                  <c:ext xmlns:c16="http://schemas.microsoft.com/office/drawing/2014/chart" uri="{C3380CC4-5D6E-409C-BE32-E72D297353CC}">
                    <c16:uniqueId val="{00000001-EC53-4171-AACE-3C44FA4263D8}"/>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'Julio 2026'!$F$129</c15:sqref>
                        </c15:formulaRef>
                      </c:ext>
                    </c:extLst>
                    <c:strCache>
                      <c:ptCount val="1"/>
                    </c:strCache>
                  </c:strRef>
                </c:tx>
                <c:spPr>
                  <a:solidFill>
                    <a:schemeClr val="accent1">
                      <a:shade val="65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2026'!$F$130:$F$141</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2-EC53-4171-AACE-3C44FA4263D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'Julio 2026'!$G$129</c15:sqref>
                        </c15:formulaRef>
                      </c:ext>
                    </c:extLst>
                    <c:strCache>
                      <c:ptCount val="1"/>
                    </c:strCache>
                  </c:strRef>
                </c:tx>
                <c:spPr>
                  <a:solidFill>
                    <a:schemeClr val="accent1">
                      <a:shade val="82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2026'!$G$130:$G$141</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3-EC53-4171-AACE-3C44FA4263D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'Julio 2026'!$Y$129</c15:sqref>
                        </c15:formulaRef>
                      </c:ext>
                    </c:extLst>
                    <c:strCache>
                      <c:ptCount val="1"/>
                    </c:strCache>
                  </c:strRef>
                </c:tx>
                <c:spPr>
                  <a:solidFill>
                    <a:schemeClr val="accent1">
                      <a:tint val="83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2026'!$Y$130:$Y$141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4-EC53-4171-AACE-3C44FA4263D8}"/>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'Julio 2026'!$Z$129</c15:sqref>
                        </c15:formulaRef>
                      </c:ext>
                    </c:extLst>
                    <c:strCache>
                      <c:ptCount val="1"/>
                    </c:strCache>
                  </c:strRef>
                </c:tx>
                <c:spPr>
                  <a:solidFill>
                    <a:schemeClr val="accent1">
                      <a:tint val="65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2026'!$Z$130:$Z$141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5-EC53-4171-AACE-3C44FA4263D8}"/>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'Julio 2026'!$AA$129</c15:sqref>
                        </c15:formulaRef>
                      </c:ext>
                    </c:extLst>
                    <c:strCache>
                      <c:ptCount val="1"/>
                    </c:strCache>
                  </c:strRef>
                </c:tx>
                <c:spPr>
                  <a:solidFill>
                    <a:schemeClr val="accent1">
                      <a:tint val="48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2026'!$AA$130:$AA$141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6-EC53-4171-AACE-3C44FA4263D8}"/>
                  </c:ext>
                </c:extLst>
              </c15:ser>
            </c15:filteredBarSeries>
          </c:ext>
        </c:extLst>
      </c:barChart>
      <c:catAx>
        <c:axId val="14261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42612831"/>
        <c:crosses val="autoZero"/>
        <c:auto val="1"/>
        <c:lblAlgn val="ctr"/>
        <c:lblOffset val="100"/>
        <c:noMultiLvlLbl val="0"/>
      </c:catAx>
      <c:valAx>
        <c:axId val="142612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42610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latin typeface="Century Gothic" panose="020B0502020202020204" pitchFamily="34" charset="0"/>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mn-ea"/>
                <a:cs typeface="+mn-cs"/>
              </a:defRPr>
            </a:pPr>
            <a:r>
              <a:rPr lang="es-CO"/>
              <a:t>Comparativo de Consumo: Gas Combustible vs Diésel</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s-CO"/>
        </a:p>
      </c:txPr>
    </c:title>
    <c:autoTitleDeleted val="0"/>
    <c:plotArea>
      <c:layout/>
      <c:barChart>
        <c:barDir val="col"/>
        <c:grouping val="stacked"/>
        <c:varyColors val="0"/>
        <c:ser>
          <c:idx val="3"/>
          <c:order val="3"/>
          <c:tx>
            <c:strRef>
              <c:f>'Julio 2026'!$AB$129</c:f>
              <c:strCache>
                <c:ptCount val="1"/>
                <c:pt idx="0">
                  <c:v>ft³/mes</c:v>
                </c:pt>
              </c:strCache>
            </c:strRef>
          </c:tx>
          <c:spPr>
            <a:solidFill>
              <a:schemeClr val="accent1">
                <a:shade val="76000"/>
              </a:schemeClr>
            </a:solidFill>
            <a:ln>
              <a:noFill/>
            </a:ln>
            <a:effectLst/>
          </c:spPr>
          <c:invertIfNegative val="0"/>
          <c:cat>
            <c:strRef>
              <c:f>'Julio 2026'!$D$130:$D$141</c:f>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f>'Julio 2026'!$AB$130:$AB$141</c:f>
              <c:numCache>
                <c:formatCode>#,##0</c:formatCode>
                <c:ptCount val="12"/>
                <c:pt idx="0">
                  <c:v>980276</c:v>
                </c:pt>
                <c:pt idx="4">
                  <c:v>1288434.3999999999</c:v>
                </c:pt>
                <c:pt idx="5">
                  <c:v>1261110.3999999999</c:v>
                </c:pt>
                <c:pt idx="7">
                  <c:v>1387249.6</c:v>
                </c:pt>
                <c:pt idx="9">
                  <c:v>1558920</c:v>
                </c:pt>
                <c:pt idx="10">
                  <c:v>1512007.2</c:v>
                </c:pt>
              </c:numCache>
            </c:numRef>
          </c:val>
          <c:extLst>
            <c:ext xmlns:c16="http://schemas.microsoft.com/office/drawing/2014/chart" uri="{C3380CC4-5D6E-409C-BE32-E72D297353CC}">
              <c16:uniqueId val="{00000000-0B78-4F63-B29B-B01C0A5FB4D0}"/>
            </c:ext>
          </c:extLst>
        </c:ser>
        <c:ser>
          <c:idx val="7"/>
          <c:order val="7"/>
          <c:tx>
            <c:strRef>
              <c:f>'Julio 2026'!$AF$129</c:f>
              <c:strCache>
                <c:ptCount val="1"/>
                <c:pt idx="0">
                  <c:v>gal/mes</c:v>
                </c:pt>
              </c:strCache>
            </c:strRef>
          </c:tx>
          <c:spPr>
            <a:solidFill>
              <a:schemeClr val="accent1">
                <a:tint val="77000"/>
              </a:schemeClr>
            </a:solidFill>
            <a:ln>
              <a:noFill/>
            </a:ln>
            <a:effectLst/>
          </c:spPr>
          <c:invertIfNegative val="0"/>
          <c:cat>
            <c:strRef>
              <c:f>'Julio 2026'!$D$130:$D$141</c:f>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f>'Julio 2026'!$AF$130:$AF$141</c:f>
              <c:numCache>
                <c:formatCode>#,##0</c:formatCode>
                <c:ptCount val="12"/>
                <c:pt idx="1">
                  <c:v>197.1</c:v>
                </c:pt>
                <c:pt idx="2">
                  <c:v>7518.7</c:v>
                </c:pt>
                <c:pt idx="3">
                  <c:v>41.7</c:v>
                </c:pt>
                <c:pt idx="6">
                  <c:v>436.3</c:v>
                </c:pt>
                <c:pt idx="8">
                  <c:v>910</c:v>
                </c:pt>
                <c:pt idx="11">
                  <c:v>704.4</c:v>
                </c:pt>
              </c:numCache>
            </c:numRef>
          </c:val>
          <c:extLst>
            <c:ext xmlns:c16="http://schemas.microsoft.com/office/drawing/2014/chart" uri="{C3380CC4-5D6E-409C-BE32-E72D297353CC}">
              <c16:uniqueId val="{00000001-0B78-4F63-B29B-B01C0A5FB4D0}"/>
            </c:ext>
          </c:extLst>
        </c:ser>
        <c:dLbls>
          <c:showLegendKey val="0"/>
          <c:showVal val="0"/>
          <c:showCatName val="0"/>
          <c:showSerName val="0"/>
          <c:showPercent val="0"/>
          <c:showBubbleSize val="0"/>
        </c:dLbls>
        <c:gapWidth val="55"/>
        <c:overlap val="100"/>
        <c:axId val="1974058463"/>
        <c:axId val="1974061343"/>
        <c:extLst>
          <c:ext xmlns:c15="http://schemas.microsoft.com/office/drawing/2012/chart" uri="{02D57815-91ED-43cb-92C2-25804820EDAC}">
            <c15:filteredBarSeries>
              <c15:ser>
                <c:idx val="0"/>
                <c:order val="0"/>
                <c:tx>
                  <c:strRef>
                    <c:extLst>
                      <c:ext uri="{02D57815-91ED-43cb-92C2-25804820EDAC}">
                        <c15:formulaRef>
                          <c15:sqref>'Julio 2026'!$E$129</c15:sqref>
                        </c15:formulaRef>
                      </c:ext>
                    </c:extLst>
                    <c:strCache>
                      <c:ptCount val="1"/>
                    </c:strCache>
                  </c:strRef>
                </c:tx>
                <c:spPr>
                  <a:solidFill>
                    <a:schemeClr val="accent1">
                      <a:shade val="41000"/>
                    </a:schemeClr>
                  </a:solidFill>
                  <a:ln>
                    <a:noFill/>
                  </a:ln>
                  <a:effectLst/>
                </c:spPr>
                <c:invertIfNegative val="0"/>
                <c:cat>
                  <c:strRef>
                    <c:extLst>
                      <c:ex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c:ext uri="{02D57815-91ED-43cb-92C2-25804820EDAC}">
                        <c15:formulaRef>
                          <c15:sqref>'Julio 2026'!$E$130:$E$141</c15:sqref>
                        </c15:formulaRef>
                      </c:ext>
                    </c:extLst>
                    <c:numCache>
                      <c:formatCode>General</c:formatCode>
                      <c:ptCount val="12"/>
                    </c:numCache>
                  </c:numRef>
                </c:val>
                <c:extLst>
                  <c:ext xmlns:c16="http://schemas.microsoft.com/office/drawing/2014/chart" uri="{C3380CC4-5D6E-409C-BE32-E72D297353CC}">
                    <c16:uniqueId val="{00000002-0B78-4F63-B29B-B01C0A5FB4D0}"/>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'Julio 2026'!$F$129</c15:sqref>
                        </c15:formulaRef>
                      </c:ext>
                    </c:extLst>
                    <c:strCache>
                      <c:ptCount val="1"/>
                    </c:strCache>
                  </c:strRef>
                </c:tx>
                <c:spPr>
                  <a:solidFill>
                    <a:schemeClr val="accent1">
                      <a:shade val="53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2026'!$F$130:$F$141</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3-0B78-4F63-B29B-B01C0A5FB4D0}"/>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'Julio 2026'!$G$129</c15:sqref>
                        </c15:formulaRef>
                      </c:ext>
                    </c:extLst>
                    <c:strCache>
                      <c:ptCount val="1"/>
                    </c:strCache>
                  </c:strRef>
                </c:tx>
                <c:spPr>
                  <a:solidFill>
                    <a:schemeClr val="accent1">
                      <a:shade val="65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2026'!$G$130:$G$141</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4-0B78-4F63-B29B-B01C0A5FB4D0}"/>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'Julio 2026'!$AC$129</c15:sqref>
                        </c15:formulaRef>
                      </c:ext>
                    </c:extLst>
                    <c:strCache>
                      <c:ptCount val="1"/>
                    </c:strCache>
                  </c:strRef>
                </c:tx>
                <c:spPr>
                  <a:solidFill>
                    <a:schemeClr val="accent1">
                      <a:shade val="88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2026'!$AC$130:$AC$141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5-0B78-4F63-B29B-B01C0A5FB4D0}"/>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'Julio 2026'!$AD$129</c15:sqref>
                        </c15:formulaRef>
                      </c:ext>
                    </c:extLst>
                    <c:strCache>
                      <c:ptCount val="1"/>
                    </c:strCache>
                  </c:strRef>
                </c:tx>
                <c:spPr>
                  <a:solidFill>
                    <a:schemeClr val="accent1"/>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2026'!$AD$130:$AD$141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6-0B78-4F63-B29B-B01C0A5FB4D0}"/>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'Julio 2026'!$AE$129</c15:sqref>
                        </c15:formulaRef>
                      </c:ext>
                    </c:extLst>
                    <c:strCache>
                      <c:ptCount val="1"/>
                    </c:strCache>
                  </c:strRef>
                </c:tx>
                <c:spPr>
                  <a:solidFill>
                    <a:schemeClr val="accent1">
                      <a:tint val="89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2026'!$AE$130:$AE$141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7-0B78-4F63-B29B-B01C0A5FB4D0}"/>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'Julio 2026'!$AG$129</c15:sqref>
                        </c15:formulaRef>
                      </c:ext>
                    </c:extLst>
                    <c:strCache>
                      <c:ptCount val="1"/>
                    </c:strCache>
                  </c:strRef>
                </c:tx>
                <c:spPr>
                  <a:solidFill>
                    <a:schemeClr val="accent1">
                      <a:tint val="65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2026'!$AG$130:$AG$141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8-0B78-4F63-B29B-B01C0A5FB4D0}"/>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'Julio 2026'!$AH$129</c15:sqref>
                        </c15:formulaRef>
                      </c:ext>
                    </c:extLst>
                    <c:strCache>
                      <c:ptCount val="1"/>
                    </c:strCache>
                  </c:strRef>
                </c:tx>
                <c:spPr>
                  <a:solidFill>
                    <a:schemeClr val="accent1">
                      <a:tint val="54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2026'!$AH$130:$AH$141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9-0B78-4F63-B29B-B01C0A5FB4D0}"/>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'Julio 2026'!$AI$129</c15:sqref>
                        </c15:formulaRef>
                      </c:ext>
                    </c:extLst>
                    <c:strCache>
                      <c:ptCount val="1"/>
                    </c:strCache>
                  </c:strRef>
                </c:tx>
                <c:spPr>
                  <a:solidFill>
                    <a:schemeClr val="accent1">
                      <a:tint val="42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2026'!$AI$130:$AI$141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A-0B78-4F63-B29B-B01C0A5FB4D0}"/>
                  </c:ext>
                </c:extLst>
              </c15:ser>
            </c15:filteredBarSeries>
          </c:ext>
        </c:extLst>
      </c:barChart>
      <c:catAx>
        <c:axId val="197405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974061343"/>
        <c:crosses val="autoZero"/>
        <c:auto val="1"/>
        <c:lblAlgn val="ctr"/>
        <c:lblOffset val="100"/>
        <c:noMultiLvlLbl val="0"/>
      </c:catAx>
      <c:valAx>
        <c:axId val="197406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97405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latin typeface="Century Gothic" panose="020B0502020202020204" pitchFamily="34" charset="0"/>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1</xdr:col>
      <xdr:colOff>120880</xdr:colOff>
      <xdr:row>0</xdr:row>
      <xdr:rowOff>24249</xdr:rowOff>
    </xdr:from>
    <xdr:ext cx="2022245" cy="950562"/>
    <xdr:pic>
      <xdr:nvPicPr>
        <xdr:cNvPr id="2" name="Imagen 1">
          <a:extLst>
            <a:ext uri="{FF2B5EF4-FFF2-40B4-BE49-F238E27FC236}">
              <a16:creationId xmlns:a16="http://schemas.microsoft.com/office/drawing/2014/main" id="{A4B7E96E-834B-4A2C-825D-1A7990609511}"/>
            </a:ext>
          </a:extLst>
        </xdr:cNvPr>
        <xdr:cNvPicPr>
          <a:picLocks noChangeAspect="1"/>
        </xdr:cNvPicPr>
      </xdr:nvPicPr>
      <xdr:blipFill>
        <a:blip xmlns:r="http://schemas.openxmlformats.org/officeDocument/2006/relationships" r:embed="rId1"/>
        <a:stretch>
          <a:fillRect/>
        </a:stretch>
      </xdr:blipFill>
      <xdr:spPr>
        <a:xfrm>
          <a:off x="372340" y="24249"/>
          <a:ext cx="2022245" cy="950562"/>
        </a:xfrm>
        <a:prstGeom prst="rect">
          <a:avLst/>
        </a:prstGeom>
      </xdr:spPr>
    </xdr:pic>
    <xdr:clientData/>
  </xdr:oneCellAnchor>
  <xdr:twoCellAnchor>
    <xdr:from>
      <xdr:col>22</xdr:col>
      <xdr:colOff>228599</xdr:colOff>
      <xdr:row>105</xdr:row>
      <xdr:rowOff>14288</xdr:rowOff>
    </xdr:from>
    <xdr:to>
      <xdr:col>45</xdr:col>
      <xdr:colOff>219075</xdr:colOff>
      <xdr:row>116</xdr:row>
      <xdr:rowOff>138113</xdr:rowOff>
    </xdr:to>
    <xdr:graphicFrame macro="">
      <xdr:nvGraphicFramePr>
        <xdr:cNvPr id="3" name="Gráfico 2">
          <a:extLst>
            <a:ext uri="{FF2B5EF4-FFF2-40B4-BE49-F238E27FC236}">
              <a16:creationId xmlns:a16="http://schemas.microsoft.com/office/drawing/2014/main" id="{78150CB9-15C1-4580-BEE5-29DFE6E15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38099</xdr:colOff>
      <xdr:row>105</xdr:row>
      <xdr:rowOff>23813</xdr:rowOff>
    </xdr:from>
    <xdr:to>
      <xdr:col>22</xdr:col>
      <xdr:colOff>200024</xdr:colOff>
      <xdr:row>116</xdr:row>
      <xdr:rowOff>147638</xdr:rowOff>
    </xdr:to>
    <xdr:graphicFrame macro="">
      <xdr:nvGraphicFramePr>
        <xdr:cNvPr id="4" name="Gráfico 3">
          <a:extLst>
            <a:ext uri="{FF2B5EF4-FFF2-40B4-BE49-F238E27FC236}">
              <a16:creationId xmlns:a16="http://schemas.microsoft.com/office/drawing/2014/main" id="{5FCF06F1-08D8-4D47-879C-A4714B047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161925</xdr:colOff>
      <xdr:row>116</xdr:row>
      <xdr:rowOff>166688</xdr:rowOff>
    </xdr:from>
    <xdr:to>
      <xdr:col>34</xdr:col>
      <xdr:colOff>219075</xdr:colOff>
      <xdr:row>125</xdr:row>
      <xdr:rowOff>200025</xdr:rowOff>
    </xdr:to>
    <xdr:graphicFrame macro="">
      <xdr:nvGraphicFramePr>
        <xdr:cNvPr id="5" name="Gráfico 4">
          <a:extLst>
            <a:ext uri="{FF2B5EF4-FFF2-40B4-BE49-F238E27FC236}">
              <a16:creationId xmlns:a16="http://schemas.microsoft.com/office/drawing/2014/main" id="{B78E2DBB-D797-49EE-A1EA-A2D3CD3D7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171450</xdr:colOff>
      <xdr:row>257</xdr:row>
      <xdr:rowOff>38100</xdr:rowOff>
    </xdr:from>
    <xdr:to>
      <xdr:col>36</xdr:col>
      <xdr:colOff>209550</xdr:colOff>
      <xdr:row>280</xdr:row>
      <xdr:rowOff>122103</xdr:rowOff>
    </xdr:to>
    <xdr:pic>
      <xdr:nvPicPr>
        <xdr:cNvPr id="7" name="Imagen 6">
          <a:extLst>
            <a:ext uri="{FF2B5EF4-FFF2-40B4-BE49-F238E27FC236}">
              <a16:creationId xmlns:a16="http://schemas.microsoft.com/office/drawing/2014/main" id="{0650BB8F-4DB3-4998-8043-264BD3881729}"/>
            </a:ext>
          </a:extLst>
        </xdr:cNvPr>
        <xdr:cNvPicPr>
          <a:picLocks noChangeAspect="1"/>
        </xdr:cNvPicPr>
      </xdr:nvPicPr>
      <xdr:blipFill>
        <a:blip xmlns:r="http://schemas.openxmlformats.org/officeDocument/2006/relationships" r:embed="rId5"/>
        <a:stretch>
          <a:fillRect/>
        </a:stretch>
      </xdr:blipFill>
      <xdr:spPr>
        <a:xfrm>
          <a:off x="2526030" y="79148940"/>
          <a:ext cx="6865620" cy="5867583"/>
        </a:xfrm>
        <a:prstGeom prst="rect">
          <a:avLst/>
        </a:prstGeom>
      </xdr:spPr>
    </xdr:pic>
    <xdr:clientData/>
  </xdr:twoCellAnchor>
  <xdr:twoCellAnchor editAs="oneCell">
    <xdr:from>
      <xdr:col>7</xdr:col>
      <xdr:colOff>28575</xdr:colOff>
      <xdr:row>287</xdr:row>
      <xdr:rowOff>142875</xdr:rowOff>
    </xdr:from>
    <xdr:to>
      <xdr:col>38</xdr:col>
      <xdr:colOff>92122</xdr:colOff>
      <xdr:row>298</xdr:row>
      <xdr:rowOff>9750</xdr:rowOff>
    </xdr:to>
    <xdr:pic>
      <xdr:nvPicPr>
        <xdr:cNvPr id="8" name="Imagen 7">
          <a:extLst>
            <a:ext uri="{FF2B5EF4-FFF2-40B4-BE49-F238E27FC236}">
              <a16:creationId xmlns:a16="http://schemas.microsoft.com/office/drawing/2014/main" id="{249F8DC8-37C6-4358-879A-5E4B1E39E04C}"/>
            </a:ext>
          </a:extLst>
        </xdr:cNvPr>
        <xdr:cNvPicPr>
          <a:picLocks noChangeAspect="1"/>
        </xdr:cNvPicPr>
      </xdr:nvPicPr>
      <xdr:blipFill>
        <a:blip xmlns:r="http://schemas.openxmlformats.org/officeDocument/2006/relationships" r:embed="rId6"/>
        <a:stretch>
          <a:fillRect/>
        </a:stretch>
      </xdr:blipFill>
      <xdr:spPr>
        <a:xfrm>
          <a:off x="1819275" y="86660355"/>
          <a:ext cx="7957867" cy="26329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214770</xdr:colOff>
      <xdr:row>0</xdr:row>
      <xdr:rowOff>36495</xdr:rowOff>
    </xdr:from>
    <xdr:to>
      <xdr:col>12</xdr:col>
      <xdr:colOff>21350</xdr:colOff>
      <xdr:row>4</xdr:row>
      <xdr:rowOff>4761</xdr:rowOff>
    </xdr:to>
    <xdr:pic>
      <xdr:nvPicPr>
        <xdr:cNvPr id="2" name="Imagen 1">
          <a:extLst>
            <a:ext uri="{FF2B5EF4-FFF2-40B4-BE49-F238E27FC236}">
              <a16:creationId xmlns:a16="http://schemas.microsoft.com/office/drawing/2014/main" id="{E0B3BDE6-5DD3-4FFA-84D6-29E97164E301}"/>
            </a:ext>
          </a:extLst>
        </xdr:cNvPr>
        <xdr:cNvPicPr>
          <a:picLocks noChangeAspect="1"/>
        </xdr:cNvPicPr>
      </xdr:nvPicPr>
      <xdr:blipFill>
        <a:blip xmlns:r="http://schemas.openxmlformats.org/officeDocument/2006/relationships" r:embed="rId1"/>
        <a:stretch>
          <a:fillRect/>
        </a:stretch>
      </xdr:blipFill>
      <xdr:spPr>
        <a:xfrm>
          <a:off x="969150" y="36495"/>
          <a:ext cx="2069720" cy="9741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129540</xdr:colOff>
      <xdr:row>0</xdr:row>
      <xdr:rowOff>152400</xdr:rowOff>
    </xdr:from>
    <xdr:to>
      <xdr:col>9</xdr:col>
      <xdr:colOff>594995</xdr:colOff>
      <xdr:row>16</xdr:row>
      <xdr:rowOff>45085</xdr:rowOff>
    </xdr:to>
    <xdr:pic>
      <xdr:nvPicPr>
        <xdr:cNvPr id="2" name="Imagen 1">
          <a:extLst>
            <a:ext uri="{FF2B5EF4-FFF2-40B4-BE49-F238E27FC236}">
              <a16:creationId xmlns:a16="http://schemas.microsoft.com/office/drawing/2014/main" id="{AED3E50D-293A-9367-1F7D-63B168438A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9540" y="152400"/>
          <a:ext cx="7597775" cy="2818765"/>
        </a:xfrm>
        <a:prstGeom prst="rect">
          <a:avLst/>
        </a:prstGeom>
      </xdr:spPr>
    </xdr:pic>
    <xdr:clientData/>
  </xdr:twoCellAnchor>
  <xdr:twoCellAnchor editAs="oneCell">
    <xdr:from>
      <xdr:col>0</xdr:col>
      <xdr:colOff>731520</xdr:colOff>
      <xdr:row>16</xdr:row>
      <xdr:rowOff>152400</xdr:rowOff>
    </xdr:from>
    <xdr:to>
      <xdr:col>8</xdr:col>
      <xdr:colOff>335280</xdr:colOff>
      <xdr:row>37</xdr:row>
      <xdr:rowOff>46990</xdr:rowOff>
    </xdr:to>
    <xdr:pic>
      <xdr:nvPicPr>
        <xdr:cNvPr id="3" name="Imagen 2">
          <a:extLst>
            <a:ext uri="{FF2B5EF4-FFF2-40B4-BE49-F238E27FC236}">
              <a16:creationId xmlns:a16="http://schemas.microsoft.com/office/drawing/2014/main" id="{D44E3F4E-4810-AEA0-392D-5E9CDC291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 y="3078480"/>
          <a:ext cx="5943600" cy="3735070"/>
        </a:xfrm>
        <a:prstGeom prst="rect">
          <a:avLst/>
        </a:prstGeom>
      </xdr:spPr>
    </xdr:pic>
    <xdr:clientData/>
  </xdr:twoCellAnchor>
  <xdr:twoCellAnchor editAs="oneCell">
    <xdr:from>
      <xdr:col>1</xdr:col>
      <xdr:colOff>0</xdr:colOff>
      <xdr:row>39</xdr:row>
      <xdr:rowOff>0</xdr:rowOff>
    </xdr:from>
    <xdr:to>
      <xdr:col>10</xdr:col>
      <xdr:colOff>480695</xdr:colOff>
      <xdr:row>58</xdr:row>
      <xdr:rowOff>3175</xdr:rowOff>
    </xdr:to>
    <xdr:pic>
      <xdr:nvPicPr>
        <xdr:cNvPr id="4" name="Imagen 3">
          <a:extLst>
            <a:ext uri="{FF2B5EF4-FFF2-40B4-BE49-F238E27FC236}">
              <a16:creationId xmlns:a16="http://schemas.microsoft.com/office/drawing/2014/main" id="{D02F7294-9720-B074-238D-9A67FF3A9B9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92480" y="7132320"/>
          <a:ext cx="7613015" cy="3477895"/>
        </a:xfrm>
        <a:prstGeom prst="rect">
          <a:avLst/>
        </a:prstGeom>
      </xdr:spPr>
    </xdr:pic>
    <xdr:clientData/>
  </xdr:twoCellAnchor>
  <xdr:twoCellAnchor editAs="oneCell">
    <xdr:from>
      <xdr:col>10</xdr:col>
      <xdr:colOff>0</xdr:colOff>
      <xdr:row>27</xdr:row>
      <xdr:rowOff>0</xdr:rowOff>
    </xdr:from>
    <xdr:to>
      <xdr:col>17</xdr:col>
      <xdr:colOff>396240</xdr:colOff>
      <xdr:row>37</xdr:row>
      <xdr:rowOff>88265</xdr:rowOff>
    </xdr:to>
    <xdr:pic>
      <xdr:nvPicPr>
        <xdr:cNvPr id="5" name="Imagen 4">
          <a:extLst>
            <a:ext uri="{FF2B5EF4-FFF2-40B4-BE49-F238E27FC236}">
              <a16:creationId xmlns:a16="http://schemas.microsoft.com/office/drawing/2014/main" id="{95F958A0-3B95-435B-ED17-9B09702127B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924800" y="4937760"/>
          <a:ext cx="5943600" cy="191706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3E597-F33A-4E83-AD58-7C5CA42DDADF}">
  <sheetPr>
    <tabColor rgb="FF075199"/>
  </sheetPr>
  <dimension ref="B1:BG315"/>
  <sheetViews>
    <sheetView tabSelected="1" view="pageBreakPreview" topLeftCell="A30" zoomScale="80" zoomScaleNormal="98" zoomScaleSheetLayoutView="80" zoomScalePageLayoutView="98" workbookViewId="0">
      <selection activeCell="AX54" sqref="AX54"/>
    </sheetView>
  </sheetViews>
  <sheetFormatPr baseColWidth="10" defaultColWidth="3.6640625" defaultRowHeight="19.95" customHeight="1" x14ac:dyDescent="0.3"/>
  <cols>
    <col min="1" max="1" width="3.6640625" style="1"/>
    <col min="2" max="6" width="3.6640625" style="1" customWidth="1"/>
    <col min="7" max="10" width="4.109375" style="1" customWidth="1"/>
    <col min="11" max="27" width="3.6640625" style="1" customWidth="1"/>
    <col min="28" max="28" width="3.77734375" style="1" customWidth="1"/>
    <col min="29" max="46" width="3.6640625" style="1" customWidth="1"/>
    <col min="47" max="47" width="3.6640625" style="1"/>
    <col min="48" max="59" width="8.77734375" style="2" customWidth="1"/>
    <col min="60" max="60" width="3.6640625" style="1" customWidth="1"/>
    <col min="61" max="16384" width="3.6640625" style="1"/>
  </cols>
  <sheetData>
    <row r="1" spans="2:59" ht="19.95" customHeight="1" x14ac:dyDescent="0.3">
      <c r="B1" s="72"/>
      <c r="C1" s="72"/>
      <c r="D1" s="72"/>
      <c r="E1" s="72"/>
      <c r="F1" s="72"/>
      <c r="G1" s="72"/>
      <c r="H1" s="72"/>
      <c r="I1" s="72"/>
      <c r="J1" s="72"/>
      <c r="K1" s="67" t="s">
        <v>0</v>
      </c>
      <c r="L1" s="67"/>
      <c r="M1" s="67"/>
      <c r="N1" s="67"/>
      <c r="O1" s="67"/>
      <c r="P1" s="67"/>
      <c r="Q1" s="73" t="s">
        <v>1</v>
      </c>
      <c r="R1" s="73"/>
      <c r="S1" s="73"/>
      <c r="T1" s="73"/>
      <c r="U1" s="73"/>
      <c r="V1" s="73"/>
      <c r="W1" s="73"/>
      <c r="X1" s="73"/>
      <c r="Y1" s="73"/>
      <c r="Z1" s="73"/>
      <c r="AA1" s="73"/>
      <c r="AB1" s="73"/>
      <c r="AC1" s="73"/>
      <c r="AD1" s="73"/>
      <c r="AE1" s="73"/>
      <c r="AF1" s="73" t="s">
        <v>2</v>
      </c>
      <c r="AG1" s="73"/>
      <c r="AH1" s="73"/>
      <c r="AI1" s="73"/>
      <c r="AJ1" s="73"/>
      <c r="AK1" s="73"/>
      <c r="AL1" s="73"/>
      <c r="AM1" s="73"/>
      <c r="AN1" s="73"/>
      <c r="AO1" s="73"/>
      <c r="AP1" s="73"/>
      <c r="AQ1" s="73"/>
      <c r="AR1" s="73"/>
      <c r="AS1" s="73"/>
      <c r="AT1" s="73"/>
    </row>
    <row r="2" spans="2:59" ht="19.95" customHeight="1" x14ac:dyDescent="0.3">
      <c r="B2" s="72"/>
      <c r="C2" s="72"/>
      <c r="D2" s="72"/>
      <c r="E2" s="72"/>
      <c r="F2" s="72"/>
      <c r="G2" s="72"/>
      <c r="H2" s="72"/>
      <c r="I2" s="72"/>
      <c r="J2" s="72"/>
      <c r="K2" s="67"/>
      <c r="L2" s="67"/>
      <c r="M2" s="67"/>
      <c r="N2" s="67"/>
      <c r="O2" s="67"/>
      <c r="P2" s="67"/>
      <c r="Q2" s="74" t="s">
        <v>3</v>
      </c>
      <c r="R2" s="75"/>
      <c r="S2" s="75"/>
      <c r="T2" s="75"/>
      <c r="U2" s="75"/>
      <c r="V2" s="75"/>
      <c r="W2" s="75"/>
      <c r="X2" s="75"/>
      <c r="Y2" s="75"/>
      <c r="Z2" s="75"/>
      <c r="AA2" s="75"/>
      <c r="AB2" s="75"/>
      <c r="AC2" s="75"/>
      <c r="AD2" s="75"/>
      <c r="AE2" s="76"/>
      <c r="AF2" s="72" t="s">
        <v>4</v>
      </c>
      <c r="AG2" s="72"/>
      <c r="AH2" s="72"/>
      <c r="AI2" s="72"/>
      <c r="AJ2" s="72"/>
      <c r="AK2" s="72"/>
      <c r="AL2" s="72"/>
      <c r="AM2" s="72"/>
      <c r="AN2" s="72"/>
      <c r="AO2" s="72"/>
      <c r="AP2" s="72"/>
      <c r="AQ2" s="72"/>
      <c r="AR2" s="72"/>
      <c r="AS2" s="72"/>
      <c r="AT2" s="72"/>
    </row>
    <row r="3" spans="2:59" ht="19.95" customHeight="1" x14ac:dyDescent="0.3">
      <c r="B3" s="72"/>
      <c r="C3" s="72"/>
      <c r="D3" s="72"/>
      <c r="E3" s="72"/>
      <c r="F3" s="72"/>
      <c r="G3" s="72"/>
      <c r="H3" s="72"/>
      <c r="I3" s="72"/>
      <c r="J3" s="72"/>
      <c r="K3" s="77" t="s">
        <v>5</v>
      </c>
      <c r="L3" s="77"/>
      <c r="M3" s="77"/>
      <c r="N3" s="77"/>
      <c r="O3" s="77"/>
      <c r="P3" s="77"/>
      <c r="Q3" s="74" t="s">
        <v>6</v>
      </c>
      <c r="R3" s="75"/>
      <c r="S3" s="75"/>
      <c r="T3" s="75"/>
      <c r="U3" s="75"/>
      <c r="V3" s="75"/>
      <c r="W3" s="75"/>
      <c r="X3" s="75"/>
      <c r="Y3" s="75"/>
      <c r="Z3" s="75"/>
      <c r="AA3" s="75"/>
      <c r="AB3" s="75"/>
      <c r="AC3" s="75"/>
      <c r="AD3" s="75"/>
      <c r="AE3" s="76"/>
      <c r="AF3" s="67" t="s">
        <v>7</v>
      </c>
      <c r="AG3" s="67"/>
      <c r="AH3" s="67"/>
      <c r="AI3" s="67"/>
      <c r="AJ3" s="67"/>
      <c r="AK3" s="67"/>
      <c r="AL3" s="67"/>
      <c r="AM3" s="72" t="s">
        <v>8</v>
      </c>
      <c r="AN3" s="72"/>
      <c r="AO3" s="72"/>
      <c r="AP3" s="72"/>
      <c r="AQ3" s="72"/>
      <c r="AR3" s="72"/>
      <c r="AS3" s="72"/>
      <c r="AT3" s="72"/>
    </row>
    <row r="4" spans="2:59" ht="19.95" customHeight="1" x14ac:dyDescent="0.3">
      <c r="B4" s="72"/>
      <c r="C4" s="72"/>
      <c r="D4" s="72"/>
      <c r="E4" s="72"/>
      <c r="F4" s="72"/>
      <c r="G4" s="72"/>
      <c r="H4" s="72"/>
      <c r="I4" s="72"/>
      <c r="J4" s="72"/>
      <c r="K4" s="67" t="s">
        <v>9</v>
      </c>
      <c r="L4" s="67"/>
      <c r="M4" s="67"/>
      <c r="N4" s="67"/>
      <c r="O4" s="67"/>
      <c r="P4" s="67"/>
      <c r="Q4" s="68" t="s">
        <v>6</v>
      </c>
      <c r="R4" s="68"/>
      <c r="S4" s="68"/>
      <c r="T4" s="68"/>
      <c r="U4" s="68"/>
      <c r="V4" s="69" t="s">
        <v>10</v>
      </c>
      <c r="W4" s="69"/>
      <c r="X4" s="69"/>
      <c r="Y4" s="69"/>
      <c r="Z4" s="69"/>
      <c r="AA4" s="69"/>
      <c r="AB4" s="69"/>
      <c r="AC4" s="69"/>
      <c r="AD4" s="69"/>
      <c r="AE4" s="69"/>
      <c r="AF4" s="67" t="s">
        <v>11</v>
      </c>
      <c r="AG4" s="67"/>
      <c r="AH4" s="67"/>
      <c r="AI4" s="67"/>
      <c r="AJ4" s="67"/>
      <c r="AK4" s="67"/>
      <c r="AL4" s="67"/>
      <c r="AM4" s="70">
        <v>46204</v>
      </c>
      <c r="AN4" s="71"/>
      <c r="AO4" s="71"/>
      <c r="AP4" s="71"/>
      <c r="AQ4" s="71"/>
      <c r="AR4" s="71"/>
      <c r="AS4" s="71"/>
      <c r="AT4" s="71"/>
    </row>
    <row r="5" spans="2:59" ht="9" customHeight="1" x14ac:dyDescent="0.3">
      <c r="AV5" s="81" t="s">
        <v>12</v>
      </c>
      <c r="AW5" s="81" t="s">
        <v>13</v>
      </c>
      <c r="AX5" s="81" t="s">
        <v>14</v>
      </c>
      <c r="AY5" s="81" t="s">
        <v>15</v>
      </c>
      <c r="AZ5" s="81" t="s">
        <v>16</v>
      </c>
      <c r="BA5" s="81" t="s">
        <v>17</v>
      </c>
      <c r="BB5" s="81" t="s">
        <v>18</v>
      </c>
      <c r="BC5" s="81" t="s">
        <v>19</v>
      </c>
      <c r="BD5" s="81" t="s">
        <v>20</v>
      </c>
      <c r="BE5" s="81" t="s">
        <v>21</v>
      </c>
      <c r="BF5" s="81" t="s">
        <v>22</v>
      </c>
      <c r="BG5" s="81" t="s">
        <v>23</v>
      </c>
    </row>
    <row r="6" spans="2:59" ht="19.95" customHeight="1" x14ac:dyDescent="0.3">
      <c r="B6" s="78" t="s">
        <v>24</v>
      </c>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V6" s="81"/>
      <c r="AW6" s="81"/>
      <c r="AX6" s="81"/>
      <c r="AY6" s="81"/>
      <c r="AZ6" s="81"/>
      <c r="BA6" s="81"/>
      <c r="BB6" s="81"/>
      <c r="BC6" s="81"/>
      <c r="BD6" s="81"/>
      <c r="BE6" s="81"/>
      <c r="BF6" s="81"/>
      <c r="BG6" s="81"/>
    </row>
    <row r="7" spans="2:59" ht="19.95" customHeight="1" x14ac:dyDescent="0.3">
      <c r="B7" s="79"/>
      <c r="C7" s="79"/>
      <c r="D7" s="79"/>
      <c r="E7" s="79" t="s">
        <v>25</v>
      </c>
      <c r="F7" s="79"/>
      <c r="G7" s="79"/>
      <c r="H7" s="79"/>
      <c r="I7" s="79"/>
      <c r="J7" s="79"/>
      <c r="K7" s="79"/>
      <c r="L7" s="79"/>
      <c r="M7" s="79"/>
      <c r="N7" s="79"/>
      <c r="O7" s="79"/>
      <c r="P7" s="79"/>
      <c r="Q7" s="79" t="s">
        <v>26</v>
      </c>
      <c r="R7" s="79"/>
      <c r="S7" s="79"/>
      <c r="T7" s="79"/>
      <c r="U7" s="79"/>
      <c r="V7" s="79"/>
      <c r="W7" s="79"/>
      <c r="X7" s="79"/>
      <c r="Y7" s="79"/>
      <c r="Z7" s="79"/>
      <c r="AA7" s="79"/>
      <c r="AB7" s="79"/>
      <c r="AC7" s="79" t="s">
        <v>27</v>
      </c>
      <c r="AD7" s="79"/>
      <c r="AE7" s="79"/>
      <c r="AF7" s="79"/>
      <c r="AG7" s="79"/>
      <c r="AH7" s="79"/>
      <c r="AI7" s="79"/>
      <c r="AJ7" s="79"/>
      <c r="AK7" s="79"/>
      <c r="AL7" s="79"/>
      <c r="AM7" s="79"/>
      <c r="AN7" s="79"/>
      <c r="AO7" s="79"/>
      <c r="AP7" s="79"/>
      <c r="AQ7" s="79"/>
      <c r="AR7" s="79"/>
      <c r="AS7" s="79"/>
      <c r="AT7" s="79"/>
      <c r="AV7" s="81"/>
      <c r="AW7" s="81"/>
      <c r="AX7" s="81"/>
      <c r="AY7" s="81"/>
      <c r="AZ7" s="81"/>
      <c r="BA7" s="81"/>
      <c r="BB7" s="81"/>
      <c r="BC7" s="81"/>
      <c r="BD7" s="81"/>
      <c r="BE7" s="81"/>
      <c r="BF7" s="81"/>
      <c r="BG7" s="81"/>
    </row>
    <row r="8" spans="2:59" ht="19.95" customHeight="1" x14ac:dyDescent="0.3">
      <c r="B8" s="80"/>
      <c r="C8" s="80"/>
      <c r="D8" s="80"/>
      <c r="E8" s="80" t="s">
        <v>12</v>
      </c>
      <c r="F8" s="80"/>
      <c r="G8" s="80"/>
      <c r="H8" s="80"/>
      <c r="I8" s="80"/>
      <c r="J8" s="80"/>
      <c r="K8" s="80" t="s">
        <v>13</v>
      </c>
      <c r="L8" s="80"/>
      <c r="M8" s="80"/>
      <c r="N8" s="80"/>
      <c r="O8" s="80"/>
      <c r="P8" s="80"/>
      <c r="Q8" s="80" t="s">
        <v>14</v>
      </c>
      <c r="R8" s="80"/>
      <c r="S8" s="80"/>
      <c r="T8" s="80"/>
      <c r="U8" s="80"/>
      <c r="V8" s="80"/>
      <c r="W8" s="80" t="s">
        <v>15</v>
      </c>
      <c r="X8" s="80"/>
      <c r="Y8" s="80"/>
      <c r="Z8" s="80"/>
      <c r="AA8" s="80"/>
      <c r="AB8" s="80"/>
      <c r="AC8" s="80" t="s">
        <v>16</v>
      </c>
      <c r="AD8" s="80"/>
      <c r="AE8" s="80"/>
      <c r="AF8" s="80"/>
      <c r="AG8" s="80"/>
      <c r="AH8" s="80"/>
      <c r="AI8" s="80" t="s">
        <v>17</v>
      </c>
      <c r="AJ8" s="80"/>
      <c r="AK8" s="80"/>
      <c r="AL8" s="80"/>
      <c r="AM8" s="80"/>
      <c r="AN8" s="80"/>
      <c r="AO8" s="80" t="s">
        <v>18</v>
      </c>
      <c r="AP8" s="80"/>
      <c r="AQ8" s="80"/>
      <c r="AR8" s="80"/>
      <c r="AS8" s="80"/>
      <c r="AT8" s="80"/>
      <c r="AV8" s="81"/>
      <c r="AW8" s="81"/>
      <c r="AX8" s="81"/>
      <c r="AY8" s="81"/>
      <c r="AZ8" s="81"/>
      <c r="BA8" s="81"/>
      <c r="BB8" s="81"/>
      <c r="BC8" s="81"/>
      <c r="BD8" s="81"/>
      <c r="BE8" s="81"/>
      <c r="BF8" s="81"/>
      <c r="BG8" s="81"/>
    </row>
    <row r="9" spans="2:59" ht="19.95" customHeight="1" x14ac:dyDescent="0.3">
      <c r="B9" s="80" t="s">
        <v>28</v>
      </c>
      <c r="C9" s="80"/>
      <c r="D9" s="80"/>
      <c r="E9" s="3" t="s">
        <v>29</v>
      </c>
      <c r="F9" s="3" t="s">
        <v>30</v>
      </c>
      <c r="G9" s="3" t="s">
        <v>31</v>
      </c>
      <c r="H9" s="3" t="s">
        <v>32</v>
      </c>
      <c r="I9" s="3" t="s">
        <v>33</v>
      </c>
      <c r="J9" s="3" t="s">
        <v>34</v>
      </c>
      <c r="K9" s="3" t="s">
        <v>29</v>
      </c>
      <c r="L9" s="3" t="s">
        <v>30</v>
      </c>
      <c r="M9" s="3" t="s">
        <v>31</v>
      </c>
      <c r="N9" s="3" t="s">
        <v>32</v>
      </c>
      <c r="O9" s="3" t="s">
        <v>33</v>
      </c>
      <c r="P9" s="3" t="s">
        <v>34</v>
      </c>
      <c r="Q9" s="3" t="s">
        <v>29</v>
      </c>
      <c r="R9" s="3" t="s">
        <v>30</v>
      </c>
      <c r="S9" s="3" t="s">
        <v>31</v>
      </c>
      <c r="T9" s="3" t="s">
        <v>32</v>
      </c>
      <c r="U9" s="3" t="s">
        <v>33</v>
      </c>
      <c r="V9" s="3" t="s">
        <v>34</v>
      </c>
      <c r="W9" s="3" t="s">
        <v>29</v>
      </c>
      <c r="X9" s="3" t="s">
        <v>30</v>
      </c>
      <c r="Y9" s="3" t="s">
        <v>31</v>
      </c>
      <c r="Z9" s="3" t="s">
        <v>32</v>
      </c>
      <c r="AA9" s="3" t="s">
        <v>33</v>
      </c>
      <c r="AB9" s="3" t="s">
        <v>34</v>
      </c>
      <c r="AC9" s="3" t="s">
        <v>29</v>
      </c>
      <c r="AD9" s="3" t="s">
        <v>30</v>
      </c>
      <c r="AE9" s="3" t="s">
        <v>31</v>
      </c>
      <c r="AF9" s="3" t="s">
        <v>32</v>
      </c>
      <c r="AG9" s="3" t="s">
        <v>33</v>
      </c>
      <c r="AH9" s="3" t="s">
        <v>34</v>
      </c>
      <c r="AI9" s="3" t="s">
        <v>29</v>
      </c>
      <c r="AJ9" s="3" t="s">
        <v>30</v>
      </c>
      <c r="AK9" s="3" t="s">
        <v>31</v>
      </c>
      <c r="AL9" s="3" t="s">
        <v>32</v>
      </c>
      <c r="AM9" s="3" t="s">
        <v>33</v>
      </c>
      <c r="AN9" s="3" t="s">
        <v>34</v>
      </c>
      <c r="AO9" s="3" t="s">
        <v>29</v>
      </c>
      <c r="AP9" s="3" t="s">
        <v>30</v>
      </c>
      <c r="AQ9" s="3" t="s">
        <v>31</v>
      </c>
      <c r="AR9" s="3" t="s">
        <v>32</v>
      </c>
      <c r="AS9" s="3" t="s">
        <v>33</v>
      </c>
      <c r="AT9" s="3" t="s">
        <v>34</v>
      </c>
      <c r="AU9" s="4">
        <v>0</v>
      </c>
      <c r="AV9" s="5">
        <v>6996</v>
      </c>
      <c r="AW9" s="5">
        <v>6181</v>
      </c>
      <c r="AX9" s="5">
        <v>12146</v>
      </c>
      <c r="AY9" s="5">
        <v>11131</v>
      </c>
      <c r="AZ9" s="5">
        <v>10768</v>
      </c>
      <c r="BA9" s="5">
        <v>10973</v>
      </c>
      <c r="BB9" s="5">
        <v>1930</v>
      </c>
      <c r="BC9" s="5">
        <v>11211</v>
      </c>
      <c r="BD9" s="5">
        <v>1709</v>
      </c>
      <c r="BE9" s="5">
        <v>9288</v>
      </c>
      <c r="BF9" s="5">
        <v>4138</v>
      </c>
      <c r="BG9" s="5">
        <v>1479</v>
      </c>
    </row>
    <row r="10" spans="2:59" ht="17.55" customHeight="1" x14ac:dyDescent="0.3">
      <c r="B10" s="82">
        <v>1</v>
      </c>
      <c r="C10" s="82"/>
      <c r="D10" s="82"/>
      <c r="E10" s="7">
        <f t="shared" ref="E10:E40" si="0">AV10-AV9</f>
        <v>24</v>
      </c>
      <c r="F10" s="8">
        <v>0</v>
      </c>
      <c r="G10" s="8">
        <v>0</v>
      </c>
      <c r="H10" s="8">
        <v>0</v>
      </c>
      <c r="I10" s="8">
        <v>0</v>
      </c>
      <c r="J10" s="8">
        <v>0</v>
      </c>
      <c r="K10" s="7">
        <f t="shared" ref="K10:K40" si="1">AW10-AW9</f>
        <v>0</v>
      </c>
      <c r="L10" s="8">
        <v>24</v>
      </c>
      <c r="M10" s="8">
        <v>0</v>
      </c>
      <c r="N10" s="8">
        <v>0</v>
      </c>
      <c r="O10" s="8">
        <v>0</v>
      </c>
      <c r="P10" s="8">
        <v>0</v>
      </c>
      <c r="Q10" s="7">
        <f t="shared" ref="Q10:Q40" si="2">AX10-AX9</f>
        <v>24</v>
      </c>
      <c r="R10" s="8">
        <v>0</v>
      </c>
      <c r="S10" s="8">
        <v>0</v>
      </c>
      <c r="T10" s="8">
        <v>0</v>
      </c>
      <c r="U10" s="8">
        <v>0</v>
      </c>
      <c r="V10" s="8">
        <v>0</v>
      </c>
      <c r="W10" s="7">
        <f t="shared" ref="W10:W40" si="3">AY10-AY9</f>
        <v>0</v>
      </c>
      <c r="X10" s="8">
        <v>24</v>
      </c>
      <c r="Y10" s="8">
        <v>0</v>
      </c>
      <c r="Z10" s="8">
        <v>0</v>
      </c>
      <c r="AA10" s="8">
        <v>0</v>
      </c>
      <c r="AB10" s="8">
        <v>0</v>
      </c>
      <c r="AC10" s="7">
        <f t="shared" ref="AC10:AC40" si="4">AZ10-AZ9</f>
        <v>24</v>
      </c>
      <c r="AD10" s="8">
        <v>0</v>
      </c>
      <c r="AE10" s="8">
        <v>0</v>
      </c>
      <c r="AF10" s="8">
        <v>0</v>
      </c>
      <c r="AG10" s="8">
        <v>0</v>
      </c>
      <c r="AH10" s="8">
        <v>0</v>
      </c>
      <c r="AI10" s="7">
        <f t="shared" ref="AI10:AI40" si="5">BA10-BA9</f>
        <v>24</v>
      </c>
      <c r="AJ10" s="8">
        <v>0</v>
      </c>
      <c r="AK10" s="8">
        <v>0</v>
      </c>
      <c r="AL10" s="8">
        <v>0</v>
      </c>
      <c r="AM10" s="8">
        <v>0</v>
      </c>
      <c r="AN10" s="8">
        <v>0</v>
      </c>
      <c r="AO10" s="7">
        <f t="shared" ref="AO10:AO40" si="6">BB10-BB9</f>
        <v>0</v>
      </c>
      <c r="AP10" s="8">
        <v>24</v>
      </c>
      <c r="AQ10" s="8">
        <v>0</v>
      </c>
      <c r="AR10" s="8">
        <v>0</v>
      </c>
      <c r="AS10" s="8">
        <v>0</v>
      </c>
      <c r="AT10" s="8">
        <v>0</v>
      </c>
      <c r="AU10" s="4">
        <v>1</v>
      </c>
      <c r="AV10" s="5">
        <v>7020</v>
      </c>
      <c r="AW10" s="5">
        <v>6181</v>
      </c>
      <c r="AX10" s="5">
        <v>12170</v>
      </c>
      <c r="AY10" s="5">
        <v>11131</v>
      </c>
      <c r="AZ10" s="5">
        <v>10792</v>
      </c>
      <c r="BA10" s="5">
        <v>10997</v>
      </c>
      <c r="BB10" s="5">
        <v>1930</v>
      </c>
      <c r="BC10" s="5">
        <v>11231</v>
      </c>
      <c r="BD10" s="5">
        <v>1714</v>
      </c>
      <c r="BE10" s="5">
        <v>9312</v>
      </c>
      <c r="BF10" s="9">
        <v>4162</v>
      </c>
      <c r="BG10" s="5">
        <v>1479</v>
      </c>
    </row>
    <row r="11" spans="2:59" s="10" customFormat="1" ht="17.55" customHeight="1" x14ac:dyDescent="0.3">
      <c r="B11" s="82">
        <v>2</v>
      </c>
      <c r="C11" s="82"/>
      <c r="D11" s="82"/>
      <c r="E11" s="7">
        <f t="shared" si="0"/>
        <v>24</v>
      </c>
      <c r="F11" s="8">
        <v>0</v>
      </c>
      <c r="G11" s="8">
        <v>0</v>
      </c>
      <c r="H11" s="8">
        <v>0</v>
      </c>
      <c r="I11" s="8">
        <v>0</v>
      </c>
      <c r="J11" s="8">
        <v>0</v>
      </c>
      <c r="K11" s="7">
        <f t="shared" si="1"/>
        <v>0</v>
      </c>
      <c r="L11" s="8">
        <v>24</v>
      </c>
      <c r="M11" s="8">
        <v>0</v>
      </c>
      <c r="N11" s="8">
        <v>0</v>
      </c>
      <c r="O11" s="8">
        <v>0</v>
      </c>
      <c r="P11" s="8">
        <v>0</v>
      </c>
      <c r="Q11" s="7">
        <f t="shared" si="2"/>
        <v>24</v>
      </c>
      <c r="R11" s="8">
        <v>0</v>
      </c>
      <c r="S11" s="8">
        <v>0</v>
      </c>
      <c r="T11" s="8">
        <v>0</v>
      </c>
      <c r="U11" s="8">
        <v>0</v>
      </c>
      <c r="V11" s="8">
        <v>0</v>
      </c>
      <c r="W11" s="7">
        <f t="shared" si="3"/>
        <v>0</v>
      </c>
      <c r="X11" s="8">
        <v>24</v>
      </c>
      <c r="Y11" s="8">
        <v>0</v>
      </c>
      <c r="Z11" s="8">
        <v>0</v>
      </c>
      <c r="AA11" s="8">
        <v>0</v>
      </c>
      <c r="AB11" s="8">
        <v>0</v>
      </c>
      <c r="AC11" s="7">
        <f t="shared" si="4"/>
        <v>24</v>
      </c>
      <c r="AD11" s="8">
        <v>0</v>
      </c>
      <c r="AE11" s="8">
        <v>0</v>
      </c>
      <c r="AF11" s="8">
        <v>0</v>
      </c>
      <c r="AG11" s="8">
        <v>0</v>
      </c>
      <c r="AH11" s="8">
        <v>0</v>
      </c>
      <c r="AI11" s="7">
        <f t="shared" si="5"/>
        <v>24</v>
      </c>
      <c r="AJ11" s="8">
        <v>0</v>
      </c>
      <c r="AK11" s="8">
        <v>0</v>
      </c>
      <c r="AL11" s="8">
        <v>0</v>
      </c>
      <c r="AM11" s="8">
        <v>0</v>
      </c>
      <c r="AN11" s="8">
        <v>0</v>
      </c>
      <c r="AO11" s="7">
        <f t="shared" si="6"/>
        <v>0</v>
      </c>
      <c r="AP11" s="8">
        <v>24</v>
      </c>
      <c r="AQ11" s="8">
        <v>0</v>
      </c>
      <c r="AR11" s="8">
        <v>0</v>
      </c>
      <c r="AS11" s="8">
        <v>0</v>
      </c>
      <c r="AT11" s="8">
        <v>0</v>
      </c>
      <c r="AU11" s="4">
        <v>2</v>
      </c>
      <c r="AV11" s="5">
        <v>7044</v>
      </c>
      <c r="AW11" s="5">
        <v>6181</v>
      </c>
      <c r="AX11" s="5">
        <v>12194</v>
      </c>
      <c r="AY11" s="5">
        <v>11131</v>
      </c>
      <c r="AZ11" s="5">
        <v>10816</v>
      </c>
      <c r="BA11" s="5">
        <v>11021</v>
      </c>
      <c r="BB11" s="5">
        <v>1930</v>
      </c>
      <c r="BC11" s="5">
        <v>11251</v>
      </c>
      <c r="BD11" s="5">
        <v>1718</v>
      </c>
      <c r="BE11" s="5">
        <v>9336</v>
      </c>
      <c r="BF11" s="9">
        <v>4186</v>
      </c>
      <c r="BG11" s="5">
        <v>1479</v>
      </c>
    </row>
    <row r="12" spans="2:59" ht="17.55" customHeight="1" x14ac:dyDescent="0.3">
      <c r="B12" s="82">
        <v>3</v>
      </c>
      <c r="C12" s="82"/>
      <c r="D12" s="82"/>
      <c r="E12" s="7">
        <f t="shared" si="0"/>
        <v>14</v>
      </c>
      <c r="F12" s="8">
        <v>0</v>
      </c>
      <c r="G12" s="8">
        <v>0</v>
      </c>
      <c r="H12" s="8">
        <v>10</v>
      </c>
      <c r="I12" s="8">
        <v>0</v>
      </c>
      <c r="J12" s="8">
        <v>0</v>
      </c>
      <c r="K12" s="7">
        <f t="shared" si="1"/>
        <v>10</v>
      </c>
      <c r="L12" s="8">
        <v>14</v>
      </c>
      <c r="M12" s="8">
        <v>0</v>
      </c>
      <c r="N12" s="8">
        <v>0</v>
      </c>
      <c r="O12" s="8">
        <v>0</v>
      </c>
      <c r="P12" s="8">
        <v>0</v>
      </c>
      <c r="Q12" s="7">
        <f t="shared" si="2"/>
        <v>24</v>
      </c>
      <c r="R12" s="8">
        <v>0</v>
      </c>
      <c r="S12" s="8">
        <v>0</v>
      </c>
      <c r="T12" s="8">
        <v>0</v>
      </c>
      <c r="U12" s="8">
        <v>0</v>
      </c>
      <c r="V12" s="8">
        <v>0</v>
      </c>
      <c r="W12" s="7">
        <f t="shared" si="3"/>
        <v>0</v>
      </c>
      <c r="X12" s="8">
        <v>24</v>
      </c>
      <c r="Y12" s="8">
        <v>0</v>
      </c>
      <c r="Z12" s="8">
        <v>0</v>
      </c>
      <c r="AA12" s="8">
        <v>0</v>
      </c>
      <c r="AB12" s="8">
        <v>0</v>
      </c>
      <c r="AC12" s="7">
        <f t="shared" si="4"/>
        <v>24</v>
      </c>
      <c r="AD12" s="8">
        <v>0</v>
      </c>
      <c r="AE12" s="8">
        <v>0</v>
      </c>
      <c r="AF12" s="8">
        <v>0</v>
      </c>
      <c r="AG12" s="8">
        <v>0</v>
      </c>
      <c r="AH12" s="8">
        <v>0</v>
      </c>
      <c r="AI12" s="7">
        <f t="shared" si="5"/>
        <v>24</v>
      </c>
      <c r="AJ12" s="8">
        <v>0</v>
      </c>
      <c r="AK12" s="8">
        <v>0</v>
      </c>
      <c r="AL12" s="8">
        <v>0</v>
      </c>
      <c r="AM12" s="8">
        <v>0</v>
      </c>
      <c r="AN12" s="8">
        <v>0</v>
      </c>
      <c r="AO12" s="7">
        <f t="shared" si="6"/>
        <v>0</v>
      </c>
      <c r="AP12" s="8">
        <v>24</v>
      </c>
      <c r="AQ12" s="8">
        <v>0</v>
      </c>
      <c r="AR12" s="8">
        <v>0</v>
      </c>
      <c r="AS12" s="8">
        <v>0</v>
      </c>
      <c r="AT12" s="8">
        <v>0</v>
      </c>
      <c r="AU12" s="4">
        <v>3</v>
      </c>
      <c r="AV12" s="5">
        <v>7058</v>
      </c>
      <c r="AW12" s="5">
        <v>6191</v>
      </c>
      <c r="AX12" s="5">
        <v>12218</v>
      </c>
      <c r="AY12" s="5">
        <v>11131</v>
      </c>
      <c r="AZ12" s="5">
        <v>10840</v>
      </c>
      <c r="BA12" s="5">
        <v>11045</v>
      </c>
      <c r="BB12" s="5">
        <v>1930</v>
      </c>
      <c r="BC12" s="5">
        <v>11275</v>
      </c>
      <c r="BD12" s="5">
        <v>1718</v>
      </c>
      <c r="BE12" s="5">
        <v>9360</v>
      </c>
      <c r="BF12" s="9">
        <v>4210</v>
      </c>
      <c r="BG12" s="5">
        <v>1479</v>
      </c>
    </row>
    <row r="13" spans="2:59" ht="17.55" customHeight="1" x14ac:dyDescent="0.3">
      <c r="B13" s="82">
        <v>4</v>
      </c>
      <c r="C13" s="82"/>
      <c r="D13" s="82"/>
      <c r="E13" s="7">
        <f t="shared" si="0"/>
        <v>24</v>
      </c>
      <c r="F13" s="8">
        <v>0</v>
      </c>
      <c r="G13" s="8">
        <v>0</v>
      </c>
      <c r="H13" s="8">
        <v>0</v>
      </c>
      <c r="I13" s="8">
        <v>0</v>
      </c>
      <c r="J13" s="8">
        <v>0</v>
      </c>
      <c r="K13" s="7">
        <f t="shared" si="1"/>
        <v>0</v>
      </c>
      <c r="L13" s="8">
        <v>24</v>
      </c>
      <c r="M13" s="8">
        <v>0</v>
      </c>
      <c r="N13" s="8">
        <v>0</v>
      </c>
      <c r="O13" s="8">
        <v>0</v>
      </c>
      <c r="P13" s="8">
        <v>0</v>
      </c>
      <c r="Q13" s="7">
        <f t="shared" si="2"/>
        <v>24</v>
      </c>
      <c r="R13" s="8">
        <v>0</v>
      </c>
      <c r="S13" s="8">
        <v>0</v>
      </c>
      <c r="T13" s="8">
        <v>0</v>
      </c>
      <c r="U13" s="8">
        <v>0</v>
      </c>
      <c r="V13" s="8">
        <v>0</v>
      </c>
      <c r="W13" s="7">
        <f t="shared" si="3"/>
        <v>0</v>
      </c>
      <c r="X13" s="8">
        <v>24</v>
      </c>
      <c r="Y13" s="8">
        <v>0</v>
      </c>
      <c r="Z13" s="8">
        <v>0</v>
      </c>
      <c r="AA13" s="8">
        <v>0</v>
      </c>
      <c r="AB13" s="8">
        <v>0</v>
      </c>
      <c r="AC13" s="7">
        <f t="shared" si="4"/>
        <v>24</v>
      </c>
      <c r="AD13" s="8">
        <v>0</v>
      </c>
      <c r="AE13" s="8">
        <v>0</v>
      </c>
      <c r="AF13" s="8">
        <v>0</v>
      </c>
      <c r="AG13" s="8">
        <v>0</v>
      </c>
      <c r="AH13" s="8">
        <v>0</v>
      </c>
      <c r="AI13" s="7">
        <f t="shared" si="5"/>
        <v>24</v>
      </c>
      <c r="AJ13" s="8">
        <v>0</v>
      </c>
      <c r="AK13" s="8">
        <v>0</v>
      </c>
      <c r="AL13" s="8">
        <v>0</v>
      </c>
      <c r="AM13" s="8">
        <v>0</v>
      </c>
      <c r="AN13" s="8">
        <v>0</v>
      </c>
      <c r="AO13" s="7">
        <f t="shared" si="6"/>
        <v>0</v>
      </c>
      <c r="AP13" s="8">
        <v>24</v>
      </c>
      <c r="AQ13" s="8">
        <v>0</v>
      </c>
      <c r="AR13" s="8">
        <v>0</v>
      </c>
      <c r="AS13" s="8">
        <v>0</v>
      </c>
      <c r="AT13" s="8">
        <v>0</v>
      </c>
      <c r="AU13" s="4">
        <v>4</v>
      </c>
      <c r="AV13" s="5">
        <v>7082</v>
      </c>
      <c r="AW13" s="5">
        <v>6191</v>
      </c>
      <c r="AX13" s="5">
        <v>12242</v>
      </c>
      <c r="AY13" s="5">
        <v>11131</v>
      </c>
      <c r="AZ13" s="5">
        <v>10864</v>
      </c>
      <c r="BA13" s="5">
        <v>11069</v>
      </c>
      <c r="BB13" s="5">
        <v>1930</v>
      </c>
      <c r="BC13" s="5">
        <v>11299</v>
      </c>
      <c r="BD13" s="5">
        <v>1718</v>
      </c>
      <c r="BE13" s="5">
        <v>9384</v>
      </c>
      <c r="BF13" s="9">
        <v>4234</v>
      </c>
      <c r="BG13" s="5">
        <v>1479</v>
      </c>
    </row>
    <row r="14" spans="2:59" ht="17.55" customHeight="1" x14ac:dyDescent="0.3">
      <c r="B14" s="82">
        <v>5</v>
      </c>
      <c r="C14" s="82"/>
      <c r="D14" s="82"/>
      <c r="E14" s="7">
        <f t="shared" si="0"/>
        <v>24</v>
      </c>
      <c r="F14" s="8">
        <v>0</v>
      </c>
      <c r="G14" s="8">
        <v>0</v>
      </c>
      <c r="H14" s="8">
        <v>0</v>
      </c>
      <c r="I14" s="8">
        <v>0</v>
      </c>
      <c r="J14" s="8">
        <v>0</v>
      </c>
      <c r="K14" s="7">
        <f t="shared" si="1"/>
        <v>0</v>
      </c>
      <c r="L14" s="11">
        <v>24</v>
      </c>
      <c r="M14" s="8">
        <v>0</v>
      </c>
      <c r="N14" s="8">
        <v>0</v>
      </c>
      <c r="O14" s="8">
        <v>0</v>
      </c>
      <c r="P14" s="8">
        <v>0</v>
      </c>
      <c r="Q14" s="7">
        <f t="shared" si="2"/>
        <v>24</v>
      </c>
      <c r="R14" s="8">
        <v>0</v>
      </c>
      <c r="S14" s="8">
        <v>0</v>
      </c>
      <c r="T14" s="8">
        <v>0</v>
      </c>
      <c r="U14" s="8">
        <v>0</v>
      </c>
      <c r="V14" s="8">
        <v>0</v>
      </c>
      <c r="W14" s="7">
        <f t="shared" si="3"/>
        <v>0</v>
      </c>
      <c r="X14" s="11">
        <v>24</v>
      </c>
      <c r="Y14" s="8">
        <v>0</v>
      </c>
      <c r="Z14" s="8">
        <v>0</v>
      </c>
      <c r="AA14" s="8">
        <v>0</v>
      </c>
      <c r="AB14" s="8">
        <v>0</v>
      </c>
      <c r="AC14" s="7">
        <f t="shared" si="4"/>
        <v>24</v>
      </c>
      <c r="AD14" s="8">
        <v>0</v>
      </c>
      <c r="AE14" s="8">
        <v>0</v>
      </c>
      <c r="AF14" s="8">
        <v>0</v>
      </c>
      <c r="AG14" s="8">
        <v>0</v>
      </c>
      <c r="AH14" s="8">
        <v>0</v>
      </c>
      <c r="AI14" s="7">
        <f t="shared" si="5"/>
        <v>24</v>
      </c>
      <c r="AJ14" s="8">
        <v>0</v>
      </c>
      <c r="AK14" s="8">
        <v>0</v>
      </c>
      <c r="AL14" s="8">
        <v>0</v>
      </c>
      <c r="AM14" s="8">
        <v>0</v>
      </c>
      <c r="AN14" s="8">
        <v>0</v>
      </c>
      <c r="AO14" s="7">
        <f t="shared" si="6"/>
        <v>0</v>
      </c>
      <c r="AP14" s="11">
        <v>24</v>
      </c>
      <c r="AQ14" s="8">
        <v>0</v>
      </c>
      <c r="AR14" s="8">
        <v>0</v>
      </c>
      <c r="AS14" s="8">
        <v>0</v>
      </c>
      <c r="AT14" s="8">
        <v>0</v>
      </c>
      <c r="AU14" s="4">
        <v>5</v>
      </c>
      <c r="AV14" s="5">
        <v>7106</v>
      </c>
      <c r="AW14" s="5">
        <v>6191</v>
      </c>
      <c r="AX14" s="5">
        <v>12266</v>
      </c>
      <c r="AY14" s="5">
        <v>11131</v>
      </c>
      <c r="AZ14" s="5">
        <v>10888</v>
      </c>
      <c r="BA14" s="5">
        <v>11093</v>
      </c>
      <c r="BB14" s="5">
        <v>1930</v>
      </c>
      <c r="BC14" s="5">
        <v>11314</v>
      </c>
      <c r="BD14" s="5">
        <v>1727</v>
      </c>
      <c r="BE14" s="5">
        <v>9408</v>
      </c>
      <c r="BF14" s="9">
        <v>4258</v>
      </c>
      <c r="BG14" s="5">
        <v>1479</v>
      </c>
    </row>
    <row r="15" spans="2:59" ht="17.55" customHeight="1" x14ac:dyDescent="0.3">
      <c r="B15" s="82">
        <v>6</v>
      </c>
      <c r="C15" s="82"/>
      <c r="D15" s="82"/>
      <c r="E15" s="7">
        <f t="shared" si="0"/>
        <v>24</v>
      </c>
      <c r="F15" s="8">
        <v>0</v>
      </c>
      <c r="G15" s="8">
        <v>0</v>
      </c>
      <c r="H15" s="8">
        <v>0</v>
      </c>
      <c r="I15" s="8">
        <v>0</v>
      </c>
      <c r="J15" s="8">
        <v>0</v>
      </c>
      <c r="K15" s="7">
        <f t="shared" si="1"/>
        <v>0</v>
      </c>
      <c r="L15" s="11">
        <v>24</v>
      </c>
      <c r="M15" s="8">
        <v>0</v>
      </c>
      <c r="N15" s="8">
        <v>0</v>
      </c>
      <c r="O15" s="8">
        <v>0</v>
      </c>
      <c r="P15" s="8">
        <v>0</v>
      </c>
      <c r="Q15" s="7">
        <f t="shared" si="2"/>
        <v>24</v>
      </c>
      <c r="R15" s="8">
        <v>0</v>
      </c>
      <c r="S15" s="8">
        <v>0</v>
      </c>
      <c r="T15" s="8">
        <v>0</v>
      </c>
      <c r="U15" s="8">
        <v>0</v>
      </c>
      <c r="V15" s="8">
        <v>0</v>
      </c>
      <c r="W15" s="7">
        <f t="shared" si="3"/>
        <v>0</v>
      </c>
      <c r="X15" s="11">
        <v>24</v>
      </c>
      <c r="Y15" s="8">
        <v>0</v>
      </c>
      <c r="Z15" s="8">
        <v>0</v>
      </c>
      <c r="AA15" s="8">
        <v>0</v>
      </c>
      <c r="AB15" s="8">
        <v>0</v>
      </c>
      <c r="AC15" s="7">
        <f t="shared" si="4"/>
        <v>24</v>
      </c>
      <c r="AD15" s="8">
        <v>0</v>
      </c>
      <c r="AE15" s="8">
        <v>0</v>
      </c>
      <c r="AF15" s="8">
        <v>0</v>
      </c>
      <c r="AG15" s="8">
        <v>0</v>
      </c>
      <c r="AH15" s="8">
        <v>0</v>
      </c>
      <c r="AI15" s="7">
        <f t="shared" si="5"/>
        <v>24</v>
      </c>
      <c r="AJ15" s="8">
        <v>0</v>
      </c>
      <c r="AK15" s="8">
        <v>0</v>
      </c>
      <c r="AL15" s="8">
        <v>0</v>
      </c>
      <c r="AM15" s="8">
        <v>0</v>
      </c>
      <c r="AN15" s="8">
        <v>0</v>
      </c>
      <c r="AO15" s="7">
        <f t="shared" si="6"/>
        <v>0</v>
      </c>
      <c r="AP15" s="11">
        <v>24</v>
      </c>
      <c r="AQ15" s="8">
        <v>0</v>
      </c>
      <c r="AR15" s="8">
        <v>0</v>
      </c>
      <c r="AS15" s="8">
        <v>0</v>
      </c>
      <c r="AT15" s="8">
        <v>0</v>
      </c>
      <c r="AU15" s="4">
        <v>6</v>
      </c>
      <c r="AV15" s="5">
        <v>7130</v>
      </c>
      <c r="AW15" s="5">
        <v>6191</v>
      </c>
      <c r="AX15" s="5">
        <v>12290</v>
      </c>
      <c r="AY15" s="5">
        <v>11131</v>
      </c>
      <c r="AZ15" s="5">
        <v>10912</v>
      </c>
      <c r="BA15" s="5">
        <v>11117</v>
      </c>
      <c r="BB15" s="5">
        <v>1930</v>
      </c>
      <c r="BC15" s="5">
        <v>11319</v>
      </c>
      <c r="BD15" s="5">
        <v>1747</v>
      </c>
      <c r="BE15" s="5">
        <v>9432</v>
      </c>
      <c r="BF15" s="9">
        <v>4282</v>
      </c>
      <c r="BG15" s="5">
        <v>1479</v>
      </c>
    </row>
    <row r="16" spans="2:59" ht="17.55" customHeight="1" x14ac:dyDescent="0.3">
      <c r="B16" s="82">
        <v>7</v>
      </c>
      <c r="C16" s="82"/>
      <c r="D16" s="82"/>
      <c r="E16" s="7">
        <f t="shared" si="0"/>
        <v>24</v>
      </c>
      <c r="F16" s="8">
        <v>0</v>
      </c>
      <c r="G16" s="8">
        <v>0</v>
      </c>
      <c r="H16" s="8">
        <v>0</v>
      </c>
      <c r="I16" s="8">
        <v>0</v>
      </c>
      <c r="J16" s="8">
        <v>0</v>
      </c>
      <c r="K16" s="7">
        <f t="shared" si="1"/>
        <v>0</v>
      </c>
      <c r="L16" s="11">
        <v>24</v>
      </c>
      <c r="M16" s="8">
        <v>0</v>
      </c>
      <c r="N16" s="8">
        <v>0</v>
      </c>
      <c r="O16" s="8">
        <v>0</v>
      </c>
      <c r="P16" s="8">
        <v>0</v>
      </c>
      <c r="Q16" s="7">
        <f t="shared" si="2"/>
        <v>24</v>
      </c>
      <c r="R16" s="8">
        <v>0</v>
      </c>
      <c r="S16" s="8">
        <v>0</v>
      </c>
      <c r="T16" s="8">
        <v>0</v>
      </c>
      <c r="U16" s="8">
        <v>0</v>
      </c>
      <c r="V16" s="8">
        <v>0</v>
      </c>
      <c r="W16" s="7">
        <f t="shared" si="3"/>
        <v>0</v>
      </c>
      <c r="X16" s="11">
        <v>24</v>
      </c>
      <c r="Y16" s="8">
        <v>0</v>
      </c>
      <c r="Z16" s="8">
        <v>0</v>
      </c>
      <c r="AA16" s="8">
        <v>0</v>
      </c>
      <c r="AB16" s="8">
        <v>0</v>
      </c>
      <c r="AC16" s="7">
        <f t="shared" si="4"/>
        <v>24</v>
      </c>
      <c r="AD16" s="8">
        <v>0</v>
      </c>
      <c r="AE16" s="8">
        <v>0</v>
      </c>
      <c r="AF16" s="8">
        <v>0</v>
      </c>
      <c r="AG16" s="8">
        <v>0</v>
      </c>
      <c r="AH16" s="8">
        <v>0</v>
      </c>
      <c r="AI16" s="7">
        <f t="shared" si="5"/>
        <v>24</v>
      </c>
      <c r="AJ16" s="8">
        <v>0</v>
      </c>
      <c r="AK16" s="8">
        <v>0</v>
      </c>
      <c r="AL16" s="8">
        <v>0</v>
      </c>
      <c r="AM16" s="8">
        <v>0</v>
      </c>
      <c r="AN16" s="8">
        <v>0</v>
      </c>
      <c r="AO16" s="7">
        <f t="shared" si="6"/>
        <v>0</v>
      </c>
      <c r="AP16" s="11">
        <v>24</v>
      </c>
      <c r="AQ16" s="8">
        <v>0</v>
      </c>
      <c r="AR16" s="8">
        <v>0</v>
      </c>
      <c r="AS16" s="8">
        <v>0</v>
      </c>
      <c r="AT16" s="8">
        <v>0</v>
      </c>
      <c r="AU16" s="4">
        <v>7</v>
      </c>
      <c r="AV16" s="5">
        <v>7154</v>
      </c>
      <c r="AW16" s="5">
        <v>6191</v>
      </c>
      <c r="AX16" s="5">
        <v>12314</v>
      </c>
      <c r="AY16" s="5">
        <v>11131</v>
      </c>
      <c r="AZ16" s="5">
        <v>10936</v>
      </c>
      <c r="BA16" s="5">
        <v>11141</v>
      </c>
      <c r="BB16" s="5">
        <v>1930</v>
      </c>
      <c r="BC16" s="5">
        <v>11343</v>
      </c>
      <c r="BD16" s="5">
        <v>1747</v>
      </c>
      <c r="BE16" s="5">
        <v>9447</v>
      </c>
      <c r="BF16" s="9">
        <v>4306</v>
      </c>
      <c r="BG16" s="5">
        <v>1488</v>
      </c>
    </row>
    <row r="17" spans="2:59" ht="17.55" customHeight="1" x14ac:dyDescent="0.3">
      <c r="B17" s="82">
        <v>8</v>
      </c>
      <c r="C17" s="82"/>
      <c r="D17" s="82"/>
      <c r="E17" s="7">
        <f t="shared" si="0"/>
        <v>24</v>
      </c>
      <c r="F17" s="8">
        <v>0</v>
      </c>
      <c r="G17" s="8">
        <v>0</v>
      </c>
      <c r="H17" s="8">
        <v>0</v>
      </c>
      <c r="I17" s="8">
        <v>0</v>
      </c>
      <c r="J17" s="8">
        <v>0</v>
      </c>
      <c r="K17" s="7">
        <f t="shared" si="1"/>
        <v>0</v>
      </c>
      <c r="L17" s="11">
        <v>24</v>
      </c>
      <c r="M17" s="8">
        <v>0</v>
      </c>
      <c r="N17" s="8">
        <v>0</v>
      </c>
      <c r="O17" s="8">
        <v>0</v>
      </c>
      <c r="P17" s="8">
        <v>0</v>
      </c>
      <c r="Q17" s="7">
        <f t="shared" si="2"/>
        <v>24</v>
      </c>
      <c r="R17" s="8">
        <v>0</v>
      </c>
      <c r="S17" s="8">
        <v>0</v>
      </c>
      <c r="T17" s="8">
        <v>0</v>
      </c>
      <c r="U17" s="8">
        <v>0</v>
      </c>
      <c r="V17" s="8">
        <v>0</v>
      </c>
      <c r="W17" s="7">
        <f t="shared" si="3"/>
        <v>0</v>
      </c>
      <c r="X17" s="11">
        <v>24</v>
      </c>
      <c r="Y17" s="8">
        <v>0</v>
      </c>
      <c r="Z17" s="8">
        <v>0</v>
      </c>
      <c r="AA17" s="8">
        <v>0</v>
      </c>
      <c r="AB17" s="8">
        <v>0</v>
      </c>
      <c r="AC17" s="7">
        <f t="shared" si="4"/>
        <v>24</v>
      </c>
      <c r="AD17" s="8">
        <v>0</v>
      </c>
      <c r="AE17" s="8">
        <v>0</v>
      </c>
      <c r="AF17" s="8">
        <v>0</v>
      </c>
      <c r="AG17" s="8">
        <v>0</v>
      </c>
      <c r="AH17" s="8">
        <v>0</v>
      </c>
      <c r="AI17" s="7">
        <f t="shared" si="5"/>
        <v>24</v>
      </c>
      <c r="AJ17" s="8">
        <v>0</v>
      </c>
      <c r="AK17" s="8">
        <v>0</v>
      </c>
      <c r="AL17" s="8">
        <v>0</v>
      </c>
      <c r="AM17" s="8">
        <v>0</v>
      </c>
      <c r="AN17" s="8">
        <v>0</v>
      </c>
      <c r="AO17" s="7">
        <f t="shared" si="6"/>
        <v>0</v>
      </c>
      <c r="AP17" s="11">
        <v>24</v>
      </c>
      <c r="AQ17" s="8">
        <v>0</v>
      </c>
      <c r="AR17" s="8">
        <v>0</v>
      </c>
      <c r="AS17" s="8">
        <v>0</v>
      </c>
      <c r="AT17" s="8">
        <v>0</v>
      </c>
      <c r="AU17" s="4">
        <v>8</v>
      </c>
      <c r="AV17" s="5">
        <v>7178</v>
      </c>
      <c r="AW17" s="5">
        <v>6191</v>
      </c>
      <c r="AX17" s="5">
        <v>12338</v>
      </c>
      <c r="AY17" s="5">
        <v>11131</v>
      </c>
      <c r="AZ17" s="5">
        <v>10960</v>
      </c>
      <c r="BA17" s="5">
        <v>11165</v>
      </c>
      <c r="BB17" s="5">
        <v>1930</v>
      </c>
      <c r="BC17" s="5">
        <v>11367</v>
      </c>
      <c r="BD17" s="5">
        <v>1747</v>
      </c>
      <c r="BE17" s="5">
        <v>9471</v>
      </c>
      <c r="BF17" s="9">
        <v>4320</v>
      </c>
      <c r="BG17" s="5">
        <v>1498</v>
      </c>
    </row>
    <row r="18" spans="2:59" ht="17.55" customHeight="1" x14ac:dyDescent="0.3">
      <c r="B18" s="82">
        <v>9</v>
      </c>
      <c r="C18" s="82"/>
      <c r="D18" s="82"/>
      <c r="E18" s="7">
        <f t="shared" si="0"/>
        <v>24</v>
      </c>
      <c r="F18" s="8">
        <v>0</v>
      </c>
      <c r="G18" s="8">
        <v>0</v>
      </c>
      <c r="H18" s="8">
        <v>0</v>
      </c>
      <c r="I18" s="8">
        <v>0</v>
      </c>
      <c r="J18" s="8">
        <v>0</v>
      </c>
      <c r="K18" s="7">
        <f t="shared" si="1"/>
        <v>0</v>
      </c>
      <c r="L18" s="11">
        <v>24</v>
      </c>
      <c r="M18" s="8">
        <v>0</v>
      </c>
      <c r="N18" s="8">
        <v>0</v>
      </c>
      <c r="O18" s="8">
        <v>0</v>
      </c>
      <c r="P18" s="8">
        <v>0</v>
      </c>
      <c r="Q18" s="7">
        <f t="shared" si="2"/>
        <v>24</v>
      </c>
      <c r="R18" s="8">
        <v>0</v>
      </c>
      <c r="S18" s="8">
        <v>0</v>
      </c>
      <c r="T18" s="8">
        <v>0</v>
      </c>
      <c r="U18" s="8">
        <v>0</v>
      </c>
      <c r="V18" s="8">
        <v>0</v>
      </c>
      <c r="W18" s="7">
        <f t="shared" si="3"/>
        <v>0</v>
      </c>
      <c r="X18" s="11">
        <v>24</v>
      </c>
      <c r="Y18" s="8">
        <v>0</v>
      </c>
      <c r="Z18" s="8">
        <v>0</v>
      </c>
      <c r="AA18" s="8">
        <v>0</v>
      </c>
      <c r="AB18" s="8">
        <v>0</v>
      </c>
      <c r="AC18" s="7">
        <f t="shared" si="4"/>
        <v>24</v>
      </c>
      <c r="AD18" s="8">
        <v>0</v>
      </c>
      <c r="AE18" s="8">
        <v>0</v>
      </c>
      <c r="AF18" s="8">
        <v>0</v>
      </c>
      <c r="AG18" s="8">
        <v>0</v>
      </c>
      <c r="AH18" s="8">
        <v>0</v>
      </c>
      <c r="AI18" s="7">
        <f t="shared" si="5"/>
        <v>24</v>
      </c>
      <c r="AJ18" s="8">
        <v>0</v>
      </c>
      <c r="AK18" s="8">
        <v>0</v>
      </c>
      <c r="AL18" s="8">
        <v>0</v>
      </c>
      <c r="AM18" s="8">
        <v>0</v>
      </c>
      <c r="AN18" s="8">
        <v>0</v>
      </c>
      <c r="AO18" s="7">
        <f t="shared" si="6"/>
        <v>0</v>
      </c>
      <c r="AP18" s="11">
        <v>24</v>
      </c>
      <c r="AQ18" s="8">
        <v>0</v>
      </c>
      <c r="AR18" s="8">
        <v>0</v>
      </c>
      <c r="AS18" s="8">
        <v>0</v>
      </c>
      <c r="AT18" s="8">
        <v>0</v>
      </c>
      <c r="AU18" s="4">
        <v>9</v>
      </c>
      <c r="AV18" s="5">
        <v>7202</v>
      </c>
      <c r="AW18" s="5">
        <v>6191</v>
      </c>
      <c r="AX18" s="5">
        <v>12362</v>
      </c>
      <c r="AY18" s="5">
        <v>11131</v>
      </c>
      <c r="AZ18" s="5">
        <v>10984</v>
      </c>
      <c r="BA18" s="5">
        <v>11189</v>
      </c>
      <c r="BB18" s="5">
        <v>1930</v>
      </c>
      <c r="BC18" s="5">
        <v>11391</v>
      </c>
      <c r="BD18" s="5">
        <v>1747</v>
      </c>
      <c r="BE18" s="5">
        <v>9495</v>
      </c>
      <c r="BF18" s="9">
        <v>4322</v>
      </c>
      <c r="BG18" s="5">
        <v>1520</v>
      </c>
    </row>
    <row r="19" spans="2:59" ht="17.55" customHeight="1" x14ac:dyDescent="0.3">
      <c r="B19" s="82">
        <v>10</v>
      </c>
      <c r="C19" s="82"/>
      <c r="D19" s="82"/>
      <c r="E19" s="7">
        <f t="shared" si="0"/>
        <v>24</v>
      </c>
      <c r="F19" s="8">
        <v>0</v>
      </c>
      <c r="G19" s="8">
        <v>0</v>
      </c>
      <c r="H19" s="8">
        <v>0</v>
      </c>
      <c r="I19" s="8">
        <v>0</v>
      </c>
      <c r="J19" s="8">
        <v>0</v>
      </c>
      <c r="K19" s="7">
        <f t="shared" si="1"/>
        <v>0</v>
      </c>
      <c r="L19" s="8">
        <v>24</v>
      </c>
      <c r="M19" s="8">
        <v>0</v>
      </c>
      <c r="N19" s="8">
        <v>0</v>
      </c>
      <c r="O19" s="8">
        <v>0</v>
      </c>
      <c r="P19" s="8">
        <v>0</v>
      </c>
      <c r="Q19" s="7">
        <f t="shared" si="2"/>
        <v>24</v>
      </c>
      <c r="R19" s="8">
        <v>0</v>
      </c>
      <c r="S19" s="8">
        <v>0</v>
      </c>
      <c r="T19" s="8">
        <v>0</v>
      </c>
      <c r="U19" s="8">
        <v>0</v>
      </c>
      <c r="V19" s="8">
        <v>0</v>
      </c>
      <c r="W19" s="7">
        <f t="shared" si="3"/>
        <v>0</v>
      </c>
      <c r="X19" s="8">
        <v>24</v>
      </c>
      <c r="Y19" s="8">
        <v>0</v>
      </c>
      <c r="Z19" s="8">
        <v>0</v>
      </c>
      <c r="AA19" s="8">
        <v>0</v>
      </c>
      <c r="AB19" s="8">
        <v>0</v>
      </c>
      <c r="AC19" s="7">
        <f t="shared" si="4"/>
        <v>24</v>
      </c>
      <c r="AD19" s="8">
        <v>0</v>
      </c>
      <c r="AE19" s="8">
        <v>0</v>
      </c>
      <c r="AF19" s="8">
        <v>0</v>
      </c>
      <c r="AG19" s="8">
        <v>0</v>
      </c>
      <c r="AH19" s="8">
        <v>0</v>
      </c>
      <c r="AI19" s="7">
        <f t="shared" si="5"/>
        <v>14</v>
      </c>
      <c r="AJ19" s="8">
        <v>0</v>
      </c>
      <c r="AK19" s="8">
        <v>0</v>
      </c>
      <c r="AL19" s="8">
        <v>10</v>
      </c>
      <c r="AM19" s="8">
        <v>0</v>
      </c>
      <c r="AN19" s="8">
        <v>0</v>
      </c>
      <c r="AO19" s="7">
        <f t="shared" si="6"/>
        <v>10</v>
      </c>
      <c r="AP19" s="8">
        <v>14</v>
      </c>
      <c r="AQ19" s="8">
        <v>0</v>
      </c>
      <c r="AR19" s="8">
        <v>0</v>
      </c>
      <c r="AS19" s="8">
        <v>0</v>
      </c>
      <c r="AT19" s="8">
        <v>0</v>
      </c>
      <c r="AU19" s="4">
        <v>10</v>
      </c>
      <c r="AV19" s="5">
        <v>7226</v>
      </c>
      <c r="AW19" s="5">
        <v>6191</v>
      </c>
      <c r="AX19" s="5">
        <v>12386</v>
      </c>
      <c r="AY19" s="5">
        <v>11131</v>
      </c>
      <c r="AZ19" s="5">
        <v>11008</v>
      </c>
      <c r="BA19" s="5">
        <v>11203</v>
      </c>
      <c r="BB19" s="5">
        <v>1940</v>
      </c>
      <c r="BC19" s="5">
        <v>11415</v>
      </c>
      <c r="BD19" s="5">
        <v>1747</v>
      </c>
      <c r="BE19" s="5">
        <v>9519</v>
      </c>
      <c r="BF19" s="9">
        <v>4346</v>
      </c>
      <c r="BG19" s="5">
        <v>1520</v>
      </c>
    </row>
    <row r="20" spans="2:59" ht="17.55" customHeight="1" x14ac:dyDescent="0.3">
      <c r="B20" s="82">
        <v>11</v>
      </c>
      <c r="C20" s="82"/>
      <c r="D20" s="82"/>
      <c r="E20" s="7">
        <f t="shared" si="0"/>
        <v>24</v>
      </c>
      <c r="F20" s="8">
        <v>0</v>
      </c>
      <c r="G20" s="8">
        <v>0</v>
      </c>
      <c r="H20" s="8">
        <v>0</v>
      </c>
      <c r="I20" s="8">
        <v>0</v>
      </c>
      <c r="J20" s="8">
        <v>0</v>
      </c>
      <c r="K20" s="7">
        <f t="shared" si="1"/>
        <v>0</v>
      </c>
      <c r="L20" s="11">
        <v>24</v>
      </c>
      <c r="M20" s="8">
        <v>0</v>
      </c>
      <c r="N20" s="8">
        <v>0</v>
      </c>
      <c r="O20" s="8">
        <v>0</v>
      </c>
      <c r="P20" s="8">
        <v>0</v>
      </c>
      <c r="Q20" s="7">
        <f t="shared" si="2"/>
        <v>24</v>
      </c>
      <c r="R20" s="8">
        <v>0</v>
      </c>
      <c r="S20" s="8">
        <v>0</v>
      </c>
      <c r="T20" s="8">
        <v>0</v>
      </c>
      <c r="U20" s="8">
        <v>0</v>
      </c>
      <c r="V20" s="8">
        <v>0</v>
      </c>
      <c r="W20" s="7">
        <f t="shared" si="3"/>
        <v>0</v>
      </c>
      <c r="X20" s="11">
        <v>24</v>
      </c>
      <c r="Y20" s="8">
        <v>0</v>
      </c>
      <c r="Z20" s="8">
        <v>0</v>
      </c>
      <c r="AA20" s="8">
        <v>0</v>
      </c>
      <c r="AB20" s="8">
        <v>0</v>
      </c>
      <c r="AC20" s="7">
        <f t="shared" si="4"/>
        <v>14</v>
      </c>
      <c r="AD20" s="8">
        <v>0</v>
      </c>
      <c r="AE20" s="8">
        <v>0</v>
      </c>
      <c r="AF20" s="11">
        <v>10</v>
      </c>
      <c r="AG20" s="8">
        <v>0</v>
      </c>
      <c r="AH20" s="8">
        <v>0</v>
      </c>
      <c r="AI20" s="7">
        <f t="shared" si="5"/>
        <v>24</v>
      </c>
      <c r="AJ20" s="8">
        <v>0</v>
      </c>
      <c r="AK20" s="8">
        <v>0</v>
      </c>
      <c r="AL20" s="8">
        <v>0</v>
      </c>
      <c r="AM20" s="8">
        <v>0</v>
      </c>
      <c r="AN20" s="8">
        <v>0</v>
      </c>
      <c r="AO20" s="7">
        <f t="shared" si="6"/>
        <v>10</v>
      </c>
      <c r="AP20" s="11">
        <v>14</v>
      </c>
      <c r="AQ20" s="8">
        <v>0</v>
      </c>
      <c r="AR20" s="8">
        <v>0</v>
      </c>
      <c r="AS20" s="8">
        <v>0</v>
      </c>
      <c r="AT20" s="8">
        <v>0</v>
      </c>
      <c r="AU20" s="4">
        <v>11</v>
      </c>
      <c r="AV20" s="5">
        <v>7250</v>
      </c>
      <c r="AW20" s="5">
        <v>6191</v>
      </c>
      <c r="AX20" s="5">
        <v>12410</v>
      </c>
      <c r="AY20" s="5">
        <v>11131</v>
      </c>
      <c r="AZ20" s="5">
        <v>11022</v>
      </c>
      <c r="BA20" s="5">
        <v>11227</v>
      </c>
      <c r="BB20" s="5">
        <v>1950</v>
      </c>
      <c r="BC20" s="5">
        <v>11439</v>
      </c>
      <c r="BD20" s="5">
        <v>1747</v>
      </c>
      <c r="BE20" s="5">
        <v>9543</v>
      </c>
      <c r="BF20" s="9">
        <v>4370</v>
      </c>
      <c r="BG20" s="5">
        <v>1520</v>
      </c>
    </row>
    <row r="21" spans="2:59" ht="17.55" customHeight="1" x14ac:dyDescent="0.3">
      <c r="B21" s="82">
        <v>12</v>
      </c>
      <c r="C21" s="82"/>
      <c r="D21" s="82"/>
      <c r="E21" s="7">
        <f t="shared" si="0"/>
        <v>24</v>
      </c>
      <c r="F21" s="8">
        <v>0</v>
      </c>
      <c r="G21" s="8">
        <v>0</v>
      </c>
      <c r="H21" s="8">
        <v>0</v>
      </c>
      <c r="I21" s="8">
        <v>0</v>
      </c>
      <c r="J21" s="8">
        <v>0</v>
      </c>
      <c r="K21" s="7">
        <f t="shared" si="1"/>
        <v>0</v>
      </c>
      <c r="L21" s="11">
        <v>24</v>
      </c>
      <c r="M21" s="8">
        <v>0</v>
      </c>
      <c r="N21" s="8">
        <v>0</v>
      </c>
      <c r="O21" s="8">
        <v>0</v>
      </c>
      <c r="P21" s="8">
        <v>0</v>
      </c>
      <c r="Q21" s="7">
        <f t="shared" si="2"/>
        <v>22</v>
      </c>
      <c r="R21" s="8">
        <v>0</v>
      </c>
      <c r="S21" s="8">
        <v>0</v>
      </c>
      <c r="T21" s="11">
        <v>2</v>
      </c>
      <c r="U21" s="8">
        <v>0</v>
      </c>
      <c r="V21" s="8">
        <v>0</v>
      </c>
      <c r="W21" s="7">
        <f t="shared" si="3"/>
        <v>3</v>
      </c>
      <c r="X21" s="11">
        <v>21</v>
      </c>
      <c r="Y21" s="8">
        <v>0</v>
      </c>
      <c r="Z21" s="8">
        <v>0</v>
      </c>
      <c r="AA21" s="8">
        <v>0</v>
      </c>
      <c r="AB21" s="8">
        <v>0</v>
      </c>
      <c r="AC21" s="7">
        <f t="shared" si="4"/>
        <v>24</v>
      </c>
      <c r="AD21" s="8">
        <v>0</v>
      </c>
      <c r="AE21" s="8">
        <v>0</v>
      </c>
      <c r="AF21" s="8">
        <v>0</v>
      </c>
      <c r="AG21" s="8">
        <v>0</v>
      </c>
      <c r="AH21" s="8">
        <v>0</v>
      </c>
      <c r="AI21" s="7">
        <f t="shared" si="5"/>
        <v>24</v>
      </c>
      <c r="AJ21" s="8">
        <v>0</v>
      </c>
      <c r="AK21" s="8">
        <v>0</v>
      </c>
      <c r="AL21" s="8">
        <v>0</v>
      </c>
      <c r="AM21" s="8">
        <v>0</v>
      </c>
      <c r="AN21" s="8">
        <v>0</v>
      </c>
      <c r="AO21" s="7">
        <f t="shared" si="6"/>
        <v>0</v>
      </c>
      <c r="AP21" s="11">
        <v>24</v>
      </c>
      <c r="AQ21" s="8">
        <v>0</v>
      </c>
      <c r="AR21" s="8">
        <v>0</v>
      </c>
      <c r="AS21" s="8">
        <v>0</v>
      </c>
      <c r="AT21" s="8">
        <v>0</v>
      </c>
      <c r="AU21" s="4">
        <v>12</v>
      </c>
      <c r="AV21" s="5">
        <v>7274</v>
      </c>
      <c r="AW21" s="5">
        <v>6191</v>
      </c>
      <c r="AX21" s="5">
        <v>12432</v>
      </c>
      <c r="AY21" s="5">
        <v>11134</v>
      </c>
      <c r="AZ21" s="5">
        <v>11046</v>
      </c>
      <c r="BA21" s="5">
        <v>11251</v>
      </c>
      <c r="BB21" s="5">
        <v>1950</v>
      </c>
      <c r="BC21" s="5">
        <v>11463</v>
      </c>
      <c r="BD21" s="5">
        <v>1747</v>
      </c>
      <c r="BE21" s="5">
        <v>9566</v>
      </c>
      <c r="BF21" s="9">
        <v>4393</v>
      </c>
      <c r="BG21" s="5">
        <v>1521</v>
      </c>
    </row>
    <row r="22" spans="2:59" ht="17.55" customHeight="1" x14ac:dyDescent="0.3">
      <c r="B22" s="82">
        <v>13</v>
      </c>
      <c r="C22" s="82"/>
      <c r="D22" s="82"/>
      <c r="E22" s="7">
        <f t="shared" si="0"/>
        <v>24</v>
      </c>
      <c r="F22" s="8">
        <v>0</v>
      </c>
      <c r="G22" s="8">
        <v>0</v>
      </c>
      <c r="H22" s="8">
        <v>0</v>
      </c>
      <c r="I22" s="8">
        <v>0</v>
      </c>
      <c r="J22" s="8">
        <v>0</v>
      </c>
      <c r="K22" s="7">
        <f t="shared" si="1"/>
        <v>0</v>
      </c>
      <c r="L22" s="11">
        <v>24</v>
      </c>
      <c r="M22" s="8">
        <v>0</v>
      </c>
      <c r="N22" s="8">
        <v>0</v>
      </c>
      <c r="O22" s="8">
        <v>0</v>
      </c>
      <c r="P22" s="8">
        <v>0</v>
      </c>
      <c r="Q22" s="7">
        <f t="shared" si="2"/>
        <v>24</v>
      </c>
      <c r="R22" s="8">
        <v>0</v>
      </c>
      <c r="S22" s="8">
        <v>0</v>
      </c>
      <c r="T22" s="8">
        <v>0</v>
      </c>
      <c r="U22" s="8">
        <v>0</v>
      </c>
      <c r="V22" s="8">
        <v>0</v>
      </c>
      <c r="W22" s="7">
        <f t="shared" si="3"/>
        <v>0</v>
      </c>
      <c r="X22" s="11">
        <v>24</v>
      </c>
      <c r="Y22" s="8">
        <v>0</v>
      </c>
      <c r="Z22" s="8">
        <v>0</v>
      </c>
      <c r="AA22" s="8">
        <v>0</v>
      </c>
      <c r="AB22" s="8">
        <v>0</v>
      </c>
      <c r="AC22" s="7">
        <f t="shared" si="4"/>
        <v>24</v>
      </c>
      <c r="AD22" s="8">
        <v>0</v>
      </c>
      <c r="AE22" s="8">
        <v>0</v>
      </c>
      <c r="AF22" s="8">
        <v>0</v>
      </c>
      <c r="AG22" s="8">
        <v>0</v>
      </c>
      <c r="AH22" s="8">
        <v>0</v>
      </c>
      <c r="AI22" s="7">
        <f t="shared" si="5"/>
        <v>24</v>
      </c>
      <c r="AJ22" s="8">
        <v>0</v>
      </c>
      <c r="AK22" s="8">
        <v>0</v>
      </c>
      <c r="AL22" s="8">
        <v>0</v>
      </c>
      <c r="AM22" s="8">
        <v>0</v>
      </c>
      <c r="AN22" s="8">
        <v>0</v>
      </c>
      <c r="AO22" s="7">
        <f t="shared" si="6"/>
        <v>0</v>
      </c>
      <c r="AP22" s="11">
        <v>24</v>
      </c>
      <c r="AQ22" s="8">
        <v>0</v>
      </c>
      <c r="AR22" s="8">
        <v>0</v>
      </c>
      <c r="AS22" s="8">
        <v>0</v>
      </c>
      <c r="AT22" s="8">
        <v>0</v>
      </c>
      <c r="AU22" s="4">
        <v>13</v>
      </c>
      <c r="AV22" s="5">
        <v>7298</v>
      </c>
      <c r="AW22" s="5">
        <v>6191</v>
      </c>
      <c r="AX22" s="5">
        <v>12456</v>
      </c>
      <c r="AY22" s="5">
        <v>11134</v>
      </c>
      <c r="AZ22" s="5">
        <v>11070</v>
      </c>
      <c r="BA22" s="5">
        <v>11275</v>
      </c>
      <c r="BB22" s="5">
        <v>1950</v>
      </c>
      <c r="BC22" s="5">
        <v>11482</v>
      </c>
      <c r="BD22" s="5">
        <v>1752</v>
      </c>
      <c r="BE22" s="5">
        <v>9590</v>
      </c>
      <c r="BF22" s="9">
        <v>4413</v>
      </c>
      <c r="BG22" s="5">
        <v>1521</v>
      </c>
    </row>
    <row r="23" spans="2:59" ht="17.55" customHeight="1" x14ac:dyDescent="0.3">
      <c r="B23" s="82">
        <v>14</v>
      </c>
      <c r="C23" s="82"/>
      <c r="D23" s="82"/>
      <c r="E23" s="7">
        <f t="shared" si="0"/>
        <v>24</v>
      </c>
      <c r="F23" s="8">
        <v>0</v>
      </c>
      <c r="G23" s="8">
        <v>0</v>
      </c>
      <c r="H23" s="8">
        <v>0</v>
      </c>
      <c r="I23" s="8">
        <v>0</v>
      </c>
      <c r="J23" s="8">
        <v>0</v>
      </c>
      <c r="K23" s="7">
        <f t="shared" si="1"/>
        <v>0</v>
      </c>
      <c r="L23" s="11">
        <v>24</v>
      </c>
      <c r="M23" s="8">
        <v>0</v>
      </c>
      <c r="N23" s="8">
        <v>0</v>
      </c>
      <c r="O23" s="8">
        <v>0</v>
      </c>
      <c r="P23" s="8">
        <v>0</v>
      </c>
      <c r="Q23" s="7">
        <f t="shared" si="2"/>
        <v>24</v>
      </c>
      <c r="R23" s="8">
        <v>0</v>
      </c>
      <c r="S23" s="8">
        <v>0</v>
      </c>
      <c r="T23" s="8">
        <v>0</v>
      </c>
      <c r="U23" s="8">
        <v>0</v>
      </c>
      <c r="V23" s="8">
        <v>0</v>
      </c>
      <c r="W23" s="7">
        <f t="shared" si="3"/>
        <v>0</v>
      </c>
      <c r="X23" s="11">
        <v>24</v>
      </c>
      <c r="Y23" s="8">
        <v>0</v>
      </c>
      <c r="Z23" s="8">
        <v>0</v>
      </c>
      <c r="AA23" s="8">
        <v>0</v>
      </c>
      <c r="AB23" s="8">
        <v>0</v>
      </c>
      <c r="AC23" s="7">
        <f t="shared" si="4"/>
        <v>24</v>
      </c>
      <c r="AD23" s="8">
        <v>0</v>
      </c>
      <c r="AE23" s="8">
        <v>0</v>
      </c>
      <c r="AF23" s="8">
        <v>0</v>
      </c>
      <c r="AG23" s="8">
        <v>0</v>
      </c>
      <c r="AH23" s="8">
        <v>0</v>
      </c>
      <c r="AI23" s="7">
        <f t="shared" si="5"/>
        <v>24</v>
      </c>
      <c r="AJ23" s="8">
        <v>0</v>
      </c>
      <c r="AK23" s="8">
        <v>0</v>
      </c>
      <c r="AL23" s="8">
        <v>0</v>
      </c>
      <c r="AM23" s="8">
        <v>0</v>
      </c>
      <c r="AN23" s="8">
        <v>0</v>
      </c>
      <c r="AO23" s="7">
        <f t="shared" si="6"/>
        <v>0</v>
      </c>
      <c r="AP23" s="11">
        <v>24</v>
      </c>
      <c r="AQ23" s="8">
        <v>0</v>
      </c>
      <c r="AR23" s="8">
        <v>0</v>
      </c>
      <c r="AS23" s="8">
        <v>0</v>
      </c>
      <c r="AT23" s="8">
        <v>0</v>
      </c>
      <c r="AU23" s="4">
        <v>14</v>
      </c>
      <c r="AV23" s="5">
        <v>7322</v>
      </c>
      <c r="AW23" s="5">
        <v>6191</v>
      </c>
      <c r="AX23" s="5">
        <v>12480</v>
      </c>
      <c r="AY23" s="5">
        <v>11134</v>
      </c>
      <c r="AZ23" s="5">
        <v>11094</v>
      </c>
      <c r="BA23" s="5">
        <v>11299</v>
      </c>
      <c r="BB23" s="5">
        <v>1950</v>
      </c>
      <c r="BC23" s="5">
        <v>11505</v>
      </c>
      <c r="BD23" s="5">
        <v>1754</v>
      </c>
      <c r="BE23" s="5">
        <v>9614</v>
      </c>
      <c r="BF23" s="9">
        <v>4437</v>
      </c>
      <c r="BG23" s="5">
        <v>1521</v>
      </c>
    </row>
    <row r="24" spans="2:59" ht="17.55" customHeight="1" x14ac:dyDescent="0.3">
      <c r="B24" s="82">
        <v>15</v>
      </c>
      <c r="C24" s="82"/>
      <c r="D24" s="82"/>
      <c r="E24" s="7">
        <f t="shared" si="0"/>
        <v>24</v>
      </c>
      <c r="F24" s="11">
        <v>0</v>
      </c>
      <c r="G24" s="11">
        <v>0</v>
      </c>
      <c r="H24" s="11">
        <v>0</v>
      </c>
      <c r="I24" s="11">
        <v>0</v>
      </c>
      <c r="J24" s="11">
        <v>0</v>
      </c>
      <c r="K24" s="7">
        <f t="shared" si="1"/>
        <v>0</v>
      </c>
      <c r="L24" s="11">
        <v>24</v>
      </c>
      <c r="M24" s="11">
        <v>0</v>
      </c>
      <c r="N24" s="11">
        <v>0</v>
      </c>
      <c r="O24" s="11">
        <v>0</v>
      </c>
      <c r="P24" s="11">
        <v>0</v>
      </c>
      <c r="Q24" s="7">
        <f t="shared" si="2"/>
        <v>24</v>
      </c>
      <c r="R24" s="11">
        <v>0</v>
      </c>
      <c r="S24" s="11">
        <v>0</v>
      </c>
      <c r="T24" s="11">
        <v>0</v>
      </c>
      <c r="U24" s="11">
        <v>0</v>
      </c>
      <c r="V24" s="11">
        <v>0</v>
      </c>
      <c r="W24" s="7">
        <f t="shared" si="3"/>
        <v>0</v>
      </c>
      <c r="X24" s="11">
        <v>24</v>
      </c>
      <c r="Y24" s="11">
        <v>0</v>
      </c>
      <c r="Z24" s="11">
        <v>0</v>
      </c>
      <c r="AA24" s="11">
        <v>0</v>
      </c>
      <c r="AB24" s="11">
        <v>0</v>
      </c>
      <c r="AC24" s="7">
        <f t="shared" si="4"/>
        <v>24</v>
      </c>
      <c r="AD24" s="11">
        <v>0</v>
      </c>
      <c r="AE24" s="11">
        <v>0</v>
      </c>
      <c r="AF24" s="11">
        <v>0</v>
      </c>
      <c r="AG24" s="11">
        <v>0</v>
      </c>
      <c r="AH24" s="11">
        <v>0</v>
      </c>
      <c r="AI24" s="7">
        <f t="shared" si="5"/>
        <v>24</v>
      </c>
      <c r="AJ24" s="11">
        <v>0</v>
      </c>
      <c r="AK24" s="11">
        <v>0</v>
      </c>
      <c r="AL24" s="11">
        <v>0</v>
      </c>
      <c r="AM24" s="11">
        <v>0</v>
      </c>
      <c r="AN24" s="11">
        <v>0</v>
      </c>
      <c r="AO24" s="7">
        <f t="shared" si="6"/>
        <v>0</v>
      </c>
      <c r="AP24" s="11">
        <v>24</v>
      </c>
      <c r="AQ24" s="11">
        <v>0</v>
      </c>
      <c r="AR24" s="11">
        <v>0</v>
      </c>
      <c r="AS24" s="11">
        <v>0</v>
      </c>
      <c r="AT24" s="11">
        <v>0</v>
      </c>
      <c r="AU24" s="4">
        <v>15</v>
      </c>
      <c r="AV24" s="5">
        <v>7346</v>
      </c>
      <c r="AW24" s="5">
        <v>6191</v>
      </c>
      <c r="AX24" s="5">
        <v>12504</v>
      </c>
      <c r="AY24" s="5">
        <v>11134</v>
      </c>
      <c r="AZ24" s="5">
        <v>11118</v>
      </c>
      <c r="BA24" s="5">
        <v>11323</v>
      </c>
      <c r="BB24" s="5">
        <v>1950</v>
      </c>
      <c r="BC24" s="5">
        <v>11529</v>
      </c>
      <c r="BD24" s="5">
        <v>1754</v>
      </c>
      <c r="BE24" s="5">
        <v>9638</v>
      </c>
      <c r="BF24" s="9">
        <v>4461</v>
      </c>
      <c r="BG24" s="5">
        <v>1521</v>
      </c>
    </row>
    <row r="25" spans="2:59" ht="17.55" customHeight="1" x14ac:dyDescent="0.3">
      <c r="B25" s="82">
        <v>16</v>
      </c>
      <c r="C25" s="82"/>
      <c r="D25" s="82"/>
      <c r="E25" s="7">
        <f t="shared" si="0"/>
        <v>24</v>
      </c>
      <c r="F25" s="11">
        <v>0</v>
      </c>
      <c r="G25" s="11">
        <v>0</v>
      </c>
      <c r="H25" s="11">
        <v>0</v>
      </c>
      <c r="I25" s="11">
        <v>0</v>
      </c>
      <c r="J25" s="11">
        <v>0</v>
      </c>
      <c r="K25" s="7">
        <f t="shared" si="1"/>
        <v>0</v>
      </c>
      <c r="L25" s="11">
        <v>24</v>
      </c>
      <c r="M25" s="11">
        <v>0</v>
      </c>
      <c r="N25" s="11">
        <v>0</v>
      </c>
      <c r="O25" s="11">
        <v>0</v>
      </c>
      <c r="P25" s="11">
        <v>0</v>
      </c>
      <c r="Q25" s="7">
        <f t="shared" si="2"/>
        <v>24</v>
      </c>
      <c r="R25" s="11">
        <v>0</v>
      </c>
      <c r="S25" s="11">
        <v>0</v>
      </c>
      <c r="T25" s="11">
        <v>0</v>
      </c>
      <c r="U25" s="11">
        <v>0</v>
      </c>
      <c r="V25" s="11">
        <v>0</v>
      </c>
      <c r="W25" s="7">
        <f t="shared" si="3"/>
        <v>0</v>
      </c>
      <c r="X25" s="11">
        <v>24</v>
      </c>
      <c r="Y25" s="11">
        <v>0</v>
      </c>
      <c r="Z25" s="11">
        <v>0</v>
      </c>
      <c r="AA25" s="11">
        <v>0</v>
      </c>
      <c r="AB25" s="11">
        <v>0</v>
      </c>
      <c r="AC25" s="7">
        <f t="shared" si="4"/>
        <v>24</v>
      </c>
      <c r="AD25" s="11">
        <v>0</v>
      </c>
      <c r="AE25" s="11">
        <v>0</v>
      </c>
      <c r="AF25" s="11">
        <v>0</v>
      </c>
      <c r="AG25" s="11">
        <v>0</v>
      </c>
      <c r="AH25" s="11">
        <v>0</v>
      </c>
      <c r="AI25" s="7">
        <f t="shared" si="5"/>
        <v>24</v>
      </c>
      <c r="AJ25" s="11">
        <v>0</v>
      </c>
      <c r="AK25" s="11">
        <v>0</v>
      </c>
      <c r="AL25" s="11">
        <v>0</v>
      </c>
      <c r="AM25" s="11">
        <v>0</v>
      </c>
      <c r="AN25" s="11">
        <v>0</v>
      </c>
      <c r="AO25" s="7">
        <f t="shared" si="6"/>
        <v>0</v>
      </c>
      <c r="AP25" s="11">
        <v>24</v>
      </c>
      <c r="AQ25" s="11">
        <v>0</v>
      </c>
      <c r="AR25" s="11">
        <v>0</v>
      </c>
      <c r="AS25" s="11">
        <v>0</v>
      </c>
      <c r="AT25" s="11">
        <v>0</v>
      </c>
      <c r="AU25" s="4">
        <v>16</v>
      </c>
      <c r="AV25" s="5">
        <v>7370</v>
      </c>
      <c r="AW25" s="5">
        <v>6191</v>
      </c>
      <c r="AX25" s="5">
        <v>12528</v>
      </c>
      <c r="AY25" s="5">
        <v>11134</v>
      </c>
      <c r="AZ25" s="5">
        <v>11142</v>
      </c>
      <c r="BA25" s="5">
        <v>11347</v>
      </c>
      <c r="BB25" s="5">
        <v>1950</v>
      </c>
      <c r="BC25" s="5">
        <v>11553</v>
      </c>
      <c r="BD25" s="5">
        <v>1754</v>
      </c>
      <c r="BE25" s="5">
        <v>9662</v>
      </c>
      <c r="BF25" s="9">
        <v>4485</v>
      </c>
      <c r="BG25" s="5">
        <v>1521</v>
      </c>
    </row>
    <row r="26" spans="2:59" ht="17.55" customHeight="1" x14ac:dyDescent="0.3">
      <c r="B26" s="82">
        <v>17</v>
      </c>
      <c r="C26" s="82"/>
      <c r="D26" s="82"/>
      <c r="E26" s="7">
        <f t="shared" si="0"/>
        <v>21</v>
      </c>
      <c r="F26" s="11">
        <v>0</v>
      </c>
      <c r="G26" s="12">
        <v>3</v>
      </c>
      <c r="H26" s="11">
        <v>0</v>
      </c>
      <c r="I26" s="11">
        <v>0</v>
      </c>
      <c r="J26" s="11">
        <v>0</v>
      </c>
      <c r="K26" s="7">
        <f t="shared" si="1"/>
        <v>4</v>
      </c>
      <c r="L26" s="11">
        <v>20</v>
      </c>
      <c r="M26" s="11">
        <v>0</v>
      </c>
      <c r="N26" s="11">
        <v>0</v>
      </c>
      <c r="O26" s="11">
        <v>0</v>
      </c>
      <c r="P26" s="11">
        <v>0</v>
      </c>
      <c r="Q26" s="7">
        <f t="shared" si="2"/>
        <v>24</v>
      </c>
      <c r="R26" s="11">
        <v>0</v>
      </c>
      <c r="S26" s="11">
        <v>0</v>
      </c>
      <c r="T26" s="11">
        <v>0</v>
      </c>
      <c r="U26" s="11">
        <v>0</v>
      </c>
      <c r="V26" s="11">
        <v>0</v>
      </c>
      <c r="W26" s="7">
        <f t="shared" si="3"/>
        <v>0</v>
      </c>
      <c r="X26" s="11">
        <v>24</v>
      </c>
      <c r="Y26" s="11">
        <v>0</v>
      </c>
      <c r="Z26" s="11">
        <v>0</v>
      </c>
      <c r="AA26" s="11">
        <v>0</v>
      </c>
      <c r="AB26" s="11">
        <v>0</v>
      </c>
      <c r="AC26" s="7">
        <f t="shared" si="4"/>
        <v>24</v>
      </c>
      <c r="AD26" s="11">
        <v>0</v>
      </c>
      <c r="AE26" s="11">
        <v>0</v>
      </c>
      <c r="AF26" s="11">
        <v>0</v>
      </c>
      <c r="AG26" s="11">
        <v>0</v>
      </c>
      <c r="AH26" s="11">
        <v>0</v>
      </c>
      <c r="AI26" s="7">
        <f t="shared" si="5"/>
        <v>24</v>
      </c>
      <c r="AJ26" s="11">
        <v>0</v>
      </c>
      <c r="AK26" s="11">
        <v>0</v>
      </c>
      <c r="AL26" s="11">
        <v>0</v>
      </c>
      <c r="AM26" s="11">
        <v>0</v>
      </c>
      <c r="AN26" s="11">
        <v>0</v>
      </c>
      <c r="AO26" s="7">
        <f t="shared" si="6"/>
        <v>0</v>
      </c>
      <c r="AP26" s="11">
        <v>24</v>
      </c>
      <c r="AQ26" s="11">
        <v>0</v>
      </c>
      <c r="AR26" s="11">
        <v>0</v>
      </c>
      <c r="AS26" s="11">
        <v>0</v>
      </c>
      <c r="AT26" s="11">
        <v>0</v>
      </c>
      <c r="AU26" s="4">
        <v>17</v>
      </c>
      <c r="AV26" s="5">
        <v>7391</v>
      </c>
      <c r="AW26" s="5">
        <v>6195</v>
      </c>
      <c r="AX26" s="5">
        <v>12552</v>
      </c>
      <c r="AY26" s="5">
        <v>11134</v>
      </c>
      <c r="AZ26" s="5">
        <v>11166</v>
      </c>
      <c r="BA26" s="5">
        <v>11371</v>
      </c>
      <c r="BB26" s="5">
        <v>1950</v>
      </c>
      <c r="BC26" s="5">
        <v>11577</v>
      </c>
      <c r="BD26" s="5">
        <v>1754</v>
      </c>
      <c r="BE26" s="5">
        <v>9686</v>
      </c>
      <c r="BF26" s="9">
        <v>4509</v>
      </c>
      <c r="BG26" s="5">
        <v>1521</v>
      </c>
    </row>
    <row r="27" spans="2:59" ht="17.55" customHeight="1" x14ac:dyDescent="0.3">
      <c r="B27" s="82">
        <v>18</v>
      </c>
      <c r="C27" s="82"/>
      <c r="D27" s="82"/>
      <c r="E27" s="7">
        <f t="shared" si="0"/>
        <v>23</v>
      </c>
      <c r="F27" s="11">
        <v>0</v>
      </c>
      <c r="G27" s="12">
        <v>1</v>
      </c>
      <c r="H27" s="11">
        <v>0</v>
      </c>
      <c r="I27" s="11">
        <v>0</v>
      </c>
      <c r="J27" s="11">
        <v>0</v>
      </c>
      <c r="K27" s="7">
        <f t="shared" si="1"/>
        <v>2</v>
      </c>
      <c r="L27" s="11">
        <v>22</v>
      </c>
      <c r="M27" s="11">
        <v>0</v>
      </c>
      <c r="N27" s="11">
        <v>0</v>
      </c>
      <c r="O27" s="11">
        <v>0</v>
      </c>
      <c r="P27" s="11">
        <v>0</v>
      </c>
      <c r="Q27" s="7">
        <f t="shared" si="2"/>
        <v>24</v>
      </c>
      <c r="R27" s="11">
        <v>0</v>
      </c>
      <c r="S27" s="11">
        <v>0</v>
      </c>
      <c r="T27" s="11">
        <v>0</v>
      </c>
      <c r="U27" s="11">
        <v>0</v>
      </c>
      <c r="V27" s="11">
        <v>0</v>
      </c>
      <c r="W27" s="7">
        <f t="shared" si="3"/>
        <v>0</v>
      </c>
      <c r="X27" s="11">
        <v>24</v>
      </c>
      <c r="Y27" s="11">
        <v>0</v>
      </c>
      <c r="Z27" s="11">
        <v>0</v>
      </c>
      <c r="AA27" s="11">
        <v>0</v>
      </c>
      <c r="AB27" s="11">
        <v>0</v>
      </c>
      <c r="AC27" s="7">
        <f t="shared" si="4"/>
        <v>24</v>
      </c>
      <c r="AD27" s="11">
        <v>0</v>
      </c>
      <c r="AE27" s="11">
        <v>0</v>
      </c>
      <c r="AF27" s="11">
        <v>0</v>
      </c>
      <c r="AG27" s="11">
        <v>0</v>
      </c>
      <c r="AH27" s="11">
        <v>0</v>
      </c>
      <c r="AI27" s="7">
        <f t="shared" si="5"/>
        <v>24</v>
      </c>
      <c r="AJ27" s="11">
        <v>0</v>
      </c>
      <c r="AK27" s="11">
        <v>0</v>
      </c>
      <c r="AL27" s="11">
        <v>0</v>
      </c>
      <c r="AM27" s="11">
        <v>0</v>
      </c>
      <c r="AN27" s="11">
        <v>0</v>
      </c>
      <c r="AO27" s="7">
        <f t="shared" si="6"/>
        <v>0</v>
      </c>
      <c r="AP27" s="11">
        <v>24</v>
      </c>
      <c r="AQ27" s="11">
        <v>0</v>
      </c>
      <c r="AR27" s="11">
        <v>0</v>
      </c>
      <c r="AS27" s="11">
        <v>0</v>
      </c>
      <c r="AT27" s="11">
        <v>0</v>
      </c>
      <c r="AU27" s="4">
        <v>18</v>
      </c>
      <c r="AV27" s="5">
        <v>7414</v>
      </c>
      <c r="AW27" s="5">
        <v>6197</v>
      </c>
      <c r="AX27" s="5">
        <v>12576</v>
      </c>
      <c r="AY27" s="5">
        <v>11134</v>
      </c>
      <c r="AZ27" s="5">
        <v>11190</v>
      </c>
      <c r="BA27" s="5">
        <v>11395</v>
      </c>
      <c r="BB27" s="5">
        <v>1950</v>
      </c>
      <c r="BC27" s="5">
        <v>11601</v>
      </c>
      <c r="BD27" s="5">
        <v>1754</v>
      </c>
      <c r="BE27" s="5">
        <v>9710</v>
      </c>
      <c r="BF27" s="9">
        <v>4533</v>
      </c>
      <c r="BG27" s="5">
        <v>1521</v>
      </c>
    </row>
    <row r="28" spans="2:59" ht="17.55" customHeight="1" x14ac:dyDescent="0.3">
      <c r="B28" s="82">
        <v>19</v>
      </c>
      <c r="C28" s="82"/>
      <c r="D28" s="82"/>
      <c r="E28" s="7">
        <f t="shared" si="0"/>
        <v>13</v>
      </c>
      <c r="F28" s="11">
        <v>0</v>
      </c>
      <c r="G28" s="11">
        <v>0</v>
      </c>
      <c r="H28" s="11">
        <v>11</v>
      </c>
      <c r="I28" s="11">
        <v>0</v>
      </c>
      <c r="J28" s="11">
        <v>0</v>
      </c>
      <c r="K28" s="7">
        <f t="shared" si="1"/>
        <v>11</v>
      </c>
      <c r="L28" s="11">
        <v>13</v>
      </c>
      <c r="M28" s="11">
        <v>0</v>
      </c>
      <c r="N28" s="11">
        <v>0</v>
      </c>
      <c r="O28" s="11">
        <v>0</v>
      </c>
      <c r="P28" s="11">
        <v>0</v>
      </c>
      <c r="Q28" s="7">
        <f t="shared" si="2"/>
        <v>24</v>
      </c>
      <c r="R28" s="11">
        <v>0</v>
      </c>
      <c r="S28" s="11">
        <v>0</v>
      </c>
      <c r="T28" s="11">
        <v>0</v>
      </c>
      <c r="U28" s="11">
        <v>0</v>
      </c>
      <c r="V28" s="11">
        <v>0</v>
      </c>
      <c r="W28" s="7">
        <f t="shared" si="3"/>
        <v>0</v>
      </c>
      <c r="X28" s="11">
        <v>24</v>
      </c>
      <c r="Y28" s="11">
        <v>0</v>
      </c>
      <c r="Z28" s="11">
        <v>0</v>
      </c>
      <c r="AA28" s="11">
        <v>0</v>
      </c>
      <c r="AB28" s="11">
        <v>0</v>
      </c>
      <c r="AC28" s="7">
        <f t="shared" si="4"/>
        <v>24</v>
      </c>
      <c r="AD28" s="11">
        <v>0</v>
      </c>
      <c r="AE28" s="11">
        <v>0</v>
      </c>
      <c r="AF28" s="11">
        <v>0</v>
      </c>
      <c r="AG28" s="11">
        <v>0</v>
      </c>
      <c r="AH28" s="11">
        <v>0</v>
      </c>
      <c r="AI28" s="7">
        <f t="shared" si="5"/>
        <v>24</v>
      </c>
      <c r="AJ28" s="11">
        <v>0</v>
      </c>
      <c r="AK28" s="11">
        <v>0</v>
      </c>
      <c r="AL28" s="11">
        <v>0</v>
      </c>
      <c r="AM28" s="11">
        <v>0</v>
      </c>
      <c r="AN28" s="11">
        <v>0</v>
      </c>
      <c r="AO28" s="7">
        <f t="shared" si="6"/>
        <v>0</v>
      </c>
      <c r="AP28" s="11">
        <v>24</v>
      </c>
      <c r="AQ28" s="11">
        <v>0</v>
      </c>
      <c r="AR28" s="11">
        <v>0</v>
      </c>
      <c r="AS28" s="11">
        <v>0</v>
      </c>
      <c r="AT28" s="11">
        <v>0</v>
      </c>
      <c r="AU28" s="4">
        <v>19</v>
      </c>
      <c r="AV28" s="5">
        <v>7427</v>
      </c>
      <c r="AW28" s="5">
        <v>6208</v>
      </c>
      <c r="AX28" s="5">
        <v>12600</v>
      </c>
      <c r="AY28" s="5">
        <v>11134</v>
      </c>
      <c r="AZ28" s="5">
        <v>11214</v>
      </c>
      <c r="BA28" s="5">
        <v>11419</v>
      </c>
      <c r="BB28" s="5">
        <v>1950</v>
      </c>
      <c r="BC28" s="5">
        <v>11625</v>
      </c>
      <c r="BD28" s="5">
        <v>1754</v>
      </c>
      <c r="BE28" s="5">
        <v>9734</v>
      </c>
      <c r="BF28" s="9">
        <v>4557</v>
      </c>
      <c r="BG28" s="5">
        <v>1521</v>
      </c>
    </row>
    <row r="29" spans="2:59" ht="17.55" customHeight="1" x14ac:dyDescent="0.3">
      <c r="B29" s="82">
        <v>20</v>
      </c>
      <c r="C29" s="82"/>
      <c r="D29" s="82"/>
      <c r="E29" s="7">
        <f t="shared" si="0"/>
        <v>24</v>
      </c>
      <c r="F29" s="11">
        <v>0</v>
      </c>
      <c r="G29" s="11">
        <v>0</v>
      </c>
      <c r="H29" s="11">
        <v>0</v>
      </c>
      <c r="I29" s="11">
        <v>0</v>
      </c>
      <c r="J29" s="11">
        <v>0</v>
      </c>
      <c r="K29" s="7">
        <f t="shared" si="1"/>
        <v>0</v>
      </c>
      <c r="L29" s="11">
        <v>24</v>
      </c>
      <c r="M29" s="11">
        <v>0</v>
      </c>
      <c r="N29" s="11">
        <v>0</v>
      </c>
      <c r="O29" s="11">
        <v>0</v>
      </c>
      <c r="P29" s="11">
        <v>0</v>
      </c>
      <c r="Q29" s="7">
        <f t="shared" si="2"/>
        <v>24</v>
      </c>
      <c r="R29" s="11">
        <v>0</v>
      </c>
      <c r="S29" s="11">
        <v>0</v>
      </c>
      <c r="T29" s="11">
        <v>0</v>
      </c>
      <c r="U29" s="11">
        <v>0</v>
      </c>
      <c r="V29" s="11">
        <v>0</v>
      </c>
      <c r="W29" s="7">
        <f t="shared" si="3"/>
        <v>0</v>
      </c>
      <c r="X29" s="11">
        <v>24</v>
      </c>
      <c r="Y29" s="11">
        <v>0</v>
      </c>
      <c r="Z29" s="11">
        <v>0</v>
      </c>
      <c r="AA29" s="11">
        <v>0</v>
      </c>
      <c r="AB29" s="11">
        <v>0</v>
      </c>
      <c r="AC29" s="7">
        <f t="shared" si="4"/>
        <v>24</v>
      </c>
      <c r="AD29" s="11">
        <v>0</v>
      </c>
      <c r="AE29" s="11">
        <v>0</v>
      </c>
      <c r="AF29" s="11">
        <v>0</v>
      </c>
      <c r="AG29" s="11">
        <v>0</v>
      </c>
      <c r="AH29" s="11">
        <v>0</v>
      </c>
      <c r="AI29" s="7">
        <f t="shared" si="5"/>
        <v>24</v>
      </c>
      <c r="AJ29" s="11">
        <v>0</v>
      </c>
      <c r="AK29" s="11">
        <v>0</v>
      </c>
      <c r="AL29" s="11">
        <v>0</v>
      </c>
      <c r="AM29" s="11">
        <v>0</v>
      </c>
      <c r="AN29" s="11">
        <v>0</v>
      </c>
      <c r="AO29" s="7">
        <f t="shared" si="6"/>
        <v>0</v>
      </c>
      <c r="AP29" s="11">
        <v>24</v>
      </c>
      <c r="AQ29" s="11">
        <v>0</v>
      </c>
      <c r="AR29" s="11">
        <v>0</v>
      </c>
      <c r="AS29" s="11">
        <v>0</v>
      </c>
      <c r="AT29" s="11">
        <v>0</v>
      </c>
      <c r="AU29" s="4">
        <v>20</v>
      </c>
      <c r="AV29" s="5">
        <v>7451</v>
      </c>
      <c r="AW29" s="5">
        <v>6208</v>
      </c>
      <c r="AX29" s="5">
        <v>12624</v>
      </c>
      <c r="AY29" s="5">
        <v>11134</v>
      </c>
      <c r="AZ29" s="5">
        <v>11238</v>
      </c>
      <c r="BA29" s="5">
        <v>11443</v>
      </c>
      <c r="BB29" s="5">
        <v>1950</v>
      </c>
      <c r="BC29" s="5">
        <v>11649</v>
      </c>
      <c r="BD29" s="5">
        <v>1754</v>
      </c>
      <c r="BE29" s="5">
        <v>9758</v>
      </c>
      <c r="BF29" s="9">
        <v>4581</v>
      </c>
      <c r="BG29" s="5">
        <v>1521</v>
      </c>
    </row>
    <row r="30" spans="2:59" ht="17.55" customHeight="1" x14ac:dyDescent="0.3">
      <c r="B30" s="82">
        <v>21</v>
      </c>
      <c r="C30" s="82"/>
      <c r="D30" s="82"/>
      <c r="E30" s="7">
        <f t="shared" si="0"/>
        <v>24</v>
      </c>
      <c r="F30" s="11">
        <v>0</v>
      </c>
      <c r="G30" s="11">
        <v>0</v>
      </c>
      <c r="H30" s="11">
        <v>0</v>
      </c>
      <c r="I30" s="11">
        <v>0</v>
      </c>
      <c r="J30" s="11">
        <v>0</v>
      </c>
      <c r="K30" s="7">
        <f t="shared" si="1"/>
        <v>0</v>
      </c>
      <c r="L30" s="11">
        <v>24</v>
      </c>
      <c r="M30" s="11">
        <v>0</v>
      </c>
      <c r="N30" s="11">
        <v>0</v>
      </c>
      <c r="O30" s="11">
        <v>0</v>
      </c>
      <c r="P30" s="11">
        <v>0</v>
      </c>
      <c r="Q30" s="7">
        <f t="shared" si="2"/>
        <v>24</v>
      </c>
      <c r="R30" s="11">
        <v>0</v>
      </c>
      <c r="S30" s="11">
        <v>0</v>
      </c>
      <c r="T30" s="11">
        <v>0</v>
      </c>
      <c r="U30" s="11">
        <v>0</v>
      </c>
      <c r="V30" s="11">
        <v>0</v>
      </c>
      <c r="W30" s="7">
        <f t="shared" si="3"/>
        <v>0</v>
      </c>
      <c r="X30" s="11">
        <v>24</v>
      </c>
      <c r="Y30" s="11">
        <v>0</v>
      </c>
      <c r="Z30" s="11">
        <v>0</v>
      </c>
      <c r="AA30" s="11">
        <v>0</v>
      </c>
      <c r="AB30" s="11">
        <v>0</v>
      </c>
      <c r="AC30" s="7">
        <f t="shared" si="4"/>
        <v>24</v>
      </c>
      <c r="AD30" s="11">
        <v>0</v>
      </c>
      <c r="AE30" s="11">
        <v>0</v>
      </c>
      <c r="AF30" s="11">
        <v>0</v>
      </c>
      <c r="AG30" s="11">
        <v>0</v>
      </c>
      <c r="AH30" s="11">
        <v>0</v>
      </c>
      <c r="AI30" s="7">
        <f t="shared" si="5"/>
        <v>24</v>
      </c>
      <c r="AJ30" s="11">
        <v>0</v>
      </c>
      <c r="AK30" s="11">
        <v>0</v>
      </c>
      <c r="AL30" s="11">
        <v>0</v>
      </c>
      <c r="AM30" s="11">
        <v>0</v>
      </c>
      <c r="AN30" s="11">
        <v>0</v>
      </c>
      <c r="AO30" s="7">
        <f t="shared" si="6"/>
        <v>0</v>
      </c>
      <c r="AP30" s="11">
        <v>24</v>
      </c>
      <c r="AQ30" s="11">
        <v>0</v>
      </c>
      <c r="AR30" s="11">
        <v>0</v>
      </c>
      <c r="AS30" s="11">
        <v>0</v>
      </c>
      <c r="AT30" s="11">
        <v>0</v>
      </c>
      <c r="AU30" s="4">
        <v>21</v>
      </c>
      <c r="AV30" s="5">
        <v>7475</v>
      </c>
      <c r="AW30" s="5">
        <v>6208</v>
      </c>
      <c r="AX30" s="5">
        <v>12648</v>
      </c>
      <c r="AY30" s="5">
        <v>11134</v>
      </c>
      <c r="AZ30" s="5">
        <v>11262</v>
      </c>
      <c r="BA30" s="5">
        <v>11467</v>
      </c>
      <c r="BB30" s="5">
        <v>1950</v>
      </c>
      <c r="BC30" s="5">
        <v>11666</v>
      </c>
      <c r="BD30" s="5">
        <v>1762</v>
      </c>
      <c r="BE30" s="5">
        <v>9782</v>
      </c>
      <c r="BF30" s="9">
        <v>4605</v>
      </c>
      <c r="BG30" s="5">
        <v>1521</v>
      </c>
    </row>
    <row r="31" spans="2:59" ht="17.55" customHeight="1" x14ac:dyDescent="0.3">
      <c r="B31" s="82">
        <v>22</v>
      </c>
      <c r="C31" s="82"/>
      <c r="D31" s="82"/>
      <c r="E31" s="7">
        <f t="shared" si="0"/>
        <v>24</v>
      </c>
      <c r="F31" s="11">
        <v>0</v>
      </c>
      <c r="G31" s="11">
        <v>0</v>
      </c>
      <c r="H31" s="11">
        <v>0</v>
      </c>
      <c r="I31" s="11">
        <v>0</v>
      </c>
      <c r="J31" s="11">
        <v>0</v>
      </c>
      <c r="K31" s="7">
        <f t="shared" si="1"/>
        <v>0</v>
      </c>
      <c r="L31" s="11">
        <v>24</v>
      </c>
      <c r="M31" s="11">
        <v>0</v>
      </c>
      <c r="N31" s="11">
        <v>0</v>
      </c>
      <c r="O31" s="11">
        <v>0</v>
      </c>
      <c r="P31" s="11">
        <v>0</v>
      </c>
      <c r="Q31" s="7">
        <f t="shared" si="2"/>
        <v>24</v>
      </c>
      <c r="R31" s="11">
        <v>0</v>
      </c>
      <c r="S31" s="11">
        <v>0</v>
      </c>
      <c r="T31" s="11">
        <v>0</v>
      </c>
      <c r="U31" s="11">
        <v>0</v>
      </c>
      <c r="V31" s="11">
        <v>0</v>
      </c>
      <c r="W31" s="7">
        <f t="shared" si="3"/>
        <v>0</v>
      </c>
      <c r="X31" s="11">
        <v>24</v>
      </c>
      <c r="Y31" s="11">
        <v>0</v>
      </c>
      <c r="Z31" s="11">
        <v>0</v>
      </c>
      <c r="AA31" s="11">
        <v>0</v>
      </c>
      <c r="AB31" s="11">
        <v>0</v>
      </c>
      <c r="AC31" s="7">
        <f t="shared" si="4"/>
        <v>24</v>
      </c>
      <c r="AD31" s="11">
        <v>0</v>
      </c>
      <c r="AE31" s="11">
        <v>0</v>
      </c>
      <c r="AF31" s="11">
        <v>0</v>
      </c>
      <c r="AG31" s="11">
        <v>0</v>
      </c>
      <c r="AH31" s="11">
        <v>0</v>
      </c>
      <c r="AI31" s="7">
        <f t="shared" si="5"/>
        <v>24</v>
      </c>
      <c r="AJ31" s="11">
        <v>0</v>
      </c>
      <c r="AK31" s="11">
        <v>0</v>
      </c>
      <c r="AL31" s="11">
        <v>0</v>
      </c>
      <c r="AM31" s="11">
        <v>0</v>
      </c>
      <c r="AN31" s="11">
        <v>0</v>
      </c>
      <c r="AO31" s="7">
        <f t="shared" si="6"/>
        <v>0</v>
      </c>
      <c r="AP31" s="11">
        <v>24</v>
      </c>
      <c r="AQ31" s="11">
        <v>0</v>
      </c>
      <c r="AR31" s="11">
        <v>0</v>
      </c>
      <c r="AS31" s="11">
        <v>0</v>
      </c>
      <c r="AT31" s="11">
        <v>0</v>
      </c>
      <c r="AU31" s="4">
        <v>22</v>
      </c>
      <c r="AV31" s="5">
        <v>7499</v>
      </c>
      <c r="AW31" s="5">
        <v>6208</v>
      </c>
      <c r="AX31" s="5">
        <v>12672</v>
      </c>
      <c r="AY31" s="5">
        <v>11134</v>
      </c>
      <c r="AZ31" s="5">
        <v>11286</v>
      </c>
      <c r="BA31" s="5">
        <v>11491</v>
      </c>
      <c r="BB31" s="5">
        <v>1950</v>
      </c>
      <c r="BC31" s="5">
        <v>11690</v>
      </c>
      <c r="BD31" s="5">
        <v>1762</v>
      </c>
      <c r="BE31" s="5">
        <v>9799</v>
      </c>
      <c r="BF31" s="9">
        <v>4629</v>
      </c>
      <c r="BG31" s="5">
        <v>1529</v>
      </c>
    </row>
    <row r="32" spans="2:59" ht="17.55" customHeight="1" x14ac:dyDescent="0.3">
      <c r="B32" s="82">
        <v>23</v>
      </c>
      <c r="C32" s="82"/>
      <c r="D32" s="82"/>
      <c r="E32" s="7">
        <f t="shared" si="0"/>
        <v>24</v>
      </c>
      <c r="F32" s="11">
        <v>0</v>
      </c>
      <c r="G32" s="11">
        <v>0</v>
      </c>
      <c r="H32" s="11">
        <v>0</v>
      </c>
      <c r="I32" s="11">
        <v>0</v>
      </c>
      <c r="J32" s="11">
        <v>0</v>
      </c>
      <c r="K32" s="7">
        <f t="shared" si="1"/>
        <v>0</v>
      </c>
      <c r="L32" s="11">
        <v>24</v>
      </c>
      <c r="M32" s="11">
        <v>0</v>
      </c>
      <c r="N32" s="11">
        <v>0</v>
      </c>
      <c r="O32" s="11">
        <v>0</v>
      </c>
      <c r="P32" s="11">
        <v>0</v>
      </c>
      <c r="Q32" s="7">
        <f t="shared" si="2"/>
        <v>24</v>
      </c>
      <c r="R32" s="11">
        <v>0</v>
      </c>
      <c r="S32" s="11">
        <v>0</v>
      </c>
      <c r="T32" s="11">
        <v>0</v>
      </c>
      <c r="U32" s="11">
        <v>0</v>
      </c>
      <c r="V32" s="11">
        <v>0</v>
      </c>
      <c r="W32" s="7">
        <f t="shared" si="3"/>
        <v>0</v>
      </c>
      <c r="X32" s="11">
        <v>24</v>
      </c>
      <c r="Y32" s="11">
        <v>0</v>
      </c>
      <c r="Z32" s="11">
        <v>0</v>
      </c>
      <c r="AA32" s="11">
        <v>0</v>
      </c>
      <c r="AB32" s="11">
        <v>0</v>
      </c>
      <c r="AC32" s="7">
        <f t="shared" si="4"/>
        <v>24</v>
      </c>
      <c r="AD32" s="11">
        <v>0</v>
      </c>
      <c r="AE32" s="11">
        <v>0</v>
      </c>
      <c r="AF32" s="11">
        <v>0</v>
      </c>
      <c r="AG32" s="11">
        <v>0</v>
      </c>
      <c r="AH32" s="11">
        <v>0</v>
      </c>
      <c r="AI32" s="7">
        <f t="shared" si="5"/>
        <v>24</v>
      </c>
      <c r="AJ32" s="11">
        <v>0</v>
      </c>
      <c r="AK32" s="11">
        <v>0</v>
      </c>
      <c r="AL32" s="11">
        <v>0</v>
      </c>
      <c r="AM32" s="11">
        <v>0</v>
      </c>
      <c r="AN32" s="11">
        <v>0</v>
      </c>
      <c r="AO32" s="7">
        <f t="shared" si="6"/>
        <v>0</v>
      </c>
      <c r="AP32" s="11">
        <v>24</v>
      </c>
      <c r="AQ32" s="11">
        <v>0</v>
      </c>
      <c r="AR32" s="11">
        <v>0</v>
      </c>
      <c r="AS32" s="11">
        <v>0</v>
      </c>
      <c r="AT32" s="11">
        <v>0</v>
      </c>
      <c r="AU32" s="4">
        <v>23</v>
      </c>
      <c r="AV32" s="13">
        <v>7523</v>
      </c>
      <c r="AW32" s="5">
        <v>6208</v>
      </c>
      <c r="AX32" s="5">
        <v>12696</v>
      </c>
      <c r="AY32" s="5">
        <v>11134</v>
      </c>
      <c r="AZ32" s="5">
        <v>11310</v>
      </c>
      <c r="BA32" s="5">
        <v>11515</v>
      </c>
      <c r="BB32" s="5">
        <v>1950</v>
      </c>
      <c r="BC32" s="5">
        <v>11707</v>
      </c>
      <c r="BD32" s="5">
        <v>1769</v>
      </c>
      <c r="BE32" s="5">
        <v>9823</v>
      </c>
      <c r="BF32" s="9">
        <v>4648</v>
      </c>
      <c r="BG32" s="5">
        <v>1535</v>
      </c>
    </row>
    <row r="33" spans="2:59" ht="17.55" customHeight="1" x14ac:dyDescent="0.3">
      <c r="B33" s="82">
        <v>24</v>
      </c>
      <c r="C33" s="82"/>
      <c r="D33" s="82"/>
      <c r="E33" s="7">
        <f t="shared" si="0"/>
        <v>24</v>
      </c>
      <c r="F33" s="11">
        <v>0</v>
      </c>
      <c r="G33" s="11">
        <v>0</v>
      </c>
      <c r="H33" s="11">
        <v>0</v>
      </c>
      <c r="I33" s="11">
        <v>0</v>
      </c>
      <c r="J33" s="11">
        <v>0</v>
      </c>
      <c r="K33" s="7">
        <f t="shared" si="1"/>
        <v>0</v>
      </c>
      <c r="L33" s="11">
        <v>24</v>
      </c>
      <c r="M33" s="11">
        <v>0</v>
      </c>
      <c r="N33" s="11">
        <v>0</v>
      </c>
      <c r="O33" s="11">
        <v>0</v>
      </c>
      <c r="P33" s="11">
        <v>0</v>
      </c>
      <c r="Q33" s="7">
        <f t="shared" si="2"/>
        <v>22</v>
      </c>
      <c r="R33" s="11">
        <v>0</v>
      </c>
      <c r="S33" s="11">
        <v>0</v>
      </c>
      <c r="T33" s="11">
        <v>2</v>
      </c>
      <c r="U33" s="11">
        <v>0</v>
      </c>
      <c r="V33" s="11">
        <v>0</v>
      </c>
      <c r="W33" s="7">
        <f t="shared" si="3"/>
        <v>3</v>
      </c>
      <c r="X33" s="11">
        <v>21</v>
      </c>
      <c r="Y33" s="11">
        <v>0</v>
      </c>
      <c r="Z33" s="11">
        <v>0</v>
      </c>
      <c r="AA33" s="11">
        <v>0</v>
      </c>
      <c r="AB33" s="11">
        <v>0</v>
      </c>
      <c r="AC33" s="7">
        <f t="shared" si="4"/>
        <v>24</v>
      </c>
      <c r="AD33" s="11">
        <v>0</v>
      </c>
      <c r="AE33" s="11">
        <v>0</v>
      </c>
      <c r="AF33" s="11">
        <v>0</v>
      </c>
      <c r="AG33" s="11">
        <v>0</v>
      </c>
      <c r="AH33" s="11">
        <v>0</v>
      </c>
      <c r="AI33" s="7">
        <f t="shared" si="5"/>
        <v>24</v>
      </c>
      <c r="AJ33" s="11">
        <v>0</v>
      </c>
      <c r="AK33" s="11">
        <v>0</v>
      </c>
      <c r="AL33" s="11">
        <v>0</v>
      </c>
      <c r="AM33" s="11">
        <v>0</v>
      </c>
      <c r="AN33" s="11">
        <v>0</v>
      </c>
      <c r="AO33" s="7">
        <f t="shared" si="6"/>
        <v>0</v>
      </c>
      <c r="AP33" s="11">
        <v>24</v>
      </c>
      <c r="AQ33" s="11">
        <v>0</v>
      </c>
      <c r="AR33" s="11">
        <v>0</v>
      </c>
      <c r="AS33" s="11">
        <v>0</v>
      </c>
      <c r="AT33" s="11">
        <v>0</v>
      </c>
      <c r="AU33" s="4">
        <v>24</v>
      </c>
      <c r="AV33" s="5">
        <v>7547</v>
      </c>
      <c r="AW33" s="5">
        <v>6208</v>
      </c>
      <c r="AX33" s="5">
        <v>12718</v>
      </c>
      <c r="AY33" s="5">
        <v>11137</v>
      </c>
      <c r="AZ33" s="5">
        <v>11334</v>
      </c>
      <c r="BA33" s="5">
        <v>11539</v>
      </c>
      <c r="BB33" s="5">
        <v>1950</v>
      </c>
      <c r="BC33" s="5">
        <v>11722</v>
      </c>
      <c r="BD33" s="5">
        <v>1779</v>
      </c>
      <c r="BE33" s="5">
        <v>9847</v>
      </c>
      <c r="BF33" s="9">
        <v>4672</v>
      </c>
      <c r="BG33" s="5">
        <v>1535</v>
      </c>
    </row>
    <row r="34" spans="2:59" ht="17.55" customHeight="1" x14ac:dyDescent="0.3">
      <c r="B34" s="82">
        <v>25</v>
      </c>
      <c r="C34" s="82"/>
      <c r="D34" s="82"/>
      <c r="E34" s="7">
        <f t="shared" si="0"/>
        <v>24</v>
      </c>
      <c r="F34" s="11">
        <v>0</v>
      </c>
      <c r="G34" s="11">
        <v>0</v>
      </c>
      <c r="H34" s="11">
        <v>0</v>
      </c>
      <c r="I34" s="11">
        <v>0</v>
      </c>
      <c r="J34" s="11">
        <v>0</v>
      </c>
      <c r="K34" s="7">
        <f t="shared" si="1"/>
        <v>0</v>
      </c>
      <c r="L34" s="11">
        <v>24</v>
      </c>
      <c r="M34" s="11">
        <v>0</v>
      </c>
      <c r="N34" s="11">
        <v>0</v>
      </c>
      <c r="O34" s="11">
        <v>0</v>
      </c>
      <c r="P34" s="11">
        <v>0</v>
      </c>
      <c r="Q34" s="7">
        <f t="shared" si="2"/>
        <v>24</v>
      </c>
      <c r="R34" s="11">
        <v>0</v>
      </c>
      <c r="S34" s="11">
        <v>0</v>
      </c>
      <c r="T34" s="11">
        <v>0</v>
      </c>
      <c r="U34" s="11">
        <v>0</v>
      </c>
      <c r="V34" s="11">
        <v>0</v>
      </c>
      <c r="W34" s="7">
        <f t="shared" si="3"/>
        <v>0</v>
      </c>
      <c r="X34" s="11">
        <v>24</v>
      </c>
      <c r="Y34" s="11">
        <v>0</v>
      </c>
      <c r="Z34" s="11">
        <v>0</v>
      </c>
      <c r="AA34" s="11">
        <v>0</v>
      </c>
      <c r="AB34" s="11">
        <v>0</v>
      </c>
      <c r="AC34" s="7">
        <f t="shared" si="4"/>
        <v>24</v>
      </c>
      <c r="AD34" s="11">
        <v>0</v>
      </c>
      <c r="AE34" s="11">
        <v>0</v>
      </c>
      <c r="AF34" s="11">
        <v>0</v>
      </c>
      <c r="AG34" s="11">
        <v>0</v>
      </c>
      <c r="AH34" s="11">
        <v>0</v>
      </c>
      <c r="AI34" s="7">
        <f t="shared" si="5"/>
        <v>17</v>
      </c>
      <c r="AJ34" s="11">
        <v>0</v>
      </c>
      <c r="AK34" s="11">
        <v>0</v>
      </c>
      <c r="AL34" s="11">
        <v>7</v>
      </c>
      <c r="AM34" s="11">
        <v>0</v>
      </c>
      <c r="AN34" s="11">
        <v>0</v>
      </c>
      <c r="AO34" s="7">
        <f t="shared" si="6"/>
        <v>7</v>
      </c>
      <c r="AP34" s="11">
        <v>17</v>
      </c>
      <c r="AQ34" s="11">
        <v>0</v>
      </c>
      <c r="AR34" s="11">
        <v>0</v>
      </c>
      <c r="AS34" s="11">
        <v>0</v>
      </c>
      <c r="AT34" s="11">
        <v>0</v>
      </c>
      <c r="AU34" s="4">
        <v>25</v>
      </c>
      <c r="AV34" s="5">
        <v>7571</v>
      </c>
      <c r="AW34" s="5">
        <v>6208</v>
      </c>
      <c r="AX34" s="5">
        <v>12742</v>
      </c>
      <c r="AY34" s="5">
        <v>11137</v>
      </c>
      <c r="AZ34" s="5">
        <v>11358</v>
      </c>
      <c r="BA34" s="5">
        <v>11556</v>
      </c>
      <c r="BB34" s="5">
        <v>1957</v>
      </c>
      <c r="BC34" s="5">
        <v>11746</v>
      </c>
      <c r="BD34" s="5">
        <v>1779</v>
      </c>
      <c r="BE34" s="5">
        <v>9871</v>
      </c>
      <c r="BF34" s="5">
        <v>4696</v>
      </c>
      <c r="BG34" s="5">
        <v>1535</v>
      </c>
    </row>
    <row r="35" spans="2:59" ht="17.55" customHeight="1" x14ac:dyDescent="0.3">
      <c r="B35" s="82">
        <v>26</v>
      </c>
      <c r="C35" s="82"/>
      <c r="D35" s="82"/>
      <c r="E35" s="7">
        <f t="shared" si="0"/>
        <v>24</v>
      </c>
      <c r="F35" s="11">
        <v>0</v>
      </c>
      <c r="G35" s="11">
        <v>0</v>
      </c>
      <c r="H35" s="11">
        <v>0</v>
      </c>
      <c r="I35" s="11">
        <v>0</v>
      </c>
      <c r="J35" s="11">
        <v>0</v>
      </c>
      <c r="K35" s="7">
        <f t="shared" si="1"/>
        <v>0</v>
      </c>
      <c r="L35" s="11">
        <v>24</v>
      </c>
      <c r="M35" s="11">
        <v>0</v>
      </c>
      <c r="N35" s="11">
        <v>0</v>
      </c>
      <c r="O35" s="11">
        <v>0</v>
      </c>
      <c r="P35" s="11">
        <v>0</v>
      </c>
      <c r="Q35" s="7">
        <f t="shared" si="2"/>
        <v>24</v>
      </c>
      <c r="R35" s="11">
        <v>0</v>
      </c>
      <c r="S35" s="11">
        <v>0</v>
      </c>
      <c r="T35" s="11">
        <v>0</v>
      </c>
      <c r="U35" s="11">
        <v>0</v>
      </c>
      <c r="V35" s="11">
        <v>0</v>
      </c>
      <c r="W35" s="7">
        <f t="shared" si="3"/>
        <v>0</v>
      </c>
      <c r="X35" s="11">
        <v>24</v>
      </c>
      <c r="Y35" s="11">
        <v>0</v>
      </c>
      <c r="Z35" s="11">
        <v>0</v>
      </c>
      <c r="AA35" s="11">
        <v>0</v>
      </c>
      <c r="AB35" s="11">
        <v>0</v>
      </c>
      <c r="AC35" s="7">
        <f t="shared" si="4"/>
        <v>16</v>
      </c>
      <c r="AD35" s="11">
        <v>0</v>
      </c>
      <c r="AE35" s="12">
        <v>2</v>
      </c>
      <c r="AF35" s="11">
        <v>6</v>
      </c>
      <c r="AG35" s="11">
        <v>0</v>
      </c>
      <c r="AH35" s="11">
        <v>0</v>
      </c>
      <c r="AI35" s="7">
        <f t="shared" si="5"/>
        <v>14</v>
      </c>
      <c r="AJ35" s="11">
        <v>0</v>
      </c>
      <c r="AK35" s="12">
        <v>10</v>
      </c>
      <c r="AL35" s="11">
        <v>0</v>
      </c>
      <c r="AM35" s="11">
        <v>0</v>
      </c>
      <c r="AN35" s="11">
        <v>0</v>
      </c>
      <c r="AO35" s="7">
        <f t="shared" si="6"/>
        <v>10</v>
      </c>
      <c r="AP35" s="11">
        <v>14</v>
      </c>
      <c r="AQ35" s="11">
        <v>0</v>
      </c>
      <c r="AR35" s="11">
        <v>0</v>
      </c>
      <c r="AS35" s="11">
        <v>0</v>
      </c>
      <c r="AT35" s="11">
        <v>0</v>
      </c>
      <c r="AU35" s="4">
        <v>26</v>
      </c>
      <c r="AV35" s="5">
        <v>7595</v>
      </c>
      <c r="AW35" s="5">
        <v>6208</v>
      </c>
      <c r="AX35" s="5">
        <v>12766</v>
      </c>
      <c r="AY35" s="5">
        <v>11137</v>
      </c>
      <c r="AZ35" s="5">
        <v>11374</v>
      </c>
      <c r="BA35" s="5">
        <v>11570</v>
      </c>
      <c r="BB35" s="5">
        <v>1967</v>
      </c>
      <c r="BC35" s="5">
        <v>11764</v>
      </c>
      <c r="BD35" s="5">
        <v>1785</v>
      </c>
      <c r="BE35" s="5">
        <v>9895</v>
      </c>
      <c r="BF35" s="5">
        <v>4720</v>
      </c>
      <c r="BG35" s="5">
        <v>1535</v>
      </c>
    </row>
    <row r="36" spans="2:59" ht="17.55" customHeight="1" x14ac:dyDescent="0.3">
      <c r="B36" s="82">
        <v>27</v>
      </c>
      <c r="C36" s="82"/>
      <c r="D36" s="82"/>
      <c r="E36" s="7">
        <f t="shared" si="0"/>
        <v>24</v>
      </c>
      <c r="F36" s="11">
        <v>0</v>
      </c>
      <c r="G36" s="11">
        <v>0</v>
      </c>
      <c r="H36" s="11">
        <v>0</v>
      </c>
      <c r="I36" s="11">
        <v>0</v>
      </c>
      <c r="J36" s="11">
        <v>0</v>
      </c>
      <c r="K36" s="7">
        <f t="shared" si="1"/>
        <v>0</v>
      </c>
      <c r="L36" s="11">
        <v>24</v>
      </c>
      <c r="M36" s="11">
        <v>0</v>
      </c>
      <c r="N36" s="11">
        <v>0</v>
      </c>
      <c r="O36" s="11">
        <v>0</v>
      </c>
      <c r="P36" s="11">
        <v>0</v>
      </c>
      <c r="Q36" s="7">
        <f t="shared" si="2"/>
        <v>24</v>
      </c>
      <c r="R36" s="11">
        <v>0</v>
      </c>
      <c r="S36" s="11">
        <v>0</v>
      </c>
      <c r="T36" s="11">
        <v>0</v>
      </c>
      <c r="U36" s="11">
        <v>0</v>
      </c>
      <c r="V36" s="11">
        <v>0</v>
      </c>
      <c r="W36" s="7">
        <f t="shared" si="3"/>
        <v>0</v>
      </c>
      <c r="X36" s="11">
        <v>24</v>
      </c>
      <c r="Y36" s="11">
        <v>0</v>
      </c>
      <c r="Z36" s="11">
        <v>0</v>
      </c>
      <c r="AA36" s="11">
        <v>0</v>
      </c>
      <c r="AB36" s="11">
        <v>0</v>
      </c>
      <c r="AC36" s="7">
        <f t="shared" si="4"/>
        <v>21</v>
      </c>
      <c r="AD36" s="11">
        <v>0</v>
      </c>
      <c r="AE36" s="12">
        <v>3</v>
      </c>
      <c r="AF36" s="11">
        <v>0</v>
      </c>
      <c r="AG36" s="11">
        <v>0</v>
      </c>
      <c r="AH36" s="11">
        <v>0</v>
      </c>
      <c r="AI36" s="7">
        <f t="shared" si="5"/>
        <v>21</v>
      </c>
      <c r="AJ36" s="11">
        <v>0</v>
      </c>
      <c r="AK36" s="12">
        <v>3</v>
      </c>
      <c r="AL36" s="11">
        <v>0</v>
      </c>
      <c r="AM36" s="11">
        <v>0</v>
      </c>
      <c r="AN36" s="11">
        <v>0</v>
      </c>
      <c r="AO36" s="7">
        <f t="shared" si="6"/>
        <v>3</v>
      </c>
      <c r="AP36" s="11">
        <v>21</v>
      </c>
      <c r="AQ36" s="11">
        <v>0</v>
      </c>
      <c r="AR36" s="11">
        <v>0</v>
      </c>
      <c r="AS36" s="11">
        <v>0</v>
      </c>
      <c r="AT36" s="11">
        <v>0</v>
      </c>
      <c r="AU36" s="4">
        <v>27</v>
      </c>
      <c r="AV36" s="5">
        <v>7619</v>
      </c>
      <c r="AW36" s="5">
        <v>6208</v>
      </c>
      <c r="AX36" s="5">
        <v>12790</v>
      </c>
      <c r="AY36" s="5">
        <v>11137</v>
      </c>
      <c r="AZ36" s="5">
        <v>11395</v>
      </c>
      <c r="BA36" s="5">
        <v>11591</v>
      </c>
      <c r="BB36" s="5">
        <v>1970</v>
      </c>
      <c r="BC36" s="5">
        <v>11781</v>
      </c>
      <c r="BD36" s="5">
        <v>1792</v>
      </c>
      <c r="BE36" s="5">
        <v>9919</v>
      </c>
      <c r="BF36" s="5">
        <v>4744</v>
      </c>
      <c r="BG36" s="5">
        <v>1535</v>
      </c>
    </row>
    <row r="37" spans="2:59" ht="17.55" customHeight="1" x14ac:dyDescent="0.3">
      <c r="B37" s="82">
        <v>28</v>
      </c>
      <c r="C37" s="82"/>
      <c r="D37" s="82"/>
      <c r="E37" s="7">
        <f t="shared" si="0"/>
        <v>24</v>
      </c>
      <c r="F37" s="11">
        <v>0</v>
      </c>
      <c r="G37" s="11">
        <v>0</v>
      </c>
      <c r="H37" s="11">
        <v>0</v>
      </c>
      <c r="I37" s="11">
        <v>0</v>
      </c>
      <c r="J37" s="11">
        <v>0</v>
      </c>
      <c r="K37" s="7">
        <f t="shared" si="1"/>
        <v>0</v>
      </c>
      <c r="L37" s="11">
        <v>24</v>
      </c>
      <c r="M37" s="11">
        <v>0</v>
      </c>
      <c r="N37" s="11">
        <v>0</v>
      </c>
      <c r="O37" s="11">
        <v>0</v>
      </c>
      <c r="P37" s="11">
        <v>0</v>
      </c>
      <c r="Q37" s="7">
        <f t="shared" si="2"/>
        <v>24</v>
      </c>
      <c r="R37" s="11">
        <v>0</v>
      </c>
      <c r="S37" s="11">
        <v>0</v>
      </c>
      <c r="T37" s="11">
        <v>0</v>
      </c>
      <c r="U37" s="11">
        <v>0</v>
      </c>
      <c r="V37" s="11">
        <v>0</v>
      </c>
      <c r="W37" s="7">
        <f t="shared" si="3"/>
        <v>0</v>
      </c>
      <c r="X37" s="11">
        <v>24</v>
      </c>
      <c r="Y37" s="11">
        <v>0</v>
      </c>
      <c r="Z37" s="11">
        <v>0</v>
      </c>
      <c r="AA37" s="11">
        <v>0</v>
      </c>
      <c r="AB37" s="11">
        <v>0</v>
      </c>
      <c r="AC37" s="7">
        <f t="shared" si="4"/>
        <v>24</v>
      </c>
      <c r="AD37" s="11">
        <v>0</v>
      </c>
      <c r="AE37" s="11">
        <v>0</v>
      </c>
      <c r="AF37" s="11">
        <v>0</v>
      </c>
      <c r="AG37" s="11">
        <v>0</v>
      </c>
      <c r="AH37" s="11">
        <v>0</v>
      </c>
      <c r="AI37" s="7">
        <f t="shared" si="5"/>
        <v>24</v>
      </c>
      <c r="AJ37" s="11">
        <v>0</v>
      </c>
      <c r="AK37" s="11">
        <v>0</v>
      </c>
      <c r="AL37" s="11">
        <v>0</v>
      </c>
      <c r="AM37" s="11">
        <v>0</v>
      </c>
      <c r="AN37" s="11">
        <v>0</v>
      </c>
      <c r="AO37" s="7">
        <f t="shared" si="6"/>
        <v>0</v>
      </c>
      <c r="AP37" s="11">
        <v>24</v>
      </c>
      <c r="AQ37" s="11">
        <v>0</v>
      </c>
      <c r="AR37" s="11">
        <v>0</v>
      </c>
      <c r="AS37" s="11">
        <v>0</v>
      </c>
      <c r="AT37" s="11">
        <v>0</v>
      </c>
      <c r="AU37" s="4">
        <v>28</v>
      </c>
      <c r="AV37" s="5">
        <v>7643</v>
      </c>
      <c r="AW37" s="5">
        <v>6208</v>
      </c>
      <c r="AX37" s="5">
        <v>12814</v>
      </c>
      <c r="AY37" s="5">
        <v>11137</v>
      </c>
      <c r="AZ37" s="5">
        <v>11419</v>
      </c>
      <c r="BA37" s="5">
        <v>11615</v>
      </c>
      <c r="BB37" s="5">
        <v>1970</v>
      </c>
      <c r="BC37" s="5">
        <v>11804</v>
      </c>
      <c r="BD37" s="5">
        <v>1793</v>
      </c>
      <c r="BE37" s="5">
        <v>9943</v>
      </c>
      <c r="BF37" s="5">
        <v>4768</v>
      </c>
      <c r="BG37" s="5">
        <v>1535</v>
      </c>
    </row>
    <row r="38" spans="2:59" ht="17.55" customHeight="1" x14ac:dyDescent="0.3">
      <c r="B38" s="82">
        <v>29</v>
      </c>
      <c r="C38" s="82"/>
      <c r="D38" s="82"/>
      <c r="E38" s="7">
        <f t="shared" si="0"/>
        <v>24</v>
      </c>
      <c r="F38" s="11">
        <v>0</v>
      </c>
      <c r="G38" s="11">
        <v>0</v>
      </c>
      <c r="H38" s="11">
        <v>0</v>
      </c>
      <c r="I38" s="11">
        <v>0</v>
      </c>
      <c r="J38" s="11">
        <v>0</v>
      </c>
      <c r="K38" s="7">
        <f t="shared" si="1"/>
        <v>0</v>
      </c>
      <c r="L38" s="11">
        <v>24</v>
      </c>
      <c r="M38" s="11">
        <v>0</v>
      </c>
      <c r="N38" s="11">
        <v>0</v>
      </c>
      <c r="O38" s="11">
        <v>0</v>
      </c>
      <c r="P38" s="11">
        <v>0</v>
      </c>
      <c r="Q38" s="7">
        <f t="shared" si="2"/>
        <v>24</v>
      </c>
      <c r="R38" s="11">
        <v>0</v>
      </c>
      <c r="S38" s="11">
        <v>0</v>
      </c>
      <c r="T38" s="11">
        <v>0</v>
      </c>
      <c r="U38" s="11">
        <v>0</v>
      </c>
      <c r="V38" s="11">
        <v>0</v>
      </c>
      <c r="W38" s="7">
        <f t="shared" si="3"/>
        <v>0</v>
      </c>
      <c r="X38" s="11">
        <v>24</v>
      </c>
      <c r="Y38" s="11">
        <v>0</v>
      </c>
      <c r="Z38" s="11">
        <v>0</v>
      </c>
      <c r="AA38" s="11">
        <v>0</v>
      </c>
      <c r="AB38" s="11">
        <v>0</v>
      </c>
      <c r="AC38" s="7">
        <f t="shared" si="4"/>
        <v>24</v>
      </c>
      <c r="AD38" s="11">
        <v>0</v>
      </c>
      <c r="AE38" s="11">
        <v>0</v>
      </c>
      <c r="AF38" s="11">
        <v>0</v>
      </c>
      <c r="AG38" s="11">
        <v>0</v>
      </c>
      <c r="AH38" s="11">
        <v>0</v>
      </c>
      <c r="AI38" s="7">
        <f t="shared" si="5"/>
        <v>24</v>
      </c>
      <c r="AJ38" s="11">
        <v>0</v>
      </c>
      <c r="AK38" s="11">
        <v>0</v>
      </c>
      <c r="AL38" s="11">
        <v>0</v>
      </c>
      <c r="AM38" s="11">
        <v>0</v>
      </c>
      <c r="AN38" s="11">
        <v>0</v>
      </c>
      <c r="AO38" s="7">
        <f t="shared" si="6"/>
        <v>0</v>
      </c>
      <c r="AP38" s="11">
        <v>24</v>
      </c>
      <c r="AQ38" s="11">
        <v>0</v>
      </c>
      <c r="AR38" s="11">
        <v>0</v>
      </c>
      <c r="AS38" s="11">
        <v>0</v>
      </c>
      <c r="AT38" s="11">
        <v>0</v>
      </c>
      <c r="AU38" s="4">
        <v>29</v>
      </c>
      <c r="AV38" s="5">
        <v>7667</v>
      </c>
      <c r="AW38" s="5">
        <v>6208</v>
      </c>
      <c r="AX38" s="5">
        <v>12838</v>
      </c>
      <c r="AY38" s="5">
        <v>11137</v>
      </c>
      <c r="AZ38" s="5">
        <v>11443</v>
      </c>
      <c r="BA38" s="5">
        <v>11639</v>
      </c>
      <c r="BB38" s="5">
        <v>1970</v>
      </c>
      <c r="BC38" s="5">
        <v>11828</v>
      </c>
      <c r="BD38" s="5">
        <v>1793</v>
      </c>
      <c r="BE38" s="5">
        <v>9967</v>
      </c>
      <c r="BF38" s="5">
        <v>4792</v>
      </c>
      <c r="BG38" s="5">
        <v>1535</v>
      </c>
    </row>
    <row r="39" spans="2:59" ht="17.55" customHeight="1" x14ac:dyDescent="0.3">
      <c r="B39" s="82">
        <v>30</v>
      </c>
      <c r="C39" s="82"/>
      <c r="D39" s="82"/>
      <c r="E39" s="7">
        <f t="shared" si="0"/>
        <v>24</v>
      </c>
      <c r="F39" s="11">
        <v>0</v>
      </c>
      <c r="G39" s="11">
        <v>0</v>
      </c>
      <c r="H39" s="11">
        <v>0</v>
      </c>
      <c r="I39" s="11">
        <v>0</v>
      </c>
      <c r="J39" s="11">
        <v>0</v>
      </c>
      <c r="K39" s="7">
        <f t="shared" si="1"/>
        <v>0</v>
      </c>
      <c r="L39" s="11">
        <v>24</v>
      </c>
      <c r="M39" s="11">
        <v>0</v>
      </c>
      <c r="N39" s="11">
        <v>0</v>
      </c>
      <c r="O39" s="11">
        <v>0</v>
      </c>
      <c r="P39" s="11">
        <v>0</v>
      </c>
      <c r="Q39" s="7">
        <f t="shared" si="2"/>
        <v>24</v>
      </c>
      <c r="R39" s="11">
        <v>0</v>
      </c>
      <c r="S39" s="11">
        <v>0</v>
      </c>
      <c r="T39" s="11">
        <v>0</v>
      </c>
      <c r="U39" s="11">
        <v>0</v>
      </c>
      <c r="V39" s="11">
        <v>0</v>
      </c>
      <c r="W39" s="7">
        <f t="shared" si="3"/>
        <v>0</v>
      </c>
      <c r="X39" s="11">
        <v>24</v>
      </c>
      <c r="Y39" s="11">
        <v>0</v>
      </c>
      <c r="Z39" s="11">
        <v>0</v>
      </c>
      <c r="AA39" s="11">
        <v>0</v>
      </c>
      <c r="AB39" s="11">
        <v>0</v>
      </c>
      <c r="AC39" s="7">
        <f t="shared" si="4"/>
        <v>24</v>
      </c>
      <c r="AD39" s="11">
        <v>0</v>
      </c>
      <c r="AE39" s="11">
        <v>0</v>
      </c>
      <c r="AF39" s="11">
        <v>0</v>
      </c>
      <c r="AG39" s="11">
        <v>0</v>
      </c>
      <c r="AH39" s="11">
        <v>0</v>
      </c>
      <c r="AI39" s="7">
        <f t="shared" si="5"/>
        <v>24</v>
      </c>
      <c r="AJ39" s="11">
        <v>0</v>
      </c>
      <c r="AK39" s="11">
        <v>0</v>
      </c>
      <c r="AL39" s="11">
        <v>0</v>
      </c>
      <c r="AM39" s="11">
        <v>0</v>
      </c>
      <c r="AN39" s="11">
        <v>0</v>
      </c>
      <c r="AO39" s="7">
        <f t="shared" si="6"/>
        <v>0</v>
      </c>
      <c r="AP39" s="11">
        <v>24</v>
      </c>
      <c r="AQ39" s="11">
        <v>0</v>
      </c>
      <c r="AR39" s="11">
        <v>0</v>
      </c>
      <c r="AS39" s="11">
        <v>0</v>
      </c>
      <c r="AT39" s="11">
        <v>0</v>
      </c>
      <c r="AU39" s="4">
        <v>30</v>
      </c>
      <c r="AV39" s="5">
        <v>7691</v>
      </c>
      <c r="AW39" s="5">
        <v>6208</v>
      </c>
      <c r="AX39" s="5">
        <v>12862</v>
      </c>
      <c r="AY39" s="5">
        <v>11137</v>
      </c>
      <c r="AZ39" s="5">
        <v>11467</v>
      </c>
      <c r="BA39" s="5">
        <v>11663</v>
      </c>
      <c r="BB39" s="5">
        <v>1970</v>
      </c>
      <c r="BC39" s="5">
        <v>11852</v>
      </c>
      <c r="BD39" s="5">
        <v>1793</v>
      </c>
      <c r="BE39" s="5">
        <v>9991</v>
      </c>
      <c r="BF39" s="5">
        <v>4816</v>
      </c>
      <c r="BG39" s="5">
        <v>1535</v>
      </c>
    </row>
    <row r="40" spans="2:59" ht="17.55" customHeight="1" x14ac:dyDescent="0.3">
      <c r="B40" s="82">
        <v>31</v>
      </c>
      <c r="C40" s="82"/>
      <c r="D40" s="82"/>
      <c r="E40" s="7">
        <f t="shared" si="0"/>
        <v>24</v>
      </c>
      <c r="F40" s="11">
        <v>0</v>
      </c>
      <c r="G40" s="11">
        <v>0</v>
      </c>
      <c r="H40" s="11">
        <v>0</v>
      </c>
      <c r="I40" s="11">
        <v>0</v>
      </c>
      <c r="J40" s="11">
        <v>0</v>
      </c>
      <c r="K40" s="7">
        <f t="shared" si="1"/>
        <v>0</v>
      </c>
      <c r="L40" s="11">
        <v>24</v>
      </c>
      <c r="M40" s="11">
        <v>0</v>
      </c>
      <c r="N40" s="11">
        <v>0</v>
      </c>
      <c r="O40" s="11">
        <v>0</v>
      </c>
      <c r="P40" s="11">
        <v>0</v>
      </c>
      <c r="Q40" s="7">
        <f t="shared" si="2"/>
        <v>24</v>
      </c>
      <c r="R40" s="11">
        <v>0</v>
      </c>
      <c r="S40" s="11">
        <v>0</v>
      </c>
      <c r="T40" s="11">
        <v>0</v>
      </c>
      <c r="U40" s="11">
        <v>0</v>
      </c>
      <c r="V40" s="11">
        <v>0</v>
      </c>
      <c r="W40" s="7">
        <f t="shared" si="3"/>
        <v>0</v>
      </c>
      <c r="X40" s="11">
        <v>24</v>
      </c>
      <c r="Y40" s="11">
        <v>0</v>
      </c>
      <c r="Z40" s="11">
        <v>0</v>
      </c>
      <c r="AA40" s="11">
        <v>0</v>
      </c>
      <c r="AB40" s="11">
        <v>0</v>
      </c>
      <c r="AC40" s="7">
        <f t="shared" si="4"/>
        <v>24</v>
      </c>
      <c r="AD40" s="11">
        <v>0</v>
      </c>
      <c r="AE40" s="11">
        <v>0</v>
      </c>
      <c r="AF40" s="11">
        <v>0</v>
      </c>
      <c r="AG40" s="11">
        <v>0</v>
      </c>
      <c r="AH40" s="11">
        <v>0</v>
      </c>
      <c r="AI40" s="7">
        <f t="shared" si="5"/>
        <v>24</v>
      </c>
      <c r="AJ40" s="11">
        <v>0</v>
      </c>
      <c r="AK40" s="11">
        <v>0</v>
      </c>
      <c r="AL40" s="11">
        <v>0</v>
      </c>
      <c r="AM40" s="11">
        <v>0</v>
      </c>
      <c r="AN40" s="11">
        <v>0</v>
      </c>
      <c r="AO40" s="7">
        <f t="shared" si="6"/>
        <v>0</v>
      </c>
      <c r="AP40" s="11">
        <v>24</v>
      </c>
      <c r="AQ40" s="11">
        <v>0</v>
      </c>
      <c r="AR40" s="11">
        <v>0</v>
      </c>
      <c r="AS40" s="11">
        <v>0</v>
      </c>
      <c r="AT40" s="11">
        <v>0</v>
      </c>
      <c r="AU40" s="4">
        <v>31</v>
      </c>
      <c r="AV40" s="5">
        <v>7715</v>
      </c>
      <c r="AW40" s="5">
        <v>6208</v>
      </c>
      <c r="AX40" s="5">
        <v>12886</v>
      </c>
      <c r="AY40" s="5">
        <v>11137</v>
      </c>
      <c r="AZ40" s="5">
        <v>11491</v>
      </c>
      <c r="BA40" s="5">
        <v>11687</v>
      </c>
      <c r="BB40" s="5">
        <v>1970</v>
      </c>
      <c r="BC40" s="5">
        <v>11876</v>
      </c>
      <c r="BD40" s="5">
        <v>1793</v>
      </c>
      <c r="BE40" s="5">
        <v>10015</v>
      </c>
      <c r="BF40" s="5">
        <v>4840</v>
      </c>
      <c r="BG40" s="5">
        <v>1535</v>
      </c>
    </row>
    <row r="41" spans="2:59" ht="9" customHeight="1" x14ac:dyDescent="0.3">
      <c r="AV41" s="14"/>
      <c r="AW41" s="14"/>
      <c r="AX41" s="14"/>
      <c r="AY41" s="14"/>
      <c r="AZ41" s="14"/>
      <c r="BA41" s="14"/>
      <c r="BB41" s="14"/>
      <c r="BC41" s="14"/>
      <c r="BD41" s="14"/>
      <c r="BE41" s="14"/>
      <c r="BF41" s="14"/>
      <c r="BG41" s="14"/>
    </row>
    <row r="42" spans="2:59" ht="19.95" customHeight="1" x14ac:dyDescent="0.3">
      <c r="B42" s="83"/>
      <c r="C42" s="83"/>
      <c r="D42" s="83"/>
      <c r="E42" s="83" t="s">
        <v>35</v>
      </c>
      <c r="F42" s="83"/>
      <c r="G42" s="83"/>
      <c r="H42" s="83"/>
      <c r="I42" s="83"/>
      <c r="J42" s="83"/>
      <c r="K42" s="83"/>
      <c r="L42" s="83"/>
      <c r="M42" s="83"/>
      <c r="N42" s="83"/>
      <c r="O42" s="83"/>
      <c r="P42" s="83"/>
      <c r="Q42" s="83" t="s">
        <v>36</v>
      </c>
      <c r="R42" s="83"/>
      <c r="S42" s="83"/>
      <c r="T42" s="83"/>
      <c r="U42" s="83"/>
      <c r="V42" s="83"/>
      <c r="W42" s="83"/>
      <c r="X42" s="83"/>
      <c r="Y42" s="83"/>
      <c r="Z42" s="83"/>
      <c r="AA42" s="83"/>
      <c r="AB42" s="83"/>
      <c r="AC42" s="83"/>
      <c r="AD42" s="83"/>
      <c r="AE42" s="83"/>
      <c r="AF42" s="83"/>
      <c r="AG42" s="83"/>
      <c r="AH42" s="83"/>
      <c r="AI42" s="91" t="str">
        <f>E8</f>
        <v>KB-600-02</v>
      </c>
      <c r="AJ42" s="91" t="str">
        <f>K8</f>
        <v>G301-B</v>
      </c>
      <c r="AK42" s="91" t="str">
        <f>Q8</f>
        <v>KTA19-01</v>
      </c>
      <c r="AL42" s="91" t="str">
        <f>W8</f>
        <v>G102-C</v>
      </c>
      <c r="AM42" s="91" t="str">
        <f>AC8</f>
        <v>KB-600-03</v>
      </c>
      <c r="AN42" s="91" t="str">
        <f>AI8</f>
        <v>KB-600-04</v>
      </c>
      <c r="AO42" s="91" t="str">
        <f>AO8</f>
        <v>KTA19-03</v>
      </c>
      <c r="AP42" s="91" t="str">
        <f>E43</f>
        <v>KB-600-01</v>
      </c>
      <c r="AQ42" s="91" t="str">
        <f>K43</f>
        <v>KTA19-02</v>
      </c>
      <c r="AR42" s="91" t="str">
        <f>Q43</f>
        <v>KB-600-05</v>
      </c>
      <c r="AS42" s="84" t="str">
        <f>W43</f>
        <v>KB-600-06</v>
      </c>
      <c r="AT42" s="87" t="str">
        <f>AC43</f>
        <v>KTA19-04</v>
      </c>
    </row>
    <row r="43" spans="2:59" ht="19.95" customHeight="1" x14ac:dyDescent="0.3">
      <c r="B43" s="90"/>
      <c r="C43" s="90"/>
      <c r="D43" s="90"/>
      <c r="E43" s="90" t="s">
        <v>19</v>
      </c>
      <c r="F43" s="90"/>
      <c r="G43" s="90"/>
      <c r="H43" s="90"/>
      <c r="I43" s="90"/>
      <c r="J43" s="90"/>
      <c r="K43" s="90" t="s">
        <v>20</v>
      </c>
      <c r="L43" s="90"/>
      <c r="M43" s="90"/>
      <c r="N43" s="90"/>
      <c r="O43" s="90"/>
      <c r="P43" s="90"/>
      <c r="Q43" s="90" t="s">
        <v>21</v>
      </c>
      <c r="R43" s="90"/>
      <c r="S43" s="90"/>
      <c r="T43" s="90"/>
      <c r="U43" s="90"/>
      <c r="V43" s="90"/>
      <c r="W43" s="90" t="s">
        <v>22</v>
      </c>
      <c r="X43" s="90"/>
      <c r="Y43" s="90"/>
      <c r="Z43" s="90"/>
      <c r="AA43" s="90"/>
      <c r="AB43" s="90"/>
      <c r="AC43" s="90" t="s">
        <v>23</v>
      </c>
      <c r="AD43" s="90"/>
      <c r="AE43" s="90"/>
      <c r="AF43" s="90"/>
      <c r="AG43" s="90"/>
      <c r="AH43" s="90"/>
      <c r="AI43" s="91"/>
      <c r="AJ43" s="91"/>
      <c r="AK43" s="91"/>
      <c r="AL43" s="91"/>
      <c r="AM43" s="91"/>
      <c r="AN43" s="91"/>
      <c r="AO43" s="91"/>
      <c r="AP43" s="91"/>
      <c r="AQ43" s="91"/>
      <c r="AR43" s="91"/>
      <c r="AS43" s="85"/>
      <c r="AT43" s="88"/>
    </row>
    <row r="44" spans="2:59" ht="19.95" customHeight="1" x14ac:dyDescent="0.3">
      <c r="B44" s="90" t="s">
        <v>28</v>
      </c>
      <c r="C44" s="90"/>
      <c r="D44" s="90"/>
      <c r="E44" s="15" t="s">
        <v>29</v>
      </c>
      <c r="F44" s="15" t="s">
        <v>30</v>
      </c>
      <c r="G44" s="15" t="s">
        <v>31</v>
      </c>
      <c r="H44" s="15" t="s">
        <v>32</v>
      </c>
      <c r="I44" s="15" t="s">
        <v>33</v>
      </c>
      <c r="J44" s="15" t="s">
        <v>34</v>
      </c>
      <c r="K44" s="15" t="s">
        <v>29</v>
      </c>
      <c r="L44" s="15" t="s">
        <v>30</v>
      </c>
      <c r="M44" s="15" t="s">
        <v>31</v>
      </c>
      <c r="N44" s="15" t="s">
        <v>32</v>
      </c>
      <c r="O44" s="15" t="s">
        <v>33</v>
      </c>
      <c r="P44" s="15" t="s">
        <v>34</v>
      </c>
      <c r="Q44" s="15" t="s">
        <v>29</v>
      </c>
      <c r="R44" s="15" t="s">
        <v>30</v>
      </c>
      <c r="S44" s="15" t="s">
        <v>31</v>
      </c>
      <c r="T44" s="15" t="s">
        <v>32</v>
      </c>
      <c r="U44" s="15" t="s">
        <v>33</v>
      </c>
      <c r="V44" s="15" t="s">
        <v>34</v>
      </c>
      <c r="W44" s="15" t="s">
        <v>29</v>
      </c>
      <c r="X44" s="15" t="s">
        <v>30</v>
      </c>
      <c r="Y44" s="15" t="s">
        <v>31</v>
      </c>
      <c r="Z44" s="15" t="s">
        <v>32</v>
      </c>
      <c r="AA44" s="15" t="s">
        <v>33</v>
      </c>
      <c r="AB44" s="15" t="s">
        <v>34</v>
      </c>
      <c r="AC44" s="15" t="s">
        <v>29</v>
      </c>
      <c r="AD44" s="15" t="s">
        <v>30</v>
      </c>
      <c r="AE44" s="15" t="s">
        <v>31</v>
      </c>
      <c r="AF44" s="15" t="s">
        <v>32</v>
      </c>
      <c r="AG44" s="15" t="s">
        <v>33</v>
      </c>
      <c r="AH44" s="15" t="s">
        <v>34</v>
      </c>
      <c r="AI44" s="91"/>
      <c r="AJ44" s="91"/>
      <c r="AK44" s="91"/>
      <c r="AL44" s="91"/>
      <c r="AM44" s="91"/>
      <c r="AN44" s="91"/>
      <c r="AO44" s="91"/>
      <c r="AP44" s="91"/>
      <c r="AQ44" s="91"/>
      <c r="AR44" s="91"/>
      <c r="AS44" s="86"/>
      <c r="AT44" s="89"/>
    </row>
    <row r="45" spans="2:59" ht="17.55" customHeight="1" x14ac:dyDescent="0.3">
      <c r="B45" s="92">
        <v>1</v>
      </c>
      <c r="C45" s="92"/>
      <c r="D45" s="92"/>
      <c r="E45" s="17">
        <f t="shared" ref="E45:E75" si="7">BC10-BC9</f>
        <v>20</v>
      </c>
      <c r="F45" s="8">
        <v>0</v>
      </c>
      <c r="G45" s="18">
        <v>4</v>
      </c>
      <c r="H45" s="8">
        <v>0</v>
      </c>
      <c r="I45" s="8">
        <v>0</v>
      </c>
      <c r="J45" s="8">
        <v>0</v>
      </c>
      <c r="K45" s="17">
        <f t="shared" ref="K45:K75" si="8">BD10-BD9</f>
        <v>5</v>
      </c>
      <c r="L45" s="8">
        <v>19</v>
      </c>
      <c r="M45" s="8">
        <v>0</v>
      </c>
      <c r="N45" s="8">
        <v>0</v>
      </c>
      <c r="O45" s="8">
        <v>0</v>
      </c>
      <c r="P45" s="8">
        <v>0</v>
      </c>
      <c r="Q45" s="17">
        <f t="shared" ref="Q45:Q75" si="9">BE10-BE9</f>
        <v>24</v>
      </c>
      <c r="R45" s="8">
        <v>0</v>
      </c>
      <c r="S45" s="8">
        <v>0</v>
      </c>
      <c r="T45" s="8">
        <v>0</v>
      </c>
      <c r="U45" s="8">
        <v>0</v>
      </c>
      <c r="V45" s="8">
        <v>0</v>
      </c>
      <c r="W45" s="17">
        <f t="shared" ref="W45:W75" si="10">BF10-BF9</f>
        <v>24</v>
      </c>
      <c r="X45" s="8">
        <v>0</v>
      </c>
      <c r="Y45" s="8">
        <v>0</v>
      </c>
      <c r="Z45" s="8">
        <v>0</v>
      </c>
      <c r="AA45" s="8">
        <v>0</v>
      </c>
      <c r="AB45" s="8">
        <v>0</v>
      </c>
      <c r="AC45" s="17">
        <f t="shared" ref="AC45:AC75" si="11">BG10-BG9</f>
        <v>0</v>
      </c>
      <c r="AD45" s="8">
        <v>24</v>
      </c>
      <c r="AE45" s="8">
        <v>0</v>
      </c>
      <c r="AF45" s="8">
        <v>0</v>
      </c>
      <c r="AG45" s="8">
        <v>0</v>
      </c>
      <c r="AH45" s="8">
        <v>0</v>
      </c>
      <c r="AI45" s="16">
        <f t="shared" ref="AI45:AI75" si="12">SUM(E10:I10)</f>
        <v>24</v>
      </c>
      <c r="AJ45" s="16">
        <f t="shared" ref="AJ45:AJ75" si="13">SUM(K10:O10)</f>
        <v>24</v>
      </c>
      <c r="AK45" s="16">
        <f t="shared" ref="AK45:AK75" si="14">SUM(Q10:U10)</f>
        <v>24</v>
      </c>
      <c r="AL45" s="16">
        <f t="shared" ref="AL45:AL75" si="15">SUM(W10:AA10)</f>
        <v>24</v>
      </c>
      <c r="AM45" s="16">
        <f t="shared" ref="AM45:AM75" si="16">SUM(AC10:AG10)</f>
        <v>24</v>
      </c>
      <c r="AN45" s="16">
        <f t="shared" ref="AN45:AN75" si="17">SUM(AI10:AM10)</f>
        <v>24</v>
      </c>
      <c r="AO45" s="16">
        <f t="shared" ref="AO45:AO75" si="18">SUM(AO10:AS10)</f>
        <v>24</v>
      </c>
      <c r="AP45" s="16">
        <f t="shared" ref="AP45:AP75" si="19">SUM(E45:I45)</f>
        <v>24</v>
      </c>
      <c r="AQ45" s="16">
        <f t="shared" ref="AQ45:AQ75" si="20">SUM(K45:O45)</f>
        <v>24</v>
      </c>
      <c r="AR45" s="16">
        <f t="shared" ref="AR45:AR75" si="21">SUM(Q45:U45)</f>
        <v>24</v>
      </c>
      <c r="AS45" s="6">
        <f t="shared" ref="AS45:AS75" si="22">SUM(W45:AA45)</f>
        <v>24</v>
      </c>
      <c r="AT45" s="6">
        <f t="shared" ref="AT45:AT75" si="23">SUM(AC45:AG45)</f>
        <v>24</v>
      </c>
    </row>
    <row r="46" spans="2:59" ht="17.55" customHeight="1" x14ac:dyDescent="0.3">
      <c r="B46" s="82">
        <v>2</v>
      </c>
      <c r="C46" s="82"/>
      <c r="D46" s="82"/>
      <c r="E46" s="7">
        <f t="shared" si="7"/>
        <v>20</v>
      </c>
      <c r="F46" s="8">
        <v>0</v>
      </c>
      <c r="G46" s="18">
        <v>4</v>
      </c>
      <c r="H46" s="8">
        <v>0</v>
      </c>
      <c r="I46" s="8">
        <v>0</v>
      </c>
      <c r="J46" s="8">
        <v>0</v>
      </c>
      <c r="K46" s="7">
        <f t="shared" si="8"/>
        <v>4</v>
      </c>
      <c r="L46" s="8">
        <v>20</v>
      </c>
      <c r="M46" s="8">
        <v>0</v>
      </c>
      <c r="N46" s="8">
        <v>0</v>
      </c>
      <c r="O46" s="8">
        <v>0</v>
      </c>
      <c r="P46" s="8">
        <v>0</v>
      </c>
      <c r="Q46" s="7">
        <f t="shared" si="9"/>
        <v>24</v>
      </c>
      <c r="R46" s="8">
        <v>0</v>
      </c>
      <c r="S46" s="8">
        <v>0</v>
      </c>
      <c r="T46" s="8">
        <v>0</v>
      </c>
      <c r="U46" s="8">
        <v>0</v>
      </c>
      <c r="V46" s="8">
        <v>0</v>
      </c>
      <c r="W46" s="7">
        <f t="shared" si="10"/>
        <v>24</v>
      </c>
      <c r="X46" s="8">
        <v>0</v>
      </c>
      <c r="Y46" s="8">
        <v>0</v>
      </c>
      <c r="Z46" s="8">
        <v>0</v>
      </c>
      <c r="AA46" s="8">
        <v>0</v>
      </c>
      <c r="AB46" s="8">
        <v>0</v>
      </c>
      <c r="AC46" s="7">
        <f t="shared" si="11"/>
        <v>0</v>
      </c>
      <c r="AD46" s="8">
        <v>24</v>
      </c>
      <c r="AE46" s="8">
        <v>0</v>
      </c>
      <c r="AF46" s="8">
        <v>0</v>
      </c>
      <c r="AG46" s="8">
        <v>0</v>
      </c>
      <c r="AH46" s="8">
        <v>0</v>
      </c>
      <c r="AI46" s="6">
        <f t="shared" si="12"/>
        <v>24</v>
      </c>
      <c r="AJ46" s="6">
        <f t="shared" si="13"/>
        <v>24</v>
      </c>
      <c r="AK46" s="6">
        <f t="shared" si="14"/>
        <v>24</v>
      </c>
      <c r="AL46" s="6">
        <f t="shared" si="15"/>
        <v>24</v>
      </c>
      <c r="AM46" s="6">
        <f t="shared" si="16"/>
        <v>24</v>
      </c>
      <c r="AN46" s="6">
        <f t="shared" si="17"/>
        <v>24</v>
      </c>
      <c r="AO46" s="6">
        <f t="shared" si="18"/>
        <v>24</v>
      </c>
      <c r="AP46" s="6">
        <f t="shared" si="19"/>
        <v>24</v>
      </c>
      <c r="AQ46" s="6">
        <f t="shared" si="20"/>
        <v>24</v>
      </c>
      <c r="AR46" s="6">
        <f t="shared" si="21"/>
        <v>24</v>
      </c>
      <c r="AS46" s="6">
        <f t="shared" si="22"/>
        <v>24</v>
      </c>
      <c r="AT46" s="6">
        <f t="shared" si="23"/>
        <v>24</v>
      </c>
    </row>
    <row r="47" spans="2:59" ht="17.55" customHeight="1" x14ac:dyDescent="0.3">
      <c r="B47" s="82">
        <v>3</v>
      </c>
      <c r="C47" s="82"/>
      <c r="D47" s="82"/>
      <c r="E47" s="7">
        <f t="shared" si="7"/>
        <v>24</v>
      </c>
      <c r="F47" s="8">
        <v>0</v>
      </c>
      <c r="G47" s="8">
        <v>0</v>
      </c>
      <c r="H47" s="8">
        <v>0</v>
      </c>
      <c r="I47" s="8">
        <v>0</v>
      </c>
      <c r="J47" s="8">
        <v>0</v>
      </c>
      <c r="K47" s="7">
        <f t="shared" si="8"/>
        <v>0</v>
      </c>
      <c r="L47" s="8">
        <v>24</v>
      </c>
      <c r="M47" s="8">
        <v>0</v>
      </c>
      <c r="N47" s="8">
        <v>0</v>
      </c>
      <c r="O47" s="8">
        <v>0</v>
      </c>
      <c r="P47" s="8">
        <v>0</v>
      </c>
      <c r="Q47" s="7">
        <f t="shared" si="9"/>
        <v>24</v>
      </c>
      <c r="R47" s="8">
        <v>0</v>
      </c>
      <c r="S47" s="8">
        <v>0</v>
      </c>
      <c r="T47" s="8">
        <v>0</v>
      </c>
      <c r="U47" s="8">
        <v>0</v>
      </c>
      <c r="V47" s="8">
        <v>0</v>
      </c>
      <c r="W47" s="7">
        <f t="shared" si="10"/>
        <v>24</v>
      </c>
      <c r="X47" s="8">
        <v>0</v>
      </c>
      <c r="Y47" s="8">
        <v>0</v>
      </c>
      <c r="Z47" s="8">
        <v>0</v>
      </c>
      <c r="AA47" s="8">
        <v>0</v>
      </c>
      <c r="AB47" s="8">
        <v>0</v>
      </c>
      <c r="AC47" s="7">
        <f t="shared" si="11"/>
        <v>0</v>
      </c>
      <c r="AD47" s="8">
        <v>24</v>
      </c>
      <c r="AE47" s="8">
        <v>0</v>
      </c>
      <c r="AF47" s="8">
        <v>0</v>
      </c>
      <c r="AG47" s="8">
        <v>0</v>
      </c>
      <c r="AH47" s="8">
        <v>0</v>
      </c>
      <c r="AI47" s="6">
        <f t="shared" si="12"/>
        <v>24</v>
      </c>
      <c r="AJ47" s="6">
        <f t="shared" si="13"/>
        <v>24</v>
      </c>
      <c r="AK47" s="6">
        <f t="shared" si="14"/>
        <v>24</v>
      </c>
      <c r="AL47" s="6">
        <f t="shared" si="15"/>
        <v>24</v>
      </c>
      <c r="AM47" s="6">
        <f t="shared" si="16"/>
        <v>24</v>
      </c>
      <c r="AN47" s="6">
        <f t="shared" si="17"/>
        <v>24</v>
      </c>
      <c r="AO47" s="6">
        <f t="shared" si="18"/>
        <v>24</v>
      </c>
      <c r="AP47" s="6">
        <f t="shared" si="19"/>
        <v>24</v>
      </c>
      <c r="AQ47" s="6">
        <f t="shared" si="20"/>
        <v>24</v>
      </c>
      <c r="AR47" s="6">
        <f t="shared" si="21"/>
        <v>24</v>
      </c>
      <c r="AS47" s="6">
        <f t="shared" si="22"/>
        <v>24</v>
      </c>
      <c r="AT47" s="6">
        <f t="shared" si="23"/>
        <v>24</v>
      </c>
    </row>
    <row r="48" spans="2:59" ht="17.55" customHeight="1" x14ac:dyDescent="0.3">
      <c r="B48" s="82">
        <v>4</v>
      </c>
      <c r="C48" s="82"/>
      <c r="D48" s="82"/>
      <c r="E48" s="7">
        <f t="shared" si="7"/>
        <v>24</v>
      </c>
      <c r="F48" s="8">
        <v>0</v>
      </c>
      <c r="G48" s="8">
        <v>0</v>
      </c>
      <c r="H48" s="8">
        <v>0</v>
      </c>
      <c r="I48" s="8">
        <v>0</v>
      </c>
      <c r="J48" s="8">
        <v>0</v>
      </c>
      <c r="K48" s="7">
        <f t="shared" si="8"/>
        <v>0</v>
      </c>
      <c r="L48" s="8">
        <v>24</v>
      </c>
      <c r="M48" s="8">
        <v>0</v>
      </c>
      <c r="N48" s="8">
        <v>0</v>
      </c>
      <c r="O48" s="8">
        <v>0</v>
      </c>
      <c r="P48" s="8">
        <v>0</v>
      </c>
      <c r="Q48" s="7">
        <f t="shared" si="9"/>
        <v>24</v>
      </c>
      <c r="R48" s="8">
        <v>0</v>
      </c>
      <c r="S48" s="8">
        <v>0</v>
      </c>
      <c r="T48" s="8">
        <v>0</v>
      </c>
      <c r="U48" s="8">
        <v>0</v>
      </c>
      <c r="V48" s="8">
        <v>0</v>
      </c>
      <c r="W48" s="7">
        <f t="shared" si="10"/>
        <v>24</v>
      </c>
      <c r="X48" s="8">
        <v>0</v>
      </c>
      <c r="Y48" s="8">
        <v>0</v>
      </c>
      <c r="Z48" s="8">
        <v>0</v>
      </c>
      <c r="AA48" s="8">
        <v>0</v>
      </c>
      <c r="AB48" s="8">
        <v>0</v>
      </c>
      <c r="AC48" s="7">
        <f t="shared" si="11"/>
        <v>0</v>
      </c>
      <c r="AD48" s="8">
        <v>24</v>
      </c>
      <c r="AE48" s="8">
        <v>0</v>
      </c>
      <c r="AF48" s="8">
        <v>0</v>
      </c>
      <c r="AG48" s="8">
        <v>0</v>
      </c>
      <c r="AH48" s="8">
        <v>0</v>
      </c>
      <c r="AI48" s="6">
        <f t="shared" si="12"/>
        <v>24</v>
      </c>
      <c r="AJ48" s="6">
        <f t="shared" si="13"/>
        <v>24</v>
      </c>
      <c r="AK48" s="6">
        <f t="shared" si="14"/>
        <v>24</v>
      </c>
      <c r="AL48" s="6">
        <f t="shared" si="15"/>
        <v>24</v>
      </c>
      <c r="AM48" s="6">
        <f t="shared" si="16"/>
        <v>24</v>
      </c>
      <c r="AN48" s="6">
        <f t="shared" si="17"/>
        <v>24</v>
      </c>
      <c r="AO48" s="6">
        <f t="shared" si="18"/>
        <v>24</v>
      </c>
      <c r="AP48" s="6">
        <f t="shared" si="19"/>
        <v>24</v>
      </c>
      <c r="AQ48" s="6">
        <f t="shared" si="20"/>
        <v>24</v>
      </c>
      <c r="AR48" s="6">
        <f t="shared" si="21"/>
        <v>24</v>
      </c>
      <c r="AS48" s="6">
        <f t="shared" si="22"/>
        <v>24</v>
      </c>
      <c r="AT48" s="6">
        <f t="shared" si="23"/>
        <v>24</v>
      </c>
    </row>
    <row r="49" spans="2:46" ht="17.55" customHeight="1" x14ac:dyDescent="0.3">
      <c r="B49" s="82">
        <v>5</v>
      </c>
      <c r="C49" s="82"/>
      <c r="D49" s="82"/>
      <c r="E49" s="7">
        <f t="shared" si="7"/>
        <v>15</v>
      </c>
      <c r="F49" s="11">
        <v>0</v>
      </c>
      <c r="G49" s="11">
        <v>0</v>
      </c>
      <c r="H49" s="11">
        <v>9</v>
      </c>
      <c r="I49" s="11">
        <v>0</v>
      </c>
      <c r="J49" s="11">
        <v>0</v>
      </c>
      <c r="K49" s="7">
        <f t="shared" si="8"/>
        <v>9</v>
      </c>
      <c r="L49" s="11">
        <v>15</v>
      </c>
      <c r="M49" s="8">
        <v>0</v>
      </c>
      <c r="N49" s="8">
        <v>0</v>
      </c>
      <c r="O49" s="8">
        <v>0</v>
      </c>
      <c r="P49" s="8">
        <v>0</v>
      </c>
      <c r="Q49" s="7">
        <f t="shared" si="9"/>
        <v>24</v>
      </c>
      <c r="R49" s="8">
        <v>0</v>
      </c>
      <c r="S49" s="8">
        <v>0</v>
      </c>
      <c r="T49" s="8">
        <v>0</v>
      </c>
      <c r="U49" s="8">
        <v>0</v>
      </c>
      <c r="V49" s="8">
        <v>0</v>
      </c>
      <c r="W49" s="7">
        <f t="shared" si="10"/>
        <v>24</v>
      </c>
      <c r="X49" s="8">
        <v>0</v>
      </c>
      <c r="Y49" s="8">
        <v>0</v>
      </c>
      <c r="Z49" s="8">
        <v>0</v>
      </c>
      <c r="AA49" s="8">
        <v>0</v>
      </c>
      <c r="AB49" s="8">
        <v>0</v>
      </c>
      <c r="AC49" s="7">
        <f t="shared" si="11"/>
        <v>0</v>
      </c>
      <c r="AD49" s="11">
        <v>24</v>
      </c>
      <c r="AE49" s="8">
        <v>0</v>
      </c>
      <c r="AF49" s="8">
        <v>0</v>
      </c>
      <c r="AG49" s="8">
        <v>0</v>
      </c>
      <c r="AH49" s="8">
        <v>0</v>
      </c>
      <c r="AI49" s="6">
        <f t="shared" si="12"/>
        <v>24</v>
      </c>
      <c r="AJ49" s="6">
        <f t="shared" si="13"/>
        <v>24</v>
      </c>
      <c r="AK49" s="6">
        <f t="shared" si="14"/>
        <v>24</v>
      </c>
      <c r="AL49" s="6">
        <f t="shared" si="15"/>
        <v>24</v>
      </c>
      <c r="AM49" s="6">
        <f t="shared" si="16"/>
        <v>24</v>
      </c>
      <c r="AN49" s="6">
        <f t="shared" si="17"/>
        <v>24</v>
      </c>
      <c r="AO49" s="6">
        <f t="shared" si="18"/>
        <v>24</v>
      </c>
      <c r="AP49" s="6">
        <f t="shared" si="19"/>
        <v>24</v>
      </c>
      <c r="AQ49" s="6">
        <f t="shared" si="20"/>
        <v>24</v>
      </c>
      <c r="AR49" s="6">
        <f t="shared" si="21"/>
        <v>24</v>
      </c>
      <c r="AS49" s="6">
        <f t="shared" si="22"/>
        <v>24</v>
      </c>
      <c r="AT49" s="6">
        <f t="shared" si="23"/>
        <v>24</v>
      </c>
    </row>
    <row r="50" spans="2:46" ht="17.55" customHeight="1" x14ac:dyDescent="0.3">
      <c r="B50" s="82">
        <v>6</v>
      </c>
      <c r="C50" s="82"/>
      <c r="D50" s="82"/>
      <c r="E50" s="7">
        <f t="shared" si="7"/>
        <v>5</v>
      </c>
      <c r="F50" s="11">
        <v>0</v>
      </c>
      <c r="G50" s="12">
        <v>17</v>
      </c>
      <c r="H50" s="11">
        <v>2</v>
      </c>
      <c r="I50" s="11">
        <v>0</v>
      </c>
      <c r="J50" s="11">
        <v>0</v>
      </c>
      <c r="K50" s="7">
        <f t="shared" si="8"/>
        <v>20</v>
      </c>
      <c r="L50" s="11">
        <v>4</v>
      </c>
      <c r="M50" s="8">
        <v>0</v>
      </c>
      <c r="N50" s="8">
        <v>0</v>
      </c>
      <c r="O50" s="8">
        <v>0</v>
      </c>
      <c r="P50" s="8">
        <v>0</v>
      </c>
      <c r="Q50" s="7">
        <f t="shared" si="9"/>
        <v>24</v>
      </c>
      <c r="R50" s="8">
        <v>0</v>
      </c>
      <c r="S50" s="8">
        <v>0</v>
      </c>
      <c r="T50" s="8">
        <v>0</v>
      </c>
      <c r="U50" s="8">
        <v>0</v>
      </c>
      <c r="V50" s="8">
        <v>0</v>
      </c>
      <c r="W50" s="7">
        <f t="shared" si="10"/>
        <v>24</v>
      </c>
      <c r="X50" s="8">
        <v>0</v>
      </c>
      <c r="Y50" s="8">
        <v>0</v>
      </c>
      <c r="Z50" s="8">
        <v>0</v>
      </c>
      <c r="AA50" s="8">
        <v>0</v>
      </c>
      <c r="AB50" s="8">
        <v>0</v>
      </c>
      <c r="AC50" s="7">
        <f t="shared" si="11"/>
        <v>0</v>
      </c>
      <c r="AD50" s="11">
        <v>24</v>
      </c>
      <c r="AE50" s="8">
        <v>0</v>
      </c>
      <c r="AF50" s="8">
        <v>0</v>
      </c>
      <c r="AG50" s="8">
        <v>0</v>
      </c>
      <c r="AH50" s="8">
        <v>0</v>
      </c>
      <c r="AI50" s="6">
        <f t="shared" si="12"/>
        <v>24</v>
      </c>
      <c r="AJ50" s="6">
        <f t="shared" si="13"/>
        <v>24</v>
      </c>
      <c r="AK50" s="6">
        <f t="shared" si="14"/>
        <v>24</v>
      </c>
      <c r="AL50" s="6">
        <f t="shared" si="15"/>
        <v>24</v>
      </c>
      <c r="AM50" s="6">
        <f t="shared" si="16"/>
        <v>24</v>
      </c>
      <c r="AN50" s="6">
        <f t="shared" si="17"/>
        <v>24</v>
      </c>
      <c r="AO50" s="6">
        <f t="shared" si="18"/>
        <v>24</v>
      </c>
      <c r="AP50" s="6">
        <f t="shared" si="19"/>
        <v>24</v>
      </c>
      <c r="AQ50" s="6">
        <f t="shared" si="20"/>
        <v>24</v>
      </c>
      <c r="AR50" s="6">
        <f t="shared" si="21"/>
        <v>24</v>
      </c>
      <c r="AS50" s="6">
        <f t="shared" si="22"/>
        <v>24</v>
      </c>
      <c r="AT50" s="6">
        <f t="shared" si="23"/>
        <v>24</v>
      </c>
    </row>
    <row r="51" spans="2:46" ht="17.55" customHeight="1" x14ac:dyDescent="0.3">
      <c r="B51" s="82">
        <v>7</v>
      </c>
      <c r="C51" s="82"/>
      <c r="D51" s="82"/>
      <c r="E51" s="7">
        <f t="shared" si="7"/>
        <v>24</v>
      </c>
      <c r="F51" s="11">
        <v>0</v>
      </c>
      <c r="G51" s="11">
        <v>0</v>
      </c>
      <c r="H51" s="11">
        <v>0</v>
      </c>
      <c r="I51" s="11">
        <v>0</v>
      </c>
      <c r="J51" s="11">
        <v>0</v>
      </c>
      <c r="K51" s="7">
        <f t="shared" si="8"/>
        <v>0</v>
      </c>
      <c r="L51" s="11">
        <v>24</v>
      </c>
      <c r="M51" s="8">
        <v>0</v>
      </c>
      <c r="N51" s="8">
        <v>0</v>
      </c>
      <c r="O51" s="8">
        <v>0</v>
      </c>
      <c r="P51" s="8">
        <v>0</v>
      </c>
      <c r="Q51" s="7">
        <f t="shared" si="9"/>
        <v>15</v>
      </c>
      <c r="R51" s="8">
        <v>0</v>
      </c>
      <c r="S51" s="8">
        <v>0</v>
      </c>
      <c r="T51" s="11">
        <v>9</v>
      </c>
      <c r="U51" s="8">
        <v>0</v>
      </c>
      <c r="V51" s="8">
        <v>0</v>
      </c>
      <c r="W51" s="7">
        <f t="shared" si="10"/>
        <v>24</v>
      </c>
      <c r="X51" s="8">
        <v>0</v>
      </c>
      <c r="Y51" s="8">
        <v>0</v>
      </c>
      <c r="Z51" s="8">
        <v>0</v>
      </c>
      <c r="AA51" s="8">
        <v>0</v>
      </c>
      <c r="AB51" s="8">
        <v>0</v>
      </c>
      <c r="AC51" s="7">
        <f t="shared" si="11"/>
        <v>9</v>
      </c>
      <c r="AD51" s="11">
        <v>15</v>
      </c>
      <c r="AE51" s="8">
        <v>0</v>
      </c>
      <c r="AF51" s="8">
        <v>0</v>
      </c>
      <c r="AG51" s="8">
        <v>0</v>
      </c>
      <c r="AH51" s="8">
        <v>0</v>
      </c>
      <c r="AI51" s="6">
        <f t="shared" si="12"/>
        <v>24</v>
      </c>
      <c r="AJ51" s="6">
        <f t="shared" si="13"/>
        <v>24</v>
      </c>
      <c r="AK51" s="6">
        <f t="shared" si="14"/>
        <v>24</v>
      </c>
      <c r="AL51" s="6">
        <f t="shared" si="15"/>
        <v>24</v>
      </c>
      <c r="AM51" s="6">
        <f t="shared" si="16"/>
        <v>24</v>
      </c>
      <c r="AN51" s="6">
        <f t="shared" si="17"/>
        <v>24</v>
      </c>
      <c r="AO51" s="6">
        <f t="shared" si="18"/>
        <v>24</v>
      </c>
      <c r="AP51" s="6">
        <f t="shared" si="19"/>
        <v>24</v>
      </c>
      <c r="AQ51" s="6">
        <f t="shared" si="20"/>
        <v>24</v>
      </c>
      <c r="AR51" s="6">
        <f t="shared" si="21"/>
        <v>24</v>
      </c>
      <c r="AS51" s="6">
        <f t="shared" si="22"/>
        <v>24</v>
      </c>
      <c r="AT51" s="6">
        <f t="shared" si="23"/>
        <v>24</v>
      </c>
    </row>
    <row r="52" spans="2:46" ht="17.55" customHeight="1" x14ac:dyDescent="0.3">
      <c r="B52" s="82">
        <v>8</v>
      </c>
      <c r="C52" s="82"/>
      <c r="D52" s="82"/>
      <c r="E52" s="7">
        <f t="shared" si="7"/>
        <v>24</v>
      </c>
      <c r="F52" s="11">
        <v>0</v>
      </c>
      <c r="G52" s="11">
        <v>0</v>
      </c>
      <c r="H52" s="11">
        <v>0</v>
      </c>
      <c r="I52" s="11">
        <v>0</v>
      </c>
      <c r="J52" s="11">
        <v>0</v>
      </c>
      <c r="K52" s="7">
        <f t="shared" si="8"/>
        <v>0</v>
      </c>
      <c r="L52" s="11">
        <v>24</v>
      </c>
      <c r="M52" s="8">
        <v>0</v>
      </c>
      <c r="N52" s="8">
        <v>0</v>
      </c>
      <c r="O52" s="8">
        <v>0</v>
      </c>
      <c r="P52" s="8">
        <v>0</v>
      </c>
      <c r="Q52" s="7">
        <f t="shared" si="9"/>
        <v>24</v>
      </c>
      <c r="R52" s="8">
        <v>0</v>
      </c>
      <c r="S52" s="8">
        <v>0</v>
      </c>
      <c r="T52" s="8">
        <v>0</v>
      </c>
      <c r="U52" s="8">
        <v>0</v>
      </c>
      <c r="V52" s="8">
        <v>0</v>
      </c>
      <c r="W52" s="7">
        <f t="shared" si="10"/>
        <v>14</v>
      </c>
      <c r="X52" s="8">
        <v>0</v>
      </c>
      <c r="Y52" s="8">
        <v>0</v>
      </c>
      <c r="Z52" s="8">
        <v>10</v>
      </c>
      <c r="AA52" s="8">
        <v>0</v>
      </c>
      <c r="AB52" s="8">
        <v>0</v>
      </c>
      <c r="AC52" s="7">
        <f t="shared" si="11"/>
        <v>10</v>
      </c>
      <c r="AD52" s="11">
        <v>14</v>
      </c>
      <c r="AE52" s="8">
        <v>0</v>
      </c>
      <c r="AF52" s="8">
        <v>0</v>
      </c>
      <c r="AG52" s="8">
        <v>0</v>
      </c>
      <c r="AH52" s="8">
        <v>0</v>
      </c>
      <c r="AI52" s="6">
        <f t="shared" si="12"/>
        <v>24</v>
      </c>
      <c r="AJ52" s="6">
        <f t="shared" si="13"/>
        <v>24</v>
      </c>
      <c r="AK52" s="6">
        <f t="shared" si="14"/>
        <v>24</v>
      </c>
      <c r="AL52" s="6">
        <f t="shared" si="15"/>
        <v>24</v>
      </c>
      <c r="AM52" s="6">
        <f t="shared" si="16"/>
        <v>24</v>
      </c>
      <c r="AN52" s="6">
        <f t="shared" si="17"/>
        <v>24</v>
      </c>
      <c r="AO52" s="6">
        <f t="shared" si="18"/>
        <v>24</v>
      </c>
      <c r="AP52" s="6">
        <f t="shared" si="19"/>
        <v>24</v>
      </c>
      <c r="AQ52" s="6">
        <f t="shared" si="20"/>
        <v>24</v>
      </c>
      <c r="AR52" s="6">
        <f t="shared" si="21"/>
        <v>24</v>
      </c>
      <c r="AS52" s="6">
        <f t="shared" si="22"/>
        <v>24</v>
      </c>
      <c r="AT52" s="6">
        <f t="shared" si="23"/>
        <v>24</v>
      </c>
    </row>
    <row r="53" spans="2:46" ht="17.55" customHeight="1" x14ac:dyDescent="0.3">
      <c r="B53" s="82">
        <v>9</v>
      </c>
      <c r="C53" s="82"/>
      <c r="D53" s="82"/>
      <c r="E53" s="7">
        <f t="shared" si="7"/>
        <v>24</v>
      </c>
      <c r="F53" s="11">
        <v>0</v>
      </c>
      <c r="G53" s="11">
        <v>0</v>
      </c>
      <c r="H53" s="11">
        <v>0</v>
      </c>
      <c r="I53" s="11">
        <v>0</v>
      </c>
      <c r="J53" s="11">
        <v>0</v>
      </c>
      <c r="K53" s="7">
        <f t="shared" si="8"/>
        <v>0</v>
      </c>
      <c r="L53" s="11">
        <v>24</v>
      </c>
      <c r="M53" s="8">
        <v>0</v>
      </c>
      <c r="N53" s="8">
        <v>0</v>
      </c>
      <c r="O53" s="8">
        <v>0</v>
      </c>
      <c r="P53" s="8">
        <v>0</v>
      </c>
      <c r="Q53" s="7">
        <f t="shared" si="9"/>
        <v>24</v>
      </c>
      <c r="R53" s="8">
        <v>0</v>
      </c>
      <c r="S53" s="8">
        <v>0</v>
      </c>
      <c r="T53" s="8">
        <v>0</v>
      </c>
      <c r="U53" s="8">
        <v>0</v>
      </c>
      <c r="V53" s="8">
        <v>0</v>
      </c>
      <c r="W53" s="7">
        <f t="shared" si="10"/>
        <v>2</v>
      </c>
      <c r="X53" s="8">
        <v>0</v>
      </c>
      <c r="Y53" s="18">
        <v>13</v>
      </c>
      <c r="Z53" s="8">
        <v>1</v>
      </c>
      <c r="AA53" s="19">
        <v>8</v>
      </c>
      <c r="AB53" s="19">
        <v>8</v>
      </c>
      <c r="AC53" s="7">
        <f t="shared" si="11"/>
        <v>22</v>
      </c>
      <c r="AD53" s="11">
        <v>2</v>
      </c>
      <c r="AE53" s="8">
        <v>0</v>
      </c>
      <c r="AF53" s="8">
        <v>0</v>
      </c>
      <c r="AG53" s="8">
        <v>0</v>
      </c>
      <c r="AH53" s="8">
        <v>0</v>
      </c>
      <c r="AI53" s="6">
        <f t="shared" si="12"/>
        <v>24</v>
      </c>
      <c r="AJ53" s="6">
        <f t="shared" si="13"/>
        <v>24</v>
      </c>
      <c r="AK53" s="6">
        <f t="shared" si="14"/>
        <v>24</v>
      </c>
      <c r="AL53" s="6">
        <f t="shared" si="15"/>
        <v>24</v>
      </c>
      <c r="AM53" s="6">
        <f t="shared" si="16"/>
        <v>24</v>
      </c>
      <c r="AN53" s="6">
        <f t="shared" si="17"/>
        <v>24</v>
      </c>
      <c r="AO53" s="6">
        <f t="shared" si="18"/>
        <v>24</v>
      </c>
      <c r="AP53" s="6">
        <f t="shared" si="19"/>
        <v>24</v>
      </c>
      <c r="AQ53" s="6">
        <f t="shared" si="20"/>
        <v>24</v>
      </c>
      <c r="AR53" s="6">
        <f t="shared" si="21"/>
        <v>24</v>
      </c>
      <c r="AS53" s="6">
        <f t="shared" si="22"/>
        <v>24</v>
      </c>
      <c r="AT53" s="6">
        <f t="shared" si="23"/>
        <v>24</v>
      </c>
    </row>
    <row r="54" spans="2:46" ht="17.55" customHeight="1" x14ac:dyDescent="0.3">
      <c r="B54" s="82">
        <v>10</v>
      </c>
      <c r="C54" s="82"/>
      <c r="D54" s="82"/>
      <c r="E54" s="7">
        <f t="shared" si="7"/>
        <v>24</v>
      </c>
      <c r="F54" s="8">
        <v>0</v>
      </c>
      <c r="G54" s="8">
        <v>0</v>
      </c>
      <c r="H54" s="8">
        <v>0</v>
      </c>
      <c r="I54" s="8">
        <v>0</v>
      </c>
      <c r="J54" s="8">
        <v>0</v>
      </c>
      <c r="K54" s="7">
        <f t="shared" si="8"/>
        <v>0</v>
      </c>
      <c r="L54" s="8">
        <v>24</v>
      </c>
      <c r="M54" s="8">
        <v>0</v>
      </c>
      <c r="N54" s="8">
        <v>0</v>
      </c>
      <c r="O54" s="8">
        <v>0</v>
      </c>
      <c r="P54" s="8">
        <v>0</v>
      </c>
      <c r="Q54" s="7">
        <f t="shared" si="9"/>
        <v>24</v>
      </c>
      <c r="R54" s="8">
        <v>0</v>
      </c>
      <c r="S54" s="8">
        <v>0</v>
      </c>
      <c r="T54" s="8">
        <v>0</v>
      </c>
      <c r="U54" s="8">
        <v>0</v>
      </c>
      <c r="V54" s="8">
        <v>0</v>
      </c>
      <c r="W54" s="7">
        <f t="shared" si="10"/>
        <v>24</v>
      </c>
      <c r="X54" s="8">
        <v>0</v>
      </c>
      <c r="Y54" s="8">
        <v>0</v>
      </c>
      <c r="Z54" s="8">
        <v>0</v>
      </c>
      <c r="AA54" s="8">
        <v>0</v>
      </c>
      <c r="AB54" s="8">
        <v>0</v>
      </c>
      <c r="AC54" s="7">
        <f t="shared" si="11"/>
        <v>0</v>
      </c>
      <c r="AD54" s="8">
        <v>24</v>
      </c>
      <c r="AE54" s="8">
        <v>0</v>
      </c>
      <c r="AF54" s="8">
        <v>0</v>
      </c>
      <c r="AG54" s="8">
        <v>0</v>
      </c>
      <c r="AH54" s="8">
        <v>0</v>
      </c>
      <c r="AI54" s="6">
        <f t="shared" si="12"/>
        <v>24</v>
      </c>
      <c r="AJ54" s="6">
        <f t="shared" si="13"/>
        <v>24</v>
      </c>
      <c r="AK54" s="6">
        <f t="shared" si="14"/>
        <v>24</v>
      </c>
      <c r="AL54" s="6">
        <f t="shared" si="15"/>
        <v>24</v>
      </c>
      <c r="AM54" s="6">
        <f t="shared" si="16"/>
        <v>24</v>
      </c>
      <c r="AN54" s="6">
        <f t="shared" si="17"/>
        <v>24</v>
      </c>
      <c r="AO54" s="6">
        <f t="shared" si="18"/>
        <v>24</v>
      </c>
      <c r="AP54" s="6">
        <f t="shared" si="19"/>
        <v>24</v>
      </c>
      <c r="AQ54" s="6">
        <f t="shared" si="20"/>
        <v>24</v>
      </c>
      <c r="AR54" s="6">
        <f t="shared" si="21"/>
        <v>24</v>
      </c>
      <c r="AS54" s="6">
        <f t="shared" si="22"/>
        <v>24</v>
      </c>
      <c r="AT54" s="6">
        <f t="shared" si="23"/>
        <v>24</v>
      </c>
    </row>
    <row r="55" spans="2:46" ht="17.55" customHeight="1" x14ac:dyDescent="0.3">
      <c r="B55" s="82">
        <v>11</v>
      </c>
      <c r="C55" s="82"/>
      <c r="D55" s="82"/>
      <c r="E55" s="7">
        <f t="shared" si="7"/>
        <v>24</v>
      </c>
      <c r="F55" s="11">
        <v>0</v>
      </c>
      <c r="G55" s="11">
        <v>0</v>
      </c>
      <c r="H55" s="11">
        <v>0</v>
      </c>
      <c r="I55" s="11">
        <v>0</v>
      </c>
      <c r="J55" s="11">
        <v>0</v>
      </c>
      <c r="K55" s="7">
        <f t="shared" si="8"/>
        <v>0</v>
      </c>
      <c r="L55" s="11">
        <v>24</v>
      </c>
      <c r="M55" s="8">
        <v>0</v>
      </c>
      <c r="N55" s="8">
        <v>0</v>
      </c>
      <c r="O55" s="8">
        <v>0</v>
      </c>
      <c r="P55" s="8">
        <v>0</v>
      </c>
      <c r="Q55" s="7">
        <f t="shared" si="9"/>
        <v>24</v>
      </c>
      <c r="R55" s="8">
        <v>0</v>
      </c>
      <c r="S55" s="8">
        <v>0</v>
      </c>
      <c r="T55" s="8">
        <v>0</v>
      </c>
      <c r="U55" s="8">
        <v>0</v>
      </c>
      <c r="V55" s="8">
        <v>0</v>
      </c>
      <c r="W55" s="7">
        <f t="shared" si="10"/>
        <v>24</v>
      </c>
      <c r="X55" s="8">
        <v>0</v>
      </c>
      <c r="Y55" s="8">
        <v>0</v>
      </c>
      <c r="Z55" s="8">
        <v>0</v>
      </c>
      <c r="AA55" s="8">
        <v>0</v>
      </c>
      <c r="AB55" s="8">
        <v>0</v>
      </c>
      <c r="AC55" s="7">
        <f t="shared" si="11"/>
        <v>0</v>
      </c>
      <c r="AD55" s="11">
        <v>24</v>
      </c>
      <c r="AE55" s="8">
        <v>0</v>
      </c>
      <c r="AF55" s="8">
        <v>0</v>
      </c>
      <c r="AG55" s="8">
        <v>0</v>
      </c>
      <c r="AH55" s="8">
        <v>0</v>
      </c>
      <c r="AI55" s="6">
        <f t="shared" si="12"/>
        <v>24</v>
      </c>
      <c r="AJ55" s="6">
        <f t="shared" si="13"/>
        <v>24</v>
      </c>
      <c r="AK55" s="6">
        <f t="shared" si="14"/>
        <v>24</v>
      </c>
      <c r="AL55" s="6">
        <f t="shared" si="15"/>
        <v>24</v>
      </c>
      <c r="AM55" s="6">
        <f t="shared" si="16"/>
        <v>24</v>
      </c>
      <c r="AN55" s="6">
        <f t="shared" si="17"/>
        <v>24</v>
      </c>
      <c r="AO55" s="6">
        <f t="shared" si="18"/>
        <v>24</v>
      </c>
      <c r="AP55" s="6">
        <f t="shared" si="19"/>
        <v>24</v>
      </c>
      <c r="AQ55" s="6">
        <f t="shared" si="20"/>
        <v>24</v>
      </c>
      <c r="AR55" s="6">
        <f t="shared" si="21"/>
        <v>24</v>
      </c>
      <c r="AS55" s="6">
        <f t="shared" si="22"/>
        <v>24</v>
      </c>
      <c r="AT55" s="6">
        <f t="shared" si="23"/>
        <v>24</v>
      </c>
    </row>
    <row r="56" spans="2:46" ht="17.55" customHeight="1" x14ac:dyDescent="0.3">
      <c r="B56" s="82">
        <v>12</v>
      </c>
      <c r="C56" s="82"/>
      <c r="D56" s="82"/>
      <c r="E56" s="7">
        <f t="shared" si="7"/>
        <v>24</v>
      </c>
      <c r="F56" s="11">
        <v>0</v>
      </c>
      <c r="G56" s="11">
        <v>0</v>
      </c>
      <c r="H56" s="11">
        <v>0</v>
      </c>
      <c r="I56" s="11">
        <v>0</v>
      </c>
      <c r="J56" s="11">
        <v>0</v>
      </c>
      <c r="K56" s="7">
        <f t="shared" si="8"/>
        <v>0</v>
      </c>
      <c r="L56" s="11">
        <v>24</v>
      </c>
      <c r="M56" s="8">
        <v>0</v>
      </c>
      <c r="N56" s="8">
        <v>0</v>
      </c>
      <c r="O56" s="8">
        <v>0</v>
      </c>
      <c r="P56" s="8">
        <v>0</v>
      </c>
      <c r="Q56" s="7">
        <f t="shared" si="9"/>
        <v>23</v>
      </c>
      <c r="R56" s="8">
        <v>0</v>
      </c>
      <c r="S56" s="12">
        <v>1</v>
      </c>
      <c r="T56" s="8">
        <v>0</v>
      </c>
      <c r="U56" s="8">
        <v>0</v>
      </c>
      <c r="V56" s="8">
        <v>0</v>
      </c>
      <c r="W56" s="7">
        <f t="shared" si="10"/>
        <v>23</v>
      </c>
      <c r="X56" s="8">
        <v>0</v>
      </c>
      <c r="Y56" s="18">
        <v>1</v>
      </c>
      <c r="Z56" s="8">
        <v>0</v>
      </c>
      <c r="AA56" s="8">
        <v>0</v>
      </c>
      <c r="AB56" s="8">
        <v>0</v>
      </c>
      <c r="AC56" s="7">
        <f t="shared" si="11"/>
        <v>1</v>
      </c>
      <c r="AD56" s="11">
        <v>23</v>
      </c>
      <c r="AE56" s="8">
        <v>0</v>
      </c>
      <c r="AF56" s="8">
        <v>0</v>
      </c>
      <c r="AG56" s="8">
        <v>0</v>
      </c>
      <c r="AH56" s="8">
        <v>0</v>
      </c>
      <c r="AI56" s="6">
        <f t="shared" si="12"/>
        <v>24</v>
      </c>
      <c r="AJ56" s="6">
        <f t="shared" si="13"/>
        <v>24</v>
      </c>
      <c r="AK56" s="6">
        <f t="shared" si="14"/>
        <v>24</v>
      </c>
      <c r="AL56" s="6">
        <f t="shared" si="15"/>
        <v>24</v>
      </c>
      <c r="AM56" s="6">
        <f t="shared" si="16"/>
        <v>24</v>
      </c>
      <c r="AN56" s="6">
        <f t="shared" si="17"/>
        <v>24</v>
      </c>
      <c r="AO56" s="6">
        <f t="shared" si="18"/>
        <v>24</v>
      </c>
      <c r="AP56" s="6">
        <f t="shared" si="19"/>
        <v>24</v>
      </c>
      <c r="AQ56" s="6">
        <f t="shared" si="20"/>
        <v>24</v>
      </c>
      <c r="AR56" s="6">
        <f t="shared" si="21"/>
        <v>24</v>
      </c>
      <c r="AS56" s="6">
        <f t="shared" si="22"/>
        <v>24</v>
      </c>
      <c r="AT56" s="6">
        <f t="shared" si="23"/>
        <v>24</v>
      </c>
    </row>
    <row r="57" spans="2:46" ht="17.55" customHeight="1" x14ac:dyDescent="0.3">
      <c r="B57" s="82">
        <v>13</v>
      </c>
      <c r="C57" s="82"/>
      <c r="D57" s="82"/>
      <c r="E57" s="7">
        <f t="shared" si="7"/>
        <v>19</v>
      </c>
      <c r="F57" s="11">
        <v>0</v>
      </c>
      <c r="G57" s="12">
        <v>5</v>
      </c>
      <c r="H57" s="11">
        <v>0</v>
      </c>
      <c r="I57" s="11">
        <v>0</v>
      </c>
      <c r="J57" s="11">
        <v>0</v>
      </c>
      <c r="K57" s="7">
        <f t="shared" si="8"/>
        <v>5</v>
      </c>
      <c r="L57" s="11">
        <v>19</v>
      </c>
      <c r="M57" s="8">
        <v>0</v>
      </c>
      <c r="N57" s="8">
        <v>0</v>
      </c>
      <c r="O57" s="8">
        <v>0</v>
      </c>
      <c r="P57" s="8">
        <v>0</v>
      </c>
      <c r="Q57" s="7">
        <f t="shared" si="9"/>
        <v>24</v>
      </c>
      <c r="R57" s="8">
        <v>0</v>
      </c>
      <c r="S57" s="8">
        <v>0</v>
      </c>
      <c r="T57" s="8">
        <v>0</v>
      </c>
      <c r="U57" s="8">
        <v>0</v>
      </c>
      <c r="V57" s="8">
        <v>0</v>
      </c>
      <c r="W57" s="7">
        <f t="shared" si="10"/>
        <v>20</v>
      </c>
      <c r="X57" s="8">
        <v>0</v>
      </c>
      <c r="Y57" s="18">
        <v>4</v>
      </c>
      <c r="Z57" s="8">
        <v>0</v>
      </c>
      <c r="AA57" s="8">
        <v>0</v>
      </c>
      <c r="AB57" s="8">
        <v>0</v>
      </c>
      <c r="AC57" s="7">
        <f t="shared" si="11"/>
        <v>0</v>
      </c>
      <c r="AD57" s="11">
        <v>24</v>
      </c>
      <c r="AE57" s="8">
        <v>0</v>
      </c>
      <c r="AF57" s="8">
        <v>0</v>
      </c>
      <c r="AG57" s="8">
        <v>0</v>
      </c>
      <c r="AH57" s="8">
        <v>0</v>
      </c>
      <c r="AI57" s="6">
        <f t="shared" si="12"/>
        <v>24</v>
      </c>
      <c r="AJ57" s="6">
        <f t="shared" si="13"/>
        <v>24</v>
      </c>
      <c r="AK57" s="6">
        <f t="shared" si="14"/>
        <v>24</v>
      </c>
      <c r="AL57" s="6">
        <f t="shared" si="15"/>
        <v>24</v>
      </c>
      <c r="AM57" s="6">
        <f t="shared" si="16"/>
        <v>24</v>
      </c>
      <c r="AN57" s="6">
        <f t="shared" si="17"/>
        <v>24</v>
      </c>
      <c r="AO57" s="6">
        <f t="shared" si="18"/>
        <v>24</v>
      </c>
      <c r="AP57" s="6">
        <f t="shared" si="19"/>
        <v>24</v>
      </c>
      <c r="AQ57" s="6">
        <f t="shared" si="20"/>
        <v>24</v>
      </c>
      <c r="AR57" s="6">
        <f t="shared" si="21"/>
        <v>24</v>
      </c>
      <c r="AS57" s="6">
        <f t="shared" si="22"/>
        <v>24</v>
      </c>
      <c r="AT57" s="6">
        <f t="shared" si="23"/>
        <v>24</v>
      </c>
    </row>
    <row r="58" spans="2:46" ht="17.55" customHeight="1" x14ac:dyDescent="0.3">
      <c r="B58" s="82">
        <v>14</v>
      </c>
      <c r="C58" s="82"/>
      <c r="D58" s="82"/>
      <c r="E58" s="7">
        <f t="shared" si="7"/>
        <v>23</v>
      </c>
      <c r="F58" s="11">
        <v>0</v>
      </c>
      <c r="G58" s="12">
        <v>1</v>
      </c>
      <c r="H58" s="11">
        <v>0</v>
      </c>
      <c r="I58" s="11">
        <v>0</v>
      </c>
      <c r="J58" s="11">
        <v>0</v>
      </c>
      <c r="K58" s="7">
        <f t="shared" si="8"/>
        <v>2</v>
      </c>
      <c r="L58" s="11">
        <v>22</v>
      </c>
      <c r="M58" s="8">
        <v>0</v>
      </c>
      <c r="N58" s="8">
        <v>0</v>
      </c>
      <c r="O58" s="8">
        <v>0</v>
      </c>
      <c r="P58" s="8">
        <v>0</v>
      </c>
      <c r="Q58" s="7">
        <f t="shared" si="9"/>
        <v>24</v>
      </c>
      <c r="R58" s="8">
        <v>0</v>
      </c>
      <c r="S58" s="8">
        <v>0</v>
      </c>
      <c r="T58" s="8">
        <v>0</v>
      </c>
      <c r="U58" s="8">
        <v>0</v>
      </c>
      <c r="V58" s="8">
        <v>0</v>
      </c>
      <c r="W58" s="7">
        <f t="shared" si="10"/>
        <v>24</v>
      </c>
      <c r="X58" s="8">
        <v>0</v>
      </c>
      <c r="Y58" s="8">
        <v>0</v>
      </c>
      <c r="Z58" s="8">
        <v>0</v>
      </c>
      <c r="AA58" s="8">
        <v>0</v>
      </c>
      <c r="AB58" s="8">
        <v>0</v>
      </c>
      <c r="AC58" s="7">
        <f t="shared" si="11"/>
        <v>0</v>
      </c>
      <c r="AD58" s="11">
        <v>24</v>
      </c>
      <c r="AE58" s="8">
        <v>0</v>
      </c>
      <c r="AF58" s="8">
        <v>0</v>
      </c>
      <c r="AG58" s="8">
        <v>0</v>
      </c>
      <c r="AH58" s="8">
        <v>0</v>
      </c>
      <c r="AI58" s="6">
        <f t="shared" si="12"/>
        <v>24</v>
      </c>
      <c r="AJ58" s="6">
        <f t="shared" si="13"/>
        <v>24</v>
      </c>
      <c r="AK58" s="6">
        <f t="shared" si="14"/>
        <v>24</v>
      </c>
      <c r="AL58" s="6">
        <f t="shared" si="15"/>
        <v>24</v>
      </c>
      <c r="AM58" s="6">
        <f t="shared" si="16"/>
        <v>24</v>
      </c>
      <c r="AN58" s="6">
        <f t="shared" si="17"/>
        <v>24</v>
      </c>
      <c r="AO58" s="6">
        <f t="shared" si="18"/>
        <v>24</v>
      </c>
      <c r="AP58" s="6">
        <f t="shared" si="19"/>
        <v>24</v>
      </c>
      <c r="AQ58" s="6">
        <f t="shared" si="20"/>
        <v>24</v>
      </c>
      <c r="AR58" s="6">
        <f t="shared" si="21"/>
        <v>24</v>
      </c>
      <c r="AS58" s="6">
        <f t="shared" si="22"/>
        <v>24</v>
      </c>
      <c r="AT58" s="6">
        <f t="shared" si="23"/>
        <v>24</v>
      </c>
    </row>
    <row r="59" spans="2:46" ht="17.55" customHeight="1" x14ac:dyDescent="0.3">
      <c r="B59" s="82">
        <v>15</v>
      </c>
      <c r="C59" s="82"/>
      <c r="D59" s="82"/>
      <c r="E59" s="7">
        <f t="shared" si="7"/>
        <v>24</v>
      </c>
      <c r="F59" s="11">
        <v>0</v>
      </c>
      <c r="G59" s="11">
        <v>0</v>
      </c>
      <c r="H59" s="11">
        <v>0</v>
      </c>
      <c r="I59" s="11">
        <v>0</v>
      </c>
      <c r="J59" s="11">
        <v>0</v>
      </c>
      <c r="K59" s="7">
        <f t="shared" si="8"/>
        <v>0</v>
      </c>
      <c r="L59" s="11">
        <v>24</v>
      </c>
      <c r="M59" s="11">
        <v>0</v>
      </c>
      <c r="N59" s="11">
        <v>0</v>
      </c>
      <c r="O59" s="11">
        <v>0</v>
      </c>
      <c r="P59" s="11">
        <v>0</v>
      </c>
      <c r="Q59" s="7">
        <f t="shared" si="9"/>
        <v>24</v>
      </c>
      <c r="R59" s="11">
        <v>0</v>
      </c>
      <c r="S59" s="11">
        <v>0</v>
      </c>
      <c r="T59" s="11">
        <v>0</v>
      </c>
      <c r="U59" s="11">
        <v>0</v>
      </c>
      <c r="V59" s="11">
        <v>0</v>
      </c>
      <c r="W59" s="7">
        <f t="shared" si="10"/>
        <v>24</v>
      </c>
      <c r="X59" s="11">
        <v>0</v>
      </c>
      <c r="Y59" s="11">
        <v>0</v>
      </c>
      <c r="Z59" s="11">
        <v>0</v>
      </c>
      <c r="AA59" s="11">
        <v>0</v>
      </c>
      <c r="AB59" s="11">
        <v>0</v>
      </c>
      <c r="AC59" s="7">
        <f t="shared" si="11"/>
        <v>0</v>
      </c>
      <c r="AD59" s="11">
        <v>24</v>
      </c>
      <c r="AE59" s="11">
        <v>0</v>
      </c>
      <c r="AF59" s="11">
        <v>0</v>
      </c>
      <c r="AG59" s="11">
        <v>0</v>
      </c>
      <c r="AH59" s="11">
        <v>0</v>
      </c>
      <c r="AI59" s="6">
        <f t="shared" si="12"/>
        <v>24</v>
      </c>
      <c r="AJ59" s="6">
        <f t="shared" si="13"/>
        <v>24</v>
      </c>
      <c r="AK59" s="6">
        <f t="shared" si="14"/>
        <v>24</v>
      </c>
      <c r="AL59" s="6">
        <f t="shared" si="15"/>
        <v>24</v>
      </c>
      <c r="AM59" s="6">
        <f t="shared" si="16"/>
        <v>24</v>
      </c>
      <c r="AN59" s="6">
        <f t="shared" si="17"/>
        <v>24</v>
      </c>
      <c r="AO59" s="6">
        <f t="shared" si="18"/>
        <v>24</v>
      </c>
      <c r="AP59" s="6">
        <f t="shared" si="19"/>
        <v>24</v>
      </c>
      <c r="AQ59" s="6">
        <f t="shared" si="20"/>
        <v>24</v>
      </c>
      <c r="AR59" s="6">
        <f t="shared" si="21"/>
        <v>24</v>
      </c>
      <c r="AS59" s="6">
        <f t="shared" si="22"/>
        <v>24</v>
      </c>
      <c r="AT59" s="6">
        <f t="shared" si="23"/>
        <v>24</v>
      </c>
    </row>
    <row r="60" spans="2:46" ht="17.55" customHeight="1" x14ac:dyDescent="0.3">
      <c r="B60" s="82">
        <v>16</v>
      </c>
      <c r="C60" s="82"/>
      <c r="D60" s="82"/>
      <c r="E60" s="7">
        <f t="shared" si="7"/>
        <v>24</v>
      </c>
      <c r="F60" s="11">
        <v>0</v>
      </c>
      <c r="G60" s="11">
        <v>0</v>
      </c>
      <c r="H60" s="11">
        <v>0</v>
      </c>
      <c r="I60" s="11">
        <v>0</v>
      </c>
      <c r="J60" s="11">
        <v>0</v>
      </c>
      <c r="K60" s="7">
        <f t="shared" si="8"/>
        <v>0</v>
      </c>
      <c r="L60" s="11">
        <v>24</v>
      </c>
      <c r="M60" s="11">
        <v>0</v>
      </c>
      <c r="N60" s="11">
        <v>0</v>
      </c>
      <c r="O60" s="11">
        <v>0</v>
      </c>
      <c r="P60" s="11">
        <v>0</v>
      </c>
      <c r="Q60" s="7">
        <f t="shared" si="9"/>
        <v>24</v>
      </c>
      <c r="R60" s="11">
        <v>0</v>
      </c>
      <c r="S60" s="11">
        <v>0</v>
      </c>
      <c r="T60" s="11">
        <v>0</v>
      </c>
      <c r="U60" s="11">
        <v>0</v>
      </c>
      <c r="V60" s="11">
        <v>0</v>
      </c>
      <c r="W60" s="7">
        <f t="shared" si="10"/>
        <v>24</v>
      </c>
      <c r="X60" s="11">
        <v>0</v>
      </c>
      <c r="Y60" s="11">
        <v>0</v>
      </c>
      <c r="Z60" s="11">
        <v>0</v>
      </c>
      <c r="AA60" s="11">
        <v>0</v>
      </c>
      <c r="AB60" s="11">
        <v>0</v>
      </c>
      <c r="AC60" s="7">
        <f t="shared" si="11"/>
        <v>0</v>
      </c>
      <c r="AD60" s="11">
        <v>24</v>
      </c>
      <c r="AE60" s="11">
        <v>0</v>
      </c>
      <c r="AF60" s="11">
        <v>0</v>
      </c>
      <c r="AG60" s="11">
        <v>0</v>
      </c>
      <c r="AH60" s="11">
        <v>0</v>
      </c>
      <c r="AI60" s="6">
        <f t="shared" si="12"/>
        <v>24</v>
      </c>
      <c r="AJ60" s="6">
        <f t="shared" si="13"/>
        <v>24</v>
      </c>
      <c r="AK60" s="6">
        <f t="shared" si="14"/>
        <v>24</v>
      </c>
      <c r="AL60" s="6">
        <f t="shared" si="15"/>
        <v>24</v>
      </c>
      <c r="AM60" s="6">
        <f t="shared" si="16"/>
        <v>24</v>
      </c>
      <c r="AN60" s="6">
        <f t="shared" si="17"/>
        <v>24</v>
      </c>
      <c r="AO60" s="6">
        <f t="shared" si="18"/>
        <v>24</v>
      </c>
      <c r="AP60" s="6">
        <f t="shared" si="19"/>
        <v>24</v>
      </c>
      <c r="AQ60" s="6">
        <f t="shared" si="20"/>
        <v>24</v>
      </c>
      <c r="AR60" s="6">
        <f t="shared" si="21"/>
        <v>24</v>
      </c>
      <c r="AS60" s="6">
        <f t="shared" si="22"/>
        <v>24</v>
      </c>
      <c r="AT60" s="6">
        <f t="shared" si="23"/>
        <v>24</v>
      </c>
    </row>
    <row r="61" spans="2:46" ht="17.55" customHeight="1" x14ac:dyDescent="0.3">
      <c r="B61" s="82">
        <v>17</v>
      </c>
      <c r="C61" s="82"/>
      <c r="D61" s="82"/>
      <c r="E61" s="7">
        <f t="shared" si="7"/>
        <v>24</v>
      </c>
      <c r="F61" s="11">
        <v>0</v>
      </c>
      <c r="G61" s="11">
        <v>0</v>
      </c>
      <c r="H61" s="11">
        <v>0</v>
      </c>
      <c r="I61" s="11">
        <v>0</v>
      </c>
      <c r="J61" s="11">
        <v>0</v>
      </c>
      <c r="K61" s="7">
        <f t="shared" si="8"/>
        <v>0</v>
      </c>
      <c r="L61" s="11">
        <v>24</v>
      </c>
      <c r="M61" s="11">
        <v>0</v>
      </c>
      <c r="N61" s="11">
        <v>0</v>
      </c>
      <c r="O61" s="11">
        <v>0</v>
      </c>
      <c r="P61" s="11">
        <v>0</v>
      </c>
      <c r="Q61" s="7">
        <f t="shared" si="9"/>
        <v>24</v>
      </c>
      <c r="R61" s="11">
        <v>0</v>
      </c>
      <c r="S61" s="11">
        <v>0</v>
      </c>
      <c r="T61" s="11">
        <v>0</v>
      </c>
      <c r="U61" s="11">
        <v>0</v>
      </c>
      <c r="V61" s="11">
        <v>0</v>
      </c>
      <c r="W61" s="7">
        <f t="shared" si="10"/>
        <v>24</v>
      </c>
      <c r="X61" s="11">
        <v>0</v>
      </c>
      <c r="Y61" s="11">
        <v>0</v>
      </c>
      <c r="Z61" s="11">
        <v>0</v>
      </c>
      <c r="AA61" s="11">
        <v>0</v>
      </c>
      <c r="AB61" s="11">
        <v>0</v>
      </c>
      <c r="AC61" s="7">
        <f t="shared" si="11"/>
        <v>0</v>
      </c>
      <c r="AD61" s="11">
        <v>24</v>
      </c>
      <c r="AE61" s="11">
        <v>0</v>
      </c>
      <c r="AF61" s="11">
        <v>0</v>
      </c>
      <c r="AG61" s="11">
        <v>0</v>
      </c>
      <c r="AH61" s="11">
        <v>0</v>
      </c>
      <c r="AI61" s="6">
        <f t="shared" si="12"/>
        <v>24</v>
      </c>
      <c r="AJ61" s="6">
        <f t="shared" si="13"/>
        <v>24</v>
      </c>
      <c r="AK61" s="6">
        <f t="shared" si="14"/>
        <v>24</v>
      </c>
      <c r="AL61" s="6">
        <f t="shared" si="15"/>
        <v>24</v>
      </c>
      <c r="AM61" s="6">
        <f t="shared" si="16"/>
        <v>24</v>
      </c>
      <c r="AN61" s="6">
        <f t="shared" si="17"/>
        <v>24</v>
      </c>
      <c r="AO61" s="6">
        <f t="shared" si="18"/>
        <v>24</v>
      </c>
      <c r="AP61" s="6">
        <f t="shared" si="19"/>
        <v>24</v>
      </c>
      <c r="AQ61" s="6">
        <f t="shared" si="20"/>
        <v>24</v>
      </c>
      <c r="AR61" s="6">
        <f t="shared" si="21"/>
        <v>24</v>
      </c>
      <c r="AS61" s="6">
        <f t="shared" si="22"/>
        <v>24</v>
      </c>
      <c r="AT61" s="6">
        <f t="shared" si="23"/>
        <v>24</v>
      </c>
    </row>
    <row r="62" spans="2:46" ht="17.55" customHeight="1" x14ac:dyDescent="0.3">
      <c r="B62" s="82">
        <v>18</v>
      </c>
      <c r="C62" s="82"/>
      <c r="D62" s="82"/>
      <c r="E62" s="7">
        <f t="shared" si="7"/>
        <v>24</v>
      </c>
      <c r="F62" s="11">
        <v>0</v>
      </c>
      <c r="G62" s="11">
        <v>0</v>
      </c>
      <c r="H62" s="11">
        <v>0</v>
      </c>
      <c r="I62" s="11">
        <v>0</v>
      </c>
      <c r="J62" s="11">
        <v>0</v>
      </c>
      <c r="K62" s="7">
        <f t="shared" si="8"/>
        <v>0</v>
      </c>
      <c r="L62" s="11">
        <v>24</v>
      </c>
      <c r="M62" s="11">
        <v>0</v>
      </c>
      <c r="N62" s="11">
        <v>0</v>
      </c>
      <c r="O62" s="11">
        <v>0</v>
      </c>
      <c r="P62" s="11">
        <v>0</v>
      </c>
      <c r="Q62" s="7">
        <f t="shared" si="9"/>
        <v>24</v>
      </c>
      <c r="R62" s="11">
        <v>0</v>
      </c>
      <c r="S62" s="11">
        <v>0</v>
      </c>
      <c r="T62" s="11">
        <v>0</v>
      </c>
      <c r="U62" s="11">
        <v>0</v>
      </c>
      <c r="V62" s="11">
        <v>0</v>
      </c>
      <c r="W62" s="7">
        <f t="shared" si="10"/>
        <v>24</v>
      </c>
      <c r="X62" s="11">
        <v>0</v>
      </c>
      <c r="Y62" s="11">
        <v>0</v>
      </c>
      <c r="Z62" s="11">
        <v>0</v>
      </c>
      <c r="AA62" s="11">
        <v>0</v>
      </c>
      <c r="AB62" s="11">
        <v>0</v>
      </c>
      <c r="AC62" s="7">
        <f t="shared" si="11"/>
        <v>0</v>
      </c>
      <c r="AD62" s="11">
        <v>24</v>
      </c>
      <c r="AE62" s="11">
        <v>0</v>
      </c>
      <c r="AF62" s="11">
        <v>0</v>
      </c>
      <c r="AG62" s="11">
        <v>0</v>
      </c>
      <c r="AH62" s="11">
        <v>0</v>
      </c>
      <c r="AI62" s="6">
        <f t="shared" si="12"/>
        <v>24</v>
      </c>
      <c r="AJ62" s="6">
        <f t="shared" si="13"/>
        <v>24</v>
      </c>
      <c r="AK62" s="6">
        <f t="shared" si="14"/>
        <v>24</v>
      </c>
      <c r="AL62" s="6">
        <f t="shared" si="15"/>
        <v>24</v>
      </c>
      <c r="AM62" s="6">
        <f t="shared" si="16"/>
        <v>24</v>
      </c>
      <c r="AN62" s="6">
        <f t="shared" si="17"/>
        <v>24</v>
      </c>
      <c r="AO62" s="6">
        <f t="shared" si="18"/>
        <v>24</v>
      </c>
      <c r="AP62" s="6">
        <f t="shared" si="19"/>
        <v>24</v>
      </c>
      <c r="AQ62" s="6">
        <f t="shared" si="20"/>
        <v>24</v>
      </c>
      <c r="AR62" s="6">
        <f t="shared" si="21"/>
        <v>24</v>
      </c>
      <c r="AS62" s="6">
        <f t="shared" si="22"/>
        <v>24</v>
      </c>
      <c r="AT62" s="6">
        <f t="shared" si="23"/>
        <v>24</v>
      </c>
    </row>
    <row r="63" spans="2:46" ht="17.55" customHeight="1" x14ac:dyDescent="0.3">
      <c r="B63" s="82">
        <v>19</v>
      </c>
      <c r="C63" s="82"/>
      <c r="D63" s="82"/>
      <c r="E63" s="7">
        <f t="shared" si="7"/>
        <v>24</v>
      </c>
      <c r="F63" s="11">
        <v>0</v>
      </c>
      <c r="G63" s="11">
        <v>0</v>
      </c>
      <c r="H63" s="11">
        <v>0</v>
      </c>
      <c r="I63" s="11">
        <v>0</v>
      </c>
      <c r="J63" s="11">
        <v>0</v>
      </c>
      <c r="K63" s="7">
        <f t="shared" si="8"/>
        <v>0</v>
      </c>
      <c r="L63" s="11">
        <v>24</v>
      </c>
      <c r="M63" s="11">
        <v>0</v>
      </c>
      <c r="N63" s="11">
        <v>0</v>
      </c>
      <c r="O63" s="11">
        <v>0</v>
      </c>
      <c r="P63" s="11">
        <v>0</v>
      </c>
      <c r="Q63" s="7">
        <f t="shared" si="9"/>
        <v>24</v>
      </c>
      <c r="R63" s="11">
        <v>0</v>
      </c>
      <c r="S63" s="11">
        <v>0</v>
      </c>
      <c r="T63" s="11">
        <v>0</v>
      </c>
      <c r="U63" s="11">
        <v>0</v>
      </c>
      <c r="V63" s="11">
        <v>0</v>
      </c>
      <c r="W63" s="7">
        <f t="shared" si="10"/>
        <v>24</v>
      </c>
      <c r="X63" s="11">
        <v>0</v>
      </c>
      <c r="Y63" s="11">
        <v>0</v>
      </c>
      <c r="Z63" s="11">
        <v>0</v>
      </c>
      <c r="AA63" s="11">
        <v>0</v>
      </c>
      <c r="AB63" s="11">
        <v>0</v>
      </c>
      <c r="AC63" s="7">
        <f t="shared" si="11"/>
        <v>0</v>
      </c>
      <c r="AD63" s="11">
        <v>24</v>
      </c>
      <c r="AE63" s="11">
        <v>0</v>
      </c>
      <c r="AF63" s="11">
        <v>0</v>
      </c>
      <c r="AG63" s="11">
        <v>0</v>
      </c>
      <c r="AH63" s="11">
        <v>0</v>
      </c>
      <c r="AI63" s="6">
        <f t="shared" si="12"/>
        <v>24</v>
      </c>
      <c r="AJ63" s="6">
        <f t="shared" si="13"/>
        <v>24</v>
      </c>
      <c r="AK63" s="6">
        <f t="shared" si="14"/>
        <v>24</v>
      </c>
      <c r="AL63" s="6">
        <f t="shared" si="15"/>
        <v>24</v>
      </c>
      <c r="AM63" s="6">
        <f t="shared" si="16"/>
        <v>24</v>
      </c>
      <c r="AN63" s="6">
        <f t="shared" si="17"/>
        <v>24</v>
      </c>
      <c r="AO63" s="6">
        <f t="shared" si="18"/>
        <v>24</v>
      </c>
      <c r="AP63" s="6">
        <f t="shared" si="19"/>
        <v>24</v>
      </c>
      <c r="AQ63" s="6">
        <f t="shared" si="20"/>
        <v>24</v>
      </c>
      <c r="AR63" s="6">
        <f t="shared" si="21"/>
        <v>24</v>
      </c>
      <c r="AS63" s="6">
        <f t="shared" si="22"/>
        <v>24</v>
      </c>
      <c r="AT63" s="6">
        <f t="shared" si="23"/>
        <v>24</v>
      </c>
    </row>
    <row r="64" spans="2:46" ht="17.55" customHeight="1" x14ac:dyDescent="0.3">
      <c r="B64" s="82">
        <v>20</v>
      </c>
      <c r="C64" s="82"/>
      <c r="D64" s="82"/>
      <c r="E64" s="7">
        <f t="shared" si="7"/>
        <v>24</v>
      </c>
      <c r="F64" s="11">
        <v>0</v>
      </c>
      <c r="G64" s="11">
        <v>0</v>
      </c>
      <c r="H64" s="11">
        <v>0</v>
      </c>
      <c r="I64" s="11">
        <v>0</v>
      </c>
      <c r="J64" s="11">
        <v>0</v>
      </c>
      <c r="K64" s="7">
        <f t="shared" si="8"/>
        <v>0</v>
      </c>
      <c r="L64" s="11">
        <v>24</v>
      </c>
      <c r="M64" s="11">
        <v>0</v>
      </c>
      <c r="N64" s="11">
        <v>0</v>
      </c>
      <c r="O64" s="11">
        <v>0</v>
      </c>
      <c r="P64" s="11">
        <v>0</v>
      </c>
      <c r="Q64" s="7">
        <f t="shared" si="9"/>
        <v>24</v>
      </c>
      <c r="R64" s="11">
        <v>0</v>
      </c>
      <c r="S64" s="11">
        <v>0</v>
      </c>
      <c r="T64" s="11">
        <v>0</v>
      </c>
      <c r="U64" s="11">
        <v>0</v>
      </c>
      <c r="V64" s="11">
        <v>0</v>
      </c>
      <c r="W64" s="7">
        <f t="shared" si="10"/>
        <v>24</v>
      </c>
      <c r="X64" s="11">
        <v>0</v>
      </c>
      <c r="Y64" s="11">
        <v>0</v>
      </c>
      <c r="Z64" s="11">
        <v>0</v>
      </c>
      <c r="AA64" s="11">
        <v>0</v>
      </c>
      <c r="AB64" s="11">
        <v>0</v>
      </c>
      <c r="AC64" s="7">
        <f t="shared" si="11"/>
        <v>0</v>
      </c>
      <c r="AD64" s="11">
        <v>24</v>
      </c>
      <c r="AE64" s="11">
        <v>0</v>
      </c>
      <c r="AF64" s="11">
        <v>0</v>
      </c>
      <c r="AG64" s="11">
        <v>0</v>
      </c>
      <c r="AH64" s="11">
        <v>0</v>
      </c>
      <c r="AI64" s="6">
        <f t="shared" si="12"/>
        <v>24</v>
      </c>
      <c r="AJ64" s="6">
        <f t="shared" si="13"/>
        <v>24</v>
      </c>
      <c r="AK64" s="6">
        <f t="shared" si="14"/>
        <v>24</v>
      </c>
      <c r="AL64" s="6">
        <f t="shared" si="15"/>
        <v>24</v>
      </c>
      <c r="AM64" s="6">
        <f t="shared" si="16"/>
        <v>24</v>
      </c>
      <c r="AN64" s="6">
        <f t="shared" si="17"/>
        <v>24</v>
      </c>
      <c r="AO64" s="6">
        <f t="shared" si="18"/>
        <v>24</v>
      </c>
      <c r="AP64" s="6">
        <f t="shared" si="19"/>
        <v>24</v>
      </c>
      <c r="AQ64" s="6">
        <f t="shared" si="20"/>
        <v>24</v>
      </c>
      <c r="AR64" s="6">
        <f t="shared" si="21"/>
        <v>24</v>
      </c>
      <c r="AS64" s="6">
        <f t="shared" si="22"/>
        <v>24</v>
      </c>
      <c r="AT64" s="6">
        <f t="shared" si="23"/>
        <v>24</v>
      </c>
    </row>
    <row r="65" spans="2:46" ht="17.55" customHeight="1" x14ac:dyDescent="0.3">
      <c r="B65" s="82">
        <v>21</v>
      </c>
      <c r="C65" s="82"/>
      <c r="D65" s="82"/>
      <c r="E65" s="7">
        <f t="shared" si="7"/>
        <v>17</v>
      </c>
      <c r="F65" s="11">
        <v>0</v>
      </c>
      <c r="G65" s="11">
        <v>0</v>
      </c>
      <c r="H65" s="11">
        <v>7</v>
      </c>
      <c r="I65" s="11">
        <v>0</v>
      </c>
      <c r="J65" s="11">
        <v>0</v>
      </c>
      <c r="K65" s="7">
        <f t="shared" si="8"/>
        <v>8</v>
      </c>
      <c r="L65" s="11">
        <v>16</v>
      </c>
      <c r="M65" s="11">
        <v>0</v>
      </c>
      <c r="N65" s="11">
        <v>0</v>
      </c>
      <c r="O65" s="11">
        <v>0</v>
      </c>
      <c r="P65" s="11">
        <v>0</v>
      </c>
      <c r="Q65" s="7">
        <f t="shared" si="9"/>
        <v>24</v>
      </c>
      <c r="R65" s="11">
        <v>0</v>
      </c>
      <c r="S65" s="11">
        <v>0</v>
      </c>
      <c r="T65" s="11">
        <v>0</v>
      </c>
      <c r="U65" s="11">
        <v>0</v>
      </c>
      <c r="V65" s="11">
        <v>0</v>
      </c>
      <c r="W65" s="7">
        <f t="shared" si="10"/>
        <v>24</v>
      </c>
      <c r="X65" s="11">
        <v>0</v>
      </c>
      <c r="Y65" s="11">
        <v>0</v>
      </c>
      <c r="Z65" s="11">
        <v>0</v>
      </c>
      <c r="AA65" s="11">
        <v>0</v>
      </c>
      <c r="AB65" s="11">
        <v>0</v>
      </c>
      <c r="AC65" s="7">
        <f t="shared" si="11"/>
        <v>0</v>
      </c>
      <c r="AD65" s="11">
        <v>24</v>
      </c>
      <c r="AE65" s="11">
        <v>0</v>
      </c>
      <c r="AF65" s="11">
        <v>0</v>
      </c>
      <c r="AG65" s="11">
        <v>0</v>
      </c>
      <c r="AH65" s="11">
        <v>0</v>
      </c>
      <c r="AI65" s="6">
        <f t="shared" si="12"/>
        <v>24</v>
      </c>
      <c r="AJ65" s="6">
        <f t="shared" si="13"/>
        <v>24</v>
      </c>
      <c r="AK65" s="6">
        <f t="shared" si="14"/>
        <v>24</v>
      </c>
      <c r="AL65" s="6">
        <f t="shared" si="15"/>
        <v>24</v>
      </c>
      <c r="AM65" s="6">
        <f t="shared" si="16"/>
        <v>24</v>
      </c>
      <c r="AN65" s="6">
        <f t="shared" si="17"/>
        <v>24</v>
      </c>
      <c r="AO65" s="6">
        <f t="shared" si="18"/>
        <v>24</v>
      </c>
      <c r="AP65" s="6">
        <f t="shared" si="19"/>
        <v>24</v>
      </c>
      <c r="AQ65" s="6">
        <f t="shared" si="20"/>
        <v>24</v>
      </c>
      <c r="AR65" s="6">
        <f t="shared" si="21"/>
        <v>24</v>
      </c>
      <c r="AS65" s="6">
        <f t="shared" si="22"/>
        <v>24</v>
      </c>
      <c r="AT65" s="6">
        <f t="shared" si="23"/>
        <v>24</v>
      </c>
    </row>
    <row r="66" spans="2:46" ht="17.55" customHeight="1" x14ac:dyDescent="0.3">
      <c r="B66" s="82">
        <v>22</v>
      </c>
      <c r="C66" s="82"/>
      <c r="D66" s="82"/>
      <c r="E66" s="7">
        <f t="shared" si="7"/>
        <v>24</v>
      </c>
      <c r="F66" s="11">
        <v>0</v>
      </c>
      <c r="G66" s="11">
        <v>0</v>
      </c>
      <c r="H66" s="11">
        <v>0</v>
      </c>
      <c r="I66" s="11">
        <v>0</v>
      </c>
      <c r="J66" s="11">
        <v>0</v>
      </c>
      <c r="K66" s="7">
        <f t="shared" si="8"/>
        <v>0</v>
      </c>
      <c r="L66" s="11">
        <v>24</v>
      </c>
      <c r="M66" s="11">
        <v>0</v>
      </c>
      <c r="N66" s="11">
        <v>0</v>
      </c>
      <c r="O66" s="11">
        <v>0</v>
      </c>
      <c r="P66" s="11">
        <v>0</v>
      </c>
      <c r="Q66" s="7">
        <f t="shared" si="9"/>
        <v>17</v>
      </c>
      <c r="R66" s="11">
        <v>0</v>
      </c>
      <c r="S66" s="11">
        <v>0</v>
      </c>
      <c r="T66" s="11">
        <v>7</v>
      </c>
      <c r="U66" s="11">
        <v>0</v>
      </c>
      <c r="V66" s="11">
        <v>0</v>
      </c>
      <c r="W66" s="7">
        <f t="shared" si="10"/>
        <v>24</v>
      </c>
      <c r="X66" s="11">
        <v>0</v>
      </c>
      <c r="Y66" s="11">
        <v>0</v>
      </c>
      <c r="Z66" s="11">
        <v>0</v>
      </c>
      <c r="AA66" s="11">
        <v>0</v>
      </c>
      <c r="AB66" s="11">
        <v>0</v>
      </c>
      <c r="AC66" s="7">
        <f t="shared" si="11"/>
        <v>8</v>
      </c>
      <c r="AD66" s="11">
        <v>16</v>
      </c>
      <c r="AE66" s="11">
        <v>0</v>
      </c>
      <c r="AF66" s="11">
        <v>0</v>
      </c>
      <c r="AG66" s="11">
        <v>0</v>
      </c>
      <c r="AH66" s="11">
        <v>0</v>
      </c>
      <c r="AI66" s="6">
        <f t="shared" si="12"/>
        <v>24</v>
      </c>
      <c r="AJ66" s="6">
        <f t="shared" si="13"/>
        <v>24</v>
      </c>
      <c r="AK66" s="6">
        <f t="shared" si="14"/>
        <v>24</v>
      </c>
      <c r="AL66" s="6">
        <f t="shared" si="15"/>
        <v>24</v>
      </c>
      <c r="AM66" s="6">
        <f t="shared" si="16"/>
        <v>24</v>
      </c>
      <c r="AN66" s="6">
        <f t="shared" si="17"/>
        <v>24</v>
      </c>
      <c r="AO66" s="6">
        <f t="shared" si="18"/>
        <v>24</v>
      </c>
      <c r="AP66" s="6">
        <f t="shared" si="19"/>
        <v>24</v>
      </c>
      <c r="AQ66" s="6">
        <f t="shared" si="20"/>
        <v>24</v>
      </c>
      <c r="AR66" s="6">
        <f t="shared" si="21"/>
        <v>24</v>
      </c>
      <c r="AS66" s="6">
        <f t="shared" si="22"/>
        <v>24</v>
      </c>
      <c r="AT66" s="6">
        <f t="shared" si="23"/>
        <v>24</v>
      </c>
    </row>
    <row r="67" spans="2:46" ht="17.55" customHeight="1" x14ac:dyDescent="0.3">
      <c r="B67" s="82">
        <v>23</v>
      </c>
      <c r="C67" s="82"/>
      <c r="D67" s="82"/>
      <c r="E67" s="7">
        <f t="shared" si="7"/>
        <v>17</v>
      </c>
      <c r="F67" s="11">
        <v>0</v>
      </c>
      <c r="G67" s="12">
        <v>7</v>
      </c>
      <c r="H67" s="11">
        <v>0</v>
      </c>
      <c r="I67" s="11">
        <v>0</v>
      </c>
      <c r="J67" s="11">
        <v>0</v>
      </c>
      <c r="K67" s="7">
        <f t="shared" si="8"/>
        <v>7</v>
      </c>
      <c r="L67" s="11">
        <v>17</v>
      </c>
      <c r="M67" s="11">
        <v>0</v>
      </c>
      <c r="N67" s="11">
        <v>0</v>
      </c>
      <c r="O67" s="11">
        <v>0</v>
      </c>
      <c r="P67" s="11">
        <v>0</v>
      </c>
      <c r="Q67" s="7">
        <f t="shared" si="9"/>
        <v>24</v>
      </c>
      <c r="R67" s="11">
        <v>0</v>
      </c>
      <c r="S67" s="11">
        <v>0</v>
      </c>
      <c r="T67" s="11">
        <v>0</v>
      </c>
      <c r="U67" s="11">
        <v>0</v>
      </c>
      <c r="V67" s="11">
        <v>0</v>
      </c>
      <c r="W67" s="7">
        <f t="shared" si="10"/>
        <v>19</v>
      </c>
      <c r="X67" s="11">
        <v>0</v>
      </c>
      <c r="Y67" s="11">
        <v>0</v>
      </c>
      <c r="Z67" s="11">
        <v>5</v>
      </c>
      <c r="AA67" s="11">
        <v>0</v>
      </c>
      <c r="AB67" s="11">
        <v>0</v>
      </c>
      <c r="AC67" s="7">
        <f t="shared" si="11"/>
        <v>6</v>
      </c>
      <c r="AD67" s="11">
        <v>18</v>
      </c>
      <c r="AE67" s="11">
        <v>0</v>
      </c>
      <c r="AF67" s="11">
        <v>0</v>
      </c>
      <c r="AG67" s="11">
        <v>0</v>
      </c>
      <c r="AH67" s="11">
        <v>0</v>
      </c>
      <c r="AI67" s="6">
        <f t="shared" si="12"/>
        <v>24</v>
      </c>
      <c r="AJ67" s="6">
        <f t="shared" si="13"/>
        <v>24</v>
      </c>
      <c r="AK67" s="6">
        <f t="shared" si="14"/>
        <v>24</v>
      </c>
      <c r="AL67" s="6">
        <f t="shared" si="15"/>
        <v>24</v>
      </c>
      <c r="AM67" s="6">
        <f t="shared" si="16"/>
        <v>24</v>
      </c>
      <c r="AN67" s="6">
        <f t="shared" si="17"/>
        <v>24</v>
      </c>
      <c r="AO67" s="6">
        <f t="shared" si="18"/>
        <v>24</v>
      </c>
      <c r="AP67" s="6">
        <f t="shared" si="19"/>
        <v>24</v>
      </c>
      <c r="AQ67" s="6">
        <f t="shared" si="20"/>
        <v>24</v>
      </c>
      <c r="AR67" s="6">
        <f t="shared" si="21"/>
        <v>24</v>
      </c>
      <c r="AS67" s="6">
        <f t="shared" si="22"/>
        <v>24</v>
      </c>
      <c r="AT67" s="6">
        <f t="shared" si="23"/>
        <v>24</v>
      </c>
    </row>
    <row r="68" spans="2:46" ht="17.55" customHeight="1" x14ac:dyDescent="0.3">
      <c r="B68" s="82">
        <v>24</v>
      </c>
      <c r="C68" s="82"/>
      <c r="D68" s="82"/>
      <c r="E68" s="7">
        <f t="shared" si="7"/>
        <v>15</v>
      </c>
      <c r="F68" s="11">
        <v>0</v>
      </c>
      <c r="G68" s="12">
        <v>9</v>
      </c>
      <c r="H68" s="11">
        <v>0</v>
      </c>
      <c r="I68" s="11">
        <v>0</v>
      </c>
      <c r="J68" s="11">
        <v>0</v>
      </c>
      <c r="K68" s="7">
        <f t="shared" si="8"/>
        <v>10</v>
      </c>
      <c r="L68" s="11">
        <v>14</v>
      </c>
      <c r="M68" s="11">
        <v>0</v>
      </c>
      <c r="N68" s="11">
        <v>0</v>
      </c>
      <c r="O68" s="11">
        <v>0</v>
      </c>
      <c r="P68" s="11">
        <v>0</v>
      </c>
      <c r="Q68" s="7">
        <f t="shared" si="9"/>
        <v>24</v>
      </c>
      <c r="R68" s="11">
        <v>0</v>
      </c>
      <c r="S68" s="11">
        <v>0</v>
      </c>
      <c r="T68" s="11">
        <v>0</v>
      </c>
      <c r="U68" s="11">
        <v>0</v>
      </c>
      <c r="V68" s="11">
        <v>0</v>
      </c>
      <c r="W68" s="7">
        <f t="shared" si="10"/>
        <v>24</v>
      </c>
      <c r="X68" s="11">
        <v>0</v>
      </c>
      <c r="Y68" s="11">
        <v>0</v>
      </c>
      <c r="Z68" s="11">
        <v>0</v>
      </c>
      <c r="AA68" s="11">
        <v>0</v>
      </c>
      <c r="AB68" s="11">
        <v>0</v>
      </c>
      <c r="AC68" s="7">
        <f t="shared" si="11"/>
        <v>0</v>
      </c>
      <c r="AD68" s="11">
        <v>24</v>
      </c>
      <c r="AE68" s="11">
        <v>0</v>
      </c>
      <c r="AF68" s="11">
        <v>0</v>
      </c>
      <c r="AG68" s="11">
        <v>0</v>
      </c>
      <c r="AH68" s="11">
        <v>0</v>
      </c>
      <c r="AI68" s="6">
        <f t="shared" si="12"/>
        <v>24</v>
      </c>
      <c r="AJ68" s="6">
        <f t="shared" si="13"/>
        <v>24</v>
      </c>
      <c r="AK68" s="6">
        <f t="shared" si="14"/>
        <v>24</v>
      </c>
      <c r="AL68" s="6">
        <f t="shared" si="15"/>
        <v>24</v>
      </c>
      <c r="AM68" s="6">
        <f t="shared" si="16"/>
        <v>24</v>
      </c>
      <c r="AN68" s="6">
        <f t="shared" si="17"/>
        <v>24</v>
      </c>
      <c r="AO68" s="6">
        <f t="shared" si="18"/>
        <v>24</v>
      </c>
      <c r="AP68" s="6">
        <f t="shared" si="19"/>
        <v>24</v>
      </c>
      <c r="AQ68" s="6">
        <f t="shared" si="20"/>
        <v>24</v>
      </c>
      <c r="AR68" s="6">
        <f t="shared" si="21"/>
        <v>24</v>
      </c>
      <c r="AS68" s="6">
        <f t="shared" si="22"/>
        <v>24</v>
      </c>
      <c r="AT68" s="6">
        <f t="shared" si="23"/>
        <v>24</v>
      </c>
    </row>
    <row r="69" spans="2:46" ht="17.55" customHeight="1" x14ac:dyDescent="0.3">
      <c r="B69" s="82">
        <v>25</v>
      </c>
      <c r="C69" s="82"/>
      <c r="D69" s="82"/>
      <c r="E69" s="7">
        <f t="shared" si="7"/>
        <v>24</v>
      </c>
      <c r="F69" s="11">
        <v>0</v>
      </c>
      <c r="G69" s="11">
        <v>0</v>
      </c>
      <c r="H69" s="11">
        <v>0</v>
      </c>
      <c r="I69" s="11">
        <v>0</v>
      </c>
      <c r="J69" s="11">
        <v>0</v>
      </c>
      <c r="K69" s="7">
        <f t="shared" si="8"/>
        <v>0</v>
      </c>
      <c r="L69" s="11">
        <v>24</v>
      </c>
      <c r="M69" s="11">
        <v>0</v>
      </c>
      <c r="N69" s="11">
        <v>0</v>
      </c>
      <c r="O69" s="11">
        <v>0</v>
      </c>
      <c r="P69" s="11">
        <v>0</v>
      </c>
      <c r="Q69" s="7">
        <f t="shared" si="9"/>
        <v>24</v>
      </c>
      <c r="R69" s="11">
        <v>0</v>
      </c>
      <c r="S69" s="11">
        <v>0</v>
      </c>
      <c r="T69" s="11">
        <v>0</v>
      </c>
      <c r="U69" s="11">
        <v>0</v>
      </c>
      <c r="V69" s="11">
        <v>0</v>
      </c>
      <c r="W69" s="7">
        <f t="shared" si="10"/>
        <v>24</v>
      </c>
      <c r="X69" s="11">
        <v>0</v>
      </c>
      <c r="Y69" s="11">
        <v>0</v>
      </c>
      <c r="Z69" s="11">
        <v>0</v>
      </c>
      <c r="AA69" s="11">
        <v>0</v>
      </c>
      <c r="AB69" s="11">
        <v>0</v>
      </c>
      <c r="AC69" s="7">
        <f t="shared" si="11"/>
        <v>0</v>
      </c>
      <c r="AD69" s="11">
        <v>24</v>
      </c>
      <c r="AE69" s="11">
        <v>0</v>
      </c>
      <c r="AF69" s="11">
        <v>0</v>
      </c>
      <c r="AG69" s="11">
        <v>0</v>
      </c>
      <c r="AH69" s="11">
        <v>0</v>
      </c>
      <c r="AI69" s="6">
        <f t="shared" si="12"/>
        <v>24</v>
      </c>
      <c r="AJ69" s="6">
        <f t="shared" si="13"/>
        <v>24</v>
      </c>
      <c r="AK69" s="6">
        <f t="shared" si="14"/>
        <v>24</v>
      </c>
      <c r="AL69" s="6">
        <f t="shared" si="15"/>
        <v>24</v>
      </c>
      <c r="AM69" s="6">
        <f t="shared" si="16"/>
        <v>24</v>
      </c>
      <c r="AN69" s="6">
        <f t="shared" si="17"/>
        <v>24</v>
      </c>
      <c r="AO69" s="6">
        <f t="shared" si="18"/>
        <v>24</v>
      </c>
      <c r="AP69" s="6">
        <f t="shared" si="19"/>
        <v>24</v>
      </c>
      <c r="AQ69" s="6">
        <f t="shared" si="20"/>
        <v>24</v>
      </c>
      <c r="AR69" s="6">
        <f t="shared" si="21"/>
        <v>24</v>
      </c>
      <c r="AS69" s="6">
        <f t="shared" si="22"/>
        <v>24</v>
      </c>
      <c r="AT69" s="6">
        <f t="shared" si="23"/>
        <v>24</v>
      </c>
    </row>
    <row r="70" spans="2:46" ht="17.55" customHeight="1" x14ac:dyDescent="0.3">
      <c r="B70" s="82">
        <v>26</v>
      </c>
      <c r="C70" s="82"/>
      <c r="D70" s="82"/>
      <c r="E70" s="7">
        <f t="shared" si="7"/>
        <v>18</v>
      </c>
      <c r="F70" s="11">
        <v>0</v>
      </c>
      <c r="G70" s="12">
        <v>6</v>
      </c>
      <c r="H70" s="11">
        <v>0</v>
      </c>
      <c r="I70" s="11">
        <v>0</v>
      </c>
      <c r="J70" s="11">
        <v>0</v>
      </c>
      <c r="K70" s="7">
        <f t="shared" si="8"/>
        <v>6</v>
      </c>
      <c r="L70" s="11">
        <v>18</v>
      </c>
      <c r="M70" s="11">
        <v>0</v>
      </c>
      <c r="N70" s="11">
        <v>0</v>
      </c>
      <c r="O70" s="11">
        <v>0</v>
      </c>
      <c r="P70" s="11">
        <v>0</v>
      </c>
      <c r="Q70" s="7">
        <f t="shared" si="9"/>
        <v>24</v>
      </c>
      <c r="R70" s="11">
        <v>0</v>
      </c>
      <c r="S70" s="11">
        <v>0</v>
      </c>
      <c r="T70" s="11">
        <v>0</v>
      </c>
      <c r="U70" s="11">
        <v>0</v>
      </c>
      <c r="V70" s="11">
        <v>0</v>
      </c>
      <c r="W70" s="7">
        <f t="shared" si="10"/>
        <v>24</v>
      </c>
      <c r="X70" s="11">
        <v>0</v>
      </c>
      <c r="Y70" s="11">
        <v>0</v>
      </c>
      <c r="Z70" s="11">
        <v>0</v>
      </c>
      <c r="AA70" s="11">
        <v>0</v>
      </c>
      <c r="AB70" s="11">
        <v>0</v>
      </c>
      <c r="AC70" s="7">
        <f t="shared" si="11"/>
        <v>0</v>
      </c>
      <c r="AD70" s="11">
        <v>24</v>
      </c>
      <c r="AE70" s="11">
        <v>0</v>
      </c>
      <c r="AF70" s="11">
        <v>0</v>
      </c>
      <c r="AG70" s="11">
        <v>0</v>
      </c>
      <c r="AH70" s="11">
        <v>0</v>
      </c>
      <c r="AI70" s="6">
        <f t="shared" si="12"/>
        <v>24</v>
      </c>
      <c r="AJ70" s="6">
        <f t="shared" si="13"/>
        <v>24</v>
      </c>
      <c r="AK70" s="6">
        <f t="shared" si="14"/>
        <v>24</v>
      </c>
      <c r="AL70" s="6">
        <f t="shared" si="15"/>
        <v>24</v>
      </c>
      <c r="AM70" s="6">
        <f t="shared" si="16"/>
        <v>24</v>
      </c>
      <c r="AN70" s="6">
        <f t="shared" si="17"/>
        <v>24</v>
      </c>
      <c r="AO70" s="6">
        <f t="shared" si="18"/>
        <v>24</v>
      </c>
      <c r="AP70" s="6">
        <f t="shared" si="19"/>
        <v>24</v>
      </c>
      <c r="AQ70" s="6">
        <f t="shared" si="20"/>
        <v>24</v>
      </c>
      <c r="AR70" s="6">
        <f t="shared" si="21"/>
        <v>24</v>
      </c>
      <c r="AS70" s="6">
        <f t="shared" si="22"/>
        <v>24</v>
      </c>
      <c r="AT70" s="6">
        <f t="shared" si="23"/>
        <v>24</v>
      </c>
    </row>
    <row r="71" spans="2:46" ht="17.55" customHeight="1" x14ac:dyDescent="0.3">
      <c r="B71" s="82">
        <v>27</v>
      </c>
      <c r="C71" s="82"/>
      <c r="D71" s="82"/>
      <c r="E71" s="7">
        <f t="shared" si="7"/>
        <v>17</v>
      </c>
      <c r="F71" s="11">
        <v>0</v>
      </c>
      <c r="G71" s="12">
        <v>7</v>
      </c>
      <c r="H71" s="11">
        <v>0</v>
      </c>
      <c r="I71" s="11">
        <v>0</v>
      </c>
      <c r="J71" s="11">
        <v>0</v>
      </c>
      <c r="K71" s="7">
        <f t="shared" si="8"/>
        <v>7</v>
      </c>
      <c r="L71" s="11">
        <v>17</v>
      </c>
      <c r="M71" s="11">
        <v>0</v>
      </c>
      <c r="N71" s="11">
        <v>0</v>
      </c>
      <c r="O71" s="11">
        <v>0</v>
      </c>
      <c r="P71" s="11">
        <v>0</v>
      </c>
      <c r="Q71" s="7">
        <f t="shared" si="9"/>
        <v>24</v>
      </c>
      <c r="R71" s="11">
        <v>0</v>
      </c>
      <c r="S71" s="11">
        <v>0</v>
      </c>
      <c r="T71" s="11">
        <v>0</v>
      </c>
      <c r="U71" s="11">
        <v>0</v>
      </c>
      <c r="V71" s="11">
        <v>0</v>
      </c>
      <c r="W71" s="7">
        <f t="shared" si="10"/>
        <v>24</v>
      </c>
      <c r="X71" s="11">
        <v>0</v>
      </c>
      <c r="Y71" s="11">
        <v>0</v>
      </c>
      <c r="Z71" s="11">
        <v>0</v>
      </c>
      <c r="AA71" s="11">
        <v>0</v>
      </c>
      <c r="AB71" s="11">
        <v>0</v>
      </c>
      <c r="AC71" s="7">
        <f t="shared" si="11"/>
        <v>0</v>
      </c>
      <c r="AD71" s="11">
        <v>24</v>
      </c>
      <c r="AE71" s="11">
        <v>0</v>
      </c>
      <c r="AF71" s="11">
        <v>0</v>
      </c>
      <c r="AG71" s="11">
        <v>0</v>
      </c>
      <c r="AH71" s="11">
        <v>0</v>
      </c>
      <c r="AI71" s="6">
        <f t="shared" si="12"/>
        <v>24</v>
      </c>
      <c r="AJ71" s="6">
        <f t="shared" si="13"/>
        <v>24</v>
      </c>
      <c r="AK71" s="6">
        <f t="shared" si="14"/>
        <v>24</v>
      </c>
      <c r="AL71" s="6">
        <f t="shared" si="15"/>
        <v>24</v>
      </c>
      <c r="AM71" s="6">
        <f t="shared" si="16"/>
        <v>24</v>
      </c>
      <c r="AN71" s="6">
        <f t="shared" si="17"/>
        <v>24</v>
      </c>
      <c r="AO71" s="6">
        <f t="shared" si="18"/>
        <v>24</v>
      </c>
      <c r="AP71" s="6">
        <f t="shared" si="19"/>
        <v>24</v>
      </c>
      <c r="AQ71" s="6">
        <f t="shared" si="20"/>
        <v>24</v>
      </c>
      <c r="AR71" s="6">
        <f t="shared" si="21"/>
        <v>24</v>
      </c>
      <c r="AS71" s="6">
        <f t="shared" si="22"/>
        <v>24</v>
      </c>
      <c r="AT71" s="6">
        <f t="shared" si="23"/>
        <v>24</v>
      </c>
    </row>
    <row r="72" spans="2:46" ht="17.55" customHeight="1" x14ac:dyDescent="0.3">
      <c r="B72" s="82">
        <v>28</v>
      </c>
      <c r="C72" s="82"/>
      <c r="D72" s="82"/>
      <c r="E72" s="7">
        <f t="shared" si="7"/>
        <v>23</v>
      </c>
      <c r="F72" s="11">
        <v>0</v>
      </c>
      <c r="G72" s="12">
        <v>1</v>
      </c>
      <c r="H72" s="11">
        <v>0</v>
      </c>
      <c r="I72" s="11">
        <v>0</v>
      </c>
      <c r="J72" s="11">
        <v>0</v>
      </c>
      <c r="K72" s="7">
        <f t="shared" si="8"/>
        <v>1</v>
      </c>
      <c r="L72" s="11">
        <v>23</v>
      </c>
      <c r="M72" s="11">
        <v>0</v>
      </c>
      <c r="N72" s="11">
        <v>0</v>
      </c>
      <c r="O72" s="11">
        <v>0</v>
      </c>
      <c r="P72" s="11">
        <v>0</v>
      </c>
      <c r="Q72" s="7">
        <f t="shared" si="9"/>
        <v>24</v>
      </c>
      <c r="R72" s="11">
        <v>0</v>
      </c>
      <c r="S72" s="11">
        <v>0</v>
      </c>
      <c r="T72" s="11">
        <v>0</v>
      </c>
      <c r="U72" s="11">
        <v>0</v>
      </c>
      <c r="V72" s="11">
        <v>0</v>
      </c>
      <c r="W72" s="7">
        <f t="shared" si="10"/>
        <v>24</v>
      </c>
      <c r="X72" s="11">
        <v>0</v>
      </c>
      <c r="Y72" s="11">
        <v>0</v>
      </c>
      <c r="Z72" s="11">
        <v>0</v>
      </c>
      <c r="AA72" s="11">
        <v>0</v>
      </c>
      <c r="AB72" s="11">
        <v>0</v>
      </c>
      <c r="AC72" s="7">
        <f t="shared" si="11"/>
        <v>0</v>
      </c>
      <c r="AD72" s="11">
        <v>24</v>
      </c>
      <c r="AE72" s="11">
        <v>0</v>
      </c>
      <c r="AF72" s="11">
        <v>0</v>
      </c>
      <c r="AG72" s="11">
        <v>0</v>
      </c>
      <c r="AH72" s="11">
        <v>0</v>
      </c>
      <c r="AI72" s="6">
        <f t="shared" si="12"/>
        <v>24</v>
      </c>
      <c r="AJ72" s="6">
        <f t="shared" si="13"/>
        <v>24</v>
      </c>
      <c r="AK72" s="6">
        <f t="shared" si="14"/>
        <v>24</v>
      </c>
      <c r="AL72" s="6">
        <f t="shared" si="15"/>
        <v>24</v>
      </c>
      <c r="AM72" s="6">
        <f t="shared" si="16"/>
        <v>24</v>
      </c>
      <c r="AN72" s="6">
        <f t="shared" si="17"/>
        <v>24</v>
      </c>
      <c r="AO72" s="6">
        <f t="shared" si="18"/>
        <v>24</v>
      </c>
      <c r="AP72" s="6">
        <f t="shared" si="19"/>
        <v>24</v>
      </c>
      <c r="AQ72" s="6">
        <f t="shared" si="20"/>
        <v>24</v>
      </c>
      <c r="AR72" s="6">
        <f t="shared" si="21"/>
        <v>24</v>
      </c>
      <c r="AS72" s="6">
        <f t="shared" si="22"/>
        <v>24</v>
      </c>
      <c r="AT72" s="6">
        <f t="shared" si="23"/>
        <v>24</v>
      </c>
    </row>
    <row r="73" spans="2:46" ht="17.55" customHeight="1" x14ac:dyDescent="0.3">
      <c r="B73" s="82">
        <v>29</v>
      </c>
      <c r="C73" s="82"/>
      <c r="D73" s="82"/>
      <c r="E73" s="7">
        <f t="shared" si="7"/>
        <v>24</v>
      </c>
      <c r="F73" s="11">
        <v>0</v>
      </c>
      <c r="G73" s="11">
        <v>0</v>
      </c>
      <c r="H73" s="11">
        <v>0</v>
      </c>
      <c r="I73" s="11">
        <v>0</v>
      </c>
      <c r="J73" s="11">
        <v>0</v>
      </c>
      <c r="K73" s="7">
        <f t="shared" si="8"/>
        <v>0</v>
      </c>
      <c r="L73" s="11">
        <v>24</v>
      </c>
      <c r="M73" s="11">
        <v>0</v>
      </c>
      <c r="N73" s="11">
        <v>0</v>
      </c>
      <c r="O73" s="11">
        <v>0</v>
      </c>
      <c r="P73" s="11">
        <v>0</v>
      </c>
      <c r="Q73" s="7">
        <f t="shared" si="9"/>
        <v>24</v>
      </c>
      <c r="R73" s="11">
        <v>0</v>
      </c>
      <c r="S73" s="11">
        <v>0</v>
      </c>
      <c r="T73" s="11">
        <v>0</v>
      </c>
      <c r="U73" s="11">
        <v>0</v>
      </c>
      <c r="V73" s="11">
        <v>0</v>
      </c>
      <c r="W73" s="7">
        <f t="shared" si="10"/>
        <v>24</v>
      </c>
      <c r="X73" s="11">
        <v>0</v>
      </c>
      <c r="Y73" s="11">
        <v>0</v>
      </c>
      <c r="Z73" s="11">
        <v>0</v>
      </c>
      <c r="AA73" s="11">
        <v>0</v>
      </c>
      <c r="AB73" s="11">
        <v>0</v>
      </c>
      <c r="AC73" s="7">
        <f t="shared" si="11"/>
        <v>0</v>
      </c>
      <c r="AD73" s="11">
        <v>24</v>
      </c>
      <c r="AE73" s="11">
        <v>0</v>
      </c>
      <c r="AF73" s="11">
        <v>0</v>
      </c>
      <c r="AG73" s="11">
        <v>0</v>
      </c>
      <c r="AH73" s="11">
        <v>0</v>
      </c>
      <c r="AI73" s="6">
        <f t="shared" si="12"/>
        <v>24</v>
      </c>
      <c r="AJ73" s="6">
        <f t="shared" si="13"/>
        <v>24</v>
      </c>
      <c r="AK73" s="6">
        <f t="shared" si="14"/>
        <v>24</v>
      </c>
      <c r="AL73" s="6">
        <f t="shared" si="15"/>
        <v>24</v>
      </c>
      <c r="AM73" s="6">
        <f t="shared" si="16"/>
        <v>24</v>
      </c>
      <c r="AN73" s="6">
        <f t="shared" si="17"/>
        <v>24</v>
      </c>
      <c r="AO73" s="6">
        <f t="shared" si="18"/>
        <v>24</v>
      </c>
      <c r="AP73" s="6">
        <f t="shared" si="19"/>
        <v>24</v>
      </c>
      <c r="AQ73" s="6">
        <f t="shared" si="20"/>
        <v>24</v>
      </c>
      <c r="AR73" s="6">
        <f t="shared" si="21"/>
        <v>24</v>
      </c>
      <c r="AS73" s="6">
        <f t="shared" si="22"/>
        <v>24</v>
      </c>
      <c r="AT73" s="6">
        <f t="shared" si="23"/>
        <v>24</v>
      </c>
    </row>
    <row r="74" spans="2:46" ht="17.55" customHeight="1" x14ac:dyDescent="0.3">
      <c r="B74" s="82">
        <v>30</v>
      </c>
      <c r="C74" s="82"/>
      <c r="D74" s="82"/>
      <c r="E74" s="7">
        <f t="shared" si="7"/>
        <v>24</v>
      </c>
      <c r="F74" s="11">
        <v>0</v>
      </c>
      <c r="G74" s="11">
        <v>0</v>
      </c>
      <c r="H74" s="11">
        <v>0</v>
      </c>
      <c r="I74" s="11">
        <v>0</v>
      </c>
      <c r="J74" s="11">
        <v>0</v>
      </c>
      <c r="K74" s="7">
        <f t="shared" si="8"/>
        <v>0</v>
      </c>
      <c r="L74" s="11">
        <v>24</v>
      </c>
      <c r="M74" s="11">
        <v>0</v>
      </c>
      <c r="N74" s="11">
        <v>0</v>
      </c>
      <c r="O74" s="11">
        <v>0</v>
      </c>
      <c r="P74" s="11">
        <v>0</v>
      </c>
      <c r="Q74" s="7">
        <f t="shared" si="9"/>
        <v>24</v>
      </c>
      <c r="R74" s="11">
        <v>0</v>
      </c>
      <c r="S74" s="11">
        <v>0</v>
      </c>
      <c r="T74" s="11">
        <v>0</v>
      </c>
      <c r="U74" s="11">
        <v>0</v>
      </c>
      <c r="V74" s="11">
        <v>0</v>
      </c>
      <c r="W74" s="7">
        <f t="shared" si="10"/>
        <v>24</v>
      </c>
      <c r="X74" s="11">
        <v>0</v>
      </c>
      <c r="Y74" s="11">
        <v>0</v>
      </c>
      <c r="Z74" s="11">
        <v>0</v>
      </c>
      <c r="AA74" s="11">
        <v>0</v>
      </c>
      <c r="AB74" s="11">
        <v>0</v>
      </c>
      <c r="AC74" s="7">
        <f t="shared" si="11"/>
        <v>0</v>
      </c>
      <c r="AD74" s="11">
        <v>24</v>
      </c>
      <c r="AE74" s="11">
        <v>0</v>
      </c>
      <c r="AF74" s="11">
        <v>0</v>
      </c>
      <c r="AG74" s="11">
        <v>0</v>
      </c>
      <c r="AH74" s="11">
        <v>0</v>
      </c>
      <c r="AI74" s="6">
        <f t="shared" si="12"/>
        <v>24</v>
      </c>
      <c r="AJ74" s="6">
        <f t="shared" si="13"/>
        <v>24</v>
      </c>
      <c r="AK74" s="6">
        <f t="shared" si="14"/>
        <v>24</v>
      </c>
      <c r="AL74" s="6">
        <f t="shared" si="15"/>
        <v>24</v>
      </c>
      <c r="AM74" s="6">
        <f t="shared" si="16"/>
        <v>24</v>
      </c>
      <c r="AN74" s="6">
        <f t="shared" si="17"/>
        <v>24</v>
      </c>
      <c r="AO74" s="6">
        <f t="shared" si="18"/>
        <v>24</v>
      </c>
      <c r="AP74" s="6">
        <f t="shared" si="19"/>
        <v>24</v>
      </c>
      <c r="AQ74" s="6">
        <f t="shared" si="20"/>
        <v>24</v>
      </c>
      <c r="AR74" s="6">
        <f t="shared" si="21"/>
        <v>24</v>
      </c>
      <c r="AS74" s="6">
        <f t="shared" si="22"/>
        <v>24</v>
      </c>
      <c r="AT74" s="6">
        <f t="shared" si="23"/>
        <v>24</v>
      </c>
    </row>
    <row r="75" spans="2:46" ht="17.55" customHeight="1" x14ac:dyDescent="0.3">
      <c r="B75" s="82">
        <v>31</v>
      </c>
      <c r="C75" s="82"/>
      <c r="D75" s="82"/>
      <c r="E75" s="7">
        <f t="shared" si="7"/>
        <v>24</v>
      </c>
      <c r="F75" s="11">
        <v>0</v>
      </c>
      <c r="G75" s="11">
        <v>0</v>
      </c>
      <c r="H75" s="11">
        <v>0</v>
      </c>
      <c r="I75" s="11">
        <v>0</v>
      </c>
      <c r="J75" s="11">
        <v>0</v>
      </c>
      <c r="K75" s="7">
        <f t="shared" si="8"/>
        <v>0</v>
      </c>
      <c r="L75" s="11">
        <v>24</v>
      </c>
      <c r="M75" s="11">
        <v>0</v>
      </c>
      <c r="N75" s="11">
        <v>0</v>
      </c>
      <c r="O75" s="11">
        <v>0</v>
      </c>
      <c r="P75" s="11">
        <v>0</v>
      </c>
      <c r="Q75" s="7">
        <f t="shared" si="9"/>
        <v>24</v>
      </c>
      <c r="R75" s="11">
        <v>0</v>
      </c>
      <c r="S75" s="11">
        <v>0</v>
      </c>
      <c r="T75" s="11">
        <v>0</v>
      </c>
      <c r="U75" s="11">
        <v>0</v>
      </c>
      <c r="V75" s="11">
        <v>0</v>
      </c>
      <c r="W75" s="7">
        <f t="shared" si="10"/>
        <v>24</v>
      </c>
      <c r="X75" s="11">
        <v>0</v>
      </c>
      <c r="Y75" s="11">
        <v>0</v>
      </c>
      <c r="Z75" s="11">
        <v>0</v>
      </c>
      <c r="AA75" s="11">
        <v>0</v>
      </c>
      <c r="AB75" s="11">
        <v>0</v>
      </c>
      <c r="AC75" s="7">
        <f t="shared" si="11"/>
        <v>0</v>
      </c>
      <c r="AD75" s="11">
        <v>24</v>
      </c>
      <c r="AE75" s="11">
        <v>0</v>
      </c>
      <c r="AF75" s="11">
        <v>0</v>
      </c>
      <c r="AG75" s="11">
        <v>0</v>
      </c>
      <c r="AH75" s="11">
        <v>0</v>
      </c>
      <c r="AI75" s="6">
        <f t="shared" si="12"/>
        <v>24</v>
      </c>
      <c r="AJ75" s="6">
        <f t="shared" si="13"/>
        <v>24</v>
      </c>
      <c r="AK75" s="6">
        <f t="shared" si="14"/>
        <v>24</v>
      </c>
      <c r="AL75" s="6">
        <f t="shared" si="15"/>
        <v>24</v>
      </c>
      <c r="AM75" s="6">
        <f t="shared" si="16"/>
        <v>24</v>
      </c>
      <c r="AN75" s="6">
        <f t="shared" si="17"/>
        <v>24</v>
      </c>
      <c r="AO75" s="6">
        <f t="shared" si="18"/>
        <v>24</v>
      </c>
      <c r="AP75" s="6">
        <f t="shared" si="19"/>
        <v>24</v>
      </c>
      <c r="AQ75" s="6">
        <f t="shared" si="20"/>
        <v>24</v>
      </c>
      <c r="AR75" s="6">
        <f t="shared" si="21"/>
        <v>24</v>
      </c>
      <c r="AS75" s="6">
        <f t="shared" si="22"/>
        <v>24</v>
      </c>
      <c r="AT75" s="6">
        <f t="shared" si="23"/>
        <v>24</v>
      </c>
    </row>
    <row r="76" spans="2:46" ht="9" customHeight="1" x14ac:dyDescent="0.3">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row>
    <row r="77" spans="2:46" ht="19.95" customHeight="1" x14ac:dyDescent="0.3">
      <c r="B77" s="20"/>
      <c r="C77" s="20"/>
      <c r="D77" s="73" t="s">
        <v>37</v>
      </c>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90" t="s">
        <v>38</v>
      </c>
      <c r="AI77" s="90"/>
      <c r="AJ77" s="90"/>
      <c r="AK77" s="90"/>
      <c r="AL77" s="90"/>
      <c r="AM77" s="90">
        <f>31*24</f>
        <v>744</v>
      </c>
      <c r="AN77" s="90"/>
      <c r="AO77" s="90"/>
      <c r="AP77" s="90"/>
      <c r="AQ77" s="90"/>
      <c r="AR77" s="20"/>
      <c r="AS77" s="20"/>
      <c r="AT77" s="20"/>
    </row>
    <row r="78" spans="2:46" ht="19.95" customHeight="1" x14ac:dyDescent="0.3">
      <c r="D78" s="83" t="s">
        <v>39</v>
      </c>
      <c r="E78" s="83"/>
      <c r="F78" s="83"/>
      <c r="G78" s="83"/>
      <c r="H78" s="83" t="s">
        <v>40</v>
      </c>
      <c r="I78" s="83"/>
      <c r="J78" s="83"/>
      <c r="K78" s="83"/>
      <c r="L78" s="83" t="s">
        <v>41</v>
      </c>
      <c r="M78" s="83"/>
      <c r="N78" s="83"/>
      <c r="O78" s="83" t="s">
        <v>42</v>
      </c>
      <c r="P78" s="83"/>
      <c r="Q78" s="83"/>
      <c r="R78" s="83"/>
      <c r="S78" s="83"/>
      <c r="T78" s="83" t="s">
        <v>43</v>
      </c>
      <c r="U78" s="83"/>
      <c r="V78" s="83"/>
      <c r="W78" s="83"/>
      <c r="X78" s="83"/>
      <c r="Y78" s="83" t="s">
        <v>44</v>
      </c>
      <c r="Z78" s="83"/>
      <c r="AA78" s="83"/>
      <c r="AB78" s="83" t="s">
        <v>45</v>
      </c>
      <c r="AC78" s="83"/>
      <c r="AD78" s="83"/>
      <c r="AE78" s="83" t="s">
        <v>46</v>
      </c>
      <c r="AF78" s="83"/>
      <c r="AG78" s="83"/>
      <c r="AH78" s="83" t="s">
        <v>47</v>
      </c>
      <c r="AI78" s="83"/>
      <c r="AJ78" s="83"/>
      <c r="AK78" s="83"/>
      <c r="AL78" s="83"/>
      <c r="AM78" s="83" t="s">
        <v>48</v>
      </c>
      <c r="AN78" s="83"/>
      <c r="AO78" s="83"/>
      <c r="AP78" s="83"/>
      <c r="AQ78" s="83"/>
      <c r="AR78" s="20"/>
      <c r="AS78" s="20"/>
      <c r="AT78" s="20"/>
    </row>
    <row r="79" spans="2:46" ht="19.95" customHeight="1" x14ac:dyDescent="0.3">
      <c r="D79" s="94" t="s">
        <v>12</v>
      </c>
      <c r="E79" s="94"/>
      <c r="F79" s="94"/>
      <c r="G79" s="94"/>
      <c r="H79" s="95" t="s">
        <v>49</v>
      </c>
      <c r="I79" s="95"/>
      <c r="J79" s="95"/>
      <c r="K79" s="95"/>
      <c r="L79" s="96">
        <f t="shared" ref="L79:L90" si="24">SUM(N130:Q130)</f>
        <v>4</v>
      </c>
      <c r="M79" s="93"/>
      <c r="N79" s="93"/>
      <c r="O79" s="97">
        <f t="shared" ref="O79:O90" si="25">IFERROR((L130+N130+P130)/(L130+N130+P130+R130+T130),0)</f>
        <v>0.97177419354838712</v>
      </c>
      <c r="P79" s="97"/>
      <c r="Q79" s="97"/>
      <c r="R79" s="97"/>
      <c r="S79" s="97"/>
      <c r="T79" s="97">
        <f t="shared" ref="T79:T90" si="26">($AM$77-V130)/$AM$77</f>
        <v>1</v>
      </c>
      <c r="U79" s="97"/>
      <c r="V79" s="97"/>
      <c r="W79" s="97"/>
      <c r="X79" s="97"/>
      <c r="Y79" s="93">
        <v>0</v>
      </c>
      <c r="Z79" s="93"/>
      <c r="AA79" s="93"/>
      <c r="AB79" s="93">
        <f t="shared" ref="AB79:AB90" si="27">IFERROR((L130+N130+P130)/(Y79),0)</f>
        <v>0</v>
      </c>
      <c r="AC79" s="93"/>
      <c r="AD79" s="93"/>
      <c r="AE79" s="93">
        <f t="shared" ref="AE79:AE90" si="28">IFERROR(V130/Y79,0)</f>
        <v>0</v>
      </c>
      <c r="AF79" s="93"/>
      <c r="AG79" s="93"/>
      <c r="AH79" s="71" t="str">
        <f t="shared" ref="AH79:AH90" si="29">IF(OR(O79&lt;0.9, T79&lt;0.9, AND(Y79&gt;1, AB79&lt;300), AND(Y79&gt;1, IF(AB79=0, 999, AE79/AB79&gt;0.3))), "RIESGO ALTO",
   IF(OR(AND(Y79&gt;1, AB79&gt;=300, IF(AB79=0, 0, AE79/AB79&lt;=0.3)), T79&lt;0.9), "RIESGO MEDIO",
      "RIESGO BAJO"
   )
)</f>
        <v>RIESGO BAJO</v>
      </c>
      <c r="AI79" s="71"/>
      <c r="AJ79" s="71"/>
      <c r="AK79" s="71"/>
      <c r="AL79" s="71"/>
      <c r="AM79" s="71" t="str">
        <f t="shared" ref="AM79:AM90" si="30">IF(OR(O79&lt;0.9, T79&lt;0.9, AND(Y79&gt;1, OR(AB79&lt;300, IFERROR(AE79/AB79&gt;0.3, FALSE)))), "NO CUMPLE", "CUMPLE")</f>
        <v>CUMPLE</v>
      </c>
      <c r="AN79" s="71"/>
      <c r="AO79" s="71"/>
      <c r="AP79" s="71"/>
      <c r="AQ79" s="71"/>
      <c r="AR79" s="20"/>
      <c r="AS79" s="20"/>
      <c r="AT79" s="20"/>
    </row>
    <row r="80" spans="2:46" ht="19.95" customHeight="1" x14ac:dyDescent="0.3">
      <c r="D80" s="94" t="s">
        <v>13</v>
      </c>
      <c r="E80" s="94"/>
      <c r="F80" s="94"/>
      <c r="G80" s="94"/>
      <c r="H80" s="95" t="s">
        <v>49</v>
      </c>
      <c r="I80" s="95"/>
      <c r="J80" s="95"/>
      <c r="K80" s="95"/>
      <c r="L80" s="96">
        <f t="shared" si="24"/>
        <v>717</v>
      </c>
      <c r="M80" s="93"/>
      <c r="N80" s="93"/>
      <c r="O80" s="97">
        <f t="shared" si="25"/>
        <v>1</v>
      </c>
      <c r="P80" s="97"/>
      <c r="Q80" s="97"/>
      <c r="R80" s="97"/>
      <c r="S80" s="97"/>
      <c r="T80" s="97">
        <f t="shared" si="26"/>
        <v>1</v>
      </c>
      <c r="U80" s="97"/>
      <c r="V80" s="97"/>
      <c r="W80" s="97"/>
      <c r="X80" s="97"/>
      <c r="Y80" s="93">
        <v>0</v>
      </c>
      <c r="Z80" s="93"/>
      <c r="AA80" s="93"/>
      <c r="AB80" s="93">
        <f t="shared" si="27"/>
        <v>0</v>
      </c>
      <c r="AC80" s="93"/>
      <c r="AD80" s="93"/>
      <c r="AE80" s="93">
        <f t="shared" si="28"/>
        <v>0</v>
      </c>
      <c r="AF80" s="93"/>
      <c r="AG80" s="93"/>
      <c r="AH80" s="71" t="str">
        <f t="shared" si="29"/>
        <v>RIESGO BAJO</v>
      </c>
      <c r="AI80" s="71"/>
      <c r="AJ80" s="71"/>
      <c r="AK80" s="71"/>
      <c r="AL80" s="71"/>
      <c r="AM80" s="71" t="str">
        <f t="shared" si="30"/>
        <v>CUMPLE</v>
      </c>
      <c r="AN80" s="71"/>
      <c r="AO80" s="71"/>
      <c r="AP80" s="71"/>
      <c r="AQ80" s="71"/>
      <c r="AR80" s="20"/>
      <c r="AS80" s="20"/>
      <c r="AT80" s="20"/>
    </row>
    <row r="81" spans="2:46" ht="19.95" customHeight="1" x14ac:dyDescent="0.3">
      <c r="D81" s="98" t="s">
        <v>14</v>
      </c>
      <c r="E81" s="98"/>
      <c r="F81" s="98"/>
      <c r="G81" s="98"/>
      <c r="H81" s="99" t="s">
        <v>50</v>
      </c>
      <c r="I81" s="99"/>
      <c r="J81" s="99"/>
      <c r="K81" s="99"/>
      <c r="L81" s="100">
        <f t="shared" si="24"/>
        <v>0</v>
      </c>
      <c r="M81" s="71"/>
      <c r="N81" s="71"/>
      <c r="O81" s="101">
        <f t="shared" si="25"/>
        <v>0.9946236559139785</v>
      </c>
      <c r="P81" s="101"/>
      <c r="Q81" s="101"/>
      <c r="R81" s="101"/>
      <c r="S81" s="101"/>
      <c r="T81" s="101">
        <f t="shared" si="26"/>
        <v>1</v>
      </c>
      <c r="U81" s="101"/>
      <c r="V81" s="101"/>
      <c r="W81" s="101"/>
      <c r="X81" s="101"/>
      <c r="Y81" s="71">
        <v>0</v>
      </c>
      <c r="Z81" s="71"/>
      <c r="AA81" s="71"/>
      <c r="AB81" s="71">
        <f t="shared" si="27"/>
        <v>0</v>
      </c>
      <c r="AC81" s="71"/>
      <c r="AD81" s="71"/>
      <c r="AE81" s="71">
        <f t="shared" si="28"/>
        <v>0</v>
      </c>
      <c r="AF81" s="71"/>
      <c r="AG81" s="71"/>
      <c r="AH81" s="71" t="str">
        <f t="shared" si="29"/>
        <v>RIESGO BAJO</v>
      </c>
      <c r="AI81" s="71"/>
      <c r="AJ81" s="71"/>
      <c r="AK81" s="71"/>
      <c r="AL81" s="71"/>
      <c r="AM81" s="71" t="str">
        <f t="shared" si="30"/>
        <v>CUMPLE</v>
      </c>
      <c r="AN81" s="71"/>
      <c r="AO81" s="71"/>
      <c r="AP81" s="71"/>
      <c r="AQ81" s="71"/>
      <c r="AR81" s="20"/>
      <c r="AS81" s="20"/>
      <c r="AT81" s="20"/>
    </row>
    <row r="82" spans="2:46" ht="19.95" customHeight="1" x14ac:dyDescent="0.3">
      <c r="D82" s="98" t="s">
        <v>15</v>
      </c>
      <c r="E82" s="98"/>
      <c r="F82" s="98"/>
      <c r="G82" s="98"/>
      <c r="H82" s="99" t="s">
        <v>50</v>
      </c>
      <c r="I82" s="99"/>
      <c r="J82" s="99"/>
      <c r="K82" s="99"/>
      <c r="L82" s="100">
        <f t="shared" si="24"/>
        <v>738</v>
      </c>
      <c r="M82" s="71"/>
      <c r="N82" s="71"/>
      <c r="O82" s="101">
        <f t="shared" si="25"/>
        <v>1</v>
      </c>
      <c r="P82" s="101"/>
      <c r="Q82" s="101"/>
      <c r="R82" s="101"/>
      <c r="S82" s="101"/>
      <c r="T82" s="101">
        <f t="shared" si="26"/>
        <v>1</v>
      </c>
      <c r="U82" s="101"/>
      <c r="V82" s="101"/>
      <c r="W82" s="101"/>
      <c r="X82" s="101"/>
      <c r="Y82" s="71">
        <v>0</v>
      </c>
      <c r="Z82" s="71"/>
      <c r="AA82" s="71"/>
      <c r="AB82" s="71">
        <f t="shared" si="27"/>
        <v>0</v>
      </c>
      <c r="AC82" s="71"/>
      <c r="AD82" s="71"/>
      <c r="AE82" s="71">
        <f t="shared" si="28"/>
        <v>0</v>
      </c>
      <c r="AF82" s="71"/>
      <c r="AG82" s="71"/>
      <c r="AH82" s="71" t="str">
        <f t="shared" si="29"/>
        <v>RIESGO BAJO</v>
      </c>
      <c r="AI82" s="71"/>
      <c r="AJ82" s="71"/>
      <c r="AK82" s="71"/>
      <c r="AL82" s="71"/>
      <c r="AM82" s="71" t="str">
        <f t="shared" si="30"/>
        <v>CUMPLE</v>
      </c>
      <c r="AN82" s="71"/>
      <c r="AO82" s="71"/>
      <c r="AP82" s="71"/>
      <c r="AQ82" s="71"/>
      <c r="AR82" s="20"/>
      <c r="AS82" s="20"/>
      <c r="AT82" s="20"/>
    </row>
    <row r="83" spans="2:46" ht="19.95" customHeight="1" x14ac:dyDescent="0.3">
      <c r="D83" s="94" t="s">
        <v>16</v>
      </c>
      <c r="E83" s="94"/>
      <c r="F83" s="94"/>
      <c r="G83" s="94"/>
      <c r="H83" s="95" t="s">
        <v>51</v>
      </c>
      <c r="I83" s="95"/>
      <c r="J83" s="95"/>
      <c r="K83" s="95"/>
      <c r="L83" s="96">
        <f t="shared" si="24"/>
        <v>5</v>
      </c>
      <c r="M83" s="93"/>
      <c r="N83" s="93"/>
      <c r="O83" s="97">
        <f t="shared" si="25"/>
        <v>0.978494623655914</v>
      </c>
      <c r="P83" s="97"/>
      <c r="Q83" s="97"/>
      <c r="R83" s="97"/>
      <c r="S83" s="97"/>
      <c r="T83" s="97">
        <f t="shared" si="26"/>
        <v>1</v>
      </c>
      <c r="U83" s="97"/>
      <c r="V83" s="97"/>
      <c r="W83" s="97"/>
      <c r="X83" s="97"/>
      <c r="Y83" s="93">
        <v>0</v>
      </c>
      <c r="Z83" s="93"/>
      <c r="AA83" s="93"/>
      <c r="AB83" s="93">
        <f t="shared" si="27"/>
        <v>0</v>
      </c>
      <c r="AC83" s="93"/>
      <c r="AD83" s="93"/>
      <c r="AE83" s="93">
        <f t="shared" si="28"/>
        <v>0</v>
      </c>
      <c r="AF83" s="93"/>
      <c r="AG83" s="93"/>
      <c r="AH83" s="71" t="str">
        <f t="shared" si="29"/>
        <v>RIESGO BAJO</v>
      </c>
      <c r="AI83" s="71"/>
      <c r="AJ83" s="71"/>
      <c r="AK83" s="71"/>
      <c r="AL83" s="71"/>
      <c r="AM83" s="71" t="str">
        <f t="shared" si="30"/>
        <v>CUMPLE</v>
      </c>
      <c r="AN83" s="71"/>
      <c r="AO83" s="71"/>
      <c r="AP83" s="71"/>
      <c r="AQ83" s="71"/>
      <c r="AR83" s="20"/>
      <c r="AS83" s="20"/>
      <c r="AT83" s="20"/>
    </row>
    <row r="84" spans="2:46" ht="19.95" customHeight="1" x14ac:dyDescent="0.3">
      <c r="D84" s="94" t="s">
        <v>17</v>
      </c>
      <c r="E84" s="94"/>
      <c r="F84" s="94"/>
      <c r="G84" s="94"/>
      <c r="H84" s="95" t="s">
        <v>51</v>
      </c>
      <c r="I84" s="95"/>
      <c r="J84" s="95"/>
      <c r="K84" s="95"/>
      <c r="L84" s="96">
        <f t="shared" si="24"/>
        <v>13</v>
      </c>
      <c r="M84" s="93"/>
      <c r="N84" s="93"/>
      <c r="O84" s="97">
        <f t="shared" si="25"/>
        <v>0.97715053763440862</v>
      </c>
      <c r="P84" s="97"/>
      <c r="Q84" s="97"/>
      <c r="R84" s="97"/>
      <c r="S84" s="97"/>
      <c r="T84" s="97">
        <f t="shared" si="26"/>
        <v>1</v>
      </c>
      <c r="U84" s="97"/>
      <c r="V84" s="97"/>
      <c r="W84" s="97"/>
      <c r="X84" s="97"/>
      <c r="Y84" s="93">
        <v>0</v>
      </c>
      <c r="Z84" s="93"/>
      <c r="AA84" s="93"/>
      <c r="AB84" s="93">
        <f t="shared" si="27"/>
        <v>0</v>
      </c>
      <c r="AC84" s="93"/>
      <c r="AD84" s="93"/>
      <c r="AE84" s="93">
        <f t="shared" si="28"/>
        <v>0</v>
      </c>
      <c r="AF84" s="93"/>
      <c r="AG84" s="93"/>
      <c r="AH84" s="71" t="str">
        <f t="shared" si="29"/>
        <v>RIESGO BAJO</v>
      </c>
      <c r="AI84" s="71"/>
      <c r="AJ84" s="71"/>
      <c r="AK84" s="71"/>
      <c r="AL84" s="71"/>
      <c r="AM84" s="71" t="str">
        <f t="shared" si="30"/>
        <v>CUMPLE</v>
      </c>
      <c r="AN84" s="71"/>
      <c r="AO84" s="71"/>
      <c r="AP84" s="71"/>
      <c r="AQ84" s="71"/>
      <c r="AR84" s="20"/>
      <c r="AS84" s="20"/>
      <c r="AT84" s="20"/>
    </row>
    <row r="85" spans="2:46" ht="19.95" customHeight="1" x14ac:dyDescent="0.3">
      <c r="D85" s="94" t="s">
        <v>18</v>
      </c>
      <c r="E85" s="94"/>
      <c r="F85" s="94"/>
      <c r="G85" s="94"/>
      <c r="H85" s="95" t="s">
        <v>51</v>
      </c>
      <c r="I85" s="95"/>
      <c r="J85" s="95"/>
      <c r="K85" s="95"/>
      <c r="L85" s="96">
        <f t="shared" si="24"/>
        <v>704</v>
      </c>
      <c r="M85" s="93"/>
      <c r="N85" s="93"/>
      <c r="O85" s="97">
        <f t="shared" si="25"/>
        <v>1</v>
      </c>
      <c r="P85" s="97"/>
      <c r="Q85" s="97"/>
      <c r="R85" s="97"/>
      <c r="S85" s="97"/>
      <c r="T85" s="97">
        <f t="shared" si="26"/>
        <v>1</v>
      </c>
      <c r="U85" s="97"/>
      <c r="V85" s="97"/>
      <c r="W85" s="97"/>
      <c r="X85" s="97"/>
      <c r="Y85" s="93">
        <v>0</v>
      </c>
      <c r="Z85" s="93"/>
      <c r="AA85" s="93"/>
      <c r="AB85" s="93">
        <f t="shared" si="27"/>
        <v>0</v>
      </c>
      <c r="AC85" s="93"/>
      <c r="AD85" s="93"/>
      <c r="AE85" s="93">
        <f t="shared" si="28"/>
        <v>0</v>
      </c>
      <c r="AF85" s="93"/>
      <c r="AG85" s="93"/>
      <c r="AH85" s="71" t="str">
        <f t="shared" si="29"/>
        <v>RIESGO BAJO</v>
      </c>
      <c r="AI85" s="71"/>
      <c r="AJ85" s="71"/>
      <c r="AK85" s="71"/>
      <c r="AL85" s="71"/>
      <c r="AM85" s="71" t="str">
        <f t="shared" si="30"/>
        <v>CUMPLE</v>
      </c>
      <c r="AN85" s="71"/>
      <c r="AO85" s="71"/>
      <c r="AP85" s="71"/>
      <c r="AQ85" s="71"/>
      <c r="AR85" s="20"/>
      <c r="AS85" s="20"/>
      <c r="AT85" s="20"/>
    </row>
    <row r="86" spans="2:46" ht="19.95" customHeight="1" x14ac:dyDescent="0.3">
      <c r="D86" s="98" t="s">
        <v>19</v>
      </c>
      <c r="E86" s="98"/>
      <c r="F86" s="98"/>
      <c r="G86" s="98"/>
      <c r="H86" s="99" t="s">
        <v>52</v>
      </c>
      <c r="I86" s="99"/>
      <c r="J86" s="99"/>
      <c r="K86" s="99"/>
      <c r="L86" s="100">
        <f t="shared" si="24"/>
        <v>61</v>
      </c>
      <c r="M86" s="71"/>
      <c r="N86" s="71"/>
      <c r="O86" s="101">
        <f t="shared" si="25"/>
        <v>0.97580645161290325</v>
      </c>
      <c r="P86" s="101"/>
      <c r="Q86" s="101"/>
      <c r="R86" s="101"/>
      <c r="S86" s="101"/>
      <c r="T86" s="101">
        <f t="shared" si="26"/>
        <v>1</v>
      </c>
      <c r="U86" s="101"/>
      <c r="V86" s="101"/>
      <c r="W86" s="101"/>
      <c r="X86" s="101"/>
      <c r="Y86" s="71">
        <v>0</v>
      </c>
      <c r="Z86" s="71"/>
      <c r="AA86" s="71"/>
      <c r="AB86" s="71">
        <f t="shared" si="27"/>
        <v>0</v>
      </c>
      <c r="AC86" s="71"/>
      <c r="AD86" s="71"/>
      <c r="AE86" s="71">
        <f t="shared" si="28"/>
        <v>0</v>
      </c>
      <c r="AF86" s="71"/>
      <c r="AG86" s="71"/>
      <c r="AH86" s="71" t="str">
        <f t="shared" si="29"/>
        <v>RIESGO BAJO</v>
      </c>
      <c r="AI86" s="71"/>
      <c r="AJ86" s="71"/>
      <c r="AK86" s="71"/>
      <c r="AL86" s="71"/>
      <c r="AM86" s="71" t="str">
        <f t="shared" si="30"/>
        <v>CUMPLE</v>
      </c>
      <c r="AN86" s="71"/>
      <c r="AO86" s="71"/>
      <c r="AP86" s="71"/>
      <c r="AQ86" s="71"/>
      <c r="AR86" s="20"/>
      <c r="AS86" s="20"/>
      <c r="AT86" s="20"/>
    </row>
    <row r="87" spans="2:46" ht="19.95" customHeight="1" x14ac:dyDescent="0.3">
      <c r="D87" s="98" t="s">
        <v>20</v>
      </c>
      <c r="E87" s="98"/>
      <c r="F87" s="98"/>
      <c r="G87" s="98"/>
      <c r="H87" s="99" t="s">
        <v>52</v>
      </c>
      <c r="I87" s="99"/>
      <c r="J87" s="99"/>
      <c r="K87" s="99"/>
      <c r="L87" s="100">
        <f t="shared" si="24"/>
        <v>660</v>
      </c>
      <c r="M87" s="71"/>
      <c r="N87" s="71"/>
      <c r="O87" s="101">
        <f t="shared" si="25"/>
        <v>1</v>
      </c>
      <c r="P87" s="101"/>
      <c r="Q87" s="101"/>
      <c r="R87" s="101"/>
      <c r="S87" s="101"/>
      <c r="T87" s="101">
        <f t="shared" si="26"/>
        <v>1</v>
      </c>
      <c r="U87" s="101"/>
      <c r="V87" s="101"/>
      <c r="W87" s="101"/>
      <c r="X87" s="101"/>
      <c r="Y87" s="71">
        <v>0</v>
      </c>
      <c r="Z87" s="71"/>
      <c r="AA87" s="71"/>
      <c r="AB87" s="71">
        <f t="shared" si="27"/>
        <v>0</v>
      </c>
      <c r="AC87" s="71"/>
      <c r="AD87" s="71"/>
      <c r="AE87" s="71">
        <f t="shared" si="28"/>
        <v>0</v>
      </c>
      <c r="AF87" s="71"/>
      <c r="AG87" s="71"/>
      <c r="AH87" s="71" t="str">
        <f t="shared" si="29"/>
        <v>RIESGO BAJO</v>
      </c>
      <c r="AI87" s="71"/>
      <c r="AJ87" s="71"/>
      <c r="AK87" s="71"/>
      <c r="AL87" s="71"/>
      <c r="AM87" s="71" t="str">
        <f t="shared" si="30"/>
        <v>CUMPLE</v>
      </c>
      <c r="AN87" s="71"/>
      <c r="AO87" s="71"/>
      <c r="AP87" s="71"/>
      <c r="AQ87" s="71"/>
      <c r="AR87" s="20"/>
      <c r="AS87" s="20"/>
      <c r="AT87" s="20"/>
    </row>
    <row r="88" spans="2:46" ht="19.95" customHeight="1" x14ac:dyDescent="0.3">
      <c r="D88" s="94" t="s">
        <v>21</v>
      </c>
      <c r="E88" s="94"/>
      <c r="F88" s="94"/>
      <c r="G88" s="94"/>
      <c r="H88" s="95" t="s">
        <v>53</v>
      </c>
      <c r="I88" s="95"/>
      <c r="J88" s="95"/>
      <c r="K88" s="95"/>
      <c r="L88" s="96">
        <f t="shared" si="24"/>
        <v>1</v>
      </c>
      <c r="M88" s="93"/>
      <c r="N88" s="93"/>
      <c r="O88" s="97">
        <f t="shared" si="25"/>
        <v>0.978494623655914</v>
      </c>
      <c r="P88" s="97"/>
      <c r="Q88" s="97"/>
      <c r="R88" s="97"/>
      <c r="S88" s="97"/>
      <c r="T88" s="97">
        <f t="shared" si="26"/>
        <v>1</v>
      </c>
      <c r="U88" s="97"/>
      <c r="V88" s="97"/>
      <c r="W88" s="97"/>
      <c r="X88" s="97"/>
      <c r="Y88" s="93">
        <v>0</v>
      </c>
      <c r="Z88" s="93"/>
      <c r="AA88" s="93"/>
      <c r="AB88" s="93">
        <f t="shared" si="27"/>
        <v>0</v>
      </c>
      <c r="AC88" s="93"/>
      <c r="AD88" s="93"/>
      <c r="AE88" s="93">
        <f t="shared" si="28"/>
        <v>0</v>
      </c>
      <c r="AF88" s="93"/>
      <c r="AG88" s="93"/>
      <c r="AH88" s="71" t="str">
        <f t="shared" si="29"/>
        <v>RIESGO BAJO</v>
      </c>
      <c r="AI88" s="71"/>
      <c r="AJ88" s="71"/>
      <c r="AK88" s="71"/>
      <c r="AL88" s="71"/>
      <c r="AM88" s="71" t="str">
        <f t="shared" si="30"/>
        <v>CUMPLE</v>
      </c>
      <c r="AN88" s="71"/>
      <c r="AO88" s="71"/>
      <c r="AP88" s="71"/>
      <c r="AQ88" s="71"/>
      <c r="AR88" s="20"/>
      <c r="AS88" s="20"/>
      <c r="AT88" s="20"/>
    </row>
    <row r="89" spans="2:46" ht="19.95" customHeight="1" x14ac:dyDescent="0.3">
      <c r="D89" s="94" t="s">
        <v>22</v>
      </c>
      <c r="E89" s="94"/>
      <c r="F89" s="94"/>
      <c r="G89" s="94"/>
      <c r="H89" s="95" t="s">
        <v>53</v>
      </c>
      <c r="I89" s="95"/>
      <c r="J89" s="95"/>
      <c r="K89" s="95"/>
      <c r="L89" s="96">
        <f t="shared" si="24"/>
        <v>18</v>
      </c>
      <c r="M89" s="93"/>
      <c r="N89" s="93"/>
      <c r="O89" s="97">
        <f t="shared" si="25"/>
        <v>0.967741935483871</v>
      </c>
      <c r="P89" s="97"/>
      <c r="Q89" s="97"/>
      <c r="R89" s="97"/>
      <c r="S89" s="97"/>
      <c r="T89" s="97">
        <f t="shared" si="26"/>
        <v>0.989247311827957</v>
      </c>
      <c r="U89" s="97"/>
      <c r="V89" s="97"/>
      <c r="W89" s="97"/>
      <c r="X89" s="97"/>
      <c r="Y89" s="93">
        <v>1</v>
      </c>
      <c r="Z89" s="93"/>
      <c r="AA89" s="93"/>
      <c r="AB89" s="93">
        <f t="shared" si="27"/>
        <v>720</v>
      </c>
      <c r="AC89" s="93"/>
      <c r="AD89" s="93"/>
      <c r="AE89" s="93">
        <f t="shared" si="28"/>
        <v>8</v>
      </c>
      <c r="AF89" s="93"/>
      <c r="AG89" s="93"/>
      <c r="AH89" s="71" t="str">
        <f t="shared" si="29"/>
        <v>RIESGO BAJO</v>
      </c>
      <c r="AI89" s="71"/>
      <c r="AJ89" s="71"/>
      <c r="AK89" s="71"/>
      <c r="AL89" s="71"/>
      <c r="AM89" s="71" t="str">
        <f t="shared" si="30"/>
        <v>CUMPLE</v>
      </c>
      <c r="AN89" s="71"/>
      <c r="AO89" s="71"/>
      <c r="AP89" s="71"/>
      <c r="AQ89" s="71"/>
      <c r="AR89" s="20"/>
      <c r="AS89" s="20"/>
      <c r="AT89" s="20"/>
    </row>
    <row r="90" spans="2:46" ht="19.95" customHeight="1" x14ac:dyDescent="0.3">
      <c r="D90" s="94" t="s">
        <v>23</v>
      </c>
      <c r="E90" s="94"/>
      <c r="F90" s="94"/>
      <c r="G90" s="94"/>
      <c r="H90" s="95" t="s">
        <v>53</v>
      </c>
      <c r="I90" s="95"/>
      <c r="J90" s="95"/>
      <c r="K90" s="95"/>
      <c r="L90" s="96">
        <f t="shared" si="24"/>
        <v>688</v>
      </c>
      <c r="M90" s="93"/>
      <c r="N90" s="93"/>
      <c r="O90" s="97">
        <f t="shared" si="25"/>
        <v>1</v>
      </c>
      <c r="P90" s="97"/>
      <c r="Q90" s="97"/>
      <c r="R90" s="97"/>
      <c r="S90" s="97"/>
      <c r="T90" s="97">
        <f t="shared" si="26"/>
        <v>1</v>
      </c>
      <c r="U90" s="97"/>
      <c r="V90" s="97"/>
      <c r="W90" s="97"/>
      <c r="X90" s="97"/>
      <c r="Y90" s="93">
        <v>0</v>
      </c>
      <c r="Z90" s="93"/>
      <c r="AA90" s="93"/>
      <c r="AB90" s="93">
        <f t="shared" si="27"/>
        <v>0</v>
      </c>
      <c r="AC90" s="93"/>
      <c r="AD90" s="93"/>
      <c r="AE90" s="93">
        <f t="shared" si="28"/>
        <v>0</v>
      </c>
      <c r="AF90" s="93"/>
      <c r="AG90" s="93"/>
      <c r="AH90" s="71" t="str">
        <f t="shared" si="29"/>
        <v>RIESGO BAJO</v>
      </c>
      <c r="AI90" s="71"/>
      <c r="AJ90" s="71"/>
      <c r="AK90" s="71"/>
      <c r="AL90" s="71"/>
      <c r="AM90" s="71" t="str">
        <f t="shared" si="30"/>
        <v>CUMPLE</v>
      </c>
      <c r="AN90" s="71"/>
      <c r="AO90" s="71"/>
      <c r="AP90" s="71"/>
      <c r="AQ90" s="71"/>
      <c r="AR90" s="20"/>
      <c r="AS90" s="20"/>
      <c r="AT90" s="20"/>
    </row>
    <row r="91" spans="2:46" ht="9" customHeight="1" x14ac:dyDescent="0.3">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row>
    <row r="92" spans="2:46" ht="19.95" customHeight="1" x14ac:dyDescent="0.3">
      <c r="B92" s="20"/>
      <c r="C92" s="20"/>
      <c r="D92" s="73" t="s">
        <v>54</v>
      </c>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90" t="s">
        <v>38</v>
      </c>
      <c r="AI92" s="90"/>
      <c r="AJ92" s="90"/>
      <c r="AK92" s="90"/>
      <c r="AL92" s="90"/>
      <c r="AM92" s="90">
        <f>AM77</f>
        <v>744</v>
      </c>
      <c r="AN92" s="90"/>
      <c r="AO92" s="90"/>
      <c r="AP92" s="90"/>
      <c r="AQ92" s="90"/>
      <c r="AR92" s="20"/>
      <c r="AS92" s="20"/>
      <c r="AT92" s="20"/>
    </row>
    <row r="93" spans="2:46" ht="19.95" customHeight="1" x14ac:dyDescent="0.3">
      <c r="B93" s="20"/>
      <c r="C93" s="20"/>
      <c r="D93" s="83" t="s">
        <v>55</v>
      </c>
      <c r="E93" s="83"/>
      <c r="F93" s="83"/>
      <c r="G93" s="83"/>
      <c r="H93" s="83" t="s">
        <v>40</v>
      </c>
      <c r="I93" s="83"/>
      <c r="J93" s="83"/>
      <c r="K93" s="83"/>
      <c r="L93" s="83" t="s">
        <v>41</v>
      </c>
      <c r="M93" s="83"/>
      <c r="N93" s="83"/>
      <c r="O93" s="83" t="s">
        <v>42</v>
      </c>
      <c r="P93" s="83"/>
      <c r="Q93" s="83"/>
      <c r="R93" s="83"/>
      <c r="S93" s="83"/>
      <c r="T93" s="83" t="s">
        <v>43</v>
      </c>
      <c r="U93" s="83"/>
      <c r="V93" s="83"/>
      <c r="W93" s="83"/>
      <c r="X93" s="83"/>
      <c r="Y93" s="83" t="s">
        <v>44</v>
      </c>
      <c r="Z93" s="83"/>
      <c r="AA93" s="83"/>
      <c r="AB93" s="83" t="s">
        <v>45</v>
      </c>
      <c r="AC93" s="83"/>
      <c r="AD93" s="83"/>
      <c r="AE93" s="83" t="s">
        <v>46</v>
      </c>
      <c r="AF93" s="83"/>
      <c r="AG93" s="83"/>
      <c r="AH93" s="83" t="s">
        <v>47</v>
      </c>
      <c r="AI93" s="83"/>
      <c r="AJ93" s="83"/>
      <c r="AK93" s="83"/>
      <c r="AL93" s="83"/>
      <c r="AM93" s="83" t="s">
        <v>48</v>
      </c>
      <c r="AN93" s="83"/>
      <c r="AO93" s="83"/>
      <c r="AP93" s="83"/>
      <c r="AQ93" s="83"/>
      <c r="AR93" s="20"/>
      <c r="AS93" s="20"/>
      <c r="AT93" s="20"/>
    </row>
    <row r="94" spans="2:46" ht="19.95" customHeight="1" x14ac:dyDescent="0.3">
      <c r="B94" s="20"/>
      <c r="C94" s="20"/>
      <c r="D94" s="94" t="s">
        <v>56</v>
      </c>
      <c r="E94" s="94"/>
      <c r="F94" s="94"/>
      <c r="G94" s="94"/>
      <c r="H94" s="95" t="s">
        <v>49</v>
      </c>
      <c r="I94" s="95"/>
      <c r="J94" s="95"/>
      <c r="K94" s="95"/>
      <c r="L94" s="96">
        <f>L79+L80</f>
        <v>721</v>
      </c>
      <c r="M94" s="93"/>
      <c r="N94" s="93"/>
      <c r="O94" s="102">
        <f>IFERROR(1-(1-O79)*(1-O80),0)</f>
        <v>1</v>
      </c>
      <c r="P94" s="93"/>
      <c r="Q94" s="93"/>
      <c r="R94" s="93"/>
      <c r="S94" s="93"/>
      <c r="T94" s="102">
        <f>IFERROR(1-(1-T79)*(1-T80),0)</f>
        <v>1</v>
      </c>
      <c r="U94" s="93"/>
      <c r="V94" s="93"/>
      <c r="W94" s="93"/>
      <c r="X94" s="93"/>
      <c r="Y94" s="103">
        <f>Y79+Y80</f>
        <v>0</v>
      </c>
      <c r="Z94" s="104"/>
      <c r="AA94" s="105"/>
      <c r="AB94" s="128">
        <f>IFERROR((L130+N130+P130+L131+N131+P131)/(Y79+Y80),0)</f>
        <v>0</v>
      </c>
      <c r="AC94" s="129"/>
      <c r="AD94" s="130"/>
      <c r="AE94" s="134">
        <f>IFERROR(AVERAGE(AE79,AE80),0)</f>
        <v>0</v>
      </c>
      <c r="AF94" s="135"/>
      <c r="AG94" s="136"/>
      <c r="AH94" s="71" t="s">
        <v>57</v>
      </c>
      <c r="AI94" s="71"/>
      <c r="AJ94" s="71"/>
      <c r="AK94" s="71"/>
      <c r="AL94" s="71"/>
      <c r="AM94" s="71" t="s">
        <v>58</v>
      </c>
      <c r="AN94" s="71"/>
      <c r="AO94" s="71"/>
      <c r="AP94" s="71"/>
      <c r="AQ94" s="71"/>
      <c r="AR94" s="20"/>
      <c r="AS94" s="20"/>
      <c r="AT94" s="20"/>
    </row>
    <row r="95" spans="2:46" ht="19.95" customHeight="1" x14ac:dyDescent="0.3">
      <c r="B95" s="20"/>
      <c r="C95" s="20"/>
      <c r="D95" s="94" t="s">
        <v>59</v>
      </c>
      <c r="E95" s="94"/>
      <c r="F95" s="94"/>
      <c r="G95" s="94"/>
      <c r="H95" s="95" t="s">
        <v>49</v>
      </c>
      <c r="I95" s="95"/>
      <c r="J95" s="95"/>
      <c r="K95" s="95"/>
      <c r="L95" s="96">
        <f>L94</f>
        <v>721</v>
      </c>
      <c r="M95" s="93"/>
      <c r="N95" s="93"/>
      <c r="O95" s="102">
        <f>IFERROR(1-(1-O79)*(1-O80),0)</f>
        <v>1</v>
      </c>
      <c r="P95" s="93"/>
      <c r="Q95" s="93"/>
      <c r="R95" s="93"/>
      <c r="S95" s="93"/>
      <c r="T95" s="97">
        <f>IFERROR(1-(1-T79)*(1-T80),0)</f>
        <v>1</v>
      </c>
      <c r="U95" s="97"/>
      <c r="V95" s="97"/>
      <c r="W95" s="97"/>
      <c r="X95" s="97"/>
      <c r="Y95" s="106"/>
      <c r="Z95" s="107"/>
      <c r="AA95" s="108"/>
      <c r="AB95" s="131"/>
      <c r="AC95" s="132"/>
      <c r="AD95" s="133"/>
      <c r="AE95" s="137"/>
      <c r="AF95" s="138"/>
      <c r="AG95" s="139"/>
      <c r="AH95" s="71" t="s">
        <v>57</v>
      </c>
      <c r="AI95" s="71"/>
      <c r="AJ95" s="71"/>
      <c r="AK95" s="71"/>
      <c r="AL95" s="71"/>
      <c r="AM95" s="71" t="s">
        <v>58</v>
      </c>
      <c r="AN95" s="71"/>
      <c r="AO95" s="71"/>
      <c r="AP95" s="71"/>
      <c r="AQ95" s="71"/>
      <c r="AR95" s="20"/>
      <c r="AS95" s="20"/>
      <c r="AT95" s="20"/>
    </row>
    <row r="96" spans="2:46" ht="19.95" customHeight="1" x14ac:dyDescent="0.3">
      <c r="B96" s="20"/>
      <c r="C96" s="20"/>
      <c r="D96" s="98" t="s">
        <v>56</v>
      </c>
      <c r="E96" s="98"/>
      <c r="F96" s="98"/>
      <c r="G96" s="98"/>
      <c r="H96" s="99" t="s">
        <v>50</v>
      </c>
      <c r="I96" s="99"/>
      <c r="J96" s="99"/>
      <c r="K96" s="99"/>
      <c r="L96" s="100">
        <f>L81+L82</f>
        <v>738</v>
      </c>
      <c r="M96" s="71"/>
      <c r="N96" s="71"/>
      <c r="O96" s="109">
        <f>IFERROR(1-(1-O81)*(1-O82),0)</f>
        <v>1</v>
      </c>
      <c r="P96" s="71"/>
      <c r="Q96" s="71"/>
      <c r="R96" s="71"/>
      <c r="S96" s="71"/>
      <c r="T96" s="109">
        <f>IFERROR(1-(1-T81)*(1-T82),0)</f>
        <v>1</v>
      </c>
      <c r="U96" s="71"/>
      <c r="V96" s="71"/>
      <c r="W96" s="71"/>
      <c r="X96" s="71"/>
      <c r="Y96" s="110">
        <f>Y81+Y82</f>
        <v>0</v>
      </c>
      <c r="Z96" s="111"/>
      <c r="AA96" s="112"/>
      <c r="AB96" s="116">
        <f>IFERROR((L132+N132+P132+L133+N133+P133)/(Y81+Y82),0)</f>
        <v>0</v>
      </c>
      <c r="AC96" s="117"/>
      <c r="AD96" s="118"/>
      <c r="AE96" s="122">
        <f>IFERROR(AVERAGE(AE81,AE82),0)</f>
        <v>0</v>
      </c>
      <c r="AF96" s="123"/>
      <c r="AG96" s="124"/>
      <c r="AH96" s="71" t="s">
        <v>57</v>
      </c>
      <c r="AI96" s="71"/>
      <c r="AJ96" s="71"/>
      <c r="AK96" s="71"/>
      <c r="AL96" s="71"/>
      <c r="AM96" s="71" t="s">
        <v>58</v>
      </c>
      <c r="AN96" s="71"/>
      <c r="AO96" s="71"/>
      <c r="AP96" s="71"/>
      <c r="AQ96" s="71"/>
      <c r="AR96" s="20"/>
      <c r="AS96" s="20"/>
      <c r="AT96" s="20"/>
    </row>
    <row r="97" spans="2:46" ht="19.95" customHeight="1" x14ac:dyDescent="0.3">
      <c r="B97" s="20"/>
      <c r="C97" s="20"/>
      <c r="D97" s="98" t="s">
        <v>59</v>
      </c>
      <c r="E97" s="98"/>
      <c r="F97" s="98"/>
      <c r="G97" s="98"/>
      <c r="H97" s="99" t="s">
        <v>50</v>
      </c>
      <c r="I97" s="99"/>
      <c r="J97" s="99"/>
      <c r="K97" s="99"/>
      <c r="L97" s="100">
        <f>L96</f>
        <v>738</v>
      </c>
      <c r="M97" s="71"/>
      <c r="N97" s="71"/>
      <c r="O97" s="101">
        <f>IFERROR(1-(1-O81)*(1-O82),0)</f>
        <v>1</v>
      </c>
      <c r="P97" s="101"/>
      <c r="Q97" s="101"/>
      <c r="R97" s="101"/>
      <c r="S97" s="101"/>
      <c r="T97" s="101">
        <f>IFERROR(1-(1-T81)*(1-T82),0)</f>
        <v>1</v>
      </c>
      <c r="U97" s="101"/>
      <c r="V97" s="101"/>
      <c r="W97" s="101"/>
      <c r="X97" s="101"/>
      <c r="Y97" s="113"/>
      <c r="Z97" s="114"/>
      <c r="AA97" s="115"/>
      <c r="AB97" s="119"/>
      <c r="AC97" s="120"/>
      <c r="AD97" s="121"/>
      <c r="AE97" s="125"/>
      <c r="AF97" s="126"/>
      <c r="AG97" s="127"/>
      <c r="AH97" s="71" t="s">
        <v>57</v>
      </c>
      <c r="AI97" s="71"/>
      <c r="AJ97" s="71"/>
      <c r="AK97" s="71"/>
      <c r="AL97" s="71"/>
      <c r="AM97" s="71" t="s">
        <v>58</v>
      </c>
      <c r="AN97" s="71"/>
      <c r="AO97" s="71"/>
      <c r="AP97" s="71"/>
      <c r="AQ97" s="71"/>
      <c r="AR97" s="20"/>
      <c r="AS97" s="20"/>
      <c r="AT97" s="20"/>
    </row>
    <row r="98" spans="2:46" ht="19.95" customHeight="1" x14ac:dyDescent="0.3">
      <c r="B98" s="20"/>
      <c r="C98" s="20"/>
      <c r="D98" s="94" t="s">
        <v>56</v>
      </c>
      <c r="E98" s="94"/>
      <c r="F98" s="94"/>
      <c r="G98" s="94"/>
      <c r="H98" s="95" t="s">
        <v>51</v>
      </c>
      <c r="I98" s="95"/>
      <c r="J98" s="95"/>
      <c r="K98" s="95"/>
      <c r="L98" s="96">
        <f>L83+L84+L85</f>
        <v>722</v>
      </c>
      <c r="M98" s="93"/>
      <c r="N98" s="93"/>
      <c r="O98" s="102">
        <f>IFERROR(1-(1-O83)*(1-O84)*(1-O85),0)</f>
        <v>1</v>
      </c>
      <c r="P98" s="93"/>
      <c r="Q98" s="93"/>
      <c r="R98" s="93"/>
      <c r="S98" s="93"/>
      <c r="T98" s="102">
        <f>IFERROR(1-(1-T83)*(1-T84)*(1-T85),0)</f>
        <v>1</v>
      </c>
      <c r="U98" s="93"/>
      <c r="V98" s="93"/>
      <c r="W98" s="93"/>
      <c r="X98" s="93"/>
      <c r="Y98" s="103">
        <f>Y83+Y84+Y85</f>
        <v>0</v>
      </c>
      <c r="Z98" s="104"/>
      <c r="AA98" s="105"/>
      <c r="AB98" s="128">
        <f>IFERROR((L134+N134+P134+L135+N135+P135+L136+N136+P136)/(Y83+Y84+Y85),0)</f>
        <v>0</v>
      </c>
      <c r="AC98" s="129"/>
      <c r="AD98" s="130"/>
      <c r="AE98" s="134">
        <f>IFERROR(AVERAGE(AE83,AE84,AE85),0)</f>
        <v>0</v>
      </c>
      <c r="AF98" s="135"/>
      <c r="AG98" s="136"/>
      <c r="AH98" s="71" t="s">
        <v>57</v>
      </c>
      <c r="AI98" s="71"/>
      <c r="AJ98" s="71"/>
      <c r="AK98" s="71"/>
      <c r="AL98" s="71"/>
      <c r="AM98" s="71" t="s">
        <v>58</v>
      </c>
      <c r="AN98" s="71"/>
      <c r="AO98" s="71"/>
      <c r="AP98" s="71"/>
      <c r="AQ98" s="71"/>
      <c r="AR98" s="20"/>
      <c r="AS98" s="20"/>
      <c r="AT98" s="20"/>
    </row>
    <row r="99" spans="2:46" ht="19.95" customHeight="1" x14ac:dyDescent="0.3">
      <c r="B99" s="20"/>
      <c r="C99" s="20"/>
      <c r="D99" s="94" t="s">
        <v>59</v>
      </c>
      <c r="E99" s="94"/>
      <c r="F99" s="94"/>
      <c r="G99" s="94"/>
      <c r="H99" s="95" t="s">
        <v>51</v>
      </c>
      <c r="I99" s="95"/>
      <c r="J99" s="95"/>
      <c r="K99" s="95"/>
      <c r="L99" s="96">
        <f>L98</f>
        <v>722</v>
      </c>
      <c r="M99" s="93"/>
      <c r="N99" s="93"/>
      <c r="O99" s="97">
        <f>IFERROR(1-(1-O83)*(1-O84)*(1-O85),0)</f>
        <v>1</v>
      </c>
      <c r="P99" s="97"/>
      <c r="Q99" s="97"/>
      <c r="R99" s="97"/>
      <c r="S99" s="97"/>
      <c r="T99" s="97">
        <f>IFERROR(1-(1-T83)*(1-T84)*(1-T85),0)</f>
        <v>1</v>
      </c>
      <c r="U99" s="97"/>
      <c r="V99" s="97"/>
      <c r="W99" s="97"/>
      <c r="X99" s="97"/>
      <c r="Y99" s="106"/>
      <c r="Z99" s="107"/>
      <c r="AA99" s="108"/>
      <c r="AB99" s="131"/>
      <c r="AC99" s="132"/>
      <c r="AD99" s="133"/>
      <c r="AE99" s="137"/>
      <c r="AF99" s="138"/>
      <c r="AG99" s="139"/>
      <c r="AH99" s="71" t="s">
        <v>57</v>
      </c>
      <c r="AI99" s="71"/>
      <c r="AJ99" s="71"/>
      <c r="AK99" s="71"/>
      <c r="AL99" s="71"/>
      <c r="AM99" s="71" t="s">
        <v>58</v>
      </c>
      <c r="AN99" s="71"/>
      <c r="AO99" s="71"/>
      <c r="AP99" s="71"/>
      <c r="AQ99" s="71"/>
      <c r="AR99" s="20"/>
      <c r="AS99" s="20"/>
      <c r="AT99" s="20"/>
    </row>
    <row r="100" spans="2:46" ht="19.95" customHeight="1" x14ac:dyDescent="0.3">
      <c r="B100" s="20"/>
      <c r="C100" s="20"/>
      <c r="D100" s="98" t="s">
        <v>56</v>
      </c>
      <c r="E100" s="98"/>
      <c r="F100" s="98"/>
      <c r="G100" s="98"/>
      <c r="H100" s="99" t="s">
        <v>52</v>
      </c>
      <c r="I100" s="99"/>
      <c r="J100" s="99"/>
      <c r="K100" s="99"/>
      <c r="L100" s="100">
        <f>L86+L87</f>
        <v>721</v>
      </c>
      <c r="M100" s="71"/>
      <c r="N100" s="71"/>
      <c r="O100" s="109">
        <f>IFERROR(1-(1-O86)*(1-O87),0)</f>
        <v>1</v>
      </c>
      <c r="P100" s="71"/>
      <c r="Q100" s="71"/>
      <c r="R100" s="71"/>
      <c r="S100" s="71"/>
      <c r="T100" s="109">
        <f>IFERROR(1-(1-T86)*(1-T87),0)</f>
        <v>1</v>
      </c>
      <c r="U100" s="71"/>
      <c r="V100" s="71"/>
      <c r="W100" s="71"/>
      <c r="X100" s="71"/>
      <c r="Y100" s="110">
        <f>Y86+Y87</f>
        <v>0</v>
      </c>
      <c r="Z100" s="111"/>
      <c r="AA100" s="112"/>
      <c r="AB100" s="116">
        <f>IFERROR((L137+N137+P137+L138+N138+P138)/(Y86+Y87),0)</f>
        <v>0</v>
      </c>
      <c r="AC100" s="117"/>
      <c r="AD100" s="118"/>
      <c r="AE100" s="122">
        <f>IFERROR(AVERAGE(AE86,AE87),0)</f>
        <v>0</v>
      </c>
      <c r="AF100" s="123"/>
      <c r="AG100" s="124"/>
      <c r="AH100" s="71" t="s">
        <v>57</v>
      </c>
      <c r="AI100" s="71"/>
      <c r="AJ100" s="71"/>
      <c r="AK100" s="71"/>
      <c r="AL100" s="71"/>
      <c r="AM100" s="71" t="s">
        <v>58</v>
      </c>
      <c r="AN100" s="71"/>
      <c r="AO100" s="71"/>
      <c r="AP100" s="71"/>
      <c r="AQ100" s="71"/>
      <c r="AR100" s="20"/>
      <c r="AS100" s="20"/>
      <c r="AT100" s="20"/>
    </row>
    <row r="101" spans="2:46" ht="19.95" customHeight="1" x14ac:dyDescent="0.3">
      <c r="B101" s="20"/>
      <c r="C101" s="20"/>
      <c r="D101" s="98" t="s">
        <v>59</v>
      </c>
      <c r="E101" s="98"/>
      <c r="F101" s="98"/>
      <c r="G101" s="98"/>
      <c r="H101" s="99" t="s">
        <v>52</v>
      </c>
      <c r="I101" s="99"/>
      <c r="J101" s="99"/>
      <c r="K101" s="99"/>
      <c r="L101" s="100">
        <f>L100</f>
        <v>721</v>
      </c>
      <c r="M101" s="71"/>
      <c r="N101" s="71"/>
      <c r="O101" s="101">
        <f>IFERROR(1-(1-O86)*(1-O87),0)</f>
        <v>1</v>
      </c>
      <c r="P101" s="101"/>
      <c r="Q101" s="101"/>
      <c r="R101" s="101"/>
      <c r="S101" s="101"/>
      <c r="T101" s="101">
        <f>IFERROR(1-(1-T86)*(1-T87),0)</f>
        <v>1</v>
      </c>
      <c r="U101" s="101"/>
      <c r="V101" s="101"/>
      <c r="W101" s="101"/>
      <c r="X101" s="101"/>
      <c r="Y101" s="113"/>
      <c r="Z101" s="114"/>
      <c r="AA101" s="115"/>
      <c r="AB101" s="119"/>
      <c r="AC101" s="120"/>
      <c r="AD101" s="121"/>
      <c r="AE101" s="125"/>
      <c r="AF101" s="126"/>
      <c r="AG101" s="127"/>
      <c r="AH101" s="71" t="s">
        <v>57</v>
      </c>
      <c r="AI101" s="71"/>
      <c r="AJ101" s="71"/>
      <c r="AK101" s="71"/>
      <c r="AL101" s="71"/>
      <c r="AM101" s="71" t="s">
        <v>58</v>
      </c>
      <c r="AN101" s="71"/>
      <c r="AO101" s="71"/>
      <c r="AP101" s="71"/>
      <c r="AQ101" s="71"/>
      <c r="AR101" s="20"/>
      <c r="AS101" s="20"/>
      <c r="AT101" s="20"/>
    </row>
    <row r="102" spans="2:46" ht="19.95" customHeight="1" x14ac:dyDescent="0.3">
      <c r="B102" s="20"/>
      <c r="C102" s="20"/>
      <c r="D102" s="94" t="s">
        <v>56</v>
      </c>
      <c r="E102" s="94"/>
      <c r="F102" s="94"/>
      <c r="G102" s="94"/>
      <c r="H102" s="95" t="s">
        <v>53</v>
      </c>
      <c r="I102" s="95"/>
      <c r="J102" s="95"/>
      <c r="K102" s="95"/>
      <c r="L102" s="96">
        <f>L88+L89+L90</f>
        <v>707</v>
      </c>
      <c r="M102" s="93"/>
      <c r="N102" s="93"/>
      <c r="O102" s="102">
        <f>IFERROR(1-(1-O88)*(1-O89)*(1-O90),0)</f>
        <v>1</v>
      </c>
      <c r="P102" s="93"/>
      <c r="Q102" s="93"/>
      <c r="R102" s="93"/>
      <c r="S102" s="93"/>
      <c r="T102" s="102">
        <f>IFERROR(1-(1-T88)*(1-T89)*(1-T90),0)</f>
        <v>1</v>
      </c>
      <c r="U102" s="93"/>
      <c r="V102" s="93"/>
      <c r="W102" s="93"/>
      <c r="X102" s="93"/>
      <c r="Y102" s="103">
        <f>Y88+Y89+Y90</f>
        <v>1</v>
      </c>
      <c r="Z102" s="104"/>
      <c r="AA102" s="105"/>
      <c r="AB102" s="128">
        <f>IFERROR((L139+N139+P139+L140+N140+P140+L141+N141+P141)/(Y88+Y89+Y90),0)</f>
        <v>2192</v>
      </c>
      <c r="AC102" s="129"/>
      <c r="AD102" s="130"/>
      <c r="AE102" s="134">
        <f>IFERROR(AVERAGE(AE88,AE89,AE90),0)</f>
        <v>2.6666666666666665</v>
      </c>
      <c r="AF102" s="135"/>
      <c r="AG102" s="136"/>
      <c r="AH102" s="71" t="s">
        <v>57</v>
      </c>
      <c r="AI102" s="71"/>
      <c r="AJ102" s="71"/>
      <c r="AK102" s="71"/>
      <c r="AL102" s="71"/>
      <c r="AM102" s="71" t="s">
        <v>58</v>
      </c>
      <c r="AN102" s="71"/>
      <c r="AO102" s="71"/>
      <c r="AP102" s="71"/>
      <c r="AQ102" s="71"/>
      <c r="AR102" s="20"/>
      <c r="AS102" s="20"/>
      <c r="AT102" s="20"/>
    </row>
    <row r="103" spans="2:46" ht="19.95" customHeight="1" x14ac:dyDescent="0.3">
      <c r="B103" s="20"/>
      <c r="C103" s="20"/>
      <c r="D103" s="94" t="s">
        <v>59</v>
      </c>
      <c r="E103" s="94"/>
      <c r="F103" s="94"/>
      <c r="G103" s="94"/>
      <c r="H103" s="95" t="s">
        <v>53</v>
      </c>
      <c r="I103" s="95"/>
      <c r="J103" s="95"/>
      <c r="K103" s="95"/>
      <c r="L103" s="96">
        <f>L102</f>
        <v>707</v>
      </c>
      <c r="M103" s="93"/>
      <c r="N103" s="93"/>
      <c r="O103" s="152">
        <f>IFERROR(1-(1-O88)*(1-O89)*(1-O90),0)</f>
        <v>1</v>
      </c>
      <c r="P103" s="153"/>
      <c r="Q103" s="153"/>
      <c r="R103" s="153"/>
      <c r="S103" s="154"/>
      <c r="T103" s="97">
        <f>IFERROR(1-(1-T88)*(1-T89)*(1-T90),0)</f>
        <v>1</v>
      </c>
      <c r="U103" s="97"/>
      <c r="V103" s="97"/>
      <c r="W103" s="97"/>
      <c r="X103" s="97"/>
      <c r="Y103" s="106"/>
      <c r="Z103" s="107"/>
      <c r="AA103" s="108"/>
      <c r="AB103" s="131"/>
      <c r="AC103" s="132"/>
      <c r="AD103" s="133"/>
      <c r="AE103" s="137"/>
      <c r="AF103" s="138"/>
      <c r="AG103" s="139"/>
      <c r="AH103" s="71" t="s">
        <v>57</v>
      </c>
      <c r="AI103" s="71"/>
      <c r="AJ103" s="71"/>
      <c r="AK103" s="71"/>
      <c r="AL103" s="71"/>
      <c r="AM103" s="71" t="s">
        <v>58</v>
      </c>
      <c r="AN103" s="71"/>
      <c r="AO103" s="71"/>
      <c r="AP103" s="71"/>
      <c r="AQ103" s="71"/>
      <c r="AR103" s="20"/>
      <c r="AS103" s="20"/>
      <c r="AT103" s="20"/>
    </row>
    <row r="104" spans="2:46" ht="9" customHeight="1" x14ac:dyDescent="0.3">
      <c r="B104" s="20"/>
      <c r="C104" s="20"/>
      <c r="D104" s="20"/>
      <c r="E104" s="20"/>
      <c r="F104" s="20"/>
      <c r="G104" s="20"/>
      <c r="H104" s="20"/>
      <c r="I104" s="20"/>
      <c r="J104" s="20"/>
      <c r="K104" s="20"/>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0"/>
      <c r="AS104" s="20"/>
      <c r="AT104" s="20"/>
    </row>
    <row r="105" spans="2:46" ht="25.05" customHeight="1" x14ac:dyDescent="0.3">
      <c r="B105" s="140" t="s">
        <v>60</v>
      </c>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c r="AA105" s="141"/>
      <c r="AB105" s="141"/>
      <c r="AC105" s="141"/>
      <c r="AD105" s="141"/>
      <c r="AE105" s="141"/>
      <c r="AF105" s="141"/>
      <c r="AG105" s="141"/>
      <c r="AH105" s="141"/>
      <c r="AI105" s="141"/>
      <c r="AJ105" s="141"/>
      <c r="AK105" s="141"/>
      <c r="AL105" s="141"/>
      <c r="AM105" s="141"/>
      <c r="AN105" s="141"/>
      <c r="AO105" s="141"/>
      <c r="AP105" s="141"/>
      <c r="AQ105" s="141"/>
      <c r="AR105" s="141"/>
      <c r="AS105" s="141"/>
      <c r="AT105" s="142"/>
    </row>
    <row r="106" spans="2:46" ht="19.05" customHeight="1" x14ac:dyDescent="0.3">
      <c r="B106" s="143"/>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c r="AA106" s="144"/>
      <c r="AB106" s="144"/>
      <c r="AC106" s="144"/>
      <c r="AD106" s="144"/>
      <c r="AE106" s="144"/>
      <c r="AF106" s="144"/>
      <c r="AG106" s="144"/>
      <c r="AH106" s="144"/>
      <c r="AI106" s="144"/>
      <c r="AJ106" s="144"/>
      <c r="AK106" s="144"/>
      <c r="AL106" s="144"/>
      <c r="AM106" s="144"/>
      <c r="AN106" s="144"/>
      <c r="AO106" s="144"/>
      <c r="AP106" s="144"/>
      <c r="AQ106" s="144"/>
      <c r="AR106" s="144"/>
      <c r="AS106" s="144"/>
      <c r="AT106" s="145"/>
    </row>
    <row r="107" spans="2:46" ht="19.05" customHeight="1" x14ac:dyDescent="0.3">
      <c r="B107" s="146"/>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c r="AA107" s="147"/>
      <c r="AB107" s="147"/>
      <c r="AC107" s="147"/>
      <c r="AD107" s="147"/>
      <c r="AE107" s="147"/>
      <c r="AF107" s="147"/>
      <c r="AG107" s="147"/>
      <c r="AH107" s="147"/>
      <c r="AI107" s="147"/>
      <c r="AJ107" s="147"/>
      <c r="AK107" s="147"/>
      <c r="AL107" s="147"/>
      <c r="AM107" s="147"/>
      <c r="AN107" s="147"/>
      <c r="AO107" s="147"/>
      <c r="AP107" s="147"/>
      <c r="AQ107" s="147"/>
      <c r="AR107" s="147"/>
      <c r="AS107" s="147"/>
      <c r="AT107" s="148"/>
    </row>
    <row r="108" spans="2:46" ht="19.05" customHeight="1" x14ac:dyDescent="0.3">
      <c r="B108" s="146"/>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c r="AA108" s="147"/>
      <c r="AB108" s="147"/>
      <c r="AC108" s="147"/>
      <c r="AD108" s="147"/>
      <c r="AE108" s="147"/>
      <c r="AF108" s="147"/>
      <c r="AG108" s="147"/>
      <c r="AH108" s="147"/>
      <c r="AI108" s="147"/>
      <c r="AJ108" s="147"/>
      <c r="AK108" s="147"/>
      <c r="AL108" s="147"/>
      <c r="AM108" s="147"/>
      <c r="AN108" s="147"/>
      <c r="AO108" s="147"/>
      <c r="AP108" s="147"/>
      <c r="AQ108" s="147"/>
      <c r="AR108" s="147"/>
      <c r="AS108" s="147"/>
      <c r="AT108" s="148"/>
    </row>
    <row r="109" spans="2:46" ht="19.05" customHeight="1" x14ac:dyDescent="0.3">
      <c r="B109" s="146"/>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c r="AA109" s="147"/>
      <c r="AB109" s="147"/>
      <c r="AC109" s="147"/>
      <c r="AD109" s="147"/>
      <c r="AE109" s="147"/>
      <c r="AF109" s="147"/>
      <c r="AG109" s="147"/>
      <c r="AH109" s="147"/>
      <c r="AI109" s="147"/>
      <c r="AJ109" s="147"/>
      <c r="AK109" s="147"/>
      <c r="AL109" s="147"/>
      <c r="AM109" s="147"/>
      <c r="AN109" s="147"/>
      <c r="AO109" s="147"/>
      <c r="AP109" s="147"/>
      <c r="AQ109" s="147"/>
      <c r="AR109" s="147"/>
      <c r="AS109" s="147"/>
      <c r="AT109" s="148"/>
    </row>
    <row r="110" spans="2:46" ht="19.05" customHeight="1" x14ac:dyDescent="0.3">
      <c r="B110" s="146"/>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c r="AA110" s="147"/>
      <c r="AB110" s="147"/>
      <c r="AC110" s="147"/>
      <c r="AD110" s="147"/>
      <c r="AE110" s="147"/>
      <c r="AF110" s="147"/>
      <c r="AG110" s="147"/>
      <c r="AH110" s="147"/>
      <c r="AI110" s="147"/>
      <c r="AJ110" s="147"/>
      <c r="AK110" s="147"/>
      <c r="AL110" s="147"/>
      <c r="AM110" s="147"/>
      <c r="AN110" s="147"/>
      <c r="AO110" s="147"/>
      <c r="AP110" s="147"/>
      <c r="AQ110" s="147"/>
      <c r="AR110" s="147"/>
      <c r="AS110" s="147"/>
      <c r="AT110" s="148"/>
    </row>
    <row r="111" spans="2:46" ht="19.05" customHeight="1" x14ac:dyDescent="0.3">
      <c r="B111" s="146"/>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c r="AA111" s="147"/>
      <c r="AB111" s="147"/>
      <c r="AC111" s="147"/>
      <c r="AD111" s="147"/>
      <c r="AE111" s="147"/>
      <c r="AF111" s="147"/>
      <c r="AG111" s="147"/>
      <c r="AH111" s="147"/>
      <c r="AI111" s="147"/>
      <c r="AJ111" s="147"/>
      <c r="AK111" s="147"/>
      <c r="AL111" s="147"/>
      <c r="AM111" s="147"/>
      <c r="AN111" s="147"/>
      <c r="AO111" s="147"/>
      <c r="AP111" s="147"/>
      <c r="AQ111" s="147"/>
      <c r="AR111" s="147"/>
      <c r="AS111" s="147"/>
      <c r="AT111" s="148"/>
    </row>
    <row r="112" spans="2:46" ht="19.05" customHeight="1" x14ac:dyDescent="0.3">
      <c r="B112" s="146"/>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c r="AA112" s="147"/>
      <c r="AB112" s="147"/>
      <c r="AC112" s="147"/>
      <c r="AD112" s="147"/>
      <c r="AE112" s="147"/>
      <c r="AF112" s="147"/>
      <c r="AG112" s="147"/>
      <c r="AH112" s="147"/>
      <c r="AI112" s="147"/>
      <c r="AJ112" s="147"/>
      <c r="AK112" s="147"/>
      <c r="AL112" s="147"/>
      <c r="AM112" s="147"/>
      <c r="AN112" s="147"/>
      <c r="AO112" s="147"/>
      <c r="AP112" s="147"/>
      <c r="AQ112" s="147"/>
      <c r="AR112" s="147"/>
      <c r="AS112" s="147"/>
      <c r="AT112" s="148"/>
    </row>
    <row r="113" spans="2:46" ht="19.05" customHeight="1" x14ac:dyDescent="0.3">
      <c r="B113" s="146"/>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c r="AA113" s="147"/>
      <c r="AB113" s="147"/>
      <c r="AC113" s="147"/>
      <c r="AD113" s="147"/>
      <c r="AE113" s="147"/>
      <c r="AF113" s="147"/>
      <c r="AG113" s="147"/>
      <c r="AH113" s="147"/>
      <c r="AI113" s="147"/>
      <c r="AJ113" s="147"/>
      <c r="AK113" s="147"/>
      <c r="AL113" s="147"/>
      <c r="AM113" s="147"/>
      <c r="AN113" s="147"/>
      <c r="AO113" s="147"/>
      <c r="AP113" s="147"/>
      <c r="AQ113" s="147"/>
      <c r="AR113" s="147"/>
      <c r="AS113" s="147"/>
      <c r="AT113" s="148"/>
    </row>
    <row r="114" spans="2:46" ht="19.05" customHeight="1" x14ac:dyDescent="0.3">
      <c r="B114" s="146"/>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c r="AA114" s="147"/>
      <c r="AB114" s="147"/>
      <c r="AC114" s="147"/>
      <c r="AD114" s="147"/>
      <c r="AE114" s="147"/>
      <c r="AF114" s="147"/>
      <c r="AG114" s="147"/>
      <c r="AH114" s="147"/>
      <c r="AI114" s="147"/>
      <c r="AJ114" s="147"/>
      <c r="AK114" s="147"/>
      <c r="AL114" s="147"/>
      <c r="AM114" s="147"/>
      <c r="AN114" s="147"/>
      <c r="AO114" s="147"/>
      <c r="AP114" s="147"/>
      <c r="AQ114" s="147"/>
      <c r="AR114" s="147"/>
      <c r="AS114" s="147"/>
      <c r="AT114" s="148"/>
    </row>
    <row r="115" spans="2:46" ht="19.05" customHeight="1" x14ac:dyDescent="0.3">
      <c r="B115" s="146"/>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c r="AA115" s="147"/>
      <c r="AB115" s="147"/>
      <c r="AC115" s="147"/>
      <c r="AD115" s="147"/>
      <c r="AE115" s="147"/>
      <c r="AF115" s="147"/>
      <c r="AG115" s="147"/>
      <c r="AH115" s="147"/>
      <c r="AI115" s="147"/>
      <c r="AJ115" s="147"/>
      <c r="AK115" s="147"/>
      <c r="AL115" s="147"/>
      <c r="AM115" s="147"/>
      <c r="AN115" s="147"/>
      <c r="AO115" s="147"/>
      <c r="AP115" s="147"/>
      <c r="AQ115" s="147"/>
      <c r="AR115" s="147"/>
      <c r="AS115" s="147"/>
      <c r="AT115" s="148"/>
    </row>
    <row r="116" spans="2:46" ht="19.05" customHeight="1" x14ac:dyDescent="0.3">
      <c r="B116" s="146"/>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c r="AA116" s="147"/>
      <c r="AB116" s="147"/>
      <c r="AC116" s="147"/>
      <c r="AD116" s="147"/>
      <c r="AE116" s="147"/>
      <c r="AF116" s="147"/>
      <c r="AG116" s="147"/>
      <c r="AH116" s="147"/>
      <c r="AI116" s="147"/>
      <c r="AJ116" s="147"/>
      <c r="AK116" s="147"/>
      <c r="AL116" s="147"/>
      <c r="AM116" s="147"/>
      <c r="AN116" s="147"/>
      <c r="AO116" s="147"/>
      <c r="AP116" s="147"/>
      <c r="AQ116" s="147"/>
      <c r="AR116" s="147"/>
      <c r="AS116" s="147"/>
      <c r="AT116" s="148"/>
    </row>
    <row r="117" spans="2:46" ht="19.05" customHeight="1" x14ac:dyDescent="0.3">
      <c r="B117" s="146"/>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c r="AH117" s="147"/>
      <c r="AI117" s="147"/>
      <c r="AJ117" s="147"/>
      <c r="AK117" s="147"/>
      <c r="AL117" s="147"/>
      <c r="AM117" s="147"/>
      <c r="AN117" s="147"/>
      <c r="AO117" s="147"/>
      <c r="AP117" s="147"/>
      <c r="AQ117" s="147"/>
      <c r="AR117" s="147"/>
      <c r="AS117" s="147"/>
      <c r="AT117" s="148"/>
    </row>
    <row r="118" spans="2:46" ht="19.05" customHeight="1" x14ac:dyDescent="0.3">
      <c r="B118" s="146"/>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c r="AA118" s="147"/>
      <c r="AB118" s="147"/>
      <c r="AC118" s="147"/>
      <c r="AD118" s="147"/>
      <c r="AE118" s="147"/>
      <c r="AF118" s="147"/>
      <c r="AG118" s="147"/>
      <c r="AH118" s="147"/>
      <c r="AI118" s="147"/>
      <c r="AJ118" s="147"/>
      <c r="AK118" s="147"/>
      <c r="AL118" s="147"/>
      <c r="AM118" s="147"/>
      <c r="AN118" s="147"/>
      <c r="AO118" s="147"/>
      <c r="AP118" s="147"/>
      <c r="AQ118" s="147"/>
      <c r="AR118" s="147"/>
      <c r="AS118" s="147"/>
      <c r="AT118" s="148"/>
    </row>
    <row r="119" spans="2:46" ht="19.05" customHeight="1" x14ac:dyDescent="0.3">
      <c r="B119" s="146"/>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c r="AA119" s="147"/>
      <c r="AB119" s="147"/>
      <c r="AC119" s="147"/>
      <c r="AD119" s="147"/>
      <c r="AE119" s="147"/>
      <c r="AF119" s="147"/>
      <c r="AG119" s="147"/>
      <c r="AH119" s="147"/>
      <c r="AI119" s="147"/>
      <c r="AJ119" s="147"/>
      <c r="AK119" s="147"/>
      <c r="AL119" s="147"/>
      <c r="AM119" s="147"/>
      <c r="AN119" s="147"/>
      <c r="AO119" s="147"/>
      <c r="AP119" s="147"/>
      <c r="AQ119" s="147"/>
      <c r="AR119" s="147"/>
      <c r="AS119" s="147"/>
      <c r="AT119" s="148"/>
    </row>
    <row r="120" spans="2:46" ht="19.05" customHeight="1" x14ac:dyDescent="0.3">
      <c r="B120" s="146"/>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c r="AA120" s="147"/>
      <c r="AB120" s="147"/>
      <c r="AC120" s="147"/>
      <c r="AD120" s="147"/>
      <c r="AE120" s="147"/>
      <c r="AF120" s="147"/>
      <c r="AG120" s="147"/>
      <c r="AH120" s="147"/>
      <c r="AI120" s="147"/>
      <c r="AJ120" s="147"/>
      <c r="AK120" s="147"/>
      <c r="AL120" s="147"/>
      <c r="AM120" s="147"/>
      <c r="AN120" s="147"/>
      <c r="AO120" s="147"/>
      <c r="AP120" s="147"/>
      <c r="AQ120" s="147"/>
      <c r="AR120" s="147"/>
      <c r="AS120" s="147"/>
      <c r="AT120" s="148"/>
    </row>
    <row r="121" spans="2:46" ht="19.05" customHeight="1" x14ac:dyDescent="0.3">
      <c r="B121" s="146"/>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c r="AA121" s="147"/>
      <c r="AB121" s="147"/>
      <c r="AC121" s="147"/>
      <c r="AD121" s="147"/>
      <c r="AE121" s="147"/>
      <c r="AF121" s="147"/>
      <c r="AG121" s="147"/>
      <c r="AH121" s="147"/>
      <c r="AI121" s="147"/>
      <c r="AJ121" s="147"/>
      <c r="AK121" s="147"/>
      <c r="AL121" s="147"/>
      <c r="AM121" s="147"/>
      <c r="AN121" s="147"/>
      <c r="AO121" s="147"/>
      <c r="AP121" s="147"/>
      <c r="AQ121" s="147"/>
      <c r="AR121" s="147"/>
      <c r="AS121" s="147"/>
      <c r="AT121" s="148"/>
    </row>
    <row r="122" spans="2:46" ht="19.05" customHeight="1" x14ac:dyDescent="0.3">
      <c r="B122" s="146"/>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c r="AA122" s="147"/>
      <c r="AB122" s="147"/>
      <c r="AC122" s="147"/>
      <c r="AD122" s="147"/>
      <c r="AE122" s="147"/>
      <c r="AF122" s="147"/>
      <c r="AG122" s="147"/>
      <c r="AH122" s="147"/>
      <c r="AI122" s="147"/>
      <c r="AJ122" s="147"/>
      <c r="AK122" s="147"/>
      <c r="AL122" s="147"/>
      <c r="AM122" s="147"/>
      <c r="AN122" s="147"/>
      <c r="AO122" s="147"/>
      <c r="AP122" s="147"/>
      <c r="AQ122" s="147"/>
      <c r="AR122" s="147"/>
      <c r="AS122" s="147"/>
      <c r="AT122" s="148"/>
    </row>
    <row r="123" spans="2:46" ht="19.05" customHeight="1" x14ac:dyDescent="0.3">
      <c r="B123" s="146"/>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c r="AA123" s="147"/>
      <c r="AB123" s="147"/>
      <c r="AC123" s="147"/>
      <c r="AD123" s="147"/>
      <c r="AE123" s="147"/>
      <c r="AF123" s="147"/>
      <c r="AG123" s="147"/>
      <c r="AH123" s="147"/>
      <c r="AI123" s="147"/>
      <c r="AJ123" s="147"/>
      <c r="AK123" s="147"/>
      <c r="AL123" s="147"/>
      <c r="AM123" s="147"/>
      <c r="AN123" s="147"/>
      <c r="AO123" s="147"/>
      <c r="AP123" s="147"/>
      <c r="AQ123" s="147"/>
      <c r="AR123" s="147"/>
      <c r="AS123" s="147"/>
      <c r="AT123" s="148"/>
    </row>
    <row r="124" spans="2:46" ht="19.05" customHeight="1" x14ac:dyDescent="0.3">
      <c r="B124" s="146"/>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c r="AA124" s="147"/>
      <c r="AB124" s="147"/>
      <c r="AC124" s="147"/>
      <c r="AD124" s="147"/>
      <c r="AE124" s="147"/>
      <c r="AF124" s="147"/>
      <c r="AG124" s="147"/>
      <c r="AH124" s="147"/>
      <c r="AI124" s="147"/>
      <c r="AJ124" s="147"/>
      <c r="AK124" s="147"/>
      <c r="AL124" s="147"/>
      <c r="AM124" s="147"/>
      <c r="AN124" s="147"/>
      <c r="AO124" s="147"/>
      <c r="AP124" s="147"/>
      <c r="AQ124" s="147"/>
      <c r="AR124" s="147"/>
      <c r="AS124" s="147"/>
      <c r="AT124" s="148"/>
    </row>
    <row r="125" spans="2:46" ht="19.05" customHeight="1" x14ac:dyDescent="0.3">
      <c r="B125" s="146"/>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c r="AA125" s="147"/>
      <c r="AB125" s="147"/>
      <c r="AC125" s="147"/>
      <c r="AD125" s="147"/>
      <c r="AE125" s="147"/>
      <c r="AF125" s="147"/>
      <c r="AG125" s="147"/>
      <c r="AH125" s="147"/>
      <c r="AI125" s="147"/>
      <c r="AJ125" s="147"/>
      <c r="AK125" s="147"/>
      <c r="AL125" s="147"/>
      <c r="AM125" s="147"/>
      <c r="AN125" s="147"/>
      <c r="AO125" s="147"/>
      <c r="AP125" s="147"/>
      <c r="AQ125" s="147"/>
      <c r="AR125" s="147"/>
      <c r="AS125" s="147"/>
      <c r="AT125" s="148"/>
    </row>
    <row r="126" spans="2:46" ht="19.05" customHeight="1" x14ac:dyDescent="0.3">
      <c r="B126" s="149"/>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c r="AA126" s="150"/>
      <c r="AB126" s="150"/>
      <c r="AC126" s="150"/>
      <c r="AD126" s="150"/>
      <c r="AE126" s="150"/>
      <c r="AF126" s="150"/>
      <c r="AG126" s="150"/>
      <c r="AH126" s="150"/>
      <c r="AI126" s="150"/>
      <c r="AJ126" s="150"/>
      <c r="AK126" s="150"/>
      <c r="AL126" s="150"/>
      <c r="AM126" s="150"/>
      <c r="AN126" s="150"/>
      <c r="AO126" s="150"/>
      <c r="AP126" s="150"/>
      <c r="AQ126" s="150"/>
      <c r="AR126" s="150"/>
      <c r="AS126" s="150"/>
      <c r="AT126" s="151"/>
    </row>
    <row r="127" spans="2:46" ht="9" customHeight="1" x14ac:dyDescent="0.3">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row>
    <row r="128" spans="2:46" ht="19.95" customHeight="1" x14ac:dyDescent="0.3">
      <c r="B128" s="20"/>
      <c r="C128" s="20"/>
      <c r="D128" s="73" t="s">
        <v>61</v>
      </c>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90" t="s">
        <v>38</v>
      </c>
      <c r="AI128" s="90"/>
      <c r="AJ128" s="90"/>
      <c r="AK128" s="90"/>
      <c r="AL128" s="90"/>
      <c r="AM128" s="90">
        <f>AM92</f>
        <v>744</v>
      </c>
      <c r="AN128" s="90"/>
      <c r="AO128" s="90"/>
      <c r="AP128" s="90"/>
      <c r="AQ128" s="90"/>
      <c r="AR128" s="20"/>
      <c r="AS128" s="20"/>
      <c r="AT128" s="20"/>
    </row>
    <row r="129" spans="2:46" ht="19.95" customHeight="1" x14ac:dyDescent="0.3">
      <c r="B129" s="20"/>
      <c r="C129" s="20"/>
      <c r="D129" s="83" t="s">
        <v>39</v>
      </c>
      <c r="E129" s="83"/>
      <c r="F129" s="83"/>
      <c r="G129" s="83"/>
      <c r="H129" s="83" t="s">
        <v>40</v>
      </c>
      <c r="I129" s="83"/>
      <c r="J129" s="83"/>
      <c r="K129" s="83"/>
      <c r="L129" s="140" t="s">
        <v>29</v>
      </c>
      <c r="M129" s="141"/>
      <c r="N129" s="140" t="s">
        <v>30</v>
      </c>
      <c r="O129" s="141"/>
      <c r="P129" s="140" t="s">
        <v>31</v>
      </c>
      <c r="Q129" s="141"/>
      <c r="R129" s="140" t="s">
        <v>62</v>
      </c>
      <c r="S129" s="141"/>
      <c r="T129" s="140" t="s">
        <v>33</v>
      </c>
      <c r="U129" s="141"/>
      <c r="V129" s="140" t="s">
        <v>34</v>
      </c>
      <c r="W129" s="142"/>
      <c r="X129" s="83" t="s">
        <v>63</v>
      </c>
      <c r="Y129" s="83"/>
      <c r="Z129" s="83"/>
      <c r="AA129" s="83"/>
      <c r="AB129" s="83" t="s">
        <v>64</v>
      </c>
      <c r="AC129" s="83"/>
      <c r="AD129" s="83"/>
      <c r="AE129" s="83"/>
      <c r="AF129" s="83" t="s">
        <v>65</v>
      </c>
      <c r="AG129" s="83"/>
      <c r="AH129" s="83"/>
      <c r="AI129" s="83"/>
      <c r="AJ129" s="83" t="s">
        <v>66</v>
      </c>
      <c r="AK129" s="83"/>
      <c r="AL129" s="83"/>
      <c r="AM129" s="83"/>
      <c r="AN129" s="155" t="s">
        <v>67</v>
      </c>
      <c r="AO129" s="156"/>
      <c r="AP129" s="156"/>
      <c r="AQ129" s="157"/>
      <c r="AR129" s="20"/>
      <c r="AS129" s="20"/>
      <c r="AT129" s="20"/>
    </row>
    <row r="130" spans="2:46" ht="19.95" customHeight="1" x14ac:dyDescent="0.3">
      <c r="B130" s="20"/>
      <c r="C130" s="20"/>
      <c r="D130" s="98" t="s">
        <v>12</v>
      </c>
      <c r="E130" s="98"/>
      <c r="F130" s="98"/>
      <c r="G130" s="98"/>
      <c r="H130" s="99" t="s">
        <v>49</v>
      </c>
      <c r="I130" s="99"/>
      <c r="J130" s="99"/>
      <c r="K130" s="99"/>
      <c r="L130" s="158">
        <f>SUM(E10:E40)</f>
        <v>719</v>
      </c>
      <c r="M130" s="159"/>
      <c r="N130" s="158">
        <f>SUM(F10:F40)</f>
        <v>0</v>
      </c>
      <c r="O130" s="159"/>
      <c r="P130" s="158">
        <f>SUM(G10:G40)</f>
        <v>4</v>
      </c>
      <c r="Q130" s="159"/>
      <c r="R130" s="158">
        <f>SUM(H10:H40)</f>
        <v>21</v>
      </c>
      <c r="S130" s="159"/>
      <c r="T130" s="158">
        <f>SUM(I10:I40)</f>
        <v>0</v>
      </c>
      <c r="U130" s="159"/>
      <c r="V130" s="158">
        <f>SUM(J10:J40)</f>
        <v>0</v>
      </c>
      <c r="W130" s="159"/>
      <c r="X130" s="100">
        <v>111395</v>
      </c>
      <c r="Y130" s="100"/>
      <c r="Z130" s="100"/>
      <c r="AA130" s="100"/>
      <c r="AB130" s="100">
        <v>980276</v>
      </c>
      <c r="AC130" s="100"/>
      <c r="AD130" s="100"/>
      <c r="AE130" s="100"/>
      <c r="AF130" s="162"/>
      <c r="AG130" s="162"/>
      <c r="AH130" s="162"/>
      <c r="AI130" s="162"/>
      <c r="AJ130" s="100">
        <f t="shared" ref="AJ130:AJ141" si="31">IFERROR(X130/L130,0)</f>
        <v>154.93045897079276</v>
      </c>
      <c r="AK130" s="100"/>
      <c r="AL130" s="100"/>
      <c r="AM130" s="100"/>
      <c r="AN130" s="158">
        <f t="shared" ref="AN130:AN141" si="32">SUM(L130:U130)</f>
        <v>744</v>
      </c>
      <c r="AO130" s="160"/>
      <c r="AP130" s="160"/>
      <c r="AQ130" s="159"/>
      <c r="AR130" s="20"/>
      <c r="AS130" s="20"/>
      <c r="AT130" s="20"/>
    </row>
    <row r="131" spans="2:46" ht="19.95" customHeight="1" x14ac:dyDescent="0.3">
      <c r="B131" s="20"/>
      <c r="C131" s="20"/>
      <c r="D131" s="98" t="s">
        <v>13</v>
      </c>
      <c r="E131" s="98"/>
      <c r="F131" s="98"/>
      <c r="G131" s="98"/>
      <c r="H131" s="99" t="s">
        <v>49</v>
      </c>
      <c r="I131" s="99"/>
      <c r="J131" s="99"/>
      <c r="K131" s="99"/>
      <c r="L131" s="158">
        <f>SUM(K10:K40)</f>
        <v>27</v>
      </c>
      <c r="M131" s="159"/>
      <c r="N131" s="161">
        <f>SUM(L10:L40)</f>
        <v>717</v>
      </c>
      <c r="O131" s="159"/>
      <c r="P131" s="161">
        <f>SUM(M10:M40)</f>
        <v>0</v>
      </c>
      <c r="Q131" s="159"/>
      <c r="R131" s="161">
        <f>SUM(N10:N40)</f>
        <v>0</v>
      </c>
      <c r="S131" s="159"/>
      <c r="T131" s="161">
        <f>SUM(O10:O40)</f>
        <v>0</v>
      </c>
      <c r="U131" s="159"/>
      <c r="V131" s="161">
        <f>SUM(P10:P40)</f>
        <v>0</v>
      </c>
      <c r="W131" s="159"/>
      <c r="X131" s="100">
        <v>3583</v>
      </c>
      <c r="Y131" s="100"/>
      <c r="Z131" s="100"/>
      <c r="AA131" s="100"/>
      <c r="AB131" s="162"/>
      <c r="AC131" s="162"/>
      <c r="AD131" s="162"/>
      <c r="AE131" s="162"/>
      <c r="AF131" s="100">
        <v>197.1</v>
      </c>
      <c r="AG131" s="100"/>
      <c r="AH131" s="100"/>
      <c r="AI131" s="100"/>
      <c r="AJ131" s="100">
        <f t="shared" si="31"/>
        <v>132.7037037037037</v>
      </c>
      <c r="AK131" s="100"/>
      <c r="AL131" s="100"/>
      <c r="AM131" s="100"/>
      <c r="AN131" s="158">
        <f t="shared" si="32"/>
        <v>744</v>
      </c>
      <c r="AO131" s="160"/>
      <c r="AP131" s="160"/>
      <c r="AQ131" s="159"/>
      <c r="AR131" s="20"/>
      <c r="AS131" s="20"/>
      <c r="AT131" s="20"/>
    </row>
    <row r="132" spans="2:46" ht="19.95" customHeight="1" x14ac:dyDescent="0.3">
      <c r="B132" s="20"/>
      <c r="C132" s="20"/>
      <c r="D132" s="98" t="s">
        <v>14</v>
      </c>
      <c r="E132" s="98"/>
      <c r="F132" s="98"/>
      <c r="G132" s="98"/>
      <c r="H132" s="99" t="s">
        <v>50</v>
      </c>
      <c r="I132" s="99"/>
      <c r="J132" s="99"/>
      <c r="K132" s="99"/>
      <c r="L132" s="158">
        <f>SUM(Q10:Q40)</f>
        <v>740</v>
      </c>
      <c r="M132" s="159"/>
      <c r="N132" s="161">
        <f>SUM(R10:R40)</f>
        <v>0</v>
      </c>
      <c r="O132" s="159"/>
      <c r="P132" s="161">
        <f>SUM(S10:S40)</f>
        <v>0</v>
      </c>
      <c r="Q132" s="159"/>
      <c r="R132" s="161">
        <f>SUM(T10:T40)</f>
        <v>4</v>
      </c>
      <c r="S132" s="159"/>
      <c r="T132" s="161">
        <f>SUM(U10:U40)</f>
        <v>0</v>
      </c>
      <c r="U132" s="159"/>
      <c r="V132" s="161">
        <f>SUM(V10:V40)</f>
        <v>0</v>
      </c>
      <c r="W132" s="159"/>
      <c r="X132" s="100">
        <v>136704</v>
      </c>
      <c r="Y132" s="100"/>
      <c r="Z132" s="100"/>
      <c r="AA132" s="100"/>
      <c r="AB132" s="162"/>
      <c r="AC132" s="162"/>
      <c r="AD132" s="162"/>
      <c r="AE132" s="162"/>
      <c r="AF132" s="100">
        <v>7518.7</v>
      </c>
      <c r="AG132" s="100"/>
      <c r="AH132" s="100"/>
      <c r="AI132" s="100"/>
      <c r="AJ132" s="100">
        <f t="shared" si="31"/>
        <v>184.73513513513512</v>
      </c>
      <c r="AK132" s="100"/>
      <c r="AL132" s="100"/>
      <c r="AM132" s="100"/>
      <c r="AN132" s="158">
        <f t="shared" si="32"/>
        <v>744</v>
      </c>
      <c r="AO132" s="160"/>
      <c r="AP132" s="160"/>
      <c r="AQ132" s="159"/>
      <c r="AR132" s="20"/>
      <c r="AS132" s="20"/>
      <c r="AT132" s="20"/>
    </row>
    <row r="133" spans="2:46" ht="19.95" customHeight="1" x14ac:dyDescent="0.3">
      <c r="B133" s="20"/>
      <c r="C133" s="20"/>
      <c r="D133" s="98" t="s">
        <v>15</v>
      </c>
      <c r="E133" s="98"/>
      <c r="F133" s="98"/>
      <c r="G133" s="98"/>
      <c r="H133" s="99" t="s">
        <v>50</v>
      </c>
      <c r="I133" s="99"/>
      <c r="J133" s="99"/>
      <c r="K133" s="99"/>
      <c r="L133" s="158">
        <f>SUM(W10:W40)</f>
        <v>6</v>
      </c>
      <c r="M133" s="159"/>
      <c r="N133" s="161">
        <f>SUM(X10:X40)</f>
        <v>738</v>
      </c>
      <c r="O133" s="159"/>
      <c r="P133" s="161">
        <f>SUM(Y10:Y40)</f>
        <v>0</v>
      </c>
      <c r="Q133" s="159"/>
      <c r="R133" s="161">
        <f>SUM(Z10:Z40)</f>
        <v>0</v>
      </c>
      <c r="S133" s="159"/>
      <c r="T133" s="161">
        <f>SUM(AA10:AA40)</f>
        <v>0</v>
      </c>
      <c r="U133" s="159"/>
      <c r="V133" s="161">
        <f>SUM(AB10:AB40)</f>
        <v>0</v>
      </c>
      <c r="W133" s="159"/>
      <c r="X133" s="100">
        <v>759</v>
      </c>
      <c r="Y133" s="100"/>
      <c r="Z133" s="100"/>
      <c r="AA133" s="100"/>
      <c r="AB133" s="162"/>
      <c r="AC133" s="162"/>
      <c r="AD133" s="162"/>
      <c r="AE133" s="162"/>
      <c r="AF133" s="100">
        <v>41.7</v>
      </c>
      <c r="AG133" s="100"/>
      <c r="AH133" s="100"/>
      <c r="AI133" s="100"/>
      <c r="AJ133" s="100">
        <f t="shared" si="31"/>
        <v>126.5</v>
      </c>
      <c r="AK133" s="100"/>
      <c r="AL133" s="100"/>
      <c r="AM133" s="100"/>
      <c r="AN133" s="158">
        <f t="shared" si="32"/>
        <v>744</v>
      </c>
      <c r="AO133" s="160"/>
      <c r="AP133" s="160"/>
      <c r="AQ133" s="159"/>
      <c r="AR133" s="20"/>
      <c r="AS133" s="20"/>
      <c r="AT133" s="20"/>
    </row>
    <row r="134" spans="2:46" ht="19.95" customHeight="1" x14ac:dyDescent="0.3">
      <c r="B134" s="20"/>
      <c r="C134" s="20"/>
      <c r="D134" s="98" t="s">
        <v>16</v>
      </c>
      <c r="E134" s="98"/>
      <c r="F134" s="98"/>
      <c r="G134" s="98"/>
      <c r="H134" s="99" t="s">
        <v>51</v>
      </c>
      <c r="I134" s="99"/>
      <c r="J134" s="99"/>
      <c r="K134" s="99"/>
      <c r="L134" s="158">
        <f>SUM(AC10:AC40)</f>
        <v>723</v>
      </c>
      <c r="M134" s="159"/>
      <c r="N134" s="161">
        <f>SUM(AD10:AD40)</f>
        <v>0</v>
      </c>
      <c r="O134" s="159"/>
      <c r="P134" s="161">
        <f>SUM(AE10:AE40)</f>
        <v>5</v>
      </c>
      <c r="Q134" s="159"/>
      <c r="R134" s="161">
        <f>SUM(AF10:AF40)</f>
        <v>16</v>
      </c>
      <c r="S134" s="159"/>
      <c r="T134" s="161">
        <f>SUM(AG10:AG40)</f>
        <v>0</v>
      </c>
      <c r="U134" s="159"/>
      <c r="V134" s="161">
        <f>SUM(AH10:AH40)</f>
        <v>0</v>
      </c>
      <c r="W134" s="159"/>
      <c r="X134" s="100">
        <v>146413</v>
      </c>
      <c r="Y134" s="100"/>
      <c r="Z134" s="100"/>
      <c r="AA134" s="100"/>
      <c r="AB134" s="100">
        <v>1288434.3999999999</v>
      </c>
      <c r="AC134" s="100"/>
      <c r="AD134" s="100"/>
      <c r="AE134" s="100"/>
      <c r="AF134" s="162"/>
      <c r="AG134" s="162"/>
      <c r="AH134" s="162"/>
      <c r="AI134" s="162"/>
      <c r="AJ134" s="100">
        <f t="shared" si="31"/>
        <v>202.50760719225448</v>
      </c>
      <c r="AK134" s="100"/>
      <c r="AL134" s="100"/>
      <c r="AM134" s="100"/>
      <c r="AN134" s="158">
        <f t="shared" si="32"/>
        <v>744</v>
      </c>
      <c r="AO134" s="160"/>
      <c r="AP134" s="160"/>
      <c r="AQ134" s="159"/>
      <c r="AR134" s="20"/>
      <c r="AS134" s="20"/>
      <c r="AT134" s="20"/>
    </row>
    <row r="135" spans="2:46" ht="19.95" customHeight="1" x14ac:dyDescent="0.3">
      <c r="B135" s="20"/>
      <c r="C135" s="20"/>
      <c r="D135" s="98" t="s">
        <v>17</v>
      </c>
      <c r="E135" s="98"/>
      <c r="F135" s="98"/>
      <c r="G135" s="98"/>
      <c r="H135" s="99" t="s">
        <v>51</v>
      </c>
      <c r="I135" s="99"/>
      <c r="J135" s="99"/>
      <c r="K135" s="99"/>
      <c r="L135" s="158">
        <f>SUM(AI10:AI40)</f>
        <v>714</v>
      </c>
      <c r="M135" s="159"/>
      <c r="N135" s="161">
        <f>SUM(AJ10:AJ40)</f>
        <v>0</v>
      </c>
      <c r="O135" s="159"/>
      <c r="P135" s="161">
        <f>SUM(AK10:AK40)</f>
        <v>13</v>
      </c>
      <c r="Q135" s="159"/>
      <c r="R135" s="161">
        <f>SUM(AL10:AL40)</f>
        <v>17</v>
      </c>
      <c r="S135" s="159"/>
      <c r="T135" s="161">
        <f>SUM(AM10:AM40)</f>
        <v>0</v>
      </c>
      <c r="U135" s="159"/>
      <c r="V135" s="161">
        <f>SUM(AN10:AN40)</f>
        <v>0</v>
      </c>
      <c r="W135" s="159"/>
      <c r="X135" s="100">
        <v>143308</v>
      </c>
      <c r="Y135" s="100"/>
      <c r="Z135" s="100"/>
      <c r="AA135" s="100"/>
      <c r="AB135" s="100">
        <v>1261110.3999999999</v>
      </c>
      <c r="AC135" s="100"/>
      <c r="AD135" s="100"/>
      <c r="AE135" s="100"/>
      <c r="AF135" s="162"/>
      <c r="AG135" s="162"/>
      <c r="AH135" s="162"/>
      <c r="AI135" s="162"/>
      <c r="AJ135" s="100">
        <f t="shared" si="31"/>
        <v>200.71148459383753</v>
      </c>
      <c r="AK135" s="100"/>
      <c r="AL135" s="100"/>
      <c r="AM135" s="100"/>
      <c r="AN135" s="158">
        <f t="shared" si="32"/>
        <v>744</v>
      </c>
      <c r="AO135" s="160"/>
      <c r="AP135" s="160"/>
      <c r="AQ135" s="159"/>
      <c r="AR135" s="20"/>
      <c r="AS135" s="20"/>
      <c r="AT135" s="20"/>
    </row>
    <row r="136" spans="2:46" ht="19.95" customHeight="1" x14ac:dyDescent="0.3">
      <c r="B136" s="20"/>
      <c r="C136" s="20"/>
      <c r="D136" s="98" t="s">
        <v>18</v>
      </c>
      <c r="E136" s="98"/>
      <c r="F136" s="98"/>
      <c r="G136" s="98"/>
      <c r="H136" s="99" t="s">
        <v>51</v>
      </c>
      <c r="I136" s="99"/>
      <c r="J136" s="99"/>
      <c r="K136" s="99"/>
      <c r="L136" s="158">
        <f>SUM(AO10:AO40)</f>
        <v>40</v>
      </c>
      <c r="M136" s="159"/>
      <c r="N136" s="161">
        <f>SUM(AP10:AP40)</f>
        <v>704</v>
      </c>
      <c r="O136" s="159"/>
      <c r="P136" s="161">
        <f>SUM(AQ10:AQ40)</f>
        <v>0</v>
      </c>
      <c r="Q136" s="159"/>
      <c r="R136" s="161">
        <f>SUM(AR10:AR40)</f>
        <v>0</v>
      </c>
      <c r="S136" s="159"/>
      <c r="T136" s="161">
        <f>SUM(AS10:AS40)</f>
        <v>0</v>
      </c>
      <c r="U136" s="159"/>
      <c r="V136" s="161">
        <f>SUM(AT10:AT40)</f>
        <v>0</v>
      </c>
      <c r="W136" s="159"/>
      <c r="X136" s="100">
        <v>7933</v>
      </c>
      <c r="Y136" s="100"/>
      <c r="Z136" s="100"/>
      <c r="AA136" s="100"/>
      <c r="AB136" s="162"/>
      <c r="AC136" s="162"/>
      <c r="AD136" s="162"/>
      <c r="AE136" s="162"/>
      <c r="AF136" s="100">
        <v>436.3</v>
      </c>
      <c r="AG136" s="100"/>
      <c r="AH136" s="100"/>
      <c r="AI136" s="100"/>
      <c r="AJ136" s="100">
        <f t="shared" si="31"/>
        <v>198.32499999999999</v>
      </c>
      <c r="AK136" s="100"/>
      <c r="AL136" s="100"/>
      <c r="AM136" s="100"/>
      <c r="AN136" s="158">
        <f t="shared" si="32"/>
        <v>744</v>
      </c>
      <c r="AO136" s="160"/>
      <c r="AP136" s="160"/>
      <c r="AQ136" s="159"/>
      <c r="AR136" s="20"/>
      <c r="AS136" s="20"/>
      <c r="AT136" s="20"/>
    </row>
    <row r="137" spans="2:46" ht="19.95" customHeight="1" x14ac:dyDescent="0.3">
      <c r="B137" s="20"/>
      <c r="C137" s="20"/>
      <c r="D137" s="98" t="s">
        <v>19</v>
      </c>
      <c r="E137" s="98"/>
      <c r="F137" s="98"/>
      <c r="G137" s="98"/>
      <c r="H137" s="99" t="s">
        <v>52</v>
      </c>
      <c r="I137" s="99"/>
      <c r="J137" s="99"/>
      <c r="K137" s="99"/>
      <c r="L137" s="158">
        <f>SUM(E45:E75)</f>
        <v>665</v>
      </c>
      <c r="M137" s="159"/>
      <c r="N137" s="161">
        <f>SUM(F45:F75)</f>
        <v>0</v>
      </c>
      <c r="O137" s="159"/>
      <c r="P137" s="161">
        <f>SUM(G45:G75)</f>
        <v>61</v>
      </c>
      <c r="Q137" s="159"/>
      <c r="R137" s="161">
        <f>SUM(H45:H75)</f>
        <v>18</v>
      </c>
      <c r="S137" s="159"/>
      <c r="T137" s="161">
        <f>SUM(I45:I75)</f>
        <v>0</v>
      </c>
      <c r="U137" s="159"/>
      <c r="V137" s="161">
        <f>SUM(J45:J75)</f>
        <v>0</v>
      </c>
      <c r="W137" s="159"/>
      <c r="X137" s="100">
        <v>157642</v>
      </c>
      <c r="Y137" s="100"/>
      <c r="Z137" s="100"/>
      <c r="AA137" s="100"/>
      <c r="AB137" s="100">
        <v>1387249.6</v>
      </c>
      <c r="AC137" s="100"/>
      <c r="AD137" s="100"/>
      <c r="AE137" s="100"/>
      <c r="AF137" s="162"/>
      <c r="AG137" s="162"/>
      <c r="AH137" s="162"/>
      <c r="AI137" s="162"/>
      <c r="AJ137" s="100">
        <f t="shared" si="31"/>
        <v>237.05563909774435</v>
      </c>
      <c r="AK137" s="100"/>
      <c r="AL137" s="100"/>
      <c r="AM137" s="100"/>
      <c r="AN137" s="158">
        <f t="shared" si="32"/>
        <v>744</v>
      </c>
      <c r="AO137" s="160"/>
      <c r="AP137" s="160"/>
      <c r="AQ137" s="159"/>
      <c r="AR137" s="20"/>
      <c r="AS137" s="20"/>
      <c r="AT137" s="20"/>
    </row>
    <row r="138" spans="2:46" ht="19.95" customHeight="1" x14ac:dyDescent="0.3">
      <c r="B138" s="20"/>
      <c r="C138" s="20"/>
      <c r="D138" s="98" t="s">
        <v>20</v>
      </c>
      <c r="E138" s="98"/>
      <c r="F138" s="98"/>
      <c r="G138" s="98"/>
      <c r="H138" s="99" t="s">
        <v>52</v>
      </c>
      <c r="I138" s="99"/>
      <c r="J138" s="99"/>
      <c r="K138" s="99"/>
      <c r="L138" s="158">
        <f>SUM(K45:K75)</f>
        <v>84</v>
      </c>
      <c r="M138" s="159"/>
      <c r="N138" s="161">
        <f>SUM(L45:L75)</f>
        <v>660</v>
      </c>
      <c r="O138" s="159"/>
      <c r="P138" s="161">
        <f>SUM(M45:M75)</f>
        <v>0</v>
      </c>
      <c r="Q138" s="159"/>
      <c r="R138" s="161">
        <f>SUM(N45:N75)</f>
        <v>0</v>
      </c>
      <c r="S138" s="159"/>
      <c r="T138" s="161">
        <f>SUM(O45:O75)</f>
        <v>0</v>
      </c>
      <c r="U138" s="159"/>
      <c r="V138" s="161">
        <f>SUM(P45:P75)</f>
        <v>0</v>
      </c>
      <c r="W138" s="159"/>
      <c r="X138" s="100">
        <v>16546</v>
      </c>
      <c r="Y138" s="100"/>
      <c r="Z138" s="100"/>
      <c r="AA138" s="100"/>
      <c r="AB138" s="162"/>
      <c r="AC138" s="162"/>
      <c r="AD138" s="162"/>
      <c r="AE138" s="162"/>
      <c r="AF138" s="100">
        <v>910</v>
      </c>
      <c r="AG138" s="100"/>
      <c r="AH138" s="100"/>
      <c r="AI138" s="100"/>
      <c r="AJ138" s="100">
        <f t="shared" si="31"/>
        <v>196.97619047619048</v>
      </c>
      <c r="AK138" s="100"/>
      <c r="AL138" s="100"/>
      <c r="AM138" s="100"/>
      <c r="AN138" s="158">
        <f t="shared" si="32"/>
        <v>744</v>
      </c>
      <c r="AO138" s="160"/>
      <c r="AP138" s="160"/>
      <c r="AQ138" s="159"/>
      <c r="AR138" s="20"/>
      <c r="AS138" s="20"/>
      <c r="AT138" s="20"/>
    </row>
    <row r="139" spans="2:46" ht="19.95" customHeight="1" x14ac:dyDescent="0.3">
      <c r="B139" s="20"/>
      <c r="C139" s="20"/>
      <c r="D139" s="98" t="s">
        <v>21</v>
      </c>
      <c r="E139" s="98"/>
      <c r="F139" s="98"/>
      <c r="G139" s="98"/>
      <c r="H139" s="99" t="s">
        <v>53</v>
      </c>
      <c r="I139" s="99"/>
      <c r="J139" s="99"/>
      <c r="K139" s="99"/>
      <c r="L139" s="158">
        <f>SUM(Q45:Q75)</f>
        <v>727</v>
      </c>
      <c r="M139" s="159"/>
      <c r="N139" s="161">
        <f>SUM(R45:R75)</f>
        <v>0</v>
      </c>
      <c r="O139" s="159"/>
      <c r="P139" s="161">
        <f>SUM(S45:S75)</f>
        <v>1</v>
      </c>
      <c r="Q139" s="159"/>
      <c r="R139" s="161">
        <f>SUM(T45:T75)</f>
        <v>16</v>
      </c>
      <c r="S139" s="159"/>
      <c r="T139" s="161">
        <f>SUM(U45:U75)</f>
        <v>0</v>
      </c>
      <c r="U139" s="159"/>
      <c r="V139" s="161">
        <f>SUM(V45:V75)</f>
        <v>0</v>
      </c>
      <c r="W139" s="159"/>
      <c r="X139" s="100">
        <v>177150</v>
      </c>
      <c r="Y139" s="100"/>
      <c r="Z139" s="100"/>
      <c r="AA139" s="100"/>
      <c r="AB139" s="100">
        <v>1558920</v>
      </c>
      <c r="AC139" s="100"/>
      <c r="AD139" s="100"/>
      <c r="AE139" s="100"/>
      <c r="AF139" s="162"/>
      <c r="AG139" s="162"/>
      <c r="AH139" s="162"/>
      <c r="AI139" s="162"/>
      <c r="AJ139" s="100">
        <f t="shared" si="31"/>
        <v>243.67262723521321</v>
      </c>
      <c r="AK139" s="100"/>
      <c r="AL139" s="100"/>
      <c r="AM139" s="100"/>
      <c r="AN139" s="158">
        <f t="shared" si="32"/>
        <v>744</v>
      </c>
      <c r="AO139" s="160"/>
      <c r="AP139" s="160"/>
      <c r="AQ139" s="159"/>
      <c r="AR139" s="20"/>
      <c r="AS139" s="20"/>
      <c r="AT139" s="20"/>
    </row>
    <row r="140" spans="2:46" ht="19.95" customHeight="1" x14ac:dyDescent="0.3">
      <c r="B140" s="20"/>
      <c r="C140" s="20"/>
      <c r="D140" s="98" t="s">
        <v>22</v>
      </c>
      <c r="E140" s="98"/>
      <c r="F140" s="98"/>
      <c r="G140" s="98"/>
      <c r="H140" s="99" t="s">
        <v>53</v>
      </c>
      <c r="I140" s="99"/>
      <c r="J140" s="99"/>
      <c r="K140" s="99"/>
      <c r="L140" s="158">
        <f>SUM(W45:W75)</f>
        <v>702</v>
      </c>
      <c r="M140" s="159"/>
      <c r="N140" s="161">
        <f>SUM(X45:X75)</f>
        <v>0</v>
      </c>
      <c r="O140" s="159"/>
      <c r="P140" s="161">
        <f>SUM(Y45:Y75)</f>
        <v>18</v>
      </c>
      <c r="Q140" s="159"/>
      <c r="R140" s="161">
        <f>SUM(Z45:Z75)</f>
        <v>16</v>
      </c>
      <c r="S140" s="159"/>
      <c r="T140" s="161">
        <f>SUM(AA45:AA75)</f>
        <v>8</v>
      </c>
      <c r="U140" s="159"/>
      <c r="V140" s="161">
        <f>SUM(AB45:AB75)</f>
        <v>8</v>
      </c>
      <c r="W140" s="159"/>
      <c r="X140" s="100">
        <v>171819</v>
      </c>
      <c r="Y140" s="100"/>
      <c r="Z140" s="100"/>
      <c r="AA140" s="100"/>
      <c r="AB140" s="100">
        <v>1512007.2</v>
      </c>
      <c r="AC140" s="100"/>
      <c r="AD140" s="100"/>
      <c r="AE140" s="100"/>
      <c r="AF140" s="162"/>
      <c r="AG140" s="162"/>
      <c r="AH140" s="162"/>
      <c r="AI140" s="162"/>
      <c r="AJ140" s="100">
        <f t="shared" si="31"/>
        <v>244.75641025641025</v>
      </c>
      <c r="AK140" s="100"/>
      <c r="AL140" s="100"/>
      <c r="AM140" s="100"/>
      <c r="AN140" s="158">
        <f t="shared" si="32"/>
        <v>744</v>
      </c>
      <c r="AO140" s="160"/>
      <c r="AP140" s="160"/>
      <c r="AQ140" s="159"/>
      <c r="AR140" s="20"/>
      <c r="AS140" s="20"/>
      <c r="AT140" s="20"/>
    </row>
    <row r="141" spans="2:46" ht="19.95" customHeight="1" x14ac:dyDescent="0.3">
      <c r="B141" s="20"/>
      <c r="C141" s="20"/>
      <c r="D141" s="98" t="s">
        <v>23</v>
      </c>
      <c r="E141" s="98"/>
      <c r="F141" s="98"/>
      <c r="G141" s="98"/>
      <c r="H141" s="99" t="s">
        <v>53</v>
      </c>
      <c r="I141" s="99"/>
      <c r="J141" s="99"/>
      <c r="K141" s="99"/>
      <c r="L141" s="158">
        <f>SUM(AC45:AC75)</f>
        <v>56</v>
      </c>
      <c r="M141" s="159"/>
      <c r="N141" s="161">
        <f>SUM(AD45:AD75)</f>
        <v>688</v>
      </c>
      <c r="O141" s="159"/>
      <c r="P141" s="161">
        <f>SUM(AE45:AE75)</f>
        <v>0</v>
      </c>
      <c r="Q141" s="159"/>
      <c r="R141" s="161">
        <f>SUM(AF45:AF75)</f>
        <v>0</v>
      </c>
      <c r="S141" s="159"/>
      <c r="T141" s="161">
        <f>SUM(AG45:AG75)</f>
        <v>0</v>
      </c>
      <c r="U141" s="159"/>
      <c r="V141" s="161">
        <f>SUM(AH45:AH75)</f>
        <v>0</v>
      </c>
      <c r="W141" s="159"/>
      <c r="X141" s="100">
        <v>12808</v>
      </c>
      <c r="Y141" s="100"/>
      <c r="Z141" s="100"/>
      <c r="AA141" s="100"/>
      <c r="AB141" s="162"/>
      <c r="AC141" s="162"/>
      <c r="AD141" s="162"/>
      <c r="AE141" s="162"/>
      <c r="AF141" s="100">
        <v>704.4</v>
      </c>
      <c r="AG141" s="100"/>
      <c r="AH141" s="100"/>
      <c r="AI141" s="100"/>
      <c r="AJ141" s="100">
        <f t="shared" si="31"/>
        <v>228.71428571428572</v>
      </c>
      <c r="AK141" s="100"/>
      <c r="AL141" s="100"/>
      <c r="AM141" s="100"/>
      <c r="AN141" s="158">
        <f t="shared" si="32"/>
        <v>744</v>
      </c>
      <c r="AO141" s="160"/>
      <c r="AP141" s="160"/>
      <c r="AQ141" s="159"/>
      <c r="AR141" s="20"/>
      <c r="AS141" s="20"/>
      <c r="AT141" s="20"/>
    </row>
    <row r="142" spans="2:46" ht="9" customHeight="1" x14ac:dyDescent="0.3">
      <c r="B142" s="20"/>
      <c r="C142" s="20"/>
      <c r="AR142" s="20"/>
      <c r="AS142" s="20"/>
      <c r="AT142" s="20"/>
    </row>
    <row r="143" spans="2:46" ht="19.95" customHeight="1" x14ac:dyDescent="0.3">
      <c r="B143" s="73" t="s">
        <v>68</v>
      </c>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row>
    <row r="144" spans="2:46" ht="19.95" customHeight="1" x14ac:dyDescent="0.3">
      <c r="B144" s="83" t="s">
        <v>69</v>
      </c>
      <c r="C144" s="83"/>
      <c r="D144" s="163" t="s">
        <v>70</v>
      </c>
      <c r="E144" s="163"/>
      <c r="F144" s="163"/>
      <c r="G144" s="163" t="s">
        <v>40</v>
      </c>
      <c r="H144" s="163"/>
      <c r="I144" s="163"/>
      <c r="J144" s="163"/>
      <c r="K144" s="163" t="s">
        <v>39</v>
      </c>
      <c r="L144" s="163"/>
      <c r="M144" s="163"/>
      <c r="N144" s="163"/>
      <c r="O144" s="163" t="s">
        <v>71</v>
      </c>
      <c r="P144" s="163"/>
      <c r="Q144" s="163"/>
      <c r="R144" s="163"/>
      <c r="S144" s="163"/>
      <c r="T144" s="163" t="s">
        <v>72</v>
      </c>
      <c r="U144" s="163"/>
      <c r="V144" s="163"/>
      <c r="W144" s="163"/>
      <c r="X144" s="163"/>
      <c r="Y144" s="163"/>
      <c r="Z144" s="163"/>
      <c r="AA144" s="163"/>
      <c r="AB144" s="163"/>
      <c r="AC144" s="163"/>
      <c r="AD144" s="163"/>
      <c r="AE144" s="163"/>
      <c r="AF144" s="163"/>
      <c r="AG144" s="163"/>
      <c r="AH144" s="163"/>
      <c r="AI144" s="163"/>
      <c r="AJ144" s="164" t="s">
        <v>73</v>
      </c>
      <c r="AK144" s="164"/>
      <c r="AL144" s="164"/>
      <c r="AM144" s="164"/>
      <c r="AN144" s="164"/>
      <c r="AO144" s="164" t="s">
        <v>74</v>
      </c>
      <c r="AP144" s="164"/>
      <c r="AQ144" s="164"/>
      <c r="AR144" s="164"/>
      <c r="AS144" s="164"/>
      <c r="AT144" s="164"/>
    </row>
    <row r="145" spans="2:48" ht="79.8" customHeight="1" x14ac:dyDescent="0.3">
      <c r="B145" s="171">
        <v>1</v>
      </c>
      <c r="C145" s="171"/>
      <c r="D145" s="172">
        <v>46204</v>
      </c>
      <c r="E145" s="172"/>
      <c r="F145" s="172"/>
      <c r="G145" s="172" t="s">
        <v>52</v>
      </c>
      <c r="H145" s="172"/>
      <c r="I145" s="172"/>
      <c r="J145" s="172"/>
      <c r="K145" s="173" t="s">
        <v>75</v>
      </c>
      <c r="L145" s="173"/>
      <c r="M145" s="173"/>
      <c r="N145" s="173"/>
      <c r="O145" s="173" t="s">
        <v>76</v>
      </c>
      <c r="P145" s="173"/>
      <c r="Q145" s="173"/>
      <c r="R145" s="173"/>
      <c r="S145" s="173"/>
      <c r="T145" s="177" t="s">
        <v>77</v>
      </c>
      <c r="U145" s="177"/>
      <c r="V145" s="177"/>
      <c r="W145" s="177"/>
      <c r="X145" s="177"/>
      <c r="Y145" s="177"/>
      <c r="Z145" s="177"/>
      <c r="AA145" s="177"/>
      <c r="AB145" s="177"/>
      <c r="AC145" s="177"/>
      <c r="AD145" s="177"/>
      <c r="AE145" s="177"/>
      <c r="AF145" s="177"/>
      <c r="AG145" s="177"/>
      <c r="AH145" s="177"/>
      <c r="AI145" s="177"/>
      <c r="AJ145" s="165" t="s">
        <v>6</v>
      </c>
      <c r="AK145" s="166"/>
      <c r="AL145" s="166"/>
      <c r="AM145" s="166"/>
      <c r="AN145" s="167"/>
      <c r="AO145" s="168" t="s">
        <v>78</v>
      </c>
      <c r="AP145" s="169"/>
      <c r="AQ145" s="169"/>
      <c r="AR145" s="169"/>
      <c r="AS145" s="169"/>
      <c r="AT145" s="170"/>
      <c r="AU145" s="2"/>
      <c r="AV145" s="1"/>
    </row>
    <row r="146" spans="2:48" ht="79.8" customHeight="1" x14ac:dyDescent="0.3">
      <c r="B146" s="171">
        <v>2</v>
      </c>
      <c r="C146" s="171"/>
      <c r="D146" s="172">
        <v>46226</v>
      </c>
      <c r="E146" s="172"/>
      <c r="F146" s="172"/>
      <c r="G146" s="172" t="s">
        <v>52</v>
      </c>
      <c r="H146" s="172"/>
      <c r="I146" s="172"/>
      <c r="J146" s="172"/>
      <c r="K146" s="173" t="s">
        <v>75</v>
      </c>
      <c r="L146" s="173"/>
      <c r="M146" s="173"/>
      <c r="N146" s="173"/>
      <c r="O146" s="173" t="s">
        <v>76</v>
      </c>
      <c r="P146" s="173"/>
      <c r="Q146" s="173"/>
      <c r="R146" s="173"/>
      <c r="S146" s="173"/>
      <c r="T146" s="177" t="s">
        <v>79</v>
      </c>
      <c r="U146" s="177"/>
      <c r="V146" s="177"/>
      <c r="W146" s="177"/>
      <c r="X146" s="177"/>
      <c r="Y146" s="177"/>
      <c r="Z146" s="177"/>
      <c r="AA146" s="177"/>
      <c r="AB146" s="177"/>
      <c r="AC146" s="177"/>
      <c r="AD146" s="177"/>
      <c r="AE146" s="177"/>
      <c r="AF146" s="177"/>
      <c r="AG146" s="177"/>
      <c r="AH146" s="177"/>
      <c r="AI146" s="177"/>
      <c r="AJ146" s="165" t="s">
        <v>6</v>
      </c>
      <c r="AK146" s="166"/>
      <c r="AL146" s="166"/>
      <c r="AM146" s="166"/>
      <c r="AN146" s="167"/>
      <c r="AO146" s="168" t="s">
        <v>78</v>
      </c>
      <c r="AP146" s="169"/>
      <c r="AQ146" s="169"/>
      <c r="AR146" s="169"/>
      <c r="AS146" s="169"/>
      <c r="AT146" s="170"/>
    </row>
    <row r="147" spans="2:48" ht="79.8" customHeight="1" x14ac:dyDescent="0.3">
      <c r="B147" s="171">
        <v>3</v>
      </c>
      <c r="C147" s="171"/>
      <c r="D147" s="172">
        <v>46195</v>
      </c>
      <c r="E147" s="172"/>
      <c r="F147" s="172"/>
      <c r="G147" s="172" t="s">
        <v>52</v>
      </c>
      <c r="H147" s="172"/>
      <c r="I147" s="172"/>
      <c r="J147" s="172"/>
      <c r="K147" s="173" t="s">
        <v>75</v>
      </c>
      <c r="L147" s="173"/>
      <c r="M147" s="173"/>
      <c r="N147" s="173"/>
      <c r="O147" s="173" t="s">
        <v>76</v>
      </c>
      <c r="P147" s="173"/>
      <c r="Q147" s="173"/>
      <c r="R147" s="173"/>
      <c r="S147" s="173"/>
      <c r="T147" s="168" t="s">
        <v>80</v>
      </c>
      <c r="U147" s="169"/>
      <c r="V147" s="169"/>
      <c r="W147" s="169"/>
      <c r="X147" s="169"/>
      <c r="Y147" s="169"/>
      <c r="Z147" s="169"/>
      <c r="AA147" s="169"/>
      <c r="AB147" s="169"/>
      <c r="AC147" s="169"/>
      <c r="AD147" s="169"/>
      <c r="AE147" s="169"/>
      <c r="AF147" s="169"/>
      <c r="AG147" s="169"/>
      <c r="AH147" s="169"/>
      <c r="AI147" s="170"/>
      <c r="AJ147" s="165" t="s">
        <v>6</v>
      </c>
      <c r="AK147" s="166"/>
      <c r="AL147" s="166"/>
      <c r="AM147" s="166"/>
      <c r="AN147" s="167"/>
      <c r="AO147" s="168" t="s">
        <v>78</v>
      </c>
      <c r="AP147" s="169"/>
      <c r="AQ147" s="169"/>
      <c r="AR147" s="169"/>
      <c r="AS147" s="169"/>
      <c r="AT147" s="170"/>
    </row>
    <row r="148" spans="2:48" ht="79.8" customHeight="1" x14ac:dyDescent="0.3">
      <c r="B148" s="171">
        <v>4</v>
      </c>
      <c r="C148" s="171"/>
      <c r="D148" s="172">
        <v>46200</v>
      </c>
      <c r="E148" s="172"/>
      <c r="F148" s="172"/>
      <c r="G148" s="172" t="s">
        <v>52</v>
      </c>
      <c r="H148" s="172"/>
      <c r="I148" s="172"/>
      <c r="J148" s="172"/>
      <c r="K148" s="173" t="s">
        <v>75</v>
      </c>
      <c r="L148" s="173"/>
      <c r="M148" s="173"/>
      <c r="N148" s="173"/>
      <c r="O148" s="173" t="s">
        <v>76</v>
      </c>
      <c r="P148" s="173"/>
      <c r="Q148" s="173"/>
      <c r="R148" s="173"/>
      <c r="S148" s="173"/>
      <c r="T148" s="174" t="s">
        <v>81</v>
      </c>
      <c r="U148" s="175"/>
      <c r="V148" s="175"/>
      <c r="W148" s="175"/>
      <c r="X148" s="175"/>
      <c r="Y148" s="175"/>
      <c r="Z148" s="175"/>
      <c r="AA148" s="175"/>
      <c r="AB148" s="175"/>
      <c r="AC148" s="175"/>
      <c r="AD148" s="175"/>
      <c r="AE148" s="175"/>
      <c r="AF148" s="175"/>
      <c r="AG148" s="175"/>
      <c r="AH148" s="175"/>
      <c r="AI148" s="176"/>
      <c r="AJ148" s="165" t="s">
        <v>6</v>
      </c>
      <c r="AK148" s="166"/>
      <c r="AL148" s="166"/>
      <c r="AM148" s="166"/>
      <c r="AN148" s="167"/>
      <c r="AO148" s="168" t="s">
        <v>78</v>
      </c>
      <c r="AP148" s="169"/>
      <c r="AQ148" s="169"/>
      <c r="AR148" s="169"/>
      <c r="AS148" s="169"/>
      <c r="AT148" s="170"/>
    </row>
    <row r="149" spans="2:48" ht="69.599999999999994" customHeight="1" x14ac:dyDescent="0.3">
      <c r="B149" s="184">
        <v>5</v>
      </c>
      <c r="C149" s="184"/>
      <c r="D149" s="185">
        <v>46204</v>
      </c>
      <c r="E149" s="185"/>
      <c r="F149" s="185"/>
      <c r="G149" s="184" t="s">
        <v>52</v>
      </c>
      <c r="H149" s="184"/>
      <c r="I149" s="184"/>
      <c r="J149" s="184"/>
      <c r="K149" s="186" t="s">
        <v>19</v>
      </c>
      <c r="L149" s="186"/>
      <c r="M149" s="186"/>
      <c r="N149" s="186"/>
      <c r="O149" s="186" t="s">
        <v>82</v>
      </c>
      <c r="P149" s="186"/>
      <c r="Q149" s="186"/>
      <c r="R149" s="186"/>
      <c r="S149" s="186"/>
      <c r="T149" s="187" t="s">
        <v>83</v>
      </c>
      <c r="U149" s="187"/>
      <c r="V149" s="187"/>
      <c r="W149" s="187"/>
      <c r="X149" s="187"/>
      <c r="Y149" s="187"/>
      <c r="Z149" s="187"/>
      <c r="AA149" s="187"/>
      <c r="AB149" s="187"/>
      <c r="AC149" s="187"/>
      <c r="AD149" s="187"/>
      <c r="AE149" s="187"/>
      <c r="AF149" s="187"/>
      <c r="AG149" s="187"/>
      <c r="AH149" s="187"/>
      <c r="AI149" s="187"/>
      <c r="AJ149" s="178" t="s">
        <v>6</v>
      </c>
      <c r="AK149" s="179"/>
      <c r="AL149" s="179"/>
      <c r="AM149" s="179"/>
      <c r="AN149" s="180"/>
      <c r="AO149" s="181" t="s">
        <v>84</v>
      </c>
      <c r="AP149" s="182"/>
      <c r="AQ149" s="182"/>
      <c r="AR149" s="182"/>
      <c r="AS149" s="182"/>
      <c r="AT149" s="183"/>
    </row>
    <row r="150" spans="2:48" ht="76.2" customHeight="1" x14ac:dyDescent="0.3">
      <c r="B150" s="184">
        <v>6</v>
      </c>
      <c r="C150" s="184"/>
      <c r="D150" s="185">
        <v>46205</v>
      </c>
      <c r="E150" s="185"/>
      <c r="F150" s="185"/>
      <c r="G150" s="184" t="s">
        <v>52</v>
      </c>
      <c r="H150" s="184"/>
      <c r="I150" s="184"/>
      <c r="J150" s="184"/>
      <c r="K150" s="186" t="s">
        <v>19</v>
      </c>
      <c r="L150" s="186"/>
      <c r="M150" s="186"/>
      <c r="N150" s="186"/>
      <c r="O150" s="186" t="s">
        <v>82</v>
      </c>
      <c r="P150" s="186"/>
      <c r="Q150" s="186"/>
      <c r="R150" s="186"/>
      <c r="S150" s="186"/>
      <c r="T150" s="187" t="s">
        <v>85</v>
      </c>
      <c r="U150" s="187"/>
      <c r="V150" s="187"/>
      <c r="W150" s="187"/>
      <c r="X150" s="187"/>
      <c r="Y150" s="187"/>
      <c r="Z150" s="187"/>
      <c r="AA150" s="187"/>
      <c r="AB150" s="187"/>
      <c r="AC150" s="187"/>
      <c r="AD150" s="187"/>
      <c r="AE150" s="187"/>
      <c r="AF150" s="187"/>
      <c r="AG150" s="187"/>
      <c r="AH150" s="187"/>
      <c r="AI150" s="187"/>
      <c r="AJ150" s="178" t="s">
        <v>6</v>
      </c>
      <c r="AK150" s="179"/>
      <c r="AL150" s="179"/>
      <c r="AM150" s="179"/>
      <c r="AN150" s="180"/>
      <c r="AO150" s="181" t="s">
        <v>84</v>
      </c>
      <c r="AP150" s="182"/>
      <c r="AQ150" s="182"/>
      <c r="AR150" s="182"/>
      <c r="AS150" s="182"/>
      <c r="AT150" s="183"/>
    </row>
    <row r="151" spans="2:48" ht="107.4" customHeight="1" x14ac:dyDescent="0.3">
      <c r="B151" s="184">
        <v>7</v>
      </c>
      <c r="C151" s="184"/>
      <c r="D151" s="185">
        <v>46209</v>
      </c>
      <c r="E151" s="185"/>
      <c r="F151" s="185"/>
      <c r="G151" s="184" t="s">
        <v>52</v>
      </c>
      <c r="H151" s="184"/>
      <c r="I151" s="184"/>
      <c r="J151" s="184"/>
      <c r="K151" s="186" t="s">
        <v>19</v>
      </c>
      <c r="L151" s="186"/>
      <c r="M151" s="186"/>
      <c r="N151" s="186"/>
      <c r="O151" s="186" t="s">
        <v>82</v>
      </c>
      <c r="P151" s="186"/>
      <c r="Q151" s="186"/>
      <c r="R151" s="186"/>
      <c r="S151" s="186"/>
      <c r="T151" s="187" t="s">
        <v>86</v>
      </c>
      <c r="U151" s="187"/>
      <c r="V151" s="187"/>
      <c r="W151" s="187"/>
      <c r="X151" s="187"/>
      <c r="Y151" s="187"/>
      <c r="Z151" s="187"/>
      <c r="AA151" s="187"/>
      <c r="AB151" s="187"/>
      <c r="AC151" s="187"/>
      <c r="AD151" s="187"/>
      <c r="AE151" s="187"/>
      <c r="AF151" s="187"/>
      <c r="AG151" s="187"/>
      <c r="AH151" s="187"/>
      <c r="AI151" s="187"/>
      <c r="AJ151" s="178" t="s">
        <v>6</v>
      </c>
      <c r="AK151" s="179"/>
      <c r="AL151" s="179"/>
      <c r="AM151" s="179"/>
      <c r="AN151" s="180"/>
      <c r="AO151" s="181" t="s">
        <v>84</v>
      </c>
      <c r="AP151" s="182"/>
      <c r="AQ151" s="182"/>
      <c r="AR151" s="182"/>
      <c r="AS151" s="182"/>
      <c r="AT151" s="183"/>
    </row>
    <row r="152" spans="2:48" ht="81.599999999999994" customHeight="1" x14ac:dyDescent="0.3">
      <c r="B152" s="184">
        <v>8</v>
      </c>
      <c r="C152" s="184"/>
      <c r="D152" s="185">
        <v>46212</v>
      </c>
      <c r="E152" s="185"/>
      <c r="F152" s="185"/>
      <c r="G152" s="186" t="s">
        <v>53</v>
      </c>
      <c r="H152" s="186"/>
      <c r="I152" s="186"/>
      <c r="J152" s="186"/>
      <c r="K152" s="186" t="s">
        <v>22</v>
      </c>
      <c r="L152" s="186"/>
      <c r="M152" s="186"/>
      <c r="N152" s="186"/>
      <c r="O152" s="186" t="s">
        <v>82</v>
      </c>
      <c r="P152" s="186"/>
      <c r="Q152" s="186"/>
      <c r="R152" s="186"/>
      <c r="S152" s="186"/>
      <c r="T152" s="187" t="s">
        <v>87</v>
      </c>
      <c r="U152" s="187"/>
      <c r="V152" s="187"/>
      <c r="W152" s="187"/>
      <c r="X152" s="187"/>
      <c r="Y152" s="187"/>
      <c r="Z152" s="187"/>
      <c r="AA152" s="187"/>
      <c r="AB152" s="187"/>
      <c r="AC152" s="187"/>
      <c r="AD152" s="187"/>
      <c r="AE152" s="187"/>
      <c r="AF152" s="187"/>
      <c r="AG152" s="187"/>
      <c r="AH152" s="187"/>
      <c r="AI152" s="187"/>
      <c r="AJ152" s="178" t="s">
        <v>6</v>
      </c>
      <c r="AK152" s="179"/>
      <c r="AL152" s="179"/>
      <c r="AM152" s="179"/>
      <c r="AN152" s="180"/>
      <c r="AO152" s="181" t="s">
        <v>84</v>
      </c>
      <c r="AP152" s="182"/>
      <c r="AQ152" s="182"/>
      <c r="AR152" s="182"/>
      <c r="AS152" s="182"/>
      <c r="AT152" s="183"/>
    </row>
    <row r="153" spans="2:48" ht="78.599999999999994" customHeight="1" x14ac:dyDescent="0.3">
      <c r="B153" s="194">
        <v>9</v>
      </c>
      <c r="C153" s="194"/>
      <c r="D153" s="195">
        <v>46212</v>
      </c>
      <c r="E153" s="195"/>
      <c r="F153" s="195"/>
      <c r="G153" s="196" t="s">
        <v>53</v>
      </c>
      <c r="H153" s="196"/>
      <c r="I153" s="196"/>
      <c r="J153" s="196"/>
      <c r="K153" s="196" t="s">
        <v>22</v>
      </c>
      <c r="L153" s="196"/>
      <c r="M153" s="196"/>
      <c r="N153" s="196"/>
      <c r="O153" s="196" t="s">
        <v>88</v>
      </c>
      <c r="P153" s="196"/>
      <c r="Q153" s="196"/>
      <c r="R153" s="196"/>
      <c r="S153" s="196"/>
      <c r="T153" s="197" t="s">
        <v>89</v>
      </c>
      <c r="U153" s="197"/>
      <c r="V153" s="197"/>
      <c r="W153" s="197"/>
      <c r="X153" s="197"/>
      <c r="Y153" s="197"/>
      <c r="Z153" s="197"/>
      <c r="AA153" s="197"/>
      <c r="AB153" s="197"/>
      <c r="AC153" s="197"/>
      <c r="AD153" s="197"/>
      <c r="AE153" s="197"/>
      <c r="AF153" s="197"/>
      <c r="AG153" s="197"/>
      <c r="AH153" s="197"/>
      <c r="AI153" s="197"/>
      <c r="AJ153" s="188" t="s">
        <v>6</v>
      </c>
      <c r="AK153" s="189"/>
      <c r="AL153" s="189"/>
      <c r="AM153" s="189"/>
      <c r="AN153" s="190"/>
      <c r="AO153" s="191" t="s">
        <v>90</v>
      </c>
      <c r="AP153" s="192"/>
      <c r="AQ153" s="192"/>
      <c r="AR153" s="192"/>
      <c r="AS153" s="192"/>
      <c r="AT153" s="193"/>
    </row>
    <row r="154" spans="2:48" ht="67.8" customHeight="1" x14ac:dyDescent="0.3">
      <c r="B154" s="184">
        <v>10</v>
      </c>
      <c r="C154" s="184"/>
      <c r="D154" s="185">
        <v>46215</v>
      </c>
      <c r="E154" s="185"/>
      <c r="F154" s="185"/>
      <c r="G154" s="186" t="s">
        <v>53</v>
      </c>
      <c r="H154" s="186"/>
      <c r="I154" s="186"/>
      <c r="J154" s="186"/>
      <c r="K154" s="186" t="s">
        <v>21</v>
      </c>
      <c r="L154" s="186"/>
      <c r="M154" s="186"/>
      <c r="N154" s="186"/>
      <c r="O154" s="186" t="s">
        <v>82</v>
      </c>
      <c r="P154" s="186"/>
      <c r="Q154" s="186"/>
      <c r="R154" s="186"/>
      <c r="S154" s="186"/>
      <c r="T154" s="187" t="s">
        <v>91</v>
      </c>
      <c r="U154" s="187"/>
      <c r="V154" s="187"/>
      <c r="W154" s="187"/>
      <c r="X154" s="187"/>
      <c r="Y154" s="187"/>
      <c r="Z154" s="187"/>
      <c r="AA154" s="187"/>
      <c r="AB154" s="187"/>
      <c r="AC154" s="187"/>
      <c r="AD154" s="187"/>
      <c r="AE154" s="187"/>
      <c r="AF154" s="187"/>
      <c r="AG154" s="187"/>
      <c r="AH154" s="187"/>
      <c r="AI154" s="187"/>
      <c r="AJ154" s="178" t="s">
        <v>6</v>
      </c>
      <c r="AK154" s="179"/>
      <c r="AL154" s="179"/>
      <c r="AM154" s="179"/>
      <c r="AN154" s="180"/>
      <c r="AO154" s="181" t="s">
        <v>84</v>
      </c>
      <c r="AP154" s="182"/>
      <c r="AQ154" s="182"/>
      <c r="AR154" s="182"/>
      <c r="AS154" s="182"/>
      <c r="AT154" s="183"/>
    </row>
    <row r="155" spans="2:48" ht="62.4" customHeight="1" x14ac:dyDescent="0.3">
      <c r="B155" s="184">
        <v>11</v>
      </c>
      <c r="C155" s="184"/>
      <c r="D155" s="185">
        <v>46215</v>
      </c>
      <c r="E155" s="185"/>
      <c r="F155" s="185"/>
      <c r="G155" s="186" t="s">
        <v>53</v>
      </c>
      <c r="H155" s="186"/>
      <c r="I155" s="186"/>
      <c r="J155" s="186"/>
      <c r="K155" s="186" t="s">
        <v>22</v>
      </c>
      <c r="L155" s="186"/>
      <c r="M155" s="186"/>
      <c r="N155" s="186"/>
      <c r="O155" s="186" t="s">
        <v>82</v>
      </c>
      <c r="P155" s="186"/>
      <c r="Q155" s="186"/>
      <c r="R155" s="186"/>
      <c r="S155" s="186"/>
      <c r="T155" s="187" t="s">
        <v>91</v>
      </c>
      <c r="U155" s="187"/>
      <c r="V155" s="187"/>
      <c r="W155" s="187"/>
      <c r="X155" s="187"/>
      <c r="Y155" s="187"/>
      <c r="Z155" s="187"/>
      <c r="AA155" s="187"/>
      <c r="AB155" s="187"/>
      <c r="AC155" s="187"/>
      <c r="AD155" s="187"/>
      <c r="AE155" s="187"/>
      <c r="AF155" s="187"/>
      <c r="AG155" s="187"/>
      <c r="AH155" s="187"/>
      <c r="AI155" s="187"/>
      <c r="AJ155" s="178" t="s">
        <v>6</v>
      </c>
      <c r="AK155" s="179"/>
      <c r="AL155" s="179"/>
      <c r="AM155" s="179"/>
      <c r="AN155" s="180"/>
      <c r="AO155" s="181" t="s">
        <v>84</v>
      </c>
      <c r="AP155" s="182"/>
      <c r="AQ155" s="182"/>
      <c r="AR155" s="182"/>
      <c r="AS155" s="182"/>
      <c r="AT155" s="183"/>
    </row>
    <row r="156" spans="2:48" ht="70.8" customHeight="1" x14ac:dyDescent="0.3">
      <c r="B156" s="184">
        <v>12</v>
      </c>
      <c r="C156" s="184"/>
      <c r="D156" s="185">
        <v>46216</v>
      </c>
      <c r="E156" s="185"/>
      <c r="F156" s="185"/>
      <c r="G156" s="184" t="s">
        <v>52</v>
      </c>
      <c r="H156" s="184"/>
      <c r="I156" s="184"/>
      <c r="J156" s="184"/>
      <c r="K156" s="186" t="s">
        <v>19</v>
      </c>
      <c r="L156" s="186"/>
      <c r="M156" s="186"/>
      <c r="N156" s="186"/>
      <c r="O156" s="186" t="s">
        <v>82</v>
      </c>
      <c r="P156" s="186"/>
      <c r="Q156" s="186"/>
      <c r="R156" s="186"/>
      <c r="S156" s="186"/>
      <c r="T156" s="187" t="s">
        <v>92</v>
      </c>
      <c r="U156" s="187"/>
      <c r="V156" s="187"/>
      <c r="W156" s="187"/>
      <c r="X156" s="187"/>
      <c r="Y156" s="187"/>
      <c r="Z156" s="187"/>
      <c r="AA156" s="187"/>
      <c r="AB156" s="187"/>
      <c r="AC156" s="187"/>
      <c r="AD156" s="187"/>
      <c r="AE156" s="187"/>
      <c r="AF156" s="187"/>
      <c r="AG156" s="187"/>
      <c r="AH156" s="187"/>
      <c r="AI156" s="187"/>
      <c r="AJ156" s="178" t="s">
        <v>6</v>
      </c>
      <c r="AK156" s="179"/>
      <c r="AL156" s="179"/>
      <c r="AM156" s="179"/>
      <c r="AN156" s="180"/>
      <c r="AO156" s="181" t="s">
        <v>84</v>
      </c>
      <c r="AP156" s="182"/>
      <c r="AQ156" s="182"/>
      <c r="AR156" s="182"/>
      <c r="AS156" s="182"/>
      <c r="AT156" s="183"/>
    </row>
    <row r="157" spans="2:48" ht="81" customHeight="1" x14ac:dyDescent="0.3">
      <c r="B157" s="184">
        <v>13</v>
      </c>
      <c r="C157" s="184"/>
      <c r="D157" s="185">
        <v>46216</v>
      </c>
      <c r="E157" s="185"/>
      <c r="F157" s="185"/>
      <c r="G157" s="186" t="s">
        <v>53</v>
      </c>
      <c r="H157" s="186"/>
      <c r="I157" s="186"/>
      <c r="J157" s="186"/>
      <c r="K157" s="186" t="s">
        <v>22</v>
      </c>
      <c r="L157" s="186"/>
      <c r="M157" s="186"/>
      <c r="N157" s="186"/>
      <c r="O157" s="186" t="s">
        <v>82</v>
      </c>
      <c r="P157" s="186"/>
      <c r="Q157" s="186"/>
      <c r="R157" s="186"/>
      <c r="S157" s="186"/>
      <c r="T157" s="181" t="s">
        <v>93</v>
      </c>
      <c r="U157" s="182"/>
      <c r="V157" s="182"/>
      <c r="W157" s="182"/>
      <c r="X157" s="182"/>
      <c r="Y157" s="182"/>
      <c r="Z157" s="182"/>
      <c r="AA157" s="182"/>
      <c r="AB157" s="182"/>
      <c r="AC157" s="182"/>
      <c r="AD157" s="182"/>
      <c r="AE157" s="182"/>
      <c r="AF157" s="182"/>
      <c r="AG157" s="182"/>
      <c r="AH157" s="182"/>
      <c r="AI157" s="183"/>
      <c r="AJ157" s="178" t="s">
        <v>6</v>
      </c>
      <c r="AK157" s="179"/>
      <c r="AL157" s="179"/>
      <c r="AM157" s="179"/>
      <c r="AN157" s="180"/>
      <c r="AO157" s="181" t="s">
        <v>84</v>
      </c>
      <c r="AP157" s="182"/>
      <c r="AQ157" s="182"/>
      <c r="AR157" s="182"/>
      <c r="AS157" s="182"/>
      <c r="AT157" s="183"/>
    </row>
    <row r="158" spans="2:48" ht="81" customHeight="1" x14ac:dyDescent="0.3">
      <c r="B158" s="184">
        <v>14</v>
      </c>
      <c r="C158" s="184"/>
      <c r="D158" s="185">
        <v>46217</v>
      </c>
      <c r="E158" s="185"/>
      <c r="F158" s="185"/>
      <c r="G158" s="184" t="s">
        <v>52</v>
      </c>
      <c r="H158" s="184"/>
      <c r="I158" s="184"/>
      <c r="J158" s="184"/>
      <c r="K158" s="186" t="s">
        <v>19</v>
      </c>
      <c r="L158" s="186"/>
      <c r="M158" s="186"/>
      <c r="N158" s="186"/>
      <c r="O158" s="186" t="s">
        <v>82</v>
      </c>
      <c r="P158" s="186"/>
      <c r="Q158" s="186"/>
      <c r="R158" s="186"/>
      <c r="S158" s="186"/>
      <c r="T158" s="187" t="s">
        <v>94</v>
      </c>
      <c r="U158" s="187"/>
      <c r="V158" s="187"/>
      <c r="W158" s="187"/>
      <c r="X158" s="187"/>
      <c r="Y158" s="187"/>
      <c r="Z158" s="187"/>
      <c r="AA158" s="187"/>
      <c r="AB158" s="187"/>
      <c r="AC158" s="187"/>
      <c r="AD158" s="187"/>
      <c r="AE158" s="187"/>
      <c r="AF158" s="187"/>
      <c r="AG158" s="187"/>
      <c r="AH158" s="187"/>
      <c r="AI158" s="187"/>
      <c r="AJ158" s="178" t="s">
        <v>6</v>
      </c>
      <c r="AK158" s="179"/>
      <c r="AL158" s="179"/>
      <c r="AM158" s="179"/>
      <c r="AN158" s="180"/>
      <c r="AO158" s="181" t="s">
        <v>84</v>
      </c>
      <c r="AP158" s="182"/>
      <c r="AQ158" s="182"/>
      <c r="AR158" s="182"/>
      <c r="AS158" s="182"/>
      <c r="AT158" s="183"/>
    </row>
    <row r="159" spans="2:48" ht="96.6" customHeight="1" x14ac:dyDescent="0.3">
      <c r="B159" s="184">
        <v>15</v>
      </c>
      <c r="C159" s="184"/>
      <c r="D159" s="185">
        <v>46220</v>
      </c>
      <c r="E159" s="185"/>
      <c r="F159" s="185"/>
      <c r="G159" s="186" t="s">
        <v>49</v>
      </c>
      <c r="H159" s="186"/>
      <c r="I159" s="186"/>
      <c r="J159" s="186"/>
      <c r="K159" s="186" t="s">
        <v>12</v>
      </c>
      <c r="L159" s="186"/>
      <c r="M159" s="186"/>
      <c r="N159" s="186"/>
      <c r="O159" s="186" t="s">
        <v>82</v>
      </c>
      <c r="P159" s="186"/>
      <c r="Q159" s="186"/>
      <c r="R159" s="186"/>
      <c r="S159" s="186"/>
      <c r="T159" s="187" t="s">
        <v>95</v>
      </c>
      <c r="U159" s="187"/>
      <c r="V159" s="187"/>
      <c r="W159" s="187"/>
      <c r="X159" s="187"/>
      <c r="Y159" s="187"/>
      <c r="Z159" s="187"/>
      <c r="AA159" s="187"/>
      <c r="AB159" s="187"/>
      <c r="AC159" s="187"/>
      <c r="AD159" s="187"/>
      <c r="AE159" s="187"/>
      <c r="AF159" s="187"/>
      <c r="AG159" s="187"/>
      <c r="AH159" s="187"/>
      <c r="AI159" s="187"/>
      <c r="AJ159" s="178" t="s">
        <v>6</v>
      </c>
      <c r="AK159" s="179"/>
      <c r="AL159" s="179"/>
      <c r="AM159" s="179"/>
      <c r="AN159" s="180"/>
      <c r="AO159" s="181" t="s">
        <v>84</v>
      </c>
      <c r="AP159" s="182"/>
      <c r="AQ159" s="182"/>
      <c r="AR159" s="182"/>
      <c r="AS159" s="182"/>
      <c r="AT159" s="183"/>
    </row>
    <row r="160" spans="2:48" ht="96.6" customHeight="1" x14ac:dyDescent="0.3">
      <c r="B160" s="184">
        <v>16</v>
      </c>
      <c r="C160" s="184"/>
      <c r="D160" s="185">
        <v>46221</v>
      </c>
      <c r="E160" s="185"/>
      <c r="F160" s="185"/>
      <c r="G160" s="186" t="s">
        <v>49</v>
      </c>
      <c r="H160" s="186"/>
      <c r="I160" s="186"/>
      <c r="J160" s="186"/>
      <c r="K160" s="186" t="s">
        <v>12</v>
      </c>
      <c r="L160" s="186"/>
      <c r="M160" s="186"/>
      <c r="N160" s="186"/>
      <c r="O160" s="186" t="s">
        <v>82</v>
      </c>
      <c r="P160" s="186"/>
      <c r="Q160" s="186"/>
      <c r="R160" s="186"/>
      <c r="S160" s="186"/>
      <c r="T160" s="187" t="s">
        <v>96</v>
      </c>
      <c r="U160" s="187"/>
      <c r="V160" s="187"/>
      <c r="W160" s="187"/>
      <c r="X160" s="187"/>
      <c r="Y160" s="187"/>
      <c r="Z160" s="187"/>
      <c r="AA160" s="187"/>
      <c r="AB160" s="187"/>
      <c r="AC160" s="187"/>
      <c r="AD160" s="187"/>
      <c r="AE160" s="187"/>
      <c r="AF160" s="187"/>
      <c r="AG160" s="187"/>
      <c r="AH160" s="187"/>
      <c r="AI160" s="187"/>
      <c r="AJ160" s="178" t="s">
        <v>6</v>
      </c>
      <c r="AK160" s="179"/>
      <c r="AL160" s="179"/>
      <c r="AM160" s="179"/>
      <c r="AN160" s="180"/>
      <c r="AO160" s="181" t="s">
        <v>84</v>
      </c>
      <c r="AP160" s="182"/>
      <c r="AQ160" s="182"/>
      <c r="AR160" s="182"/>
      <c r="AS160" s="182"/>
      <c r="AT160" s="183"/>
    </row>
    <row r="161" spans="2:47" s="2" customFormat="1" ht="64.8" customHeight="1" x14ac:dyDescent="0.3">
      <c r="B161" s="184">
        <v>17</v>
      </c>
      <c r="C161" s="184"/>
      <c r="D161" s="185">
        <v>46226</v>
      </c>
      <c r="E161" s="185"/>
      <c r="F161" s="185"/>
      <c r="G161" s="184" t="s">
        <v>52</v>
      </c>
      <c r="H161" s="184"/>
      <c r="I161" s="184"/>
      <c r="J161" s="184"/>
      <c r="K161" s="186" t="s">
        <v>19</v>
      </c>
      <c r="L161" s="186"/>
      <c r="M161" s="186"/>
      <c r="N161" s="186"/>
      <c r="O161" s="186" t="s">
        <v>82</v>
      </c>
      <c r="P161" s="186"/>
      <c r="Q161" s="186"/>
      <c r="R161" s="186"/>
      <c r="S161" s="186"/>
      <c r="T161" s="187" t="s">
        <v>97</v>
      </c>
      <c r="U161" s="187"/>
      <c r="V161" s="187"/>
      <c r="W161" s="187"/>
      <c r="X161" s="187"/>
      <c r="Y161" s="187"/>
      <c r="Z161" s="187"/>
      <c r="AA161" s="187"/>
      <c r="AB161" s="187"/>
      <c r="AC161" s="187"/>
      <c r="AD161" s="187"/>
      <c r="AE161" s="187"/>
      <c r="AF161" s="187"/>
      <c r="AG161" s="187"/>
      <c r="AH161" s="187"/>
      <c r="AI161" s="187"/>
      <c r="AJ161" s="178" t="s">
        <v>6</v>
      </c>
      <c r="AK161" s="179"/>
      <c r="AL161" s="179"/>
      <c r="AM161" s="179"/>
      <c r="AN161" s="180"/>
      <c r="AO161" s="181" t="s">
        <v>84</v>
      </c>
      <c r="AP161" s="182"/>
      <c r="AQ161" s="182"/>
      <c r="AR161" s="182"/>
      <c r="AS161" s="182"/>
      <c r="AT161" s="183"/>
      <c r="AU161" s="1"/>
    </row>
    <row r="162" spans="2:47" s="2" customFormat="1" ht="81.599999999999994" customHeight="1" x14ac:dyDescent="0.3">
      <c r="B162" s="184">
        <v>18</v>
      </c>
      <c r="C162" s="184"/>
      <c r="D162" s="185">
        <v>46227</v>
      </c>
      <c r="E162" s="185"/>
      <c r="F162" s="185"/>
      <c r="G162" s="184" t="s">
        <v>52</v>
      </c>
      <c r="H162" s="184"/>
      <c r="I162" s="184"/>
      <c r="J162" s="184"/>
      <c r="K162" s="186" t="s">
        <v>19</v>
      </c>
      <c r="L162" s="186"/>
      <c r="M162" s="186"/>
      <c r="N162" s="186"/>
      <c r="O162" s="186" t="s">
        <v>82</v>
      </c>
      <c r="P162" s="186"/>
      <c r="Q162" s="186"/>
      <c r="R162" s="186"/>
      <c r="S162" s="186"/>
      <c r="T162" s="187" t="s">
        <v>98</v>
      </c>
      <c r="U162" s="187"/>
      <c r="V162" s="187"/>
      <c r="W162" s="187"/>
      <c r="X162" s="187"/>
      <c r="Y162" s="187"/>
      <c r="Z162" s="187"/>
      <c r="AA162" s="187"/>
      <c r="AB162" s="187"/>
      <c r="AC162" s="187"/>
      <c r="AD162" s="187"/>
      <c r="AE162" s="187"/>
      <c r="AF162" s="187"/>
      <c r="AG162" s="187"/>
      <c r="AH162" s="187"/>
      <c r="AI162" s="187"/>
      <c r="AJ162" s="178" t="s">
        <v>6</v>
      </c>
      <c r="AK162" s="179"/>
      <c r="AL162" s="179"/>
      <c r="AM162" s="179"/>
      <c r="AN162" s="180"/>
      <c r="AO162" s="181" t="s">
        <v>84</v>
      </c>
      <c r="AP162" s="182"/>
      <c r="AQ162" s="182"/>
      <c r="AR162" s="182"/>
      <c r="AS162" s="182"/>
      <c r="AT162" s="183"/>
      <c r="AU162" s="1"/>
    </row>
    <row r="163" spans="2:47" s="2" customFormat="1" ht="63.6" customHeight="1" x14ac:dyDescent="0.3">
      <c r="B163" s="184">
        <v>19</v>
      </c>
      <c r="C163" s="184"/>
      <c r="D163" s="185">
        <v>46229</v>
      </c>
      <c r="E163" s="185"/>
      <c r="F163" s="185"/>
      <c r="G163" s="184" t="s">
        <v>52</v>
      </c>
      <c r="H163" s="184"/>
      <c r="I163" s="184"/>
      <c r="J163" s="184"/>
      <c r="K163" s="186" t="s">
        <v>19</v>
      </c>
      <c r="L163" s="186"/>
      <c r="M163" s="186"/>
      <c r="N163" s="186"/>
      <c r="O163" s="186" t="s">
        <v>82</v>
      </c>
      <c r="P163" s="186"/>
      <c r="Q163" s="186"/>
      <c r="R163" s="186"/>
      <c r="S163" s="186"/>
      <c r="T163" s="187" t="s">
        <v>99</v>
      </c>
      <c r="U163" s="187"/>
      <c r="V163" s="187"/>
      <c r="W163" s="187"/>
      <c r="X163" s="187"/>
      <c r="Y163" s="187"/>
      <c r="Z163" s="187"/>
      <c r="AA163" s="187"/>
      <c r="AB163" s="187"/>
      <c r="AC163" s="187"/>
      <c r="AD163" s="187"/>
      <c r="AE163" s="187"/>
      <c r="AF163" s="187"/>
      <c r="AG163" s="187"/>
      <c r="AH163" s="187"/>
      <c r="AI163" s="187"/>
      <c r="AJ163" s="178" t="s">
        <v>6</v>
      </c>
      <c r="AK163" s="179"/>
      <c r="AL163" s="179"/>
      <c r="AM163" s="179"/>
      <c r="AN163" s="180"/>
      <c r="AO163" s="181" t="s">
        <v>84</v>
      </c>
      <c r="AP163" s="182"/>
      <c r="AQ163" s="182"/>
      <c r="AR163" s="182"/>
      <c r="AS163" s="182"/>
      <c r="AT163" s="183"/>
      <c r="AU163" s="1"/>
    </row>
    <row r="164" spans="2:47" s="2" customFormat="1" ht="96.6" customHeight="1" x14ac:dyDescent="0.3">
      <c r="B164" s="184">
        <v>20</v>
      </c>
      <c r="C164" s="184"/>
      <c r="D164" s="185">
        <v>46229</v>
      </c>
      <c r="E164" s="185"/>
      <c r="F164" s="185"/>
      <c r="G164" s="186" t="s">
        <v>51</v>
      </c>
      <c r="H164" s="186"/>
      <c r="I164" s="186"/>
      <c r="J164" s="186"/>
      <c r="K164" s="186" t="s">
        <v>16</v>
      </c>
      <c r="L164" s="186"/>
      <c r="M164" s="186"/>
      <c r="N164" s="186"/>
      <c r="O164" s="186" t="s">
        <v>82</v>
      </c>
      <c r="P164" s="186"/>
      <c r="Q164" s="186"/>
      <c r="R164" s="186"/>
      <c r="S164" s="186"/>
      <c r="T164" s="187" t="s">
        <v>100</v>
      </c>
      <c r="U164" s="187"/>
      <c r="V164" s="187"/>
      <c r="W164" s="187"/>
      <c r="X164" s="187"/>
      <c r="Y164" s="187"/>
      <c r="Z164" s="187"/>
      <c r="AA164" s="187"/>
      <c r="AB164" s="187"/>
      <c r="AC164" s="187"/>
      <c r="AD164" s="187"/>
      <c r="AE164" s="187"/>
      <c r="AF164" s="187"/>
      <c r="AG164" s="187"/>
      <c r="AH164" s="187"/>
      <c r="AI164" s="187"/>
      <c r="AJ164" s="178" t="s">
        <v>6</v>
      </c>
      <c r="AK164" s="179"/>
      <c r="AL164" s="179"/>
      <c r="AM164" s="179"/>
      <c r="AN164" s="180"/>
      <c r="AO164" s="181" t="s">
        <v>84</v>
      </c>
      <c r="AP164" s="182"/>
      <c r="AQ164" s="182"/>
      <c r="AR164" s="182"/>
      <c r="AS164" s="182"/>
      <c r="AT164" s="183"/>
      <c r="AU164" s="1"/>
    </row>
    <row r="165" spans="2:47" s="2" customFormat="1" ht="96.6" customHeight="1" x14ac:dyDescent="0.3">
      <c r="B165" s="184">
        <v>21</v>
      </c>
      <c r="C165" s="184"/>
      <c r="D165" s="185">
        <v>46229</v>
      </c>
      <c r="E165" s="185"/>
      <c r="F165" s="185"/>
      <c r="G165" s="186" t="s">
        <v>51</v>
      </c>
      <c r="H165" s="186"/>
      <c r="I165" s="186"/>
      <c r="J165" s="186"/>
      <c r="K165" s="186" t="s">
        <v>17</v>
      </c>
      <c r="L165" s="186"/>
      <c r="M165" s="186"/>
      <c r="N165" s="186"/>
      <c r="O165" s="186" t="s">
        <v>82</v>
      </c>
      <c r="P165" s="186"/>
      <c r="Q165" s="186"/>
      <c r="R165" s="186"/>
      <c r="S165" s="186"/>
      <c r="T165" s="187" t="s">
        <v>101</v>
      </c>
      <c r="U165" s="187"/>
      <c r="V165" s="187"/>
      <c r="W165" s="187"/>
      <c r="X165" s="187"/>
      <c r="Y165" s="187"/>
      <c r="Z165" s="187"/>
      <c r="AA165" s="187"/>
      <c r="AB165" s="187"/>
      <c r="AC165" s="187"/>
      <c r="AD165" s="187"/>
      <c r="AE165" s="187"/>
      <c r="AF165" s="187"/>
      <c r="AG165" s="187"/>
      <c r="AH165" s="187"/>
      <c r="AI165" s="187"/>
      <c r="AJ165" s="178" t="s">
        <v>6</v>
      </c>
      <c r="AK165" s="179"/>
      <c r="AL165" s="179"/>
      <c r="AM165" s="179"/>
      <c r="AN165" s="180"/>
      <c r="AO165" s="181" t="s">
        <v>84</v>
      </c>
      <c r="AP165" s="182"/>
      <c r="AQ165" s="182"/>
      <c r="AR165" s="182"/>
      <c r="AS165" s="182"/>
      <c r="AT165" s="183"/>
      <c r="AU165" s="1"/>
    </row>
    <row r="166" spans="2:47" s="2" customFormat="1" ht="68.400000000000006" customHeight="1" x14ac:dyDescent="0.3">
      <c r="B166" s="184">
        <v>22</v>
      </c>
      <c r="C166" s="184"/>
      <c r="D166" s="185">
        <v>46230</v>
      </c>
      <c r="E166" s="185"/>
      <c r="F166" s="185"/>
      <c r="G166" s="186" t="s">
        <v>51</v>
      </c>
      <c r="H166" s="186"/>
      <c r="I166" s="186"/>
      <c r="J166" s="186"/>
      <c r="K166" s="186" t="s">
        <v>16</v>
      </c>
      <c r="L166" s="186"/>
      <c r="M166" s="186"/>
      <c r="N166" s="186"/>
      <c r="O166" s="186" t="s">
        <v>82</v>
      </c>
      <c r="P166" s="186"/>
      <c r="Q166" s="186"/>
      <c r="R166" s="186"/>
      <c r="S166" s="186"/>
      <c r="T166" s="187" t="s">
        <v>102</v>
      </c>
      <c r="U166" s="187"/>
      <c r="V166" s="187"/>
      <c r="W166" s="187"/>
      <c r="X166" s="187"/>
      <c r="Y166" s="187"/>
      <c r="Z166" s="187"/>
      <c r="AA166" s="187"/>
      <c r="AB166" s="187"/>
      <c r="AC166" s="187"/>
      <c r="AD166" s="187"/>
      <c r="AE166" s="187"/>
      <c r="AF166" s="187"/>
      <c r="AG166" s="187"/>
      <c r="AH166" s="187"/>
      <c r="AI166" s="187"/>
      <c r="AJ166" s="178" t="s">
        <v>6</v>
      </c>
      <c r="AK166" s="179"/>
      <c r="AL166" s="179"/>
      <c r="AM166" s="179"/>
      <c r="AN166" s="180"/>
      <c r="AO166" s="181" t="s">
        <v>84</v>
      </c>
      <c r="AP166" s="182"/>
      <c r="AQ166" s="182"/>
      <c r="AR166" s="182"/>
      <c r="AS166" s="182"/>
      <c r="AT166" s="183"/>
      <c r="AU166" s="1"/>
    </row>
    <row r="167" spans="2:47" s="2" customFormat="1" ht="67.2" customHeight="1" x14ac:dyDescent="0.3">
      <c r="B167" s="184">
        <v>23</v>
      </c>
      <c r="C167" s="184"/>
      <c r="D167" s="185">
        <v>46230</v>
      </c>
      <c r="E167" s="185"/>
      <c r="F167" s="185"/>
      <c r="G167" s="186" t="s">
        <v>51</v>
      </c>
      <c r="H167" s="186"/>
      <c r="I167" s="186"/>
      <c r="J167" s="186"/>
      <c r="K167" s="186" t="s">
        <v>17</v>
      </c>
      <c r="L167" s="186"/>
      <c r="M167" s="186"/>
      <c r="N167" s="186"/>
      <c r="O167" s="186" t="s">
        <v>82</v>
      </c>
      <c r="P167" s="186"/>
      <c r="Q167" s="186"/>
      <c r="R167" s="186"/>
      <c r="S167" s="186"/>
      <c r="T167" s="187" t="s">
        <v>102</v>
      </c>
      <c r="U167" s="187"/>
      <c r="V167" s="187"/>
      <c r="W167" s="187"/>
      <c r="X167" s="187"/>
      <c r="Y167" s="187"/>
      <c r="Z167" s="187"/>
      <c r="AA167" s="187"/>
      <c r="AB167" s="187"/>
      <c r="AC167" s="187"/>
      <c r="AD167" s="187"/>
      <c r="AE167" s="187"/>
      <c r="AF167" s="187"/>
      <c r="AG167" s="187"/>
      <c r="AH167" s="187"/>
      <c r="AI167" s="187"/>
      <c r="AJ167" s="178" t="s">
        <v>6</v>
      </c>
      <c r="AK167" s="179"/>
      <c r="AL167" s="179"/>
      <c r="AM167" s="179"/>
      <c r="AN167" s="180"/>
      <c r="AO167" s="181" t="s">
        <v>84</v>
      </c>
      <c r="AP167" s="182"/>
      <c r="AQ167" s="182"/>
      <c r="AR167" s="182"/>
      <c r="AS167" s="182"/>
      <c r="AT167" s="183"/>
      <c r="AU167" s="1"/>
    </row>
    <row r="168" spans="2:47" s="2" customFormat="1" ht="66" customHeight="1" x14ac:dyDescent="0.3">
      <c r="B168" s="184">
        <v>24</v>
      </c>
      <c r="C168" s="184"/>
      <c r="D168" s="185">
        <v>46230</v>
      </c>
      <c r="E168" s="185"/>
      <c r="F168" s="185"/>
      <c r="G168" s="184" t="s">
        <v>52</v>
      </c>
      <c r="H168" s="184"/>
      <c r="I168" s="184"/>
      <c r="J168" s="184"/>
      <c r="K168" s="186" t="s">
        <v>19</v>
      </c>
      <c r="L168" s="186"/>
      <c r="M168" s="186"/>
      <c r="N168" s="186"/>
      <c r="O168" s="186" t="s">
        <v>82</v>
      </c>
      <c r="P168" s="186"/>
      <c r="Q168" s="186"/>
      <c r="R168" s="186"/>
      <c r="S168" s="186"/>
      <c r="T168" s="187" t="s">
        <v>103</v>
      </c>
      <c r="U168" s="187"/>
      <c r="V168" s="187"/>
      <c r="W168" s="187"/>
      <c r="X168" s="187"/>
      <c r="Y168" s="187"/>
      <c r="Z168" s="187"/>
      <c r="AA168" s="187"/>
      <c r="AB168" s="187"/>
      <c r="AC168" s="187"/>
      <c r="AD168" s="187"/>
      <c r="AE168" s="187"/>
      <c r="AF168" s="187"/>
      <c r="AG168" s="187"/>
      <c r="AH168" s="187"/>
      <c r="AI168" s="187"/>
      <c r="AJ168" s="178" t="s">
        <v>6</v>
      </c>
      <c r="AK168" s="179"/>
      <c r="AL168" s="179"/>
      <c r="AM168" s="179"/>
      <c r="AN168" s="180"/>
      <c r="AO168" s="181" t="s">
        <v>84</v>
      </c>
      <c r="AP168" s="182"/>
      <c r="AQ168" s="182"/>
      <c r="AR168" s="182"/>
      <c r="AS168" s="182"/>
      <c r="AT168" s="183"/>
      <c r="AU168" s="1"/>
    </row>
    <row r="169" spans="2:47" s="2" customFormat="1" ht="84" customHeight="1" x14ac:dyDescent="0.3">
      <c r="B169" s="184">
        <v>25</v>
      </c>
      <c r="C169" s="184"/>
      <c r="D169" s="185">
        <v>46231</v>
      </c>
      <c r="E169" s="185"/>
      <c r="F169" s="185"/>
      <c r="G169" s="184" t="s">
        <v>52</v>
      </c>
      <c r="H169" s="184"/>
      <c r="I169" s="184"/>
      <c r="J169" s="184"/>
      <c r="K169" s="186" t="s">
        <v>19</v>
      </c>
      <c r="L169" s="186"/>
      <c r="M169" s="186"/>
      <c r="N169" s="186"/>
      <c r="O169" s="186" t="s">
        <v>82</v>
      </c>
      <c r="P169" s="186"/>
      <c r="Q169" s="186"/>
      <c r="R169" s="186"/>
      <c r="S169" s="186"/>
      <c r="T169" s="187" t="s">
        <v>104</v>
      </c>
      <c r="U169" s="187"/>
      <c r="V169" s="187"/>
      <c r="W169" s="187"/>
      <c r="X169" s="187"/>
      <c r="Y169" s="187"/>
      <c r="Z169" s="187"/>
      <c r="AA169" s="187"/>
      <c r="AB169" s="187"/>
      <c r="AC169" s="187"/>
      <c r="AD169" s="187"/>
      <c r="AE169" s="187"/>
      <c r="AF169" s="187"/>
      <c r="AG169" s="187"/>
      <c r="AH169" s="187"/>
      <c r="AI169" s="187"/>
      <c r="AJ169" s="178" t="s">
        <v>6</v>
      </c>
      <c r="AK169" s="179"/>
      <c r="AL169" s="179"/>
      <c r="AM169" s="179"/>
      <c r="AN169" s="180"/>
      <c r="AO169" s="181" t="s">
        <v>84</v>
      </c>
      <c r="AP169" s="182"/>
      <c r="AQ169" s="182"/>
      <c r="AR169" s="182"/>
      <c r="AS169" s="182"/>
      <c r="AT169" s="183"/>
      <c r="AU169" s="1"/>
    </row>
    <row r="170" spans="2:47" s="2" customFormat="1" ht="19.95" customHeight="1" x14ac:dyDescent="0.3">
      <c r="B170" s="204">
        <v>26</v>
      </c>
      <c r="C170" s="204"/>
      <c r="D170" s="212">
        <v>46206</v>
      </c>
      <c r="E170" s="212"/>
      <c r="F170" s="213"/>
      <c r="G170" s="207" t="s">
        <v>49</v>
      </c>
      <c r="H170" s="207"/>
      <c r="I170" s="207"/>
      <c r="J170" s="207"/>
      <c r="K170" s="208" t="s">
        <v>12</v>
      </c>
      <c r="L170" s="208"/>
      <c r="M170" s="208"/>
      <c r="N170" s="208"/>
      <c r="O170" s="208" t="s">
        <v>105</v>
      </c>
      <c r="P170" s="208"/>
      <c r="Q170" s="208"/>
      <c r="R170" s="208"/>
      <c r="S170" s="208"/>
      <c r="T170" s="209" t="s">
        <v>106</v>
      </c>
      <c r="U170" s="210"/>
      <c r="V170" s="210"/>
      <c r="W170" s="210"/>
      <c r="X170" s="210"/>
      <c r="Y170" s="210"/>
      <c r="Z170" s="210"/>
      <c r="AA170" s="210"/>
      <c r="AB170" s="210"/>
      <c r="AC170" s="210"/>
      <c r="AD170" s="210"/>
      <c r="AE170" s="210"/>
      <c r="AF170" s="210"/>
      <c r="AG170" s="210"/>
      <c r="AH170" s="210"/>
      <c r="AI170" s="211"/>
      <c r="AJ170" s="198" t="s">
        <v>6</v>
      </c>
      <c r="AK170" s="199"/>
      <c r="AL170" s="199"/>
      <c r="AM170" s="199"/>
      <c r="AN170" s="200"/>
      <c r="AO170" s="201" t="s">
        <v>107</v>
      </c>
      <c r="AP170" s="202"/>
      <c r="AQ170" s="202"/>
      <c r="AR170" s="202"/>
      <c r="AS170" s="202"/>
      <c r="AT170" s="203"/>
      <c r="AU170" s="1"/>
    </row>
    <row r="171" spans="2:47" s="2" customFormat="1" ht="19.95" customHeight="1" x14ac:dyDescent="0.3">
      <c r="B171" s="204">
        <v>27</v>
      </c>
      <c r="C171" s="204"/>
      <c r="D171" s="205">
        <v>46207</v>
      </c>
      <c r="E171" s="205"/>
      <c r="F171" s="206"/>
      <c r="G171" s="207" t="s">
        <v>52</v>
      </c>
      <c r="H171" s="207"/>
      <c r="I171" s="207"/>
      <c r="J171" s="207"/>
      <c r="K171" s="208" t="s">
        <v>19</v>
      </c>
      <c r="L171" s="208"/>
      <c r="M171" s="208"/>
      <c r="N171" s="208"/>
      <c r="O171" s="208" t="s">
        <v>108</v>
      </c>
      <c r="P171" s="208"/>
      <c r="Q171" s="208"/>
      <c r="R171" s="208"/>
      <c r="S171" s="208"/>
      <c r="T171" s="209" t="s">
        <v>106</v>
      </c>
      <c r="U171" s="210"/>
      <c r="V171" s="210"/>
      <c r="W171" s="210"/>
      <c r="X171" s="210"/>
      <c r="Y171" s="210"/>
      <c r="Z171" s="210"/>
      <c r="AA171" s="210"/>
      <c r="AB171" s="210"/>
      <c r="AC171" s="210"/>
      <c r="AD171" s="210"/>
      <c r="AE171" s="210"/>
      <c r="AF171" s="210"/>
      <c r="AG171" s="210"/>
      <c r="AH171" s="210"/>
      <c r="AI171" s="211"/>
      <c r="AJ171" s="198" t="s">
        <v>6</v>
      </c>
      <c r="AK171" s="199"/>
      <c r="AL171" s="199"/>
      <c r="AM171" s="199"/>
      <c r="AN171" s="200"/>
      <c r="AO171" s="201" t="s">
        <v>109</v>
      </c>
      <c r="AP171" s="202"/>
      <c r="AQ171" s="202"/>
      <c r="AR171" s="202"/>
      <c r="AS171" s="202"/>
      <c r="AT171" s="203"/>
      <c r="AU171" s="1"/>
    </row>
    <row r="172" spans="2:47" s="2" customFormat="1" ht="19.95" customHeight="1" x14ac:dyDescent="0.3">
      <c r="B172" s="204">
        <v>28</v>
      </c>
      <c r="C172" s="204"/>
      <c r="D172" s="205">
        <v>46210</v>
      </c>
      <c r="E172" s="205"/>
      <c r="F172" s="206"/>
      <c r="G172" s="207" t="s">
        <v>53</v>
      </c>
      <c r="H172" s="207"/>
      <c r="I172" s="207"/>
      <c r="J172" s="207"/>
      <c r="K172" s="208" t="s">
        <v>21</v>
      </c>
      <c r="L172" s="208"/>
      <c r="M172" s="208"/>
      <c r="N172" s="208"/>
      <c r="O172" s="208" t="s">
        <v>110</v>
      </c>
      <c r="P172" s="208"/>
      <c r="Q172" s="208"/>
      <c r="R172" s="208"/>
      <c r="S172" s="208"/>
      <c r="T172" s="209" t="s">
        <v>106</v>
      </c>
      <c r="U172" s="210"/>
      <c r="V172" s="210"/>
      <c r="W172" s="210"/>
      <c r="X172" s="210"/>
      <c r="Y172" s="210"/>
      <c r="Z172" s="210"/>
      <c r="AA172" s="210"/>
      <c r="AB172" s="210"/>
      <c r="AC172" s="210"/>
      <c r="AD172" s="210"/>
      <c r="AE172" s="210"/>
      <c r="AF172" s="210"/>
      <c r="AG172" s="210"/>
      <c r="AH172" s="210"/>
      <c r="AI172" s="211"/>
      <c r="AJ172" s="198" t="s">
        <v>6</v>
      </c>
      <c r="AK172" s="199"/>
      <c r="AL172" s="199"/>
      <c r="AM172" s="199"/>
      <c r="AN172" s="200"/>
      <c r="AO172" s="201" t="s">
        <v>111</v>
      </c>
      <c r="AP172" s="202"/>
      <c r="AQ172" s="202"/>
      <c r="AR172" s="202"/>
      <c r="AS172" s="202"/>
      <c r="AT172" s="203"/>
      <c r="AU172" s="1"/>
    </row>
    <row r="173" spans="2:47" s="2" customFormat="1" ht="19.95" customHeight="1" x14ac:dyDescent="0.3">
      <c r="B173" s="204">
        <v>29</v>
      </c>
      <c r="C173" s="204"/>
      <c r="D173" s="206">
        <v>46211</v>
      </c>
      <c r="E173" s="214"/>
      <c r="F173" s="214"/>
      <c r="G173" s="207" t="s">
        <v>53</v>
      </c>
      <c r="H173" s="207"/>
      <c r="I173" s="207"/>
      <c r="J173" s="207"/>
      <c r="K173" s="208" t="s">
        <v>22</v>
      </c>
      <c r="L173" s="208"/>
      <c r="M173" s="208"/>
      <c r="N173" s="208"/>
      <c r="O173" s="208" t="s">
        <v>112</v>
      </c>
      <c r="P173" s="208"/>
      <c r="Q173" s="208"/>
      <c r="R173" s="208"/>
      <c r="S173" s="208"/>
      <c r="T173" s="209" t="s">
        <v>106</v>
      </c>
      <c r="U173" s="210"/>
      <c r="V173" s="210"/>
      <c r="W173" s="210"/>
      <c r="X173" s="210"/>
      <c r="Y173" s="210"/>
      <c r="Z173" s="210"/>
      <c r="AA173" s="210"/>
      <c r="AB173" s="210"/>
      <c r="AC173" s="210"/>
      <c r="AD173" s="210"/>
      <c r="AE173" s="210"/>
      <c r="AF173" s="210"/>
      <c r="AG173" s="210"/>
      <c r="AH173" s="210"/>
      <c r="AI173" s="211"/>
      <c r="AJ173" s="198" t="s">
        <v>6</v>
      </c>
      <c r="AK173" s="199"/>
      <c r="AL173" s="199"/>
      <c r="AM173" s="199"/>
      <c r="AN173" s="200"/>
      <c r="AO173" s="201" t="s">
        <v>113</v>
      </c>
      <c r="AP173" s="202"/>
      <c r="AQ173" s="202"/>
      <c r="AR173" s="202"/>
      <c r="AS173" s="202"/>
      <c r="AT173" s="203"/>
      <c r="AU173" s="1"/>
    </row>
    <row r="174" spans="2:47" s="2" customFormat="1" ht="19.95" customHeight="1" x14ac:dyDescent="0.3">
      <c r="B174" s="204">
        <v>30</v>
      </c>
      <c r="C174" s="204"/>
      <c r="D174" s="206">
        <v>46213</v>
      </c>
      <c r="E174" s="214"/>
      <c r="F174" s="214"/>
      <c r="G174" s="207" t="s">
        <v>51</v>
      </c>
      <c r="H174" s="207"/>
      <c r="I174" s="207"/>
      <c r="J174" s="207"/>
      <c r="K174" s="208" t="s">
        <v>17</v>
      </c>
      <c r="L174" s="208"/>
      <c r="M174" s="208"/>
      <c r="N174" s="208"/>
      <c r="O174" s="208" t="s">
        <v>110</v>
      </c>
      <c r="P174" s="208"/>
      <c r="Q174" s="208"/>
      <c r="R174" s="208"/>
      <c r="S174" s="208"/>
      <c r="T174" s="209" t="s">
        <v>106</v>
      </c>
      <c r="U174" s="210"/>
      <c r="V174" s="210"/>
      <c r="W174" s="210"/>
      <c r="X174" s="210"/>
      <c r="Y174" s="210"/>
      <c r="Z174" s="210"/>
      <c r="AA174" s="210"/>
      <c r="AB174" s="210"/>
      <c r="AC174" s="210"/>
      <c r="AD174" s="210"/>
      <c r="AE174" s="210"/>
      <c r="AF174" s="210"/>
      <c r="AG174" s="210"/>
      <c r="AH174" s="210"/>
      <c r="AI174" s="211"/>
      <c r="AJ174" s="198" t="s">
        <v>6</v>
      </c>
      <c r="AK174" s="199"/>
      <c r="AL174" s="199"/>
      <c r="AM174" s="199"/>
      <c r="AN174" s="200"/>
      <c r="AO174" s="201" t="s">
        <v>114</v>
      </c>
      <c r="AP174" s="202"/>
      <c r="AQ174" s="202"/>
      <c r="AR174" s="202"/>
      <c r="AS174" s="202"/>
      <c r="AT174" s="203"/>
      <c r="AU174" s="1"/>
    </row>
    <row r="175" spans="2:47" s="2" customFormat="1" ht="19.95" customHeight="1" x14ac:dyDescent="0.3">
      <c r="B175" s="204">
        <v>31</v>
      </c>
      <c r="C175" s="204"/>
      <c r="D175" s="206">
        <v>46214</v>
      </c>
      <c r="E175" s="214"/>
      <c r="F175" s="214"/>
      <c r="G175" s="207" t="s">
        <v>51</v>
      </c>
      <c r="H175" s="207"/>
      <c r="I175" s="207"/>
      <c r="J175" s="207"/>
      <c r="K175" s="208" t="s">
        <v>115</v>
      </c>
      <c r="L175" s="208"/>
      <c r="M175" s="208"/>
      <c r="N175" s="208"/>
      <c r="O175" s="208" t="s">
        <v>110</v>
      </c>
      <c r="P175" s="208"/>
      <c r="Q175" s="208"/>
      <c r="R175" s="208"/>
      <c r="S175" s="208"/>
      <c r="T175" s="209" t="s">
        <v>106</v>
      </c>
      <c r="U175" s="210"/>
      <c r="V175" s="210"/>
      <c r="W175" s="210"/>
      <c r="X175" s="210"/>
      <c r="Y175" s="210"/>
      <c r="Z175" s="210"/>
      <c r="AA175" s="210"/>
      <c r="AB175" s="210"/>
      <c r="AC175" s="210"/>
      <c r="AD175" s="210"/>
      <c r="AE175" s="210"/>
      <c r="AF175" s="210"/>
      <c r="AG175" s="210"/>
      <c r="AH175" s="210"/>
      <c r="AI175" s="211"/>
      <c r="AJ175" s="198" t="s">
        <v>6</v>
      </c>
      <c r="AK175" s="199"/>
      <c r="AL175" s="199"/>
      <c r="AM175" s="199"/>
      <c r="AN175" s="200"/>
      <c r="AO175" s="201" t="s">
        <v>109</v>
      </c>
      <c r="AP175" s="202"/>
      <c r="AQ175" s="202"/>
      <c r="AR175" s="202"/>
      <c r="AS175" s="202"/>
      <c r="AT175" s="203"/>
      <c r="AU175" s="1"/>
    </row>
    <row r="176" spans="2:47" s="2" customFormat="1" ht="19.95" customHeight="1" x14ac:dyDescent="0.3">
      <c r="B176" s="204">
        <v>32</v>
      </c>
      <c r="C176" s="204"/>
      <c r="D176" s="206">
        <v>46215</v>
      </c>
      <c r="E176" s="214"/>
      <c r="F176" s="214"/>
      <c r="G176" s="207" t="s">
        <v>50</v>
      </c>
      <c r="H176" s="207"/>
      <c r="I176" s="207"/>
      <c r="J176" s="207"/>
      <c r="K176" s="208" t="s">
        <v>14</v>
      </c>
      <c r="L176" s="208"/>
      <c r="M176" s="208"/>
      <c r="N176" s="208"/>
      <c r="O176" s="208" t="s">
        <v>110</v>
      </c>
      <c r="P176" s="208"/>
      <c r="Q176" s="208"/>
      <c r="R176" s="208"/>
      <c r="S176" s="208"/>
      <c r="T176" s="209" t="s">
        <v>106</v>
      </c>
      <c r="U176" s="210"/>
      <c r="V176" s="210"/>
      <c r="W176" s="210"/>
      <c r="X176" s="210"/>
      <c r="Y176" s="210"/>
      <c r="Z176" s="210"/>
      <c r="AA176" s="210"/>
      <c r="AB176" s="210"/>
      <c r="AC176" s="210"/>
      <c r="AD176" s="210"/>
      <c r="AE176" s="210"/>
      <c r="AF176" s="210"/>
      <c r="AG176" s="210"/>
      <c r="AH176" s="210"/>
      <c r="AI176" s="211"/>
      <c r="AJ176" s="198" t="s">
        <v>6</v>
      </c>
      <c r="AK176" s="199"/>
      <c r="AL176" s="199"/>
      <c r="AM176" s="199"/>
      <c r="AN176" s="200"/>
      <c r="AO176" s="201" t="s">
        <v>116</v>
      </c>
      <c r="AP176" s="202"/>
      <c r="AQ176" s="202"/>
      <c r="AR176" s="202"/>
      <c r="AS176" s="202"/>
      <c r="AT176" s="203"/>
      <c r="AU176" s="1"/>
    </row>
    <row r="177" spans="2:47" s="2" customFormat="1" ht="19.95" customHeight="1" x14ac:dyDescent="0.3">
      <c r="B177" s="204">
        <v>33</v>
      </c>
      <c r="C177" s="204"/>
      <c r="D177" s="206">
        <v>46222</v>
      </c>
      <c r="E177" s="214"/>
      <c r="F177" s="214"/>
      <c r="G177" s="207" t="s">
        <v>49</v>
      </c>
      <c r="H177" s="207"/>
      <c r="I177" s="207"/>
      <c r="J177" s="207"/>
      <c r="K177" s="208" t="s">
        <v>12</v>
      </c>
      <c r="L177" s="208"/>
      <c r="M177" s="208"/>
      <c r="N177" s="208"/>
      <c r="O177" s="208" t="s">
        <v>110</v>
      </c>
      <c r="P177" s="208"/>
      <c r="Q177" s="208"/>
      <c r="R177" s="208"/>
      <c r="S177" s="208"/>
      <c r="T177" s="209" t="s">
        <v>106</v>
      </c>
      <c r="U177" s="210"/>
      <c r="V177" s="210"/>
      <c r="W177" s="210"/>
      <c r="X177" s="210"/>
      <c r="Y177" s="210"/>
      <c r="Z177" s="210"/>
      <c r="AA177" s="210"/>
      <c r="AB177" s="210"/>
      <c r="AC177" s="210"/>
      <c r="AD177" s="210"/>
      <c r="AE177" s="210"/>
      <c r="AF177" s="210"/>
      <c r="AG177" s="210"/>
      <c r="AH177" s="210"/>
      <c r="AI177" s="211"/>
      <c r="AJ177" s="198" t="s">
        <v>6</v>
      </c>
      <c r="AK177" s="199"/>
      <c r="AL177" s="199"/>
      <c r="AM177" s="199"/>
      <c r="AN177" s="200"/>
      <c r="AO177" s="201" t="s">
        <v>117</v>
      </c>
      <c r="AP177" s="202"/>
      <c r="AQ177" s="202"/>
      <c r="AR177" s="202"/>
      <c r="AS177" s="202"/>
      <c r="AT177" s="203"/>
      <c r="AU177" s="1"/>
    </row>
    <row r="178" spans="2:47" s="2" customFormat="1" ht="19.95" customHeight="1" x14ac:dyDescent="0.3">
      <c r="B178" s="204">
        <v>34</v>
      </c>
      <c r="C178" s="204"/>
      <c r="D178" s="206">
        <v>46224</v>
      </c>
      <c r="E178" s="214"/>
      <c r="F178" s="214"/>
      <c r="G178" s="207" t="s">
        <v>52</v>
      </c>
      <c r="H178" s="207"/>
      <c r="I178" s="207"/>
      <c r="J178" s="207"/>
      <c r="K178" s="208" t="s">
        <v>19</v>
      </c>
      <c r="L178" s="208"/>
      <c r="M178" s="208"/>
      <c r="N178" s="208"/>
      <c r="O178" s="208" t="s">
        <v>110</v>
      </c>
      <c r="P178" s="208"/>
      <c r="Q178" s="208"/>
      <c r="R178" s="208"/>
      <c r="S178" s="208"/>
      <c r="T178" s="209" t="s">
        <v>106</v>
      </c>
      <c r="U178" s="210"/>
      <c r="V178" s="210"/>
      <c r="W178" s="210"/>
      <c r="X178" s="210"/>
      <c r="Y178" s="210"/>
      <c r="Z178" s="210"/>
      <c r="AA178" s="210"/>
      <c r="AB178" s="210"/>
      <c r="AC178" s="210"/>
      <c r="AD178" s="210"/>
      <c r="AE178" s="210"/>
      <c r="AF178" s="210"/>
      <c r="AG178" s="210"/>
      <c r="AH178" s="210"/>
      <c r="AI178" s="211"/>
      <c r="AJ178" s="198" t="s">
        <v>6</v>
      </c>
      <c r="AK178" s="199"/>
      <c r="AL178" s="199"/>
      <c r="AM178" s="199"/>
      <c r="AN178" s="200"/>
      <c r="AO178" s="201" t="s">
        <v>118</v>
      </c>
      <c r="AP178" s="202"/>
      <c r="AQ178" s="202"/>
      <c r="AR178" s="202"/>
      <c r="AS178" s="202"/>
      <c r="AT178" s="203"/>
      <c r="AU178" s="1"/>
    </row>
    <row r="179" spans="2:47" s="2" customFormat="1" ht="19.95" customHeight="1" x14ac:dyDescent="0.3">
      <c r="B179" s="204">
        <v>35</v>
      </c>
      <c r="C179" s="204"/>
      <c r="D179" s="206">
        <v>46225</v>
      </c>
      <c r="E179" s="214"/>
      <c r="F179" s="214"/>
      <c r="G179" s="207" t="s">
        <v>53</v>
      </c>
      <c r="H179" s="207"/>
      <c r="I179" s="207"/>
      <c r="J179" s="207"/>
      <c r="K179" s="208" t="s">
        <v>21</v>
      </c>
      <c r="L179" s="208"/>
      <c r="M179" s="208"/>
      <c r="N179" s="208"/>
      <c r="O179" s="208" t="s">
        <v>112</v>
      </c>
      <c r="P179" s="208"/>
      <c r="Q179" s="208"/>
      <c r="R179" s="208"/>
      <c r="S179" s="208"/>
      <c r="T179" s="209" t="s">
        <v>106</v>
      </c>
      <c r="U179" s="210"/>
      <c r="V179" s="210"/>
      <c r="W179" s="210"/>
      <c r="X179" s="210"/>
      <c r="Y179" s="210"/>
      <c r="Z179" s="210"/>
      <c r="AA179" s="210"/>
      <c r="AB179" s="210"/>
      <c r="AC179" s="210"/>
      <c r="AD179" s="210"/>
      <c r="AE179" s="210"/>
      <c r="AF179" s="210"/>
      <c r="AG179" s="210"/>
      <c r="AH179" s="210"/>
      <c r="AI179" s="211"/>
      <c r="AJ179" s="198" t="s">
        <v>6</v>
      </c>
      <c r="AK179" s="199"/>
      <c r="AL179" s="199"/>
      <c r="AM179" s="199"/>
      <c r="AN179" s="200"/>
      <c r="AO179" s="201" t="s">
        <v>119</v>
      </c>
      <c r="AP179" s="202"/>
      <c r="AQ179" s="202"/>
      <c r="AR179" s="202"/>
      <c r="AS179" s="202"/>
      <c r="AT179" s="203"/>
      <c r="AU179" s="1"/>
    </row>
    <row r="180" spans="2:47" s="2" customFormat="1" ht="19.95" customHeight="1" x14ac:dyDescent="0.3">
      <c r="B180" s="204">
        <v>36</v>
      </c>
      <c r="C180" s="204"/>
      <c r="D180" s="206">
        <v>46226</v>
      </c>
      <c r="E180" s="214"/>
      <c r="F180" s="214"/>
      <c r="G180" s="207" t="s">
        <v>53</v>
      </c>
      <c r="H180" s="207"/>
      <c r="I180" s="207"/>
      <c r="J180" s="207"/>
      <c r="K180" s="208" t="s">
        <v>22</v>
      </c>
      <c r="L180" s="208"/>
      <c r="M180" s="208"/>
      <c r="N180" s="208"/>
      <c r="O180" s="208" t="s">
        <v>110</v>
      </c>
      <c r="P180" s="208"/>
      <c r="Q180" s="208"/>
      <c r="R180" s="208"/>
      <c r="S180" s="208"/>
      <c r="T180" s="209" t="s">
        <v>106</v>
      </c>
      <c r="U180" s="210"/>
      <c r="V180" s="210"/>
      <c r="W180" s="210"/>
      <c r="X180" s="210"/>
      <c r="Y180" s="210"/>
      <c r="Z180" s="210"/>
      <c r="AA180" s="210"/>
      <c r="AB180" s="210"/>
      <c r="AC180" s="210"/>
      <c r="AD180" s="210"/>
      <c r="AE180" s="210"/>
      <c r="AF180" s="210"/>
      <c r="AG180" s="210"/>
      <c r="AH180" s="210"/>
      <c r="AI180" s="211"/>
      <c r="AJ180" s="198" t="s">
        <v>6</v>
      </c>
      <c r="AK180" s="199"/>
      <c r="AL180" s="199"/>
      <c r="AM180" s="199"/>
      <c r="AN180" s="200"/>
      <c r="AO180" s="201" t="s">
        <v>120</v>
      </c>
      <c r="AP180" s="202"/>
      <c r="AQ180" s="202"/>
      <c r="AR180" s="202"/>
      <c r="AS180" s="202"/>
      <c r="AT180" s="203"/>
      <c r="AU180" s="1"/>
    </row>
    <row r="181" spans="2:47" s="2" customFormat="1" ht="19.95" customHeight="1" x14ac:dyDescent="0.3">
      <c r="B181" s="204">
        <v>37</v>
      </c>
      <c r="C181" s="204"/>
      <c r="D181" s="206">
        <v>46227</v>
      </c>
      <c r="E181" s="214"/>
      <c r="F181" s="214"/>
      <c r="G181" s="207" t="s">
        <v>50</v>
      </c>
      <c r="H181" s="207"/>
      <c r="I181" s="207"/>
      <c r="J181" s="207"/>
      <c r="K181" s="208" t="s">
        <v>14</v>
      </c>
      <c r="L181" s="208"/>
      <c r="M181" s="208"/>
      <c r="N181" s="208"/>
      <c r="O181" s="208" t="s">
        <v>112</v>
      </c>
      <c r="P181" s="208"/>
      <c r="Q181" s="208"/>
      <c r="R181" s="208"/>
      <c r="S181" s="208"/>
      <c r="T181" s="209" t="s">
        <v>106</v>
      </c>
      <c r="U181" s="210"/>
      <c r="V181" s="210"/>
      <c r="W181" s="210"/>
      <c r="X181" s="210"/>
      <c r="Y181" s="210"/>
      <c r="Z181" s="210"/>
      <c r="AA181" s="210"/>
      <c r="AB181" s="210"/>
      <c r="AC181" s="210"/>
      <c r="AD181" s="210"/>
      <c r="AE181" s="210"/>
      <c r="AF181" s="210"/>
      <c r="AG181" s="210"/>
      <c r="AH181" s="210"/>
      <c r="AI181" s="211"/>
      <c r="AJ181" s="198" t="s">
        <v>6</v>
      </c>
      <c r="AK181" s="199"/>
      <c r="AL181" s="199"/>
      <c r="AM181" s="199"/>
      <c r="AN181" s="200"/>
      <c r="AO181" s="201" t="s">
        <v>121</v>
      </c>
      <c r="AP181" s="202"/>
      <c r="AQ181" s="202"/>
      <c r="AR181" s="202"/>
      <c r="AS181" s="202"/>
      <c r="AT181" s="203"/>
      <c r="AU181" s="1"/>
    </row>
    <row r="182" spans="2:47" s="2" customFormat="1" ht="19.95" customHeight="1" x14ac:dyDescent="0.3">
      <c r="B182" s="204">
        <v>38</v>
      </c>
      <c r="C182" s="204"/>
      <c r="D182" s="212">
        <v>46228</v>
      </c>
      <c r="E182" s="212"/>
      <c r="F182" s="213"/>
      <c r="G182" s="207" t="s">
        <v>51</v>
      </c>
      <c r="H182" s="207"/>
      <c r="I182" s="207"/>
      <c r="J182" s="207"/>
      <c r="K182" s="208" t="s">
        <v>17</v>
      </c>
      <c r="L182" s="208"/>
      <c r="M182" s="208"/>
      <c r="N182" s="208"/>
      <c r="O182" s="208" t="s">
        <v>108</v>
      </c>
      <c r="P182" s="208"/>
      <c r="Q182" s="208"/>
      <c r="R182" s="208"/>
      <c r="S182" s="208"/>
      <c r="T182" s="209" t="s">
        <v>106</v>
      </c>
      <c r="U182" s="210"/>
      <c r="V182" s="210"/>
      <c r="W182" s="210"/>
      <c r="X182" s="210"/>
      <c r="Y182" s="210"/>
      <c r="Z182" s="210"/>
      <c r="AA182" s="210"/>
      <c r="AB182" s="210"/>
      <c r="AC182" s="210"/>
      <c r="AD182" s="210"/>
      <c r="AE182" s="210"/>
      <c r="AF182" s="210"/>
      <c r="AG182" s="210"/>
      <c r="AH182" s="210"/>
      <c r="AI182" s="211"/>
      <c r="AJ182" s="198" t="s">
        <v>6</v>
      </c>
      <c r="AK182" s="199"/>
      <c r="AL182" s="199"/>
      <c r="AM182" s="199"/>
      <c r="AN182" s="200"/>
      <c r="AO182" s="201" t="s">
        <v>122</v>
      </c>
      <c r="AP182" s="202"/>
      <c r="AQ182" s="202"/>
      <c r="AR182" s="202"/>
      <c r="AS182" s="202"/>
      <c r="AT182" s="203"/>
      <c r="AU182" s="1"/>
    </row>
    <row r="183" spans="2:47" s="2" customFormat="1" ht="19.95" customHeight="1" x14ac:dyDescent="0.3">
      <c r="B183" s="204">
        <v>39</v>
      </c>
      <c r="C183" s="204"/>
      <c r="D183" s="212">
        <v>46229</v>
      </c>
      <c r="E183" s="212"/>
      <c r="F183" s="213"/>
      <c r="G183" s="207" t="s">
        <v>51</v>
      </c>
      <c r="H183" s="207"/>
      <c r="I183" s="207"/>
      <c r="J183" s="207"/>
      <c r="K183" s="208" t="s">
        <v>16</v>
      </c>
      <c r="L183" s="208"/>
      <c r="M183" s="208"/>
      <c r="N183" s="208"/>
      <c r="O183" s="208" t="s">
        <v>108</v>
      </c>
      <c r="P183" s="208"/>
      <c r="Q183" s="208"/>
      <c r="R183" s="208"/>
      <c r="S183" s="208"/>
      <c r="T183" s="209" t="s">
        <v>106</v>
      </c>
      <c r="U183" s="210"/>
      <c r="V183" s="210"/>
      <c r="W183" s="210"/>
      <c r="X183" s="210"/>
      <c r="Y183" s="210"/>
      <c r="Z183" s="210"/>
      <c r="AA183" s="210"/>
      <c r="AB183" s="210"/>
      <c r="AC183" s="210"/>
      <c r="AD183" s="210"/>
      <c r="AE183" s="210"/>
      <c r="AF183" s="210"/>
      <c r="AG183" s="210"/>
      <c r="AH183" s="210"/>
      <c r="AI183" s="211"/>
      <c r="AJ183" s="198" t="s">
        <v>6</v>
      </c>
      <c r="AK183" s="199"/>
      <c r="AL183" s="199"/>
      <c r="AM183" s="199"/>
      <c r="AN183" s="200"/>
      <c r="AO183" s="201" t="s">
        <v>118</v>
      </c>
      <c r="AP183" s="202"/>
      <c r="AQ183" s="202"/>
      <c r="AR183" s="202"/>
      <c r="AS183" s="202"/>
      <c r="AT183" s="203"/>
      <c r="AU183" s="1"/>
    </row>
    <row r="184" spans="2:47" s="2" customFormat="1" ht="19.95" customHeight="1" x14ac:dyDescent="0.3">
      <c r="B184" s="204">
        <v>40</v>
      </c>
      <c r="C184" s="204"/>
      <c r="D184" s="212">
        <v>46231</v>
      </c>
      <c r="E184" s="212"/>
      <c r="F184" s="213"/>
      <c r="G184" s="207" t="s">
        <v>51</v>
      </c>
      <c r="H184" s="207"/>
      <c r="I184" s="207"/>
      <c r="J184" s="207"/>
      <c r="K184" s="208" t="s">
        <v>18</v>
      </c>
      <c r="L184" s="208"/>
      <c r="M184" s="208"/>
      <c r="N184" s="208"/>
      <c r="O184" s="208" t="s">
        <v>110</v>
      </c>
      <c r="P184" s="208"/>
      <c r="Q184" s="208"/>
      <c r="R184" s="208"/>
      <c r="S184" s="208"/>
      <c r="T184" s="209" t="s">
        <v>106</v>
      </c>
      <c r="U184" s="210"/>
      <c r="V184" s="210"/>
      <c r="W184" s="210"/>
      <c r="X184" s="210"/>
      <c r="Y184" s="210"/>
      <c r="Z184" s="210"/>
      <c r="AA184" s="210"/>
      <c r="AB184" s="210"/>
      <c r="AC184" s="210"/>
      <c r="AD184" s="210"/>
      <c r="AE184" s="210"/>
      <c r="AF184" s="210"/>
      <c r="AG184" s="210"/>
      <c r="AH184" s="210"/>
      <c r="AI184" s="211"/>
      <c r="AJ184" s="198" t="s">
        <v>6</v>
      </c>
      <c r="AK184" s="199"/>
      <c r="AL184" s="199"/>
      <c r="AM184" s="199"/>
      <c r="AN184" s="200"/>
      <c r="AO184" s="201" t="s">
        <v>123</v>
      </c>
      <c r="AP184" s="202"/>
      <c r="AQ184" s="202"/>
      <c r="AR184" s="202"/>
      <c r="AS184" s="202"/>
      <c r="AT184" s="203"/>
      <c r="AU184" s="1"/>
    </row>
    <row r="185" spans="2:47" s="2" customFormat="1" ht="9" customHeight="1" x14ac:dyDescent="0.3">
      <c r="B185" s="20"/>
      <c r="C185" s="20"/>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20"/>
      <c r="AS185" s="20"/>
      <c r="AT185" s="20"/>
      <c r="AU185" s="1"/>
    </row>
    <row r="186" spans="2:47" s="2" customFormat="1" ht="19.95" customHeight="1" x14ac:dyDescent="0.3">
      <c r="B186" s="83" t="s">
        <v>70</v>
      </c>
      <c r="C186" s="83"/>
      <c r="D186" s="83"/>
      <c r="E186" s="163" t="s">
        <v>124</v>
      </c>
      <c r="F186" s="163"/>
      <c r="G186" s="163"/>
      <c r="H186" s="163"/>
      <c r="I186" s="163" t="s">
        <v>125</v>
      </c>
      <c r="J186" s="163"/>
      <c r="K186" s="163"/>
      <c r="L186" s="163"/>
      <c r="M186" s="163"/>
      <c r="N186" s="163"/>
      <c r="O186" s="163"/>
      <c r="P186" s="163" t="s">
        <v>126</v>
      </c>
      <c r="Q186" s="163"/>
      <c r="R186" s="163"/>
      <c r="S186" s="163"/>
      <c r="T186" s="163"/>
      <c r="U186" s="163"/>
      <c r="V186" s="163"/>
      <c r="W186" s="163" t="s">
        <v>127</v>
      </c>
      <c r="X186" s="163"/>
      <c r="Y186" s="163"/>
      <c r="Z186" s="163"/>
      <c r="AA186" s="163"/>
      <c r="AB186" s="163"/>
      <c r="AC186" s="163"/>
      <c r="AD186" s="163" t="s">
        <v>128</v>
      </c>
      <c r="AE186" s="163"/>
      <c r="AF186" s="163"/>
      <c r="AG186" s="163"/>
      <c r="AH186" s="163"/>
      <c r="AI186" s="163"/>
      <c r="AJ186" s="163"/>
      <c r="AK186" s="163"/>
      <c r="AL186" s="163" t="s">
        <v>129</v>
      </c>
      <c r="AM186" s="163"/>
      <c r="AN186" s="163"/>
      <c r="AO186" s="163"/>
      <c r="AP186" s="163"/>
      <c r="AQ186" s="163"/>
      <c r="AR186" s="163"/>
      <c r="AS186" s="163"/>
      <c r="AT186" s="163"/>
      <c r="AU186" s="1"/>
    </row>
    <row r="187" spans="2:47" s="2" customFormat="1" ht="19.95" customHeight="1" x14ac:dyDescent="0.3">
      <c r="B187" s="218">
        <v>46212</v>
      </c>
      <c r="C187" s="218"/>
      <c r="D187" s="218"/>
      <c r="E187" s="204" t="s">
        <v>22</v>
      </c>
      <c r="F187" s="204"/>
      <c r="G187" s="204"/>
      <c r="H187" s="204"/>
      <c r="I187" s="219" t="s">
        <v>130</v>
      </c>
      <c r="J187" s="204"/>
      <c r="K187" s="204"/>
      <c r="L187" s="204"/>
      <c r="M187" s="204"/>
      <c r="N187" s="204"/>
      <c r="O187" s="204"/>
      <c r="P187" s="204">
        <v>8</v>
      </c>
      <c r="Q187" s="204"/>
      <c r="R187" s="204"/>
      <c r="S187" s="204"/>
      <c r="T187" s="204"/>
      <c r="U187" s="204"/>
      <c r="V187" s="204"/>
      <c r="W187" s="204">
        <v>11</v>
      </c>
      <c r="X187" s="204"/>
      <c r="Y187" s="204"/>
      <c r="Z187" s="204"/>
      <c r="AA187" s="204"/>
      <c r="AB187" s="204"/>
      <c r="AC187" s="204"/>
      <c r="AD187" s="204">
        <v>2</v>
      </c>
      <c r="AE187" s="204"/>
      <c r="AF187" s="204"/>
      <c r="AG187" s="204"/>
      <c r="AH187" s="204"/>
      <c r="AI187" s="204"/>
      <c r="AJ187" s="204"/>
      <c r="AK187" s="204"/>
      <c r="AL187" s="204">
        <v>21</v>
      </c>
      <c r="AM187" s="204"/>
      <c r="AN187" s="204"/>
      <c r="AO187" s="204"/>
      <c r="AP187" s="204"/>
      <c r="AQ187" s="204"/>
      <c r="AR187" s="204"/>
      <c r="AS187" s="204"/>
      <c r="AT187" s="204"/>
      <c r="AU187" s="1"/>
    </row>
    <row r="188" spans="2:47" s="2" customFormat="1" ht="19.95" customHeight="1" x14ac:dyDescent="0.3">
      <c r="B188" s="218"/>
      <c r="C188" s="218"/>
      <c r="D188" s="218"/>
      <c r="E188" s="204"/>
      <c r="F188" s="204"/>
      <c r="G188" s="204"/>
      <c r="H188" s="204"/>
      <c r="I188" s="219"/>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1"/>
    </row>
    <row r="189" spans="2:47" s="2" customFormat="1" ht="19.95" customHeight="1" x14ac:dyDescent="0.3">
      <c r="B189" s="215"/>
      <c r="C189" s="215"/>
      <c r="D189" s="215"/>
      <c r="E189" s="216"/>
      <c r="F189" s="216"/>
      <c r="G189" s="216"/>
      <c r="H189" s="216"/>
      <c r="I189" s="217"/>
      <c r="J189" s="216"/>
      <c r="K189" s="216"/>
      <c r="L189" s="216"/>
      <c r="M189" s="216"/>
      <c r="N189" s="216"/>
      <c r="O189" s="216"/>
      <c r="P189" s="216"/>
      <c r="Q189" s="216"/>
      <c r="R189" s="216"/>
      <c r="S189" s="216"/>
      <c r="T189" s="216"/>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216"/>
      <c r="AP189" s="216"/>
      <c r="AQ189" s="216"/>
      <c r="AR189" s="216"/>
      <c r="AS189" s="216"/>
      <c r="AT189" s="216"/>
      <c r="AU189" s="1"/>
    </row>
    <row r="190" spans="2:47" s="2" customFormat="1" ht="19.95" customHeight="1" x14ac:dyDescent="0.3">
      <c r="B190" s="215"/>
      <c r="C190" s="215"/>
      <c r="D190" s="215"/>
      <c r="E190" s="216"/>
      <c r="F190" s="216"/>
      <c r="G190" s="216"/>
      <c r="H190" s="216"/>
      <c r="I190" s="217"/>
      <c r="J190" s="216"/>
      <c r="K190" s="216"/>
      <c r="L190" s="216"/>
      <c r="M190" s="216"/>
      <c r="N190" s="216"/>
      <c r="O190" s="216"/>
      <c r="P190" s="216"/>
      <c r="Q190" s="216"/>
      <c r="R190" s="216"/>
      <c r="S190" s="216"/>
      <c r="T190" s="216"/>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216"/>
      <c r="AP190" s="216"/>
      <c r="AQ190" s="216"/>
      <c r="AR190" s="216"/>
      <c r="AS190" s="216"/>
      <c r="AT190" s="216"/>
      <c r="AU190" s="1"/>
    </row>
    <row r="191" spans="2:47" s="2" customFormat="1" ht="19.95" customHeight="1" x14ac:dyDescent="0.3">
      <c r="B191" s="163" t="s">
        <v>131</v>
      </c>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c r="Y191" s="163"/>
      <c r="Z191" s="163"/>
      <c r="AA191" s="163"/>
      <c r="AB191" s="163"/>
      <c r="AC191" s="163"/>
      <c r="AD191" s="163"/>
      <c r="AE191" s="163"/>
      <c r="AF191" s="163"/>
      <c r="AG191" s="163"/>
      <c r="AH191" s="163"/>
      <c r="AI191" s="163"/>
      <c r="AJ191" s="163"/>
      <c r="AK191" s="163"/>
      <c r="AL191" s="163"/>
      <c r="AM191" s="163"/>
      <c r="AN191" s="163"/>
      <c r="AO191" s="163"/>
      <c r="AP191" s="163"/>
      <c r="AQ191" s="163"/>
      <c r="AR191" s="163"/>
      <c r="AS191" s="163"/>
      <c r="AT191" s="163"/>
      <c r="AU191" s="1"/>
    </row>
    <row r="192" spans="2:47" s="2" customFormat="1" ht="19.95" customHeight="1" x14ac:dyDescent="0.3">
      <c r="B192" s="243"/>
      <c r="C192" s="243"/>
      <c r="D192" s="243"/>
      <c r="E192" s="243"/>
      <c r="F192" s="243"/>
      <c r="G192" s="243"/>
      <c r="H192" s="243"/>
      <c r="I192" s="243"/>
      <c r="J192" s="243"/>
      <c r="K192" s="243"/>
      <c r="L192" s="243"/>
      <c r="M192" s="243"/>
      <c r="N192" s="243"/>
      <c r="O192" s="243"/>
      <c r="P192" s="243"/>
      <c r="Q192" s="243"/>
      <c r="R192" s="243"/>
      <c r="S192" s="243"/>
      <c r="T192" s="243"/>
      <c r="U192" s="243"/>
      <c r="V192" s="243"/>
      <c r="W192" s="243"/>
      <c r="X192" s="243"/>
      <c r="Y192" s="243"/>
      <c r="Z192" s="243"/>
      <c r="AA192" s="243"/>
      <c r="AB192" s="243"/>
      <c r="AC192" s="243"/>
      <c r="AD192" s="243"/>
      <c r="AE192" s="243"/>
      <c r="AF192" s="243"/>
      <c r="AG192" s="243"/>
      <c r="AH192" s="243"/>
      <c r="AI192" s="243"/>
      <c r="AJ192" s="243"/>
      <c r="AK192" s="243"/>
      <c r="AL192" s="243"/>
      <c r="AM192" s="243"/>
      <c r="AN192" s="243"/>
      <c r="AO192" s="243"/>
      <c r="AP192" s="243"/>
      <c r="AQ192" s="243"/>
      <c r="AR192" s="243"/>
      <c r="AS192" s="243"/>
      <c r="AT192" s="243"/>
      <c r="AU192" s="1"/>
    </row>
    <row r="193" spans="2:50" s="2" customFormat="1" ht="19.95" customHeight="1" x14ac:dyDescent="0.3">
      <c r="B193" s="243"/>
      <c r="C193" s="243"/>
      <c r="D193" s="243"/>
      <c r="E193" s="243"/>
      <c r="F193" s="243"/>
      <c r="G193" s="243"/>
      <c r="H193" s="243"/>
      <c r="I193" s="243"/>
      <c r="J193" s="243"/>
      <c r="K193" s="243"/>
      <c r="L193" s="243"/>
      <c r="M193" s="243"/>
      <c r="N193" s="243"/>
      <c r="O193" s="243"/>
      <c r="P193" s="243"/>
      <c r="Q193" s="243"/>
      <c r="R193" s="243"/>
      <c r="S193" s="243"/>
      <c r="T193" s="243"/>
      <c r="U193" s="243"/>
      <c r="V193" s="243"/>
      <c r="W193" s="243"/>
      <c r="X193" s="243"/>
      <c r="Y193" s="243"/>
      <c r="Z193" s="243"/>
      <c r="AA193" s="243"/>
      <c r="AB193" s="243"/>
      <c r="AC193" s="243"/>
      <c r="AD193" s="243"/>
      <c r="AE193" s="243"/>
      <c r="AF193" s="243"/>
      <c r="AG193" s="243"/>
      <c r="AH193" s="243"/>
      <c r="AI193" s="243"/>
      <c r="AJ193" s="243"/>
      <c r="AK193" s="243"/>
      <c r="AL193" s="243"/>
      <c r="AM193" s="243"/>
      <c r="AN193" s="243"/>
      <c r="AO193" s="243"/>
      <c r="AP193" s="243"/>
      <c r="AQ193" s="243"/>
      <c r="AR193" s="243"/>
      <c r="AS193" s="243"/>
      <c r="AT193" s="243"/>
      <c r="AU193" s="1"/>
    </row>
    <row r="194" spans="2:50" s="2" customFormat="1" ht="19.95" customHeight="1" x14ac:dyDescent="0.3">
      <c r="B194" s="243"/>
      <c r="C194" s="243"/>
      <c r="D194" s="243"/>
      <c r="E194" s="243"/>
      <c r="F194" s="243"/>
      <c r="G194" s="243"/>
      <c r="H194" s="243"/>
      <c r="I194" s="243"/>
      <c r="J194" s="243"/>
      <c r="K194" s="243"/>
      <c r="L194" s="243"/>
      <c r="M194" s="243"/>
      <c r="N194" s="243"/>
      <c r="O194" s="243"/>
      <c r="P194" s="243"/>
      <c r="Q194" s="243"/>
      <c r="R194" s="243"/>
      <c r="S194" s="243"/>
      <c r="T194" s="243"/>
      <c r="U194" s="243"/>
      <c r="V194" s="243"/>
      <c r="W194" s="243"/>
      <c r="X194" s="243"/>
      <c r="Y194" s="243"/>
      <c r="Z194" s="243"/>
      <c r="AA194" s="243"/>
      <c r="AB194" s="243"/>
      <c r="AC194" s="243"/>
      <c r="AD194" s="243"/>
      <c r="AE194" s="243"/>
      <c r="AF194" s="243"/>
      <c r="AG194" s="243"/>
      <c r="AH194" s="243"/>
      <c r="AI194" s="243"/>
      <c r="AJ194" s="243"/>
      <c r="AK194" s="243"/>
      <c r="AL194" s="243"/>
      <c r="AM194" s="243"/>
      <c r="AN194" s="243"/>
      <c r="AO194" s="243"/>
      <c r="AP194" s="243"/>
      <c r="AQ194" s="243"/>
      <c r="AR194" s="243"/>
      <c r="AS194" s="243"/>
      <c r="AT194" s="243"/>
      <c r="AU194" s="1"/>
    </row>
    <row r="195" spans="2:50" s="2" customFormat="1" ht="9" customHeight="1" x14ac:dyDescent="0.3">
      <c r="B195" s="20"/>
      <c r="C195" s="20"/>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20"/>
      <c r="AS195" s="20"/>
      <c r="AT195" s="20"/>
      <c r="AU195" s="1"/>
    </row>
    <row r="196" spans="2:50" s="2" customFormat="1" ht="19.95" customHeight="1" x14ac:dyDescent="0.3">
      <c r="B196" s="73" t="s">
        <v>132</v>
      </c>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1"/>
      <c r="AV196" s="224"/>
      <c r="AW196" s="224"/>
    </row>
    <row r="197" spans="2:50" s="2" customFormat="1" ht="19.95" customHeight="1" x14ac:dyDescent="0.3">
      <c r="B197" s="228" t="s">
        <v>133</v>
      </c>
      <c r="C197" s="229"/>
      <c r="D197" s="229"/>
      <c r="E197" s="229"/>
      <c r="F197" s="229"/>
      <c r="G197" s="229"/>
      <c r="H197" s="230"/>
      <c r="I197" s="244" t="s">
        <v>134</v>
      </c>
      <c r="J197" s="241"/>
      <c r="K197" s="241"/>
      <c r="L197" s="241"/>
      <c r="M197" s="241"/>
      <c r="N197" s="241"/>
      <c r="O197" s="241"/>
      <c r="P197" s="242"/>
      <c r="Q197" s="245" t="s">
        <v>135</v>
      </c>
      <c r="R197" s="246"/>
      <c r="S197" s="246"/>
      <c r="T197" s="246"/>
      <c r="U197" s="246"/>
      <c r="V197" s="246"/>
      <c r="W197" s="247"/>
      <c r="X197" s="248" t="s">
        <v>136</v>
      </c>
      <c r="Y197" s="249"/>
      <c r="Z197" s="249"/>
      <c r="AA197" s="249"/>
      <c r="AB197" s="249"/>
      <c r="AC197" s="249"/>
      <c r="AD197" s="249"/>
      <c r="AE197" s="250"/>
      <c r="AF197" s="245" t="s">
        <v>137</v>
      </c>
      <c r="AG197" s="246"/>
      <c r="AH197" s="246"/>
      <c r="AI197" s="246"/>
      <c r="AJ197" s="246"/>
      <c r="AK197" s="251"/>
      <c r="AL197" s="225" t="s">
        <v>138</v>
      </c>
      <c r="AM197" s="226"/>
      <c r="AN197" s="226"/>
      <c r="AO197" s="226"/>
      <c r="AP197" s="226"/>
      <c r="AQ197" s="226"/>
      <c r="AR197" s="226"/>
      <c r="AS197" s="226"/>
      <c r="AT197" s="227"/>
      <c r="AU197" s="1"/>
      <c r="AV197" s="220"/>
      <c r="AW197" s="220"/>
    </row>
    <row r="198" spans="2:50" s="2" customFormat="1" ht="19.95" customHeight="1" x14ac:dyDescent="0.3">
      <c r="B198" s="228" t="s">
        <v>139</v>
      </c>
      <c r="C198" s="229"/>
      <c r="D198" s="229"/>
      <c r="E198" s="229"/>
      <c r="F198" s="229"/>
      <c r="G198" s="229"/>
      <c r="H198" s="230"/>
      <c r="I198" s="231" t="s">
        <v>140</v>
      </c>
      <c r="J198" s="232"/>
      <c r="K198" s="232"/>
      <c r="L198" s="232"/>
      <c r="M198" s="232"/>
      <c r="N198" s="232"/>
      <c r="O198" s="232"/>
      <c r="P198" s="233"/>
      <c r="Q198" s="234" t="s">
        <v>141</v>
      </c>
      <c r="R198" s="235"/>
      <c r="S198" s="235"/>
      <c r="T198" s="235"/>
      <c r="U198" s="235"/>
      <c r="V198" s="235"/>
      <c r="W198" s="236"/>
      <c r="X198" s="237" t="s">
        <v>142</v>
      </c>
      <c r="Y198" s="238"/>
      <c r="Z198" s="238"/>
      <c r="AA198" s="238"/>
      <c r="AB198" s="238"/>
      <c r="AC198" s="238"/>
      <c r="AD198" s="238"/>
      <c r="AE198" s="239"/>
      <c r="AF198" s="234" t="s">
        <v>143</v>
      </c>
      <c r="AG198" s="235"/>
      <c r="AH198" s="235"/>
      <c r="AI198" s="235"/>
      <c r="AJ198" s="235"/>
      <c r="AK198" s="236"/>
      <c r="AL198" s="240" t="s">
        <v>144</v>
      </c>
      <c r="AM198" s="241"/>
      <c r="AN198" s="241"/>
      <c r="AO198" s="241"/>
      <c r="AP198" s="241"/>
      <c r="AQ198" s="241"/>
      <c r="AR198" s="241"/>
      <c r="AS198" s="241"/>
      <c r="AT198" s="242"/>
      <c r="AU198" s="1"/>
    </row>
    <row r="199" spans="2:50" s="2" customFormat="1" ht="9" customHeight="1" x14ac:dyDescent="0.3">
      <c r="B199" s="20"/>
      <c r="C199" s="20"/>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20"/>
      <c r="AS199" s="20"/>
      <c r="AT199" s="20"/>
      <c r="AU199" s="1"/>
    </row>
    <row r="200" spans="2:50" s="2" customFormat="1" ht="19.95" customHeight="1" x14ac:dyDescent="0.3">
      <c r="B200" s="73" t="s">
        <v>145</v>
      </c>
      <c r="C200" s="73"/>
      <c r="D200" s="73"/>
      <c r="E200" s="73"/>
      <c r="F200" s="73"/>
      <c r="G200" s="73"/>
      <c r="H200" s="73"/>
      <c r="I200" s="73"/>
      <c r="J200" s="73"/>
      <c r="K200" s="73"/>
      <c r="L200" s="73"/>
      <c r="M200" s="73"/>
      <c r="N200" s="73"/>
      <c r="O200" s="22"/>
      <c r="P200" s="262" t="s">
        <v>146</v>
      </c>
      <c r="Q200" s="263"/>
      <c r="R200" s="263"/>
      <c r="S200" s="263"/>
      <c r="T200" s="263"/>
      <c r="U200" s="263"/>
      <c r="V200" s="263"/>
      <c r="W200" s="263"/>
      <c r="X200" s="263"/>
      <c r="Y200" s="263"/>
      <c r="Z200" s="263"/>
      <c r="AA200" s="263"/>
      <c r="AB200" s="263"/>
      <c r="AC200" s="263"/>
      <c r="AD200" s="263"/>
      <c r="AE200" s="263"/>
      <c r="AF200" s="263"/>
      <c r="AG200" s="263"/>
      <c r="AH200" s="263"/>
      <c r="AI200" s="263"/>
      <c r="AJ200" s="263"/>
      <c r="AK200" s="263"/>
      <c r="AL200" s="263"/>
      <c r="AM200" s="263"/>
      <c r="AN200" s="263"/>
      <c r="AO200" s="263"/>
      <c r="AP200" s="263"/>
      <c r="AQ200" s="263"/>
      <c r="AR200" s="263"/>
      <c r="AS200" s="263"/>
      <c r="AT200" s="264"/>
      <c r="AU200" s="1"/>
      <c r="AV200" s="220" t="s">
        <v>147</v>
      </c>
      <c r="AW200" s="220"/>
      <c r="AX200" s="220"/>
    </row>
    <row r="201" spans="2:50" s="2" customFormat="1" ht="19.95" customHeight="1" x14ac:dyDescent="0.3">
      <c r="B201" s="221" t="s">
        <v>148</v>
      </c>
      <c r="C201" s="222"/>
      <c r="D201" s="222"/>
      <c r="E201" s="222"/>
      <c r="F201" s="222"/>
      <c r="G201" s="222"/>
      <c r="H201" s="222"/>
      <c r="I201" s="222"/>
      <c r="J201" s="222"/>
      <c r="K201" s="222"/>
      <c r="L201" s="222"/>
      <c r="M201" s="222"/>
      <c r="N201" s="223"/>
      <c r="O201" s="23"/>
      <c r="P201" s="221" t="s">
        <v>148</v>
      </c>
      <c r="Q201" s="222"/>
      <c r="R201" s="222"/>
      <c r="S201" s="222"/>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222"/>
      <c r="AP201" s="222"/>
      <c r="AQ201" s="222"/>
      <c r="AR201" s="222"/>
      <c r="AS201" s="222"/>
      <c r="AT201" s="223"/>
      <c r="AU201" s="1"/>
      <c r="AV201" s="224">
        <f>K207+AQ207+K218+AQ218+K229+AQ229+K240+AQ240+K252+AQ252</f>
        <v>0</v>
      </c>
      <c r="AW201" s="224"/>
      <c r="AX201" s="224"/>
    </row>
    <row r="202" spans="2:50" s="2" customFormat="1" ht="19.95" customHeight="1" x14ac:dyDescent="0.3">
      <c r="B202" s="24" t="s">
        <v>149</v>
      </c>
      <c r="C202" s="259" t="s">
        <v>150</v>
      </c>
      <c r="D202" s="260"/>
      <c r="E202" s="260"/>
      <c r="F202" s="261"/>
      <c r="G202" s="25" t="s">
        <v>151</v>
      </c>
      <c r="H202" s="259" t="s">
        <v>152</v>
      </c>
      <c r="I202" s="260"/>
      <c r="J202" s="261"/>
      <c r="K202" s="252" t="s">
        <v>153</v>
      </c>
      <c r="L202" s="252"/>
      <c r="M202" s="252"/>
      <c r="N202" s="252"/>
      <c r="O202" s="23"/>
      <c r="P202" s="24" t="s">
        <v>149</v>
      </c>
      <c r="Q202" s="252" t="s">
        <v>150</v>
      </c>
      <c r="R202" s="252"/>
      <c r="S202" s="252"/>
      <c r="T202" s="252"/>
      <c r="U202" s="252"/>
      <c r="V202" s="252"/>
      <c r="W202" s="252"/>
      <c r="X202" s="252" t="s">
        <v>154</v>
      </c>
      <c r="Y202" s="252"/>
      <c r="Z202" s="252"/>
      <c r="AA202" s="25" t="s">
        <v>151</v>
      </c>
      <c r="AB202" s="26" t="s">
        <v>29</v>
      </c>
      <c r="AC202" s="26" t="s">
        <v>30</v>
      </c>
      <c r="AD202" s="26" t="s">
        <v>31</v>
      </c>
      <c r="AE202" s="27" t="s">
        <v>155</v>
      </c>
      <c r="AF202" s="26" t="s">
        <v>33</v>
      </c>
      <c r="AG202" s="252" t="s">
        <v>156</v>
      </c>
      <c r="AH202" s="252"/>
      <c r="AI202" s="252"/>
      <c r="AJ202" s="252" t="s">
        <v>157</v>
      </c>
      <c r="AK202" s="252"/>
      <c r="AL202" s="252"/>
      <c r="AM202" s="252" t="s">
        <v>158</v>
      </c>
      <c r="AN202" s="252"/>
      <c r="AO202" s="252"/>
      <c r="AP202" s="252"/>
      <c r="AQ202" s="252" t="s">
        <v>159</v>
      </c>
      <c r="AR202" s="252"/>
      <c r="AS202" s="252"/>
      <c r="AT202" s="252"/>
      <c r="AU202" s="1"/>
    </row>
    <row r="203" spans="2:50" s="2" customFormat="1" ht="19.95" customHeight="1" x14ac:dyDescent="0.3">
      <c r="B203" s="28">
        <v>1</v>
      </c>
      <c r="C203" s="253"/>
      <c r="D203" s="253"/>
      <c r="E203" s="253"/>
      <c r="F203" s="253"/>
      <c r="G203" s="29"/>
      <c r="H203" s="254"/>
      <c r="I203" s="254"/>
      <c r="J203" s="254"/>
      <c r="K203" s="254"/>
      <c r="L203" s="254"/>
      <c r="M203" s="254"/>
      <c r="N203" s="255"/>
      <c r="O203" s="30"/>
      <c r="P203" s="28">
        <v>1</v>
      </c>
      <c r="Q203" s="256"/>
      <c r="R203" s="256"/>
      <c r="S203" s="256"/>
      <c r="T203" s="256"/>
      <c r="U203" s="256"/>
      <c r="V203" s="256"/>
      <c r="W203" s="256"/>
      <c r="X203" s="257"/>
      <c r="Y203" s="257"/>
      <c r="Z203" s="257"/>
      <c r="AA203" s="31"/>
      <c r="AB203" s="32"/>
      <c r="AC203" s="32"/>
      <c r="AD203" s="32"/>
      <c r="AE203" s="32"/>
      <c r="AF203" s="33"/>
      <c r="AG203" s="254"/>
      <c r="AH203" s="254"/>
      <c r="AI203" s="254"/>
      <c r="AJ203" s="258"/>
      <c r="AK203" s="258"/>
      <c r="AL203" s="258"/>
      <c r="AM203" s="254"/>
      <c r="AN203" s="254"/>
      <c r="AO203" s="254"/>
      <c r="AP203" s="254"/>
      <c r="AQ203" s="254"/>
      <c r="AR203" s="254"/>
      <c r="AS203" s="254"/>
      <c r="AT203" s="255"/>
      <c r="AU203" s="1"/>
    </row>
    <row r="204" spans="2:50" s="2" customFormat="1" ht="19.95" customHeight="1" x14ac:dyDescent="0.3">
      <c r="B204" s="34">
        <v>2</v>
      </c>
      <c r="C204" s="276"/>
      <c r="D204" s="276"/>
      <c r="E204" s="276"/>
      <c r="F204" s="276"/>
      <c r="G204" s="35"/>
      <c r="H204" s="277"/>
      <c r="I204" s="277"/>
      <c r="J204" s="277"/>
      <c r="K204" s="278"/>
      <c r="L204" s="278"/>
      <c r="M204" s="278"/>
      <c r="N204" s="279"/>
      <c r="O204" s="30"/>
      <c r="P204" s="34">
        <v>2</v>
      </c>
      <c r="Q204" s="280"/>
      <c r="R204" s="280"/>
      <c r="S204" s="280"/>
      <c r="T204" s="280"/>
      <c r="U204" s="280"/>
      <c r="V204" s="280"/>
      <c r="W204" s="280"/>
      <c r="X204" s="281"/>
      <c r="Y204" s="281"/>
      <c r="Z204" s="281"/>
      <c r="AA204" s="37"/>
      <c r="AB204" s="37"/>
      <c r="AC204" s="37"/>
      <c r="AD204" s="37"/>
      <c r="AE204" s="37"/>
      <c r="AF204" s="38"/>
      <c r="AG204" s="282"/>
      <c r="AH204" s="282"/>
      <c r="AI204" s="282"/>
      <c r="AJ204" s="282"/>
      <c r="AK204" s="282"/>
      <c r="AL204" s="282"/>
      <c r="AM204" s="265"/>
      <c r="AN204" s="265"/>
      <c r="AO204" s="265"/>
      <c r="AP204" s="265"/>
      <c r="AQ204" s="265"/>
      <c r="AR204" s="265"/>
      <c r="AS204" s="265"/>
      <c r="AT204" s="266"/>
      <c r="AU204" s="1"/>
    </row>
    <row r="205" spans="2:50" s="2" customFormat="1" ht="19.95" customHeight="1" x14ac:dyDescent="0.3">
      <c r="B205" s="39">
        <v>3</v>
      </c>
      <c r="C205" s="267"/>
      <c r="D205" s="267"/>
      <c r="E205" s="267"/>
      <c r="F205" s="267"/>
      <c r="G205" s="40"/>
      <c r="H205" s="268"/>
      <c r="I205" s="268"/>
      <c r="J205" s="268"/>
      <c r="K205" s="269"/>
      <c r="L205" s="269"/>
      <c r="M205" s="269"/>
      <c r="N205" s="270"/>
      <c r="O205" s="23"/>
      <c r="P205" s="39">
        <v>3</v>
      </c>
      <c r="Q205" s="271"/>
      <c r="R205" s="271"/>
      <c r="S205" s="271"/>
      <c r="T205" s="271"/>
      <c r="U205" s="271"/>
      <c r="V205" s="271"/>
      <c r="W205" s="271"/>
      <c r="X205" s="272"/>
      <c r="Y205" s="272"/>
      <c r="Z205" s="272"/>
      <c r="AA205" s="41"/>
      <c r="AB205" s="41"/>
      <c r="AC205" s="41"/>
      <c r="AD205" s="41"/>
      <c r="AE205" s="41"/>
      <c r="AF205" s="42"/>
      <c r="AG205" s="273"/>
      <c r="AH205" s="273"/>
      <c r="AI205" s="273"/>
      <c r="AJ205" s="273"/>
      <c r="AK205" s="273"/>
      <c r="AL205" s="273"/>
      <c r="AM205" s="274"/>
      <c r="AN205" s="274"/>
      <c r="AO205" s="274"/>
      <c r="AP205" s="274"/>
      <c r="AQ205" s="274"/>
      <c r="AR205" s="274"/>
      <c r="AS205" s="274"/>
      <c r="AT205" s="275"/>
      <c r="AU205" s="1"/>
    </row>
    <row r="206" spans="2:50" s="2" customFormat="1" ht="9" customHeight="1" x14ac:dyDescent="0.3">
      <c r="B206" s="43"/>
      <c r="C206" s="43"/>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43"/>
      <c r="AS206" s="43"/>
      <c r="AT206" s="43"/>
      <c r="AU206" s="1"/>
    </row>
    <row r="207" spans="2:50" s="2" customFormat="1" ht="19.95" customHeight="1" x14ac:dyDescent="0.3">
      <c r="B207" s="44"/>
      <c r="C207" s="44"/>
      <c r="D207" s="23"/>
      <c r="E207" s="22"/>
      <c r="F207" s="23"/>
      <c r="G207" s="23"/>
      <c r="H207" s="287" t="s">
        <v>164</v>
      </c>
      <c r="I207" s="253"/>
      <c r="J207" s="253"/>
      <c r="K207" s="288">
        <f>SUM(K203:N205)</f>
        <v>0</v>
      </c>
      <c r="L207" s="289"/>
      <c r="M207" s="289"/>
      <c r="N207" s="290"/>
      <c r="O207" s="44"/>
      <c r="P207" s="291"/>
      <c r="Q207" s="292"/>
      <c r="R207" s="292"/>
      <c r="S207" s="292"/>
      <c r="T207" s="292"/>
      <c r="U207" s="292"/>
      <c r="V207" s="292"/>
      <c r="W207" s="292"/>
      <c r="X207" s="292"/>
      <c r="Y207" s="292"/>
      <c r="Z207" s="292"/>
      <c r="AA207" s="292"/>
      <c r="AB207" s="292"/>
      <c r="AC207" s="292"/>
      <c r="AD207" s="292"/>
      <c r="AE207" s="292"/>
      <c r="AF207" s="292"/>
      <c r="AG207" s="292"/>
      <c r="AH207" s="292"/>
      <c r="AI207" s="292"/>
      <c r="AJ207" s="292"/>
      <c r="AK207" s="292"/>
      <c r="AL207" s="293"/>
      <c r="AM207" s="30"/>
      <c r="AN207" s="287" t="s">
        <v>164</v>
      </c>
      <c r="AO207" s="253"/>
      <c r="AP207" s="253"/>
      <c r="AQ207" s="288">
        <f>SUM(AM203:AT205)</f>
        <v>0</v>
      </c>
      <c r="AR207" s="289"/>
      <c r="AS207" s="289"/>
      <c r="AT207" s="290"/>
      <c r="AU207" s="1"/>
    </row>
    <row r="208" spans="2:50" s="2" customFormat="1" ht="19.95" customHeight="1" x14ac:dyDescent="0.3">
      <c r="B208" s="22"/>
      <c r="C208" s="22"/>
      <c r="D208" s="22"/>
      <c r="E208" s="22"/>
      <c r="F208" s="23"/>
      <c r="G208" s="23"/>
      <c r="H208" s="300" t="s">
        <v>165</v>
      </c>
      <c r="I208" s="276"/>
      <c r="J208" s="276"/>
      <c r="K208" s="301">
        <f>K207*15%</f>
        <v>0</v>
      </c>
      <c r="L208" s="302"/>
      <c r="M208" s="302"/>
      <c r="N208" s="303"/>
      <c r="O208" s="22"/>
      <c r="P208" s="294"/>
      <c r="Q208" s="295"/>
      <c r="R208" s="295"/>
      <c r="S208" s="295"/>
      <c r="T208" s="295"/>
      <c r="U208" s="295"/>
      <c r="V208" s="295"/>
      <c r="W208" s="295"/>
      <c r="X208" s="295"/>
      <c r="Y208" s="295"/>
      <c r="Z208" s="295"/>
      <c r="AA208" s="295"/>
      <c r="AB208" s="295"/>
      <c r="AC208" s="295"/>
      <c r="AD208" s="295"/>
      <c r="AE208" s="295"/>
      <c r="AF208" s="295"/>
      <c r="AG208" s="295"/>
      <c r="AH208" s="295"/>
      <c r="AI208" s="295"/>
      <c r="AJ208" s="295"/>
      <c r="AK208" s="295"/>
      <c r="AL208" s="296"/>
      <c r="AM208" s="22"/>
      <c r="AN208" s="300" t="s">
        <v>165</v>
      </c>
      <c r="AO208" s="276"/>
      <c r="AP208" s="276"/>
      <c r="AQ208" s="301">
        <f>AQ207*15%</f>
        <v>0</v>
      </c>
      <c r="AR208" s="302"/>
      <c r="AS208" s="302"/>
      <c r="AT208" s="303"/>
      <c r="AU208" s="1"/>
    </row>
    <row r="209" spans="2:50" s="2" customFormat="1" ht="19.95" customHeight="1" x14ac:dyDescent="0.3">
      <c r="B209" s="22"/>
      <c r="C209" s="22"/>
      <c r="D209" s="22"/>
      <c r="E209" s="22"/>
      <c r="F209" s="22"/>
      <c r="G209" s="22"/>
      <c r="H209" s="286" t="s">
        <v>166</v>
      </c>
      <c r="I209" s="267"/>
      <c r="J209" s="267"/>
      <c r="K209" s="283">
        <f>K207+K208</f>
        <v>0</v>
      </c>
      <c r="L209" s="284"/>
      <c r="M209" s="284"/>
      <c r="N209" s="285"/>
      <c r="O209" s="22"/>
      <c r="P209" s="297"/>
      <c r="Q209" s="298"/>
      <c r="R209" s="298"/>
      <c r="S209" s="298"/>
      <c r="T209" s="298"/>
      <c r="U209" s="298"/>
      <c r="V209" s="298"/>
      <c r="W209" s="298"/>
      <c r="X209" s="298"/>
      <c r="Y209" s="298"/>
      <c r="Z209" s="298"/>
      <c r="AA209" s="298"/>
      <c r="AB209" s="298"/>
      <c r="AC209" s="298"/>
      <c r="AD209" s="298"/>
      <c r="AE209" s="298"/>
      <c r="AF209" s="298"/>
      <c r="AG209" s="298"/>
      <c r="AH209" s="298"/>
      <c r="AI209" s="298"/>
      <c r="AJ209" s="298"/>
      <c r="AK209" s="298"/>
      <c r="AL209" s="299"/>
      <c r="AM209" s="22"/>
      <c r="AN209" s="286" t="s">
        <v>166</v>
      </c>
      <c r="AO209" s="267"/>
      <c r="AP209" s="267"/>
      <c r="AQ209" s="283">
        <f>AQ207+AQ208</f>
        <v>0</v>
      </c>
      <c r="AR209" s="284"/>
      <c r="AS209" s="284"/>
      <c r="AT209" s="285"/>
      <c r="AU209" s="1"/>
    </row>
    <row r="210" spans="2:50" s="2" customFormat="1" ht="19.95" customHeight="1" x14ac:dyDescent="0.3">
      <c r="B210" s="22"/>
      <c r="C210" s="22"/>
      <c r="D210" s="22"/>
      <c r="E210" s="22"/>
      <c r="F210" s="22"/>
      <c r="G210" s="22"/>
      <c r="H210" s="22"/>
      <c r="I210" s="22"/>
      <c r="J210" s="22"/>
      <c r="K210" s="45"/>
      <c r="L210" s="45"/>
      <c r="M210" s="45"/>
      <c r="N210" s="45"/>
      <c r="O210" s="22"/>
      <c r="P210" s="22"/>
      <c r="Q210" s="22"/>
      <c r="R210" s="22"/>
      <c r="S210" s="22"/>
      <c r="T210" s="22"/>
      <c r="U210" s="22"/>
      <c r="V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1"/>
    </row>
    <row r="211" spans="2:50" s="2" customFormat="1" ht="19.95" customHeight="1" x14ac:dyDescent="0.3">
      <c r="B211" s="73" t="s">
        <v>167</v>
      </c>
      <c r="C211" s="73"/>
      <c r="D211" s="73"/>
      <c r="E211" s="73"/>
      <c r="F211" s="73"/>
      <c r="G211" s="73"/>
      <c r="H211" s="73"/>
      <c r="I211" s="73"/>
      <c r="J211" s="73"/>
      <c r="K211" s="73"/>
      <c r="L211" s="73"/>
      <c r="M211" s="73"/>
      <c r="N211" s="73"/>
      <c r="O211" s="22"/>
      <c r="P211" s="262" t="s">
        <v>168</v>
      </c>
      <c r="Q211" s="263"/>
      <c r="R211" s="263"/>
      <c r="S211" s="263"/>
      <c r="T211" s="263"/>
      <c r="U211" s="263"/>
      <c r="V211" s="263"/>
      <c r="W211" s="263"/>
      <c r="X211" s="263"/>
      <c r="Y211" s="263"/>
      <c r="Z211" s="263"/>
      <c r="AA211" s="263"/>
      <c r="AB211" s="263"/>
      <c r="AC211" s="263"/>
      <c r="AD211" s="263"/>
      <c r="AE211" s="263"/>
      <c r="AF211" s="263"/>
      <c r="AG211" s="263"/>
      <c r="AH211" s="263"/>
      <c r="AI211" s="263"/>
      <c r="AJ211" s="263"/>
      <c r="AK211" s="263"/>
      <c r="AL211" s="263"/>
      <c r="AM211" s="263"/>
      <c r="AN211" s="263"/>
      <c r="AO211" s="263"/>
      <c r="AP211" s="263"/>
      <c r="AQ211" s="263"/>
      <c r="AR211" s="263"/>
      <c r="AS211" s="263"/>
      <c r="AT211" s="264"/>
      <c r="AU211" s="1"/>
    </row>
    <row r="212" spans="2:50" s="2" customFormat="1" ht="19.95" customHeight="1" x14ac:dyDescent="0.3">
      <c r="B212" s="221" t="s">
        <v>148</v>
      </c>
      <c r="C212" s="222"/>
      <c r="D212" s="222"/>
      <c r="E212" s="222"/>
      <c r="F212" s="222"/>
      <c r="G212" s="222"/>
      <c r="H212" s="222"/>
      <c r="I212" s="222"/>
      <c r="J212" s="222"/>
      <c r="K212" s="222"/>
      <c r="L212" s="222"/>
      <c r="M212" s="222"/>
      <c r="N212" s="223"/>
      <c r="O212" s="23"/>
      <c r="P212" s="221" t="s">
        <v>148</v>
      </c>
      <c r="Q212" s="222"/>
      <c r="R212" s="222"/>
      <c r="S212" s="222"/>
      <c r="T212" s="222"/>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222"/>
      <c r="AP212" s="222"/>
      <c r="AQ212" s="222"/>
      <c r="AR212" s="222"/>
      <c r="AS212" s="222"/>
      <c r="AT212" s="223"/>
      <c r="AU212" s="1"/>
      <c r="AV212" s="220"/>
      <c r="AW212" s="220"/>
      <c r="AX212" s="220"/>
    </row>
    <row r="213" spans="2:50" s="2" customFormat="1" ht="19.95" customHeight="1" x14ac:dyDescent="0.3">
      <c r="B213" s="24" t="s">
        <v>149</v>
      </c>
      <c r="C213" s="259" t="s">
        <v>150</v>
      </c>
      <c r="D213" s="260"/>
      <c r="E213" s="260"/>
      <c r="F213" s="261"/>
      <c r="G213" s="25" t="s">
        <v>151</v>
      </c>
      <c r="H213" s="259" t="s">
        <v>152</v>
      </c>
      <c r="I213" s="260"/>
      <c r="J213" s="261"/>
      <c r="K213" s="252" t="s">
        <v>153</v>
      </c>
      <c r="L213" s="252"/>
      <c r="M213" s="252"/>
      <c r="N213" s="252"/>
      <c r="O213" s="23"/>
      <c r="P213" s="24" t="s">
        <v>149</v>
      </c>
      <c r="Q213" s="252" t="s">
        <v>150</v>
      </c>
      <c r="R213" s="252"/>
      <c r="S213" s="252"/>
      <c r="T213" s="252"/>
      <c r="U213" s="252"/>
      <c r="V213" s="252"/>
      <c r="W213" s="252"/>
      <c r="X213" s="252" t="s">
        <v>154</v>
      </c>
      <c r="Y213" s="252"/>
      <c r="Z213" s="252"/>
      <c r="AA213" s="25" t="s">
        <v>151</v>
      </c>
      <c r="AB213" s="26" t="s">
        <v>29</v>
      </c>
      <c r="AC213" s="26" t="s">
        <v>30</v>
      </c>
      <c r="AD213" s="26" t="s">
        <v>31</v>
      </c>
      <c r="AE213" s="27" t="s">
        <v>155</v>
      </c>
      <c r="AF213" s="26" t="s">
        <v>33</v>
      </c>
      <c r="AG213" s="252" t="s">
        <v>156</v>
      </c>
      <c r="AH213" s="252"/>
      <c r="AI213" s="252"/>
      <c r="AJ213" s="252" t="s">
        <v>157</v>
      </c>
      <c r="AK213" s="252"/>
      <c r="AL213" s="252"/>
      <c r="AM213" s="252" t="s">
        <v>158</v>
      </c>
      <c r="AN213" s="252"/>
      <c r="AO213" s="252"/>
      <c r="AP213" s="252"/>
      <c r="AQ213" s="252" t="s">
        <v>159</v>
      </c>
      <c r="AR213" s="252"/>
      <c r="AS213" s="252"/>
      <c r="AT213" s="252"/>
      <c r="AU213" s="1"/>
      <c r="AV213" s="304"/>
      <c r="AW213" s="304"/>
      <c r="AX213" s="304"/>
    </row>
    <row r="214" spans="2:50" s="2" customFormat="1" ht="19.95" customHeight="1" x14ac:dyDescent="0.3">
      <c r="B214" s="28">
        <v>1</v>
      </c>
      <c r="C214" s="305"/>
      <c r="D214" s="305"/>
      <c r="E214" s="305"/>
      <c r="F214" s="305"/>
      <c r="G214" s="29"/>
      <c r="H214" s="254"/>
      <c r="I214" s="254"/>
      <c r="J214" s="254"/>
      <c r="K214" s="254"/>
      <c r="L214" s="254"/>
      <c r="M214" s="254"/>
      <c r="N214" s="255"/>
      <c r="O214" s="30"/>
      <c r="P214" s="28">
        <v>1</v>
      </c>
      <c r="Q214" s="256"/>
      <c r="R214" s="256"/>
      <c r="S214" s="256"/>
      <c r="T214" s="256"/>
      <c r="U214" s="256"/>
      <c r="V214" s="256"/>
      <c r="W214" s="256"/>
      <c r="X214" s="257"/>
      <c r="Y214" s="257"/>
      <c r="Z214" s="257"/>
      <c r="AA214" s="31"/>
      <c r="AB214" s="46"/>
      <c r="AC214" s="32"/>
      <c r="AD214" s="32"/>
      <c r="AE214" s="32"/>
      <c r="AF214" s="29"/>
      <c r="AG214" s="254"/>
      <c r="AH214" s="254"/>
      <c r="AI214" s="254"/>
      <c r="AJ214" s="254"/>
      <c r="AK214" s="254"/>
      <c r="AL214" s="254"/>
      <c r="AM214" s="254"/>
      <c r="AN214" s="254"/>
      <c r="AO214" s="254"/>
      <c r="AP214" s="254"/>
      <c r="AQ214" s="254"/>
      <c r="AR214" s="254"/>
      <c r="AS214" s="254"/>
      <c r="AT214" s="255"/>
      <c r="AU214" s="1"/>
    </row>
    <row r="215" spans="2:50" s="2" customFormat="1" ht="19.95" customHeight="1" x14ac:dyDescent="0.3">
      <c r="B215" s="34">
        <v>2</v>
      </c>
      <c r="C215" s="318"/>
      <c r="D215" s="318"/>
      <c r="E215" s="318"/>
      <c r="F215" s="318"/>
      <c r="G215" s="35"/>
      <c r="H215" s="265"/>
      <c r="I215" s="265"/>
      <c r="J215" s="265"/>
      <c r="K215" s="265"/>
      <c r="L215" s="265"/>
      <c r="M215" s="265"/>
      <c r="N215" s="266"/>
      <c r="O215" s="30"/>
      <c r="P215" s="34">
        <v>2</v>
      </c>
      <c r="Q215" s="280"/>
      <c r="R215" s="280"/>
      <c r="S215" s="280"/>
      <c r="T215" s="280"/>
      <c r="U215" s="280"/>
      <c r="V215" s="280"/>
      <c r="W215" s="280"/>
      <c r="X215" s="281"/>
      <c r="Y215" s="281"/>
      <c r="Z215" s="281"/>
      <c r="AA215" s="37"/>
      <c r="AB215" s="37"/>
      <c r="AC215" s="37"/>
      <c r="AD215" s="37"/>
      <c r="AE215" s="37"/>
      <c r="AF215" s="35"/>
      <c r="AG215" s="282"/>
      <c r="AH215" s="282"/>
      <c r="AI215" s="282"/>
      <c r="AJ215" s="282"/>
      <c r="AK215" s="282"/>
      <c r="AL215" s="282"/>
      <c r="AM215" s="265"/>
      <c r="AN215" s="265"/>
      <c r="AO215" s="265"/>
      <c r="AP215" s="265"/>
      <c r="AQ215" s="265"/>
      <c r="AR215" s="265"/>
      <c r="AS215" s="265"/>
      <c r="AT215" s="266"/>
      <c r="AU215" s="1"/>
    </row>
    <row r="216" spans="2:50" s="2" customFormat="1" ht="19.95" customHeight="1" x14ac:dyDescent="0.3">
      <c r="B216" s="39">
        <v>3</v>
      </c>
      <c r="C216" s="315"/>
      <c r="D216" s="315"/>
      <c r="E216" s="315"/>
      <c r="F216" s="315"/>
      <c r="G216" s="40"/>
      <c r="H216" s="274"/>
      <c r="I216" s="274"/>
      <c r="J216" s="274"/>
      <c r="K216" s="273"/>
      <c r="L216" s="273"/>
      <c r="M216" s="273"/>
      <c r="N216" s="316"/>
      <c r="O216" s="23"/>
      <c r="P216" s="39">
        <v>3</v>
      </c>
      <c r="Q216" s="317"/>
      <c r="R216" s="317"/>
      <c r="S216" s="317"/>
      <c r="T216" s="317"/>
      <c r="U216" s="317"/>
      <c r="V216" s="317"/>
      <c r="W216" s="317"/>
      <c r="X216" s="272"/>
      <c r="Y216" s="272"/>
      <c r="Z216" s="272"/>
      <c r="AA216" s="41"/>
      <c r="AB216" s="41"/>
      <c r="AC216" s="41"/>
      <c r="AD216" s="41"/>
      <c r="AE216" s="41"/>
      <c r="AF216" s="40"/>
      <c r="AG216" s="273"/>
      <c r="AH216" s="273"/>
      <c r="AI216" s="273"/>
      <c r="AJ216" s="273"/>
      <c r="AK216" s="273"/>
      <c r="AL216" s="273"/>
      <c r="AM216" s="274"/>
      <c r="AN216" s="274"/>
      <c r="AO216" s="274"/>
      <c r="AP216" s="274"/>
      <c r="AQ216" s="274"/>
      <c r="AR216" s="274"/>
      <c r="AS216" s="274"/>
      <c r="AT216" s="275"/>
      <c r="AU216" s="1"/>
    </row>
    <row r="217" spans="2:50" s="2" customFormat="1" ht="9" customHeight="1" x14ac:dyDescent="0.3">
      <c r="B217" s="43"/>
      <c r="C217" s="43"/>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43"/>
      <c r="AS217" s="43"/>
      <c r="AT217" s="43"/>
      <c r="AU217" s="1"/>
    </row>
    <row r="218" spans="2:50" s="2" customFormat="1" ht="19.95" customHeight="1" x14ac:dyDescent="0.3">
      <c r="B218" s="44"/>
      <c r="C218" s="44"/>
      <c r="D218" s="23"/>
      <c r="E218" s="22"/>
      <c r="F218" s="23"/>
      <c r="G218" s="23"/>
      <c r="H218" s="287" t="s">
        <v>164</v>
      </c>
      <c r="I218" s="253"/>
      <c r="J218" s="253"/>
      <c r="K218" s="288">
        <f>SUM(K214:N216)</f>
        <v>0</v>
      </c>
      <c r="L218" s="289"/>
      <c r="M218" s="289"/>
      <c r="N218" s="290"/>
      <c r="O218" s="44"/>
      <c r="P218" s="306" t="s">
        <v>169</v>
      </c>
      <c r="Q218" s="307"/>
      <c r="R218" s="307"/>
      <c r="S218" s="307"/>
      <c r="T218" s="307"/>
      <c r="U218" s="307"/>
      <c r="V218" s="307"/>
      <c r="W218" s="307"/>
      <c r="X218" s="307"/>
      <c r="Y218" s="307"/>
      <c r="Z218" s="307"/>
      <c r="AA218" s="307"/>
      <c r="AB218" s="307"/>
      <c r="AC218" s="307"/>
      <c r="AD218" s="307"/>
      <c r="AE218" s="307"/>
      <c r="AF218" s="307"/>
      <c r="AG218" s="307"/>
      <c r="AH218" s="307"/>
      <c r="AI218" s="307"/>
      <c r="AJ218" s="307"/>
      <c r="AK218" s="307"/>
      <c r="AL218" s="308"/>
      <c r="AM218" s="30"/>
      <c r="AN218" s="287" t="s">
        <v>164</v>
      </c>
      <c r="AO218" s="253"/>
      <c r="AP218" s="253"/>
      <c r="AQ218" s="288">
        <f>SUM(AM214:AT216)</f>
        <v>0</v>
      </c>
      <c r="AR218" s="289"/>
      <c r="AS218" s="289"/>
      <c r="AT218" s="290"/>
      <c r="AU218" s="1"/>
    </row>
    <row r="219" spans="2:50" s="2" customFormat="1" ht="19.95" customHeight="1" x14ac:dyDescent="0.3">
      <c r="B219" s="22"/>
      <c r="C219" s="22"/>
      <c r="D219" s="22"/>
      <c r="E219" s="22"/>
      <c r="F219" s="23"/>
      <c r="G219" s="23"/>
      <c r="H219" s="300" t="s">
        <v>165</v>
      </c>
      <c r="I219" s="276"/>
      <c r="J219" s="276"/>
      <c r="K219" s="301">
        <f>K218*15%</f>
        <v>0</v>
      </c>
      <c r="L219" s="302"/>
      <c r="M219" s="302"/>
      <c r="N219" s="303"/>
      <c r="O219" s="22"/>
      <c r="P219" s="309"/>
      <c r="Q219" s="310"/>
      <c r="R219" s="310"/>
      <c r="S219" s="310"/>
      <c r="T219" s="310"/>
      <c r="U219" s="310"/>
      <c r="V219" s="310"/>
      <c r="W219" s="310"/>
      <c r="X219" s="310"/>
      <c r="Y219" s="310"/>
      <c r="Z219" s="310"/>
      <c r="AA219" s="310"/>
      <c r="AB219" s="310"/>
      <c r="AC219" s="310"/>
      <c r="AD219" s="310"/>
      <c r="AE219" s="310"/>
      <c r="AF219" s="310"/>
      <c r="AG219" s="310"/>
      <c r="AH219" s="310"/>
      <c r="AI219" s="310"/>
      <c r="AJ219" s="310"/>
      <c r="AK219" s="310"/>
      <c r="AL219" s="311"/>
      <c r="AM219" s="22"/>
      <c r="AN219" s="300" t="s">
        <v>165</v>
      </c>
      <c r="AO219" s="276"/>
      <c r="AP219" s="276"/>
      <c r="AQ219" s="301">
        <f>AQ218*15%</f>
        <v>0</v>
      </c>
      <c r="AR219" s="302"/>
      <c r="AS219" s="302"/>
      <c r="AT219" s="303"/>
      <c r="AU219" s="1"/>
    </row>
    <row r="220" spans="2:50" s="2" customFormat="1" ht="19.95" customHeight="1" x14ac:dyDescent="0.3">
      <c r="B220" s="22"/>
      <c r="C220" s="22"/>
      <c r="D220" s="22"/>
      <c r="E220" s="22"/>
      <c r="F220" s="22"/>
      <c r="G220" s="22"/>
      <c r="H220" s="286" t="s">
        <v>166</v>
      </c>
      <c r="I220" s="267"/>
      <c r="J220" s="267"/>
      <c r="K220" s="319">
        <f>K218+K219</f>
        <v>0</v>
      </c>
      <c r="L220" s="319"/>
      <c r="M220" s="319"/>
      <c r="N220" s="320"/>
      <c r="O220" s="22"/>
      <c r="P220" s="312"/>
      <c r="Q220" s="313"/>
      <c r="R220" s="313"/>
      <c r="S220" s="313"/>
      <c r="T220" s="313"/>
      <c r="U220" s="313"/>
      <c r="V220" s="313"/>
      <c r="W220" s="313"/>
      <c r="X220" s="313"/>
      <c r="Y220" s="313"/>
      <c r="Z220" s="313"/>
      <c r="AA220" s="313"/>
      <c r="AB220" s="313"/>
      <c r="AC220" s="313"/>
      <c r="AD220" s="313"/>
      <c r="AE220" s="313"/>
      <c r="AF220" s="313"/>
      <c r="AG220" s="313"/>
      <c r="AH220" s="313"/>
      <c r="AI220" s="313"/>
      <c r="AJ220" s="313"/>
      <c r="AK220" s="313"/>
      <c r="AL220" s="314"/>
      <c r="AM220" s="22"/>
      <c r="AN220" s="286" t="s">
        <v>166</v>
      </c>
      <c r="AO220" s="267"/>
      <c r="AP220" s="267"/>
      <c r="AQ220" s="319">
        <f>AQ218+AQ219</f>
        <v>0</v>
      </c>
      <c r="AR220" s="319"/>
      <c r="AS220" s="319"/>
      <c r="AT220" s="320"/>
      <c r="AU220" s="1"/>
    </row>
    <row r="221" spans="2:50" s="2" customFormat="1" ht="19.95" customHeight="1" x14ac:dyDescent="0.3">
      <c r="B221" s="22"/>
      <c r="C221" s="22"/>
      <c r="D221" s="22"/>
      <c r="E221" s="22"/>
      <c r="F221" s="22"/>
      <c r="G221" s="22"/>
      <c r="H221" s="22"/>
      <c r="I221" s="22"/>
      <c r="J221" s="22"/>
      <c r="K221" s="45"/>
      <c r="L221" s="45"/>
      <c r="M221" s="45"/>
      <c r="N221" s="45"/>
      <c r="O221" s="22"/>
      <c r="P221" s="22"/>
      <c r="Q221" s="22"/>
      <c r="R221" s="22"/>
      <c r="S221" s="22"/>
      <c r="T221" s="22"/>
      <c r="U221" s="22"/>
      <c r="V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1"/>
    </row>
    <row r="222" spans="2:50" s="2" customFormat="1" ht="19.95" customHeight="1" x14ac:dyDescent="0.3">
      <c r="B222" s="73" t="s">
        <v>170</v>
      </c>
      <c r="C222" s="73"/>
      <c r="D222" s="73"/>
      <c r="E222" s="73"/>
      <c r="F222" s="73"/>
      <c r="G222" s="73"/>
      <c r="H222" s="73"/>
      <c r="I222" s="73"/>
      <c r="J222" s="73"/>
      <c r="K222" s="73"/>
      <c r="L222" s="73"/>
      <c r="M222" s="73"/>
      <c r="N222" s="73"/>
      <c r="O222" s="22"/>
      <c r="P222" s="262" t="s">
        <v>171</v>
      </c>
      <c r="Q222" s="263"/>
      <c r="R222" s="263"/>
      <c r="S222" s="263"/>
      <c r="T222" s="263"/>
      <c r="U222" s="263"/>
      <c r="V222" s="263"/>
      <c r="W222" s="263"/>
      <c r="X222" s="263"/>
      <c r="Y222" s="263"/>
      <c r="Z222" s="263"/>
      <c r="AA222" s="263"/>
      <c r="AB222" s="263"/>
      <c r="AC222" s="263"/>
      <c r="AD222" s="263"/>
      <c r="AE222" s="263"/>
      <c r="AF222" s="263"/>
      <c r="AG222" s="263"/>
      <c r="AH222" s="263"/>
      <c r="AI222" s="263"/>
      <c r="AJ222" s="263"/>
      <c r="AK222" s="263"/>
      <c r="AL222" s="263"/>
      <c r="AM222" s="263"/>
      <c r="AN222" s="263"/>
      <c r="AO222" s="263"/>
      <c r="AP222" s="263"/>
      <c r="AQ222" s="263"/>
      <c r="AR222" s="263"/>
      <c r="AS222" s="263"/>
      <c r="AT222" s="264"/>
      <c r="AU222" s="1"/>
    </row>
    <row r="223" spans="2:50" s="2" customFormat="1" ht="19.95" customHeight="1" x14ac:dyDescent="0.3">
      <c r="B223" s="221" t="s">
        <v>148</v>
      </c>
      <c r="C223" s="222"/>
      <c r="D223" s="222"/>
      <c r="E223" s="222"/>
      <c r="F223" s="222"/>
      <c r="G223" s="222"/>
      <c r="H223" s="222"/>
      <c r="I223" s="222"/>
      <c r="J223" s="222"/>
      <c r="K223" s="222"/>
      <c r="L223" s="222"/>
      <c r="M223" s="222"/>
      <c r="N223" s="223"/>
      <c r="O223" s="23"/>
      <c r="P223" s="221" t="s">
        <v>148</v>
      </c>
      <c r="Q223" s="222"/>
      <c r="R223" s="222"/>
      <c r="S223" s="222"/>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222"/>
      <c r="AP223" s="222"/>
      <c r="AQ223" s="222"/>
      <c r="AR223" s="222"/>
      <c r="AS223" s="222"/>
      <c r="AT223" s="223"/>
      <c r="AU223" s="1"/>
    </row>
    <row r="224" spans="2:50" s="2" customFormat="1" ht="19.95" customHeight="1" x14ac:dyDescent="0.3">
      <c r="B224" s="24" t="s">
        <v>149</v>
      </c>
      <c r="C224" s="259" t="s">
        <v>150</v>
      </c>
      <c r="D224" s="260"/>
      <c r="E224" s="260"/>
      <c r="F224" s="261"/>
      <c r="G224" s="25" t="s">
        <v>151</v>
      </c>
      <c r="H224" s="259" t="s">
        <v>152</v>
      </c>
      <c r="I224" s="260"/>
      <c r="J224" s="261"/>
      <c r="K224" s="252" t="s">
        <v>153</v>
      </c>
      <c r="L224" s="252"/>
      <c r="M224" s="252"/>
      <c r="N224" s="252"/>
      <c r="O224" s="23"/>
      <c r="P224" s="24" t="s">
        <v>149</v>
      </c>
      <c r="Q224" s="252" t="s">
        <v>150</v>
      </c>
      <c r="R224" s="252"/>
      <c r="S224" s="252"/>
      <c r="T224" s="252"/>
      <c r="U224" s="252"/>
      <c r="V224" s="252"/>
      <c r="W224" s="252"/>
      <c r="X224" s="252" t="s">
        <v>154</v>
      </c>
      <c r="Y224" s="252"/>
      <c r="Z224" s="252"/>
      <c r="AA224" s="25" t="s">
        <v>151</v>
      </c>
      <c r="AB224" s="26" t="s">
        <v>29</v>
      </c>
      <c r="AC224" s="26" t="s">
        <v>30</v>
      </c>
      <c r="AD224" s="26" t="s">
        <v>31</v>
      </c>
      <c r="AE224" s="27" t="s">
        <v>155</v>
      </c>
      <c r="AF224" s="26" t="s">
        <v>33</v>
      </c>
      <c r="AG224" s="252" t="s">
        <v>156</v>
      </c>
      <c r="AH224" s="252"/>
      <c r="AI224" s="252"/>
      <c r="AJ224" s="252" t="s">
        <v>157</v>
      </c>
      <c r="AK224" s="252"/>
      <c r="AL224" s="252"/>
      <c r="AM224" s="252" t="s">
        <v>158</v>
      </c>
      <c r="AN224" s="252"/>
      <c r="AO224" s="252"/>
      <c r="AP224" s="252"/>
      <c r="AQ224" s="252" t="s">
        <v>159</v>
      </c>
      <c r="AR224" s="252"/>
      <c r="AS224" s="252"/>
      <c r="AT224" s="252"/>
      <c r="AU224" s="1"/>
    </row>
    <row r="225" spans="2:47" s="2" customFormat="1" ht="19.95" customHeight="1" x14ac:dyDescent="0.3">
      <c r="B225" s="28">
        <v>1</v>
      </c>
      <c r="C225" s="280"/>
      <c r="D225" s="280"/>
      <c r="E225" s="280"/>
      <c r="F225" s="280"/>
      <c r="G225" s="29"/>
      <c r="H225" s="254"/>
      <c r="I225" s="254"/>
      <c r="J225" s="254"/>
      <c r="K225" s="254"/>
      <c r="L225" s="254"/>
      <c r="M225" s="254"/>
      <c r="N225" s="255"/>
      <c r="O225" s="30"/>
      <c r="P225" s="28">
        <v>1</v>
      </c>
      <c r="Q225" s="253"/>
      <c r="R225" s="253"/>
      <c r="S225" s="253"/>
      <c r="T225" s="253"/>
      <c r="U225" s="253"/>
      <c r="V225" s="253"/>
      <c r="W225" s="253"/>
      <c r="X225" s="257"/>
      <c r="Y225" s="257"/>
      <c r="Z225" s="257"/>
      <c r="AA225" s="31"/>
      <c r="AB225" s="32"/>
      <c r="AC225" s="32"/>
      <c r="AD225" s="32"/>
      <c r="AE225" s="32"/>
      <c r="AF225" s="33"/>
      <c r="AG225" s="254"/>
      <c r="AH225" s="254"/>
      <c r="AI225" s="254"/>
      <c r="AJ225" s="254"/>
      <c r="AK225" s="254"/>
      <c r="AL225" s="254"/>
      <c r="AM225" s="254"/>
      <c r="AN225" s="254"/>
      <c r="AO225" s="254"/>
      <c r="AP225" s="254"/>
      <c r="AQ225" s="254"/>
      <c r="AR225" s="254"/>
      <c r="AS225" s="254"/>
      <c r="AT225" s="255"/>
      <c r="AU225" s="1"/>
    </row>
    <row r="226" spans="2:47" s="2" customFormat="1" ht="19.95" customHeight="1" x14ac:dyDescent="0.3">
      <c r="B226" s="34">
        <v>2</v>
      </c>
      <c r="C226" s="276"/>
      <c r="D226" s="276"/>
      <c r="E226" s="276"/>
      <c r="F226" s="276"/>
      <c r="G226" s="35"/>
      <c r="H226" s="277"/>
      <c r="I226" s="277"/>
      <c r="J226" s="277"/>
      <c r="K226" s="278"/>
      <c r="L226" s="278"/>
      <c r="M226" s="278"/>
      <c r="N226" s="279"/>
      <c r="O226" s="30"/>
      <c r="P226" s="34">
        <v>2</v>
      </c>
      <c r="Q226" s="276"/>
      <c r="R226" s="276"/>
      <c r="S226" s="276"/>
      <c r="T226" s="276"/>
      <c r="U226" s="276"/>
      <c r="V226" s="276"/>
      <c r="W226" s="276"/>
      <c r="X226" s="281"/>
      <c r="Y226" s="281"/>
      <c r="Z226" s="281"/>
      <c r="AA226" s="37"/>
      <c r="AB226" s="48"/>
      <c r="AC226" s="49"/>
      <c r="AD226" s="49"/>
      <c r="AE226" s="49"/>
      <c r="AF226" s="35"/>
      <c r="AG226" s="265"/>
      <c r="AH226" s="265"/>
      <c r="AI226" s="265"/>
      <c r="AJ226" s="265"/>
      <c r="AK226" s="265"/>
      <c r="AL226" s="265"/>
      <c r="AM226" s="265"/>
      <c r="AN226" s="265"/>
      <c r="AO226" s="265"/>
      <c r="AP226" s="265"/>
      <c r="AQ226" s="265"/>
      <c r="AR226" s="265"/>
      <c r="AS226" s="265"/>
      <c r="AT226" s="266"/>
      <c r="AU226" s="1"/>
    </row>
    <row r="227" spans="2:47" s="2" customFormat="1" ht="19.95" customHeight="1" x14ac:dyDescent="0.3">
      <c r="B227" s="39">
        <v>3</v>
      </c>
      <c r="C227" s="317"/>
      <c r="D227" s="317"/>
      <c r="E227" s="317"/>
      <c r="F227" s="317"/>
      <c r="G227" s="40"/>
      <c r="H227" s="268"/>
      <c r="I227" s="268"/>
      <c r="J227" s="268"/>
      <c r="K227" s="269"/>
      <c r="L227" s="269"/>
      <c r="M227" s="269"/>
      <c r="N227" s="270"/>
      <c r="O227" s="23"/>
      <c r="P227" s="39">
        <v>3</v>
      </c>
      <c r="Q227" s="267"/>
      <c r="R227" s="267"/>
      <c r="S227" s="267"/>
      <c r="T227" s="267"/>
      <c r="U227" s="267"/>
      <c r="V227" s="267"/>
      <c r="W227" s="267"/>
      <c r="X227" s="272"/>
      <c r="Y227" s="272"/>
      <c r="Z227" s="272"/>
      <c r="AA227" s="41"/>
      <c r="AB227" s="41"/>
      <c r="AC227" s="41"/>
      <c r="AD227" s="41"/>
      <c r="AE227" s="41"/>
      <c r="AF227" s="42"/>
      <c r="AG227" s="273"/>
      <c r="AH227" s="273"/>
      <c r="AI227" s="273"/>
      <c r="AJ227" s="273"/>
      <c r="AK227" s="273"/>
      <c r="AL227" s="273"/>
      <c r="AM227" s="274"/>
      <c r="AN227" s="274"/>
      <c r="AO227" s="274"/>
      <c r="AP227" s="274"/>
      <c r="AQ227" s="274"/>
      <c r="AR227" s="274"/>
      <c r="AS227" s="274"/>
      <c r="AT227" s="275"/>
      <c r="AU227" s="1"/>
    </row>
    <row r="228" spans="2:47" s="2" customFormat="1" ht="9" customHeight="1" x14ac:dyDescent="0.3">
      <c r="B228" s="43"/>
      <c r="C228" s="43"/>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43"/>
      <c r="AS228" s="43"/>
      <c r="AT228" s="43"/>
      <c r="AU228" s="1"/>
    </row>
    <row r="229" spans="2:47" s="2" customFormat="1" ht="19.95" customHeight="1" x14ac:dyDescent="0.3">
      <c r="B229" s="44"/>
      <c r="C229" s="44"/>
      <c r="D229" s="23"/>
      <c r="E229" s="22"/>
      <c r="F229" s="23"/>
      <c r="G229" s="23"/>
      <c r="H229" s="287" t="s">
        <v>164</v>
      </c>
      <c r="I229" s="253"/>
      <c r="J229" s="253"/>
      <c r="K229" s="288">
        <f>SUM(K225:N227)</f>
        <v>0</v>
      </c>
      <c r="L229" s="289"/>
      <c r="M229" s="289"/>
      <c r="N229" s="290"/>
      <c r="O229" s="44"/>
      <c r="P229" s="291"/>
      <c r="Q229" s="292"/>
      <c r="R229" s="292"/>
      <c r="S229" s="292"/>
      <c r="T229" s="292"/>
      <c r="U229" s="292"/>
      <c r="V229" s="292"/>
      <c r="W229" s="292"/>
      <c r="X229" s="292"/>
      <c r="Y229" s="292"/>
      <c r="Z229" s="292"/>
      <c r="AA229" s="292"/>
      <c r="AB229" s="292"/>
      <c r="AC229" s="292"/>
      <c r="AD229" s="292"/>
      <c r="AE229" s="292"/>
      <c r="AF229" s="292"/>
      <c r="AG229" s="292"/>
      <c r="AH229" s="292"/>
      <c r="AI229" s="292"/>
      <c r="AJ229" s="292"/>
      <c r="AK229" s="292"/>
      <c r="AL229" s="293"/>
      <c r="AM229" s="30"/>
      <c r="AN229" s="287" t="s">
        <v>164</v>
      </c>
      <c r="AO229" s="253"/>
      <c r="AP229" s="253"/>
      <c r="AQ229" s="288">
        <f>SUM(AM225:AT227)</f>
        <v>0</v>
      </c>
      <c r="AR229" s="289"/>
      <c r="AS229" s="289"/>
      <c r="AT229" s="290"/>
      <c r="AU229" s="1"/>
    </row>
    <row r="230" spans="2:47" s="2" customFormat="1" ht="19.95" customHeight="1" x14ac:dyDescent="0.3">
      <c r="B230" s="22"/>
      <c r="C230" s="22"/>
      <c r="D230" s="22"/>
      <c r="E230" s="22"/>
      <c r="F230" s="23"/>
      <c r="G230" s="23"/>
      <c r="H230" s="300" t="s">
        <v>165</v>
      </c>
      <c r="I230" s="276"/>
      <c r="J230" s="276"/>
      <c r="K230" s="321">
        <f>K229*15%</f>
        <v>0</v>
      </c>
      <c r="L230" s="321"/>
      <c r="M230" s="321"/>
      <c r="N230" s="322"/>
      <c r="O230" s="22"/>
      <c r="P230" s="294"/>
      <c r="Q230" s="295"/>
      <c r="R230" s="295"/>
      <c r="S230" s="295"/>
      <c r="T230" s="295"/>
      <c r="U230" s="295"/>
      <c r="V230" s="295"/>
      <c r="W230" s="295"/>
      <c r="X230" s="295"/>
      <c r="Y230" s="295"/>
      <c r="Z230" s="295"/>
      <c r="AA230" s="295"/>
      <c r="AB230" s="295"/>
      <c r="AC230" s="295"/>
      <c r="AD230" s="295"/>
      <c r="AE230" s="295"/>
      <c r="AF230" s="295"/>
      <c r="AG230" s="295"/>
      <c r="AH230" s="295"/>
      <c r="AI230" s="295"/>
      <c r="AJ230" s="295"/>
      <c r="AK230" s="295"/>
      <c r="AL230" s="296"/>
      <c r="AM230" s="22"/>
      <c r="AN230" s="300" t="s">
        <v>165</v>
      </c>
      <c r="AO230" s="276"/>
      <c r="AP230" s="276"/>
      <c r="AQ230" s="321">
        <f>AQ229*15%</f>
        <v>0</v>
      </c>
      <c r="AR230" s="321"/>
      <c r="AS230" s="321"/>
      <c r="AT230" s="322"/>
      <c r="AU230" s="1"/>
    </row>
    <row r="231" spans="2:47" s="2" customFormat="1" ht="19.95" customHeight="1" x14ac:dyDescent="0.3">
      <c r="B231" s="22"/>
      <c r="C231" s="22"/>
      <c r="D231" s="22"/>
      <c r="E231" s="22"/>
      <c r="F231" s="22"/>
      <c r="G231" s="22"/>
      <c r="H231" s="286" t="s">
        <v>166</v>
      </c>
      <c r="I231" s="267"/>
      <c r="J231" s="267"/>
      <c r="K231" s="319">
        <f>K229+K230</f>
        <v>0</v>
      </c>
      <c r="L231" s="319"/>
      <c r="M231" s="319"/>
      <c r="N231" s="320"/>
      <c r="O231" s="22"/>
      <c r="P231" s="297"/>
      <c r="Q231" s="298"/>
      <c r="R231" s="298"/>
      <c r="S231" s="298"/>
      <c r="T231" s="298"/>
      <c r="U231" s="298"/>
      <c r="V231" s="298"/>
      <c r="W231" s="298"/>
      <c r="X231" s="298"/>
      <c r="Y231" s="298"/>
      <c r="Z231" s="298"/>
      <c r="AA231" s="298"/>
      <c r="AB231" s="298"/>
      <c r="AC231" s="298"/>
      <c r="AD231" s="298"/>
      <c r="AE231" s="298"/>
      <c r="AF231" s="298"/>
      <c r="AG231" s="298"/>
      <c r="AH231" s="298"/>
      <c r="AI231" s="298"/>
      <c r="AJ231" s="298"/>
      <c r="AK231" s="298"/>
      <c r="AL231" s="299"/>
      <c r="AM231" s="22"/>
      <c r="AN231" s="286" t="s">
        <v>166</v>
      </c>
      <c r="AO231" s="267"/>
      <c r="AP231" s="267"/>
      <c r="AQ231" s="319">
        <f>AQ229+AQ230</f>
        <v>0</v>
      </c>
      <c r="AR231" s="319"/>
      <c r="AS231" s="319"/>
      <c r="AT231" s="320"/>
      <c r="AU231" s="1"/>
    </row>
    <row r="232" spans="2:47" s="2" customFormat="1" ht="19.95" customHeight="1" x14ac:dyDescent="0.3">
      <c r="B232" s="22"/>
      <c r="C232" s="22"/>
      <c r="D232" s="22"/>
      <c r="E232" s="22"/>
      <c r="F232" s="22"/>
      <c r="G232" s="22"/>
      <c r="H232" s="22"/>
      <c r="I232" s="22"/>
      <c r="J232" s="22"/>
      <c r="K232" s="45"/>
      <c r="L232" s="45"/>
      <c r="M232" s="45"/>
      <c r="N232" s="45"/>
      <c r="O232" s="22"/>
      <c r="P232" s="22"/>
      <c r="Q232" s="22"/>
      <c r="R232" s="22"/>
      <c r="S232" s="22"/>
      <c r="T232" s="22"/>
      <c r="U232" s="22"/>
      <c r="V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1"/>
    </row>
    <row r="233" spans="2:47" s="2" customFormat="1" ht="19.95" customHeight="1" x14ac:dyDescent="0.3">
      <c r="B233" s="73" t="s">
        <v>172</v>
      </c>
      <c r="C233" s="73"/>
      <c r="D233" s="73"/>
      <c r="E233" s="73"/>
      <c r="F233" s="73"/>
      <c r="G233" s="73"/>
      <c r="H233" s="73"/>
      <c r="I233" s="73"/>
      <c r="J233" s="73"/>
      <c r="K233" s="73"/>
      <c r="L233" s="73"/>
      <c r="M233" s="73"/>
      <c r="N233" s="73"/>
      <c r="O233" s="22"/>
      <c r="P233" s="262" t="s">
        <v>173</v>
      </c>
      <c r="Q233" s="263"/>
      <c r="R233" s="263"/>
      <c r="S233" s="263"/>
      <c r="T233" s="263"/>
      <c r="U233" s="263"/>
      <c r="V233" s="263"/>
      <c r="W233" s="263"/>
      <c r="X233" s="263"/>
      <c r="Y233" s="263"/>
      <c r="Z233" s="263"/>
      <c r="AA233" s="263"/>
      <c r="AB233" s="263"/>
      <c r="AC233" s="263"/>
      <c r="AD233" s="263"/>
      <c r="AE233" s="263"/>
      <c r="AF233" s="263"/>
      <c r="AG233" s="263"/>
      <c r="AH233" s="263"/>
      <c r="AI233" s="263"/>
      <c r="AJ233" s="263"/>
      <c r="AK233" s="263"/>
      <c r="AL233" s="263"/>
      <c r="AM233" s="263"/>
      <c r="AN233" s="263"/>
      <c r="AO233" s="263"/>
      <c r="AP233" s="263"/>
      <c r="AQ233" s="263"/>
      <c r="AR233" s="263"/>
      <c r="AS233" s="263"/>
      <c r="AT233" s="264"/>
      <c r="AU233" s="1"/>
    </row>
    <row r="234" spans="2:47" s="2" customFormat="1" ht="19.95" customHeight="1" x14ac:dyDescent="0.3">
      <c r="B234" s="221" t="s">
        <v>148</v>
      </c>
      <c r="C234" s="222"/>
      <c r="D234" s="222"/>
      <c r="E234" s="222"/>
      <c r="F234" s="222"/>
      <c r="G234" s="222"/>
      <c r="H234" s="222"/>
      <c r="I234" s="222"/>
      <c r="J234" s="222"/>
      <c r="K234" s="222"/>
      <c r="L234" s="222"/>
      <c r="M234" s="222"/>
      <c r="N234" s="223"/>
      <c r="O234" s="23"/>
      <c r="P234" s="221" t="s">
        <v>148</v>
      </c>
      <c r="Q234" s="222"/>
      <c r="R234" s="222"/>
      <c r="S234" s="222"/>
      <c r="T234" s="222"/>
      <c r="U234" s="222"/>
      <c r="V234" s="222"/>
      <c r="W234" s="222"/>
      <c r="X234" s="222"/>
      <c r="Y234" s="222"/>
      <c r="Z234" s="222"/>
      <c r="AA234" s="222"/>
      <c r="AB234" s="222"/>
      <c r="AC234" s="222"/>
      <c r="AD234" s="222"/>
      <c r="AE234" s="222"/>
      <c r="AF234" s="222"/>
      <c r="AG234" s="222"/>
      <c r="AH234" s="222"/>
      <c r="AI234" s="222"/>
      <c r="AJ234" s="222"/>
      <c r="AK234" s="222"/>
      <c r="AL234" s="222"/>
      <c r="AM234" s="222"/>
      <c r="AN234" s="222"/>
      <c r="AO234" s="222"/>
      <c r="AP234" s="222"/>
      <c r="AQ234" s="222"/>
      <c r="AR234" s="222"/>
      <c r="AS234" s="222"/>
      <c r="AT234" s="223"/>
      <c r="AU234" s="1"/>
    </row>
    <row r="235" spans="2:47" s="2" customFormat="1" ht="19.95" customHeight="1" x14ac:dyDescent="0.3">
      <c r="B235" s="24" t="s">
        <v>149</v>
      </c>
      <c r="C235" s="259" t="s">
        <v>150</v>
      </c>
      <c r="D235" s="260"/>
      <c r="E235" s="260"/>
      <c r="F235" s="261"/>
      <c r="G235" s="25" t="s">
        <v>151</v>
      </c>
      <c r="H235" s="259" t="s">
        <v>152</v>
      </c>
      <c r="I235" s="260"/>
      <c r="J235" s="261"/>
      <c r="K235" s="252" t="s">
        <v>153</v>
      </c>
      <c r="L235" s="252"/>
      <c r="M235" s="252"/>
      <c r="N235" s="252"/>
      <c r="O235" s="23"/>
      <c r="P235" s="24" t="s">
        <v>149</v>
      </c>
      <c r="Q235" s="252" t="s">
        <v>150</v>
      </c>
      <c r="R235" s="252"/>
      <c r="S235" s="252"/>
      <c r="T235" s="252"/>
      <c r="U235" s="252"/>
      <c r="V235" s="252"/>
      <c r="W235" s="252"/>
      <c r="X235" s="252" t="s">
        <v>154</v>
      </c>
      <c r="Y235" s="252"/>
      <c r="Z235" s="252"/>
      <c r="AA235" s="25" t="s">
        <v>151</v>
      </c>
      <c r="AB235" s="26" t="s">
        <v>29</v>
      </c>
      <c r="AC235" s="26" t="s">
        <v>30</v>
      </c>
      <c r="AD235" s="26" t="s">
        <v>31</v>
      </c>
      <c r="AE235" s="27" t="s">
        <v>155</v>
      </c>
      <c r="AF235" s="26" t="s">
        <v>33</v>
      </c>
      <c r="AG235" s="252" t="s">
        <v>156</v>
      </c>
      <c r="AH235" s="252"/>
      <c r="AI235" s="252"/>
      <c r="AJ235" s="252" t="s">
        <v>157</v>
      </c>
      <c r="AK235" s="252"/>
      <c r="AL235" s="252"/>
      <c r="AM235" s="252" t="s">
        <v>158</v>
      </c>
      <c r="AN235" s="252"/>
      <c r="AO235" s="252"/>
      <c r="AP235" s="252"/>
      <c r="AQ235" s="252" t="s">
        <v>159</v>
      </c>
      <c r="AR235" s="252"/>
      <c r="AS235" s="252"/>
      <c r="AT235" s="252"/>
      <c r="AU235" s="1"/>
    </row>
    <row r="236" spans="2:47" s="2" customFormat="1" ht="19.95" customHeight="1" x14ac:dyDescent="0.3">
      <c r="B236" s="28">
        <v>1</v>
      </c>
      <c r="C236" s="253"/>
      <c r="D236" s="253"/>
      <c r="E236" s="253"/>
      <c r="F236" s="253"/>
      <c r="G236" s="29"/>
      <c r="H236" s="254"/>
      <c r="I236" s="254"/>
      <c r="J236" s="254"/>
      <c r="K236" s="254"/>
      <c r="L236" s="254"/>
      <c r="M236" s="254"/>
      <c r="N236" s="255"/>
      <c r="O236" s="30"/>
      <c r="P236" s="28">
        <v>1</v>
      </c>
      <c r="Q236" s="305"/>
      <c r="R236" s="305"/>
      <c r="S236" s="305"/>
      <c r="T236" s="305"/>
      <c r="U236" s="305"/>
      <c r="V236" s="305"/>
      <c r="W236" s="305"/>
      <c r="X236" s="323"/>
      <c r="Y236" s="323"/>
      <c r="Z236" s="323"/>
      <c r="AA236" s="31"/>
      <c r="AB236" s="32"/>
      <c r="AC236" s="31"/>
      <c r="AD236" s="32"/>
      <c r="AE236" s="31"/>
      <c r="AF236" s="32"/>
      <c r="AG236" s="305"/>
      <c r="AH236" s="305"/>
      <c r="AI236" s="305"/>
      <c r="AJ236" s="305"/>
      <c r="AK236" s="305"/>
      <c r="AL236" s="305"/>
      <c r="AM236" s="254"/>
      <c r="AN236" s="254"/>
      <c r="AO236" s="254"/>
      <c r="AP236" s="254"/>
      <c r="AQ236" s="254"/>
      <c r="AR236" s="254"/>
      <c r="AS236" s="254"/>
      <c r="AT236" s="255"/>
      <c r="AU236" s="1"/>
    </row>
    <row r="237" spans="2:47" s="2" customFormat="1" ht="19.95" customHeight="1" x14ac:dyDescent="0.3">
      <c r="B237" s="34">
        <v>2</v>
      </c>
      <c r="C237" s="280"/>
      <c r="D237" s="280"/>
      <c r="E237" s="280"/>
      <c r="F237" s="280"/>
      <c r="G237" s="35"/>
      <c r="H237" s="277"/>
      <c r="I237" s="277"/>
      <c r="J237" s="277"/>
      <c r="K237" s="277"/>
      <c r="L237" s="277"/>
      <c r="M237" s="277"/>
      <c r="N237" s="335"/>
      <c r="O237" s="30"/>
      <c r="P237" s="34">
        <v>2</v>
      </c>
      <c r="Q237" s="318"/>
      <c r="R237" s="318"/>
      <c r="S237" s="318"/>
      <c r="T237" s="318"/>
      <c r="U237" s="318"/>
      <c r="V237" s="318"/>
      <c r="W237" s="318"/>
      <c r="X237" s="333"/>
      <c r="Y237" s="333"/>
      <c r="Z237" s="333"/>
      <c r="AA237" s="37"/>
      <c r="AB237" s="37"/>
      <c r="AC237" s="37"/>
      <c r="AD237" s="37"/>
      <c r="AE237" s="37"/>
      <c r="AF237" s="37"/>
      <c r="AG237" s="333"/>
      <c r="AH237" s="333"/>
      <c r="AI237" s="333"/>
      <c r="AJ237" s="333"/>
      <c r="AK237" s="333"/>
      <c r="AL237" s="333"/>
      <c r="AM237" s="265"/>
      <c r="AN237" s="265"/>
      <c r="AO237" s="265"/>
      <c r="AP237" s="265"/>
      <c r="AQ237" s="265"/>
      <c r="AR237" s="265"/>
      <c r="AS237" s="265"/>
      <c r="AT237" s="266"/>
      <c r="AU237" s="1"/>
    </row>
    <row r="238" spans="2:47" s="2" customFormat="1" ht="19.95" customHeight="1" x14ac:dyDescent="0.3">
      <c r="B238" s="39">
        <v>3</v>
      </c>
      <c r="C238" s="267"/>
      <c r="D238" s="267"/>
      <c r="E238" s="267"/>
      <c r="F238" s="267"/>
      <c r="G238" s="40"/>
      <c r="H238" s="268"/>
      <c r="I238" s="268"/>
      <c r="J238" s="268"/>
      <c r="K238" s="269"/>
      <c r="L238" s="269"/>
      <c r="M238" s="269"/>
      <c r="N238" s="270"/>
      <c r="O238" s="23"/>
      <c r="P238" s="39">
        <v>3</v>
      </c>
      <c r="Q238" s="315"/>
      <c r="R238" s="315"/>
      <c r="S238" s="315"/>
      <c r="T238" s="315"/>
      <c r="U238" s="315"/>
      <c r="V238" s="315"/>
      <c r="W238" s="315"/>
      <c r="X238" s="334"/>
      <c r="Y238" s="334"/>
      <c r="Z238" s="334"/>
      <c r="AA238" s="41"/>
      <c r="AB238" s="41"/>
      <c r="AC238" s="41"/>
      <c r="AD238" s="41"/>
      <c r="AE238" s="41"/>
      <c r="AF238" s="41"/>
      <c r="AG238" s="334"/>
      <c r="AH238" s="334"/>
      <c r="AI238" s="334"/>
      <c r="AJ238" s="334"/>
      <c r="AK238" s="334"/>
      <c r="AL238" s="334"/>
      <c r="AM238" s="274"/>
      <c r="AN238" s="274"/>
      <c r="AO238" s="274"/>
      <c r="AP238" s="274"/>
      <c r="AQ238" s="274"/>
      <c r="AR238" s="274"/>
      <c r="AS238" s="274"/>
      <c r="AT238" s="275"/>
      <c r="AU238" s="1"/>
    </row>
    <row r="239" spans="2:47" s="2" customFormat="1" ht="9" customHeight="1" x14ac:dyDescent="0.3">
      <c r="B239" s="43"/>
      <c r="C239" s="43"/>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43"/>
      <c r="AS239" s="43"/>
      <c r="AT239" s="43"/>
      <c r="AU239" s="1"/>
    </row>
    <row r="240" spans="2:47" s="2" customFormat="1" ht="19.95" customHeight="1" x14ac:dyDescent="0.3">
      <c r="B240" s="44"/>
      <c r="C240" s="44"/>
      <c r="D240" s="23"/>
      <c r="E240" s="22"/>
      <c r="F240" s="23"/>
      <c r="G240" s="23"/>
      <c r="H240" s="287" t="s">
        <v>164</v>
      </c>
      <c r="I240" s="253"/>
      <c r="J240" s="253"/>
      <c r="K240" s="288">
        <f>SUM(K236:N238)</f>
        <v>0</v>
      </c>
      <c r="L240" s="289"/>
      <c r="M240" s="289"/>
      <c r="N240" s="290"/>
      <c r="O240" s="44"/>
      <c r="P240" s="324" t="s">
        <v>174</v>
      </c>
      <c r="Q240" s="325"/>
      <c r="R240" s="325"/>
      <c r="S240" s="325"/>
      <c r="T240" s="325"/>
      <c r="U240" s="325"/>
      <c r="V240" s="325"/>
      <c r="W240" s="325"/>
      <c r="X240" s="325"/>
      <c r="Y240" s="325"/>
      <c r="Z240" s="325"/>
      <c r="AA240" s="325"/>
      <c r="AB240" s="325"/>
      <c r="AC240" s="325"/>
      <c r="AD240" s="325"/>
      <c r="AE240" s="325"/>
      <c r="AF240" s="325"/>
      <c r="AG240" s="325"/>
      <c r="AH240" s="325"/>
      <c r="AI240" s="325"/>
      <c r="AJ240" s="325"/>
      <c r="AK240" s="325"/>
      <c r="AL240" s="326"/>
      <c r="AM240" s="30"/>
      <c r="AN240" s="287" t="s">
        <v>164</v>
      </c>
      <c r="AO240" s="253"/>
      <c r="AP240" s="253"/>
      <c r="AQ240" s="288">
        <f>SUM(AM236:AT238)</f>
        <v>0</v>
      </c>
      <c r="AR240" s="289"/>
      <c r="AS240" s="289"/>
      <c r="AT240" s="290"/>
      <c r="AU240" s="1"/>
    </row>
    <row r="241" spans="2:51" s="2" customFormat="1" ht="19.95" customHeight="1" x14ac:dyDescent="0.3">
      <c r="B241" s="22"/>
      <c r="C241" s="22"/>
      <c r="D241" s="22"/>
      <c r="E241" s="22"/>
      <c r="F241" s="23"/>
      <c r="G241" s="23"/>
      <c r="H241" s="300" t="s">
        <v>165</v>
      </c>
      <c r="I241" s="276"/>
      <c r="J241" s="276"/>
      <c r="K241" s="301">
        <f>K240*15%</f>
        <v>0</v>
      </c>
      <c r="L241" s="302"/>
      <c r="M241" s="302"/>
      <c r="N241" s="303"/>
      <c r="O241" s="22"/>
      <c r="P241" s="327"/>
      <c r="Q241" s="328"/>
      <c r="R241" s="328"/>
      <c r="S241" s="328"/>
      <c r="T241" s="328"/>
      <c r="U241" s="328"/>
      <c r="V241" s="328"/>
      <c r="W241" s="328"/>
      <c r="X241" s="328"/>
      <c r="Y241" s="328"/>
      <c r="Z241" s="328"/>
      <c r="AA241" s="328"/>
      <c r="AB241" s="328"/>
      <c r="AC241" s="328"/>
      <c r="AD241" s="328"/>
      <c r="AE241" s="328"/>
      <c r="AF241" s="328"/>
      <c r="AG241" s="328"/>
      <c r="AH241" s="328"/>
      <c r="AI241" s="328"/>
      <c r="AJ241" s="328"/>
      <c r="AK241" s="328"/>
      <c r="AL241" s="329"/>
      <c r="AM241" s="22"/>
      <c r="AN241" s="300" t="s">
        <v>165</v>
      </c>
      <c r="AO241" s="276"/>
      <c r="AP241" s="276"/>
      <c r="AQ241" s="321">
        <f>AQ240*15%</f>
        <v>0</v>
      </c>
      <c r="AR241" s="321"/>
      <c r="AS241" s="321"/>
      <c r="AT241" s="322"/>
      <c r="AU241" s="1"/>
    </row>
    <row r="242" spans="2:51" s="2" customFormat="1" ht="19.95" customHeight="1" x14ac:dyDescent="0.3">
      <c r="B242" s="22"/>
      <c r="C242" s="22"/>
      <c r="D242" s="22"/>
      <c r="E242" s="22"/>
      <c r="F242" s="22"/>
      <c r="G242" s="22"/>
      <c r="H242" s="286" t="s">
        <v>166</v>
      </c>
      <c r="I242" s="267"/>
      <c r="J242" s="267"/>
      <c r="K242" s="283">
        <f>K240+K241</f>
        <v>0</v>
      </c>
      <c r="L242" s="284"/>
      <c r="M242" s="284"/>
      <c r="N242" s="285"/>
      <c r="O242" s="22"/>
      <c r="P242" s="330"/>
      <c r="Q242" s="331"/>
      <c r="R242" s="331"/>
      <c r="S242" s="331"/>
      <c r="T242" s="331"/>
      <c r="U242" s="331"/>
      <c r="V242" s="331"/>
      <c r="W242" s="331"/>
      <c r="X242" s="331"/>
      <c r="Y242" s="331"/>
      <c r="Z242" s="331"/>
      <c r="AA242" s="331"/>
      <c r="AB242" s="331"/>
      <c r="AC242" s="331"/>
      <c r="AD242" s="331"/>
      <c r="AE242" s="331"/>
      <c r="AF242" s="331"/>
      <c r="AG242" s="331"/>
      <c r="AH242" s="331"/>
      <c r="AI242" s="331"/>
      <c r="AJ242" s="331"/>
      <c r="AK242" s="331"/>
      <c r="AL242" s="332"/>
      <c r="AM242" s="22"/>
      <c r="AN242" s="286" t="s">
        <v>166</v>
      </c>
      <c r="AO242" s="267"/>
      <c r="AP242" s="267"/>
      <c r="AQ242" s="319">
        <f>AQ240+AQ241</f>
        <v>0</v>
      </c>
      <c r="AR242" s="319"/>
      <c r="AS242" s="319"/>
      <c r="AT242" s="320"/>
      <c r="AU242" s="1"/>
    </row>
    <row r="243" spans="2:51" s="2" customFormat="1" ht="19.95" customHeight="1" x14ac:dyDescent="0.3">
      <c r="B243" s="22"/>
      <c r="C243" s="22"/>
      <c r="D243" s="22"/>
      <c r="E243" s="22"/>
      <c r="F243" s="22"/>
      <c r="G243" s="22"/>
      <c r="H243" s="22"/>
      <c r="I243" s="22"/>
      <c r="J243" s="22"/>
      <c r="K243" s="45"/>
      <c r="L243" s="45"/>
      <c r="M243" s="45"/>
      <c r="N243" s="45"/>
      <c r="O243" s="22"/>
      <c r="P243" s="22"/>
      <c r="Q243" s="22"/>
      <c r="R243" s="22"/>
      <c r="S243" s="22"/>
      <c r="T243" s="22"/>
      <c r="U243" s="22"/>
      <c r="V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1"/>
      <c r="AW243" s="1"/>
      <c r="AX243" s="1"/>
      <c r="AY243" s="1"/>
    </row>
    <row r="244" spans="2:51" s="2" customFormat="1" ht="19.95" customHeight="1" x14ac:dyDescent="0.3">
      <c r="B244" s="73" t="s">
        <v>175</v>
      </c>
      <c r="C244" s="73"/>
      <c r="D244" s="73"/>
      <c r="E244" s="73"/>
      <c r="F244" s="73"/>
      <c r="G244" s="73"/>
      <c r="H244" s="73"/>
      <c r="I244" s="73"/>
      <c r="J244" s="73"/>
      <c r="K244" s="73"/>
      <c r="L244" s="73"/>
      <c r="M244" s="73"/>
      <c r="N244" s="73"/>
      <c r="O244" s="22"/>
      <c r="P244" s="262" t="s">
        <v>176</v>
      </c>
      <c r="Q244" s="263"/>
      <c r="R244" s="263"/>
      <c r="S244" s="263"/>
      <c r="T244" s="263"/>
      <c r="U244" s="263"/>
      <c r="V244" s="263"/>
      <c r="W244" s="263"/>
      <c r="X244" s="263"/>
      <c r="Y244" s="263"/>
      <c r="Z244" s="263"/>
      <c r="AA244" s="263"/>
      <c r="AB244" s="263"/>
      <c r="AC244" s="263"/>
      <c r="AD244" s="263"/>
      <c r="AE244" s="263"/>
      <c r="AF244" s="263"/>
      <c r="AG244" s="263"/>
      <c r="AH244" s="263"/>
      <c r="AI244" s="263"/>
      <c r="AJ244" s="263"/>
      <c r="AK244" s="263"/>
      <c r="AL244" s="263"/>
      <c r="AM244" s="263"/>
      <c r="AN244" s="263"/>
      <c r="AO244" s="263"/>
      <c r="AP244" s="263"/>
      <c r="AQ244" s="263"/>
      <c r="AR244" s="263"/>
      <c r="AS244" s="263"/>
      <c r="AT244" s="264"/>
      <c r="AU244" s="1"/>
      <c r="AW244" s="1"/>
      <c r="AX244" s="1"/>
      <c r="AY244" s="1"/>
    </row>
    <row r="245" spans="2:51" s="2" customFormat="1" ht="19.95" customHeight="1" x14ac:dyDescent="0.3">
      <c r="B245" s="221" t="s">
        <v>148</v>
      </c>
      <c r="C245" s="222"/>
      <c r="D245" s="222"/>
      <c r="E245" s="222"/>
      <c r="F245" s="222"/>
      <c r="G245" s="222"/>
      <c r="H245" s="222"/>
      <c r="I245" s="222"/>
      <c r="J245" s="222"/>
      <c r="K245" s="222"/>
      <c r="L245" s="222"/>
      <c r="M245" s="222"/>
      <c r="N245" s="223"/>
      <c r="O245" s="23"/>
      <c r="P245" s="221" t="s">
        <v>148</v>
      </c>
      <c r="Q245" s="222"/>
      <c r="R245" s="222"/>
      <c r="S245" s="222"/>
      <c r="T245" s="222"/>
      <c r="U245" s="222"/>
      <c r="V245" s="222"/>
      <c r="W245" s="222"/>
      <c r="X245" s="222"/>
      <c r="Y245" s="222"/>
      <c r="Z245" s="222"/>
      <c r="AA245" s="222"/>
      <c r="AB245" s="222"/>
      <c r="AC245" s="222"/>
      <c r="AD245" s="222"/>
      <c r="AE245" s="222"/>
      <c r="AF245" s="222"/>
      <c r="AG245" s="222"/>
      <c r="AH245" s="222"/>
      <c r="AI245" s="222"/>
      <c r="AJ245" s="222"/>
      <c r="AK245" s="222"/>
      <c r="AL245" s="222"/>
      <c r="AM245" s="222"/>
      <c r="AN245" s="222"/>
      <c r="AO245" s="222"/>
      <c r="AP245" s="222"/>
      <c r="AQ245" s="222"/>
      <c r="AR245" s="222"/>
      <c r="AS245" s="222"/>
      <c r="AT245" s="223"/>
      <c r="AU245" s="1"/>
      <c r="AW245" s="1"/>
      <c r="AX245" s="1"/>
      <c r="AY245" s="1"/>
    </row>
    <row r="246" spans="2:51" s="2" customFormat="1" ht="19.95" customHeight="1" x14ac:dyDescent="0.3">
      <c r="B246" s="24" t="s">
        <v>149</v>
      </c>
      <c r="C246" s="259" t="s">
        <v>150</v>
      </c>
      <c r="D246" s="260"/>
      <c r="E246" s="260"/>
      <c r="F246" s="261"/>
      <c r="G246" s="25" t="s">
        <v>151</v>
      </c>
      <c r="H246" s="259" t="s">
        <v>152</v>
      </c>
      <c r="I246" s="260"/>
      <c r="J246" s="261"/>
      <c r="K246" s="252" t="s">
        <v>153</v>
      </c>
      <c r="L246" s="252"/>
      <c r="M246" s="252"/>
      <c r="N246" s="252"/>
      <c r="O246" s="23"/>
      <c r="P246" s="24" t="s">
        <v>149</v>
      </c>
      <c r="Q246" s="252" t="s">
        <v>150</v>
      </c>
      <c r="R246" s="252"/>
      <c r="S246" s="252"/>
      <c r="T246" s="252"/>
      <c r="U246" s="252"/>
      <c r="V246" s="252"/>
      <c r="W246" s="252"/>
      <c r="X246" s="252" t="s">
        <v>154</v>
      </c>
      <c r="Y246" s="252"/>
      <c r="Z246" s="252"/>
      <c r="AA246" s="25" t="s">
        <v>151</v>
      </c>
      <c r="AB246" s="26" t="s">
        <v>29</v>
      </c>
      <c r="AC246" s="26" t="s">
        <v>30</v>
      </c>
      <c r="AD246" s="26" t="s">
        <v>31</v>
      </c>
      <c r="AE246" s="27" t="s">
        <v>155</v>
      </c>
      <c r="AF246" s="26" t="s">
        <v>33</v>
      </c>
      <c r="AG246" s="252" t="s">
        <v>156</v>
      </c>
      <c r="AH246" s="252"/>
      <c r="AI246" s="252"/>
      <c r="AJ246" s="252" t="s">
        <v>157</v>
      </c>
      <c r="AK246" s="252"/>
      <c r="AL246" s="252"/>
      <c r="AM246" s="252" t="s">
        <v>158</v>
      </c>
      <c r="AN246" s="252"/>
      <c r="AO246" s="252"/>
      <c r="AP246" s="252"/>
      <c r="AQ246" s="252" t="s">
        <v>159</v>
      </c>
      <c r="AR246" s="252"/>
      <c r="AS246" s="252"/>
      <c r="AT246" s="252"/>
      <c r="AU246" s="1"/>
    </row>
    <row r="247" spans="2:51" s="2" customFormat="1" ht="19.95" customHeight="1" x14ac:dyDescent="0.3">
      <c r="B247" s="28">
        <v>1</v>
      </c>
      <c r="C247" s="253"/>
      <c r="D247" s="253"/>
      <c r="E247" s="253"/>
      <c r="F247" s="253"/>
      <c r="G247" s="29"/>
      <c r="H247" s="254"/>
      <c r="I247" s="254"/>
      <c r="J247" s="254"/>
      <c r="K247" s="254"/>
      <c r="L247" s="254"/>
      <c r="M247" s="254"/>
      <c r="N247" s="255"/>
      <c r="O247" s="30"/>
      <c r="P247" s="28">
        <v>1</v>
      </c>
      <c r="Q247" s="256"/>
      <c r="R247" s="256"/>
      <c r="S247" s="256"/>
      <c r="T247" s="256"/>
      <c r="U247" s="256"/>
      <c r="V247" s="256"/>
      <c r="W247" s="256"/>
      <c r="X247" s="257"/>
      <c r="Y247" s="257"/>
      <c r="Z247" s="257"/>
      <c r="AA247" s="37"/>
      <c r="AB247" s="48"/>
      <c r="AC247" s="49"/>
      <c r="AD247" s="49"/>
      <c r="AE247" s="49"/>
      <c r="AF247" s="35"/>
      <c r="AG247" s="254"/>
      <c r="AH247" s="254"/>
      <c r="AI247" s="254"/>
      <c r="AJ247" s="254"/>
      <c r="AK247" s="254"/>
      <c r="AL247" s="254"/>
      <c r="AM247" s="254"/>
      <c r="AN247" s="254"/>
      <c r="AO247" s="254"/>
      <c r="AP247" s="254"/>
      <c r="AQ247" s="254"/>
      <c r="AR247" s="254"/>
      <c r="AS247" s="254"/>
      <c r="AT247" s="255"/>
      <c r="AU247" s="1"/>
    </row>
    <row r="248" spans="2:51" s="2" customFormat="1" ht="19.95" customHeight="1" x14ac:dyDescent="0.3">
      <c r="B248" s="34">
        <v>2</v>
      </c>
      <c r="C248" s="276"/>
      <c r="D248" s="276"/>
      <c r="E248" s="276"/>
      <c r="F248" s="276"/>
      <c r="G248" s="35"/>
      <c r="H248" s="277"/>
      <c r="I248" s="277"/>
      <c r="J248" s="277"/>
      <c r="K248" s="278"/>
      <c r="L248" s="278"/>
      <c r="M248" s="278"/>
      <c r="N248" s="279"/>
      <c r="O248" s="30"/>
      <c r="P248" s="34">
        <v>2</v>
      </c>
      <c r="Q248" s="280"/>
      <c r="R248" s="280"/>
      <c r="S248" s="280"/>
      <c r="T248" s="280"/>
      <c r="U248" s="280"/>
      <c r="V248" s="280"/>
      <c r="W248" s="280"/>
      <c r="X248" s="281"/>
      <c r="Y248" s="281"/>
      <c r="Z248" s="281"/>
      <c r="AA248" s="37"/>
      <c r="AB248" s="48"/>
      <c r="AC248" s="49"/>
      <c r="AD248" s="49"/>
      <c r="AE248" s="49"/>
      <c r="AF248" s="35"/>
      <c r="AG248" s="282"/>
      <c r="AH248" s="282"/>
      <c r="AI248" s="282"/>
      <c r="AJ248" s="282"/>
      <c r="AK248" s="282"/>
      <c r="AL248" s="282"/>
      <c r="AM248" s="265"/>
      <c r="AN248" s="265"/>
      <c r="AO248" s="265"/>
      <c r="AP248" s="265"/>
      <c r="AQ248" s="265"/>
      <c r="AR248" s="265"/>
      <c r="AS248" s="265"/>
      <c r="AT248" s="266"/>
      <c r="AU248" s="1"/>
    </row>
    <row r="249" spans="2:51" s="2" customFormat="1" ht="19.95" customHeight="1" x14ac:dyDescent="0.3">
      <c r="B249" s="34">
        <v>3</v>
      </c>
      <c r="C249" s="280"/>
      <c r="D249" s="280"/>
      <c r="E249" s="280"/>
      <c r="F249" s="280"/>
      <c r="G249" s="36"/>
      <c r="H249" s="277"/>
      <c r="I249" s="277"/>
      <c r="J249" s="277"/>
      <c r="K249" s="277"/>
      <c r="L249" s="277"/>
      <c r="M249" s="277"/>
      <c r="N249" s="335"/>
      <c r="O249" s="30"/>
      <c r="P249" s="34">
        <v>3</v>
      </c>
      <c r="Q249" s="280"/>
      <c r="R249" s="280"/>
      <c r="S249" s="280"/>
      <c r="T249" s="280"/>
      <c r="U249" s="280"/>
      <c r="V249" s="280"/>
      <c r="W249" s="280"/>
      <c r="X249" s="281"/>
      <c r="Y249" s="281"/>
      <c r="Z249" s="281"/>
      <c r="AA249" s="37"/>
      <c r="AB249" s="48"/>
      <c r="AC249" s="49"/>
      <c r="AD249" s="49"/>
      <c r="AE249" s="49"/>
      <c r="AF249" s="35"/>
      <c r="AG249" s="265"/>
      <c r="AH249" s="265"/>
      <c r="AI249" s="265"/>
      <c r="AJ249" s="265"/>
      <c r="AK249" s="265"/>
      <c r="AL249" s="265"/>
      <c r="AM249" s="265"/>
      <c r="AN249" s="265"/>
      <c r="AO249" s="265"/>
      <c r="AP249" s="265"/>
      <c r="AQ249" s="265"/>
      <c r="AR249" s="265"/>
      <c r="AS249" s="265"/>
      <c r="AT249" s="266"/>
      <c r="AU249" s="1"/>
    </row>
    <row r="250" spans="2:51" s="2" customFormat="1" ht="19.95" customHeight="1" x14ac:dyDescent="0.3">
      <c r="B250" s="39">
        <v>4</v>
      </c>
      <c r="C250" s="317"/>
      <c r="D250" s="317"/>
      <c r="E250" s="317"/>
      <c r="F250" s="317"/>
      <c r="G250" s="47"/>
      <c r="H250" s="268"/>
      <c r="I250" s="268"/>
      <c r="J250" s="268"/>
      <c r="K250" s="269"/>
      <c r="L250" s="269"/>
      <c r="M250" s="269"/>
      <c r="N250" s="270"/>
      <c r="O250" s="23"/>
      <c r="P250" s="50"/>
      <c r="Q250" s="338"/>
      <c r="R250" s="338"/>
      <c r="S250" s="338"/>
      <c r="T250" s="338"/>
      <c r="U250" s="338"/>
      <c r="V250" s="338"/>
      <c r="W250" s="338"/>
      <c r="X250" s="338"/>
      <c r="Y250" s="338"/>
      <c r="Z250" s="338"/>
      <c r="AA250" s="51"/>
      <c r="AB250" s="51"/>
      <c r="AC250" s="51"/>
      <c r="AD250" s="51"/>
      <c r="AE250" s="51"/>
      <c r="AF250" s="51"/>
      <c r="AG250" s="338"/>
      <c r="AH250" s="338"/>
      <c r="AI250" s="338"/>
      <c r="AJ250" s="338"/>
      <c r="AK250" s="338"/>
      <c r="AL250" s="338"/>
      <c r="AM250" s="336"/>
      <c r="AN250" s="336"/>
      <c r="AO250" s="336"/>
      <c r="AP250" s="336"/>
      <c r="AQ250" s="336"/>
      <c r="AR250" s="336"/>
      <c r="AS250" s="336"/>
      <c r="AT250" s="337"/>
      <c r="AU250" s="1"/>
    </row>
    <row r="251" spans="2:51" s="2" customFormat="1" ht="9" customHeight="1" x14ac:dyDescent="0.3">
      <c r="B251" s="43"/>
      <c r="C251" s="43"/>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43"/>
      <c r="AS251" s="43"/>
      <c r="AT251" s="43"/>
      <c r="AU251" s="1"/>
    </row>
    <row r="252" spans="2:51" s="2" customFormat="1" ht="19.95" customHeight="1" x14ac:dyDescent="0.3">
      <c r="B252" s="44"/>
      <c r="C252" s="44"/>
      <c r="D252" s="23"/>
      <c r="E252" s="22"/>
      <c r="F252" s="23"/>
      <c r="G252" s="23"/>
      <c r="H252" s="287" t="s">
        <v>164</v>
      </c>
      <c r="I252" s="253"/>
      <c r="J252" s="253"/>
      <c r="K252" s="288">
        <f>SUM(K247:N250)</f>
        <v>0</v>
      </c>
      <c r="L252" s="289"/>
      <c r="M252" s="289"/>
      <c r="N252" s="290"/>
      <c r="O252" s="44"/>
      <c r="P252" s="291"/>
      <c r="Q252" s="292"/>
      <c r="R252" s="292"/>
      <c r="S252" s="292"/>
      <c r="T252" s="292"/>
      <c r="U252" s="292"/>
      <c r="V252" s="292"/>
      <c r="W252" s="292"/>
      <c r="X252" s="292"/>
      <c r="Y252" s="292"/>
      <c r="Z252" s="292"/>
      <c r="AA252" s="292"/>
      <c r="AB252" s="292"/>
      <c r="AC252" s="292"/>
      <c r="AD252" s="292"/>
      <c r="AE252" s="292"/>
      <c r="AF252" s="292"/>
      <c r="AG252" s="292"/>
      <c r="AH252" s="292"/>
      <c r="AI252" s="292"/>
      <c r="AJ252" s="292"/>
      <c r="AK252" s="292"/>
      <c r="AL252" s="293"/>
      <c r="AM252" s="30"/>
      <c r="AN252" s="287" t="s">
        <v>164</v>
      </c>
      <c r="AO252" s="253"/>
      <c r="AP252" s="253"/>
      <c r="AQ252" s="288">
        <f>SUM(AM247:AT250)</f>
        <v>0</v>
      </c>
      <c r="AR252" s="289"/>
      <c r="AS252" s="289"/>
      <c r="AT252" s="290"/>
      <c r="AU252" s="1"/>
    </row>
    <row r="253" spans="2:51" s="2" customFormat="1" ht="19.95" customHeight="1" x14ac:dyDescent="0.3">
      <c r="B253" s="22"/>
      <c r="C253" s="22"/>
      <c r="D253" s="22"/>
      <c r="E253" s="22"/>
      <c r="F253" s="23"/>
      <c r="G253" s="23"/>
      <c r="H253" s="300" t="s">
        <v>165</v>
      </c>
      <c r="I253" s="276"/>
      <c r="J253" s="276"/>
      <c r="K253" s="321">
        <f>K252*15%</f>
        <v>0</v>
      </c>
      <c r="L253" s="321"/>
      <c r="M253" s="321"/>
      <c r="N253" s="322"/>
      <c r="O253" s="22"/>
      <c r="P253" s="294"/>
      <c r="Q253" s="295"/>
      <c r="R253" s="295"/>
      <c r="S253" s="295"/>
      <c r="T253" s="295"/>
      <c r="U253" s="295"/>
      <c r="V253" s="295"/>
      <c r="W253" s="295"/>
      <c r="X253" s="295"/>
      <c r="Y253" s="295"/>
      <c r="Z253" s="295"/>
      <c r="AA253" s="295"/>
      <c r="AB253" s="295"/>
      <c r="AC253" s="295"/>
      <c r="AD253" s="295"/>
      <c r="AE253" s="295"/>
      <c r="AF253" s="295"/>
      <c r="AG253" s="295"/>
      <c r="AH253" s="295"/>
      <c r="AI253" s="295"/>
      <c r="AJ253" s="295"/>
      <c r="AK253" s="295"/>
      <c r="AL253" s="296"/>
      <c r="AM253" s="22"/>
      <c r="AN253" s="300" t="s">
        <v>165</v>
      </c>
      <c r="AO253" s="276"/>
      <c r="AP253" s="276"/>
      <c r="AQ253" s="321">
        <f>AQ252*15%</f>
        <v>0</v>
      </c>
      <c r="AR253" s="321"/>
      <c r="AS253" s="321"/>
      <c r="AT253" s="322"/>
      <c r="AU253" s="1"/>
    </row>
    <row r="254" spans="2:51" s="2" customFormat="1" ht="19.95" customHeight="1" x14ac:dyDescent="0.3">
      <c r="B254" s="22"/>
      <c r="C254" s="22"/>
      <c r="D254" s="22"/>
      <c r="E254" s="22"/>
      <c r="F254" s="22"/>
      <c r="G254" s="22"/>
      <c r="H254" s="286" t="s">
        <v>166</v>
      </c>
      <c r="I254" s="267"/>
      <c r="J254" s="267"/>
      <c r="K254" s="319">
        <f>K252+K253</f>
        <v>0</v>
      </c>
      <c r="L254" s="319"/>
      <c r="M254" s="319"/>
      <c r="N254" s="320"/>
      <c r="O254" s="22"/>
      <c r="P254" s="297"/>
      <c r="Q254" s="298"/>
      <c r="R254" s="298"/>
      <c r="S254" s="298"/>
      <c r="T254" s="298"/>
      <c r="U254" s="298"/>
      <c r="V254" s="298"/>
      <c r="W254" s="298"/>
      <c r="X254" s="298"/>
      <c r="Y254" s="298"/>
      <c r="Z254" s="298"/>
      <c r="AA254" s="298"/>
      <c r="AB254" s="298"/>
      <c r="AC254" s="298"/>
      <c r="AD254" s="298"/>
      <c r="AE254" s="298"/>
      <c r="AF254" s="298"/>
      <c r="AG254" s="298"/>
      <c r="AH254" s="298"/>
      <c r="AI254" s="298"/>
      <c r="AJ254" s="298"/>
      <c r="AK254" s="298"/>
      <c r="AL254" s="299"/>
      <c r="AM254" s="22"/>
      <c r="AN254" s="286" t="s">
        <v>166</v>
      </c>
      <c r="AO254" s="267"/>
      <c r="AP254" s="267"/>
      <c r="AQ254" s="319">
        <f>AQ252+AQ253</f>
        <v>0</v>
      </c>
      <c r="AR254" s="319"/>
      <c r="AS254" s="319"/>
      <c r="AT254" s="320"/>
      <c r="AU254" s="1"/>
    </row>
    <row r="255" spans="2:51" s="2" customFormat="1" ht="9" customHeight="1" x14ac:dyDescent="0.3">
      <c r="B255" s="22"/>
      <c r="C255" s="22"/>
      <c r="D255" s="22"/>
      <c r="E255" s="22"/>
      <c r="F255" s="22"/>
      <c r="G255" s="22"/>
      <c r="H255" s="22"/>
      <c r="I255" s="22"/>
      <c r="J255" s="22"/>
      <c r="K255" s="45"/>
      <c r="L255" s="45"/>
      <c r="M255" s="45"/>
      <c r="N255" s="45"/>
      <c r="O255" s="22"/>
      <c r="P255" s="22"/>
      <c r="Q255" s="22"/>
      <c r="R255" s="22"/>
      <c r="S255" s="22"/>
      <c r="T255" s="22"/>
      <c r="U255" s="22"/>
      <c r="V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1"/>
    </row>
    <row r="256" spans="2:51" s="2" customFormat="1" ht="19.95" customHeight="1" x14ac:dyDescent="0.3">
      <c r="B256" s="344" t="s">
        <v>177</v>
      </c>
      <c r="C256" s="344"/>
      <c r="D256" s="344"/>
      <c r="E256" s="344"/>
      <c r="F256" s="344"/>
      <c r="G256" s="344"/>
      <c r="H256" s="344"/>
      <c r="I256" s="344"/>
      <c r="J256" s="344"/>
      <c r="K256" s="344"/>
      <c r="L256" s="344"/>
      <c r="M256" s="344"/>
      <c r="N256" s="344"/>
      <c r="O256" s="344"/>
      <c r="P256" s="344"/>
      <c r="Q256" s="344"/>
      <c r="R256" s="344"/>
      <c r="S256" s="344"/>
      <c r="T256" s="344"/>
      <c r="U256" s="344"/>
      <c r="V256" s="344"/>
      <c r="W256" s="344"/>
      <c r="X256" s="344"/>
      <c r="Y256" s="344"/>
      <c r="Z256" s="344"/>
      <c r="AA256" s="344"/>
      <c r="AB256" s="344"/>
      <c r="AC256" s="344"/>
      <c r="AD256" s="344"/>
      <c r="AE256" s="344"/>
      <c r="AF256" s="344"/>
      <c r="AG256" s="344"/>
      <c r="AH256" s="344"/>
      <c r="AI256" s="344"/>
      <c r="AJ256" s="344"/>
      <c r="AK256" s="344"/>
      <c r="AL256" s="344"/>
      <c r="AM256" s="344"/>
      <c r="AN256" s="344"/>
      <c r="AO256" s="344"/>
      <c r="AP256" s="344"/>
      <c r="AQ256" s="344"/>
      <c r="AR256" s="344"/>
      <c r="AS256" s="344"/>
      <c r="AT256" s="344"/>
      <c r="AU256" s="1"/>
    </row>
    <row r="257" spans="2:47" s="2" customFormat="1" ht="19.95" customHeight="1" x14ac:dyDescent="0.3">
      <c r="B257" s="340" t="s">
        <v>178</v>
      </c>
      <c r="C257" s="341"/>
      <c r="D257" s="341"/>
      <c r="E257" s="341"/>
      <c r="F257" s="341"/>
      <c r="G257" s="341"/>
      <c r="H257" s="341"/>
      <c r="I257" s="341"/>
      <c r="J257" s="341"/>
      <c r="K257" s="341"/>
      <c r="L257" s="341"/>
      <c r="M257" s="341"/>
      <c r="N257" s="341"/>
      <c r="O257" s="341"/>
      <c r="P257" s="342"/>
      <c r="Q257" s="340" t="s">
        <v>179</v>
      </c>
      <c r="R257" s="341"/>
      <c r="S257" s="341"/>
      <c r="T257" s="341"/>
      <c r="U257" s="341"/>
      <c r="V257" s="341"/>
      <c r="W257" s="341"/>
      <c r="X257" s="341"/>
      <c r="Y257" s="341"/>
      <c r="Z257" s="341"/>
      <c r="AA257" s="341"/>
      <c r="AB257" s="341"/>
      <c r="AC257" s="341"/>
      <c r="AD257" s="341"/>
      <c r="AE257" s="342"/>
      <c r="AF257" s="340" t="s">
        <v>180</v>
      </c>
      <c r="AG257" s="341"/>
      <c r="AH257" s="341"/>
      <c r="AI257" s="341"/>
      <c r="AJ257" s="341"/>
      <c r="AK257" s="341"/>
      <c r="AL257" s="341"/>
      <c r="AM257" s="341"/>
      <c r="AN257" s="341"/>
      <c r="AO257" s="341"/>
      <c r="AP257" s="341"/>
      <c r="AQ257" s="341"/>
      <c r="AR257" s="341"/>
      <c r="AS257" s="341"/>
      <c r="AT257" s="342"/>
      <c r="AU257" s="1"/>
    </row>
    <row r="258" spans="2:47" s="2" customFormat="1" ht="19.95" customHeight="1" x14ac:dyDescent="0.3">
      <c r="B258" s="161"/>
      <c r="C258" s="160"/>
      <c r="D258" s="160"/>
      <c r="E258" s="160"/>
      <c r="F258" s="160"/>
      <c r="G258" s="160"/>
      <c r="H258" s="160"/>
      <c r="I258" s="160"/>
      <c r="J258" s="160"/>
      <c r="K258" s="160"/>
      <c r="L258" s="160"/>
      <c r="M258" s="160"/>
      <c r="N258" s="160"/>
      <c r="O258" s="160"/>
      <c r="P258" s="159"/>
      <c r="Q258" s="161"/>
      <c r="R258" s="160"/>
      <c r="S258" s="160"/>
      <c r="T258" s="160"/>
      <c r="U258" s="160"/>
      <c r="V258" s="160"/>
      <c r="W258" s="160"/>
      <c r="X258" s="160"/>
      <c r="Y258" s="160"/>
      <c r="Z258" s="160"/>
      <c r="AA258" s="160"/>
      <c r="AB258" s="160"/>
      <c r="AC258" s="160"/>
      <c r="AD258" s="160"/>
      <c r="AE258" s="159"/>
      <c r="AF258" s="161"/>
      <c r="AG258" s="160"/>
      <c r="AH258" s="160"/>
      <c r="AI258" s="160"/>
      <c r="AJ258" s="160"/>
      <c r="AK258" s="160"/>
      <c r="AL258" s="160"/>
      <c r="AM258" s="160"/>
      <c r="AN258" s="160"/>
      <c r="AO258" s="160"/>
      <c r="AP258" s="160"/>
      <c r="AQ258" s="160"/>
      <c r="AR258" s="160"/>
      <c r="AS258" s="160"/>
      <c r="AT258" s="159"/>
      <c r="AU258" s="1"/>
    </row>
    <row r="259" spans="2:47" s="2" customFormat="1" ht="19.95" customHeight="1" x14ac:dyDescent="0.3">
      <c r="B259" s="161"/>
      <c r="C259" s="160"/>
      <c r="D259" s="160"/>
      <c r="E259" s="160"/>
      <c r="F259" s="160"/>
      <c r="G259" s="160"/>
      <c r="H259" s="160"/>
      <c r="I259" s="160"/>
      <c r="J259" s="160"/>
      <c r="K259" s="160"/>
      <c r="L259" s="160"/>
      <c r="M259" s="160"/>
      <c r="N259" s="160"/>
      <c r="O259" s="160"/>
      <c r="P259" s="159"/>
      <c r="Q259" s="161"/>
      <c r="R259" s="160"/>
      <c r="S259" s="160"/>
      <c r="T259" s="160"/>
      <c r="U259" s="160"/>
      <c r="V259" s="160"/>
      <c r="W259" s="160"/>
      <c r="X259" s="160"/>
      <c r="Y259" s="160"/>
      <c r="Z259" s="160"/>
      <c r="AA259" s="160"/>
      <c r="AB259" s="160"/>
      <c r="AC259" s="160"/>
      <c r="AD259" s="160"/>
      <c r="AE259" s="159"/>
      <c r="AF259" s="161"/>
      <c r="AG259" s="160"/>
      <c r="AH259" s="160"/>
      <c r="AI259" s="160"/>
      <c r="AJ259" s="160"/>
      <c r="AK259" s="160"/>
      <c r="AL259" s="160"/>
      <c r="AM259" s="160"/>
      <c r="AN259" s="160"/>
      <c r="AO259" s="160"/>
      <c r="AP259" s="160"/>
      <c r="AQ259" s="160"/>
      <c r="AR259" s="160"/>
      <c r="AS259" s="160"/>
      <c r="AT259" s="159"/>
      <c r="AU259" s="1"/>
    </row>
    <row r="260" spans="2:47" s="2" customFormat="1" ht="19.95" customHeight="1" x14ac:dyDescent="0.3">
      <c r="B260" s="161"/>
      <c r="C260" s="160"/>
      <c r="D260" s="160"/>
      <c r="E260" s="160"/>
      <c r="F260" s="160"/>
      <c r="G260" s="160"/>
      <c r="H260" s="160"/>
      <c r="I260" s="160"/>
      <c r="J260" s="160"/>
      <c r="K260" s="160"/>
      <c r="L260" s="160"/>
      <c r="M260" s="160"/>
      <c r="N260" s="160"/>
      <c r="O260" s="160"/>
      <c r="P260" s="159"/>
      <c r="Q260" s="161"/>
      <c r="R260" s="160"/>
      <c r="S260" s="160"/>
      <c r="T260" s="160"/>
      <c r="U260" s="160"/>
      <c r="V260" s="160"/>
      <c r="W260" s="160"/>
      <c r="X260" s="160"/>
      <c r="Y260" s="160"/>
      <c r="Z260" s="160"/>
      <c r="AA260" s="160"/>
      <c r="AB260" s="160"/>
      <c r="AC260" s="160"/>
      <c r="AD260" s="160"/>
      <c r="AE260" s="159"/>
      <c r="AF260" s="161"/>
      <c r="AG260" s="160"/>
      <c r="AH260" s="160"/>
      <c r="AI260" s="160"/>
      <c r="AJ260" s="160"/>
      <c r="AK260" s="160"/>
      <c r="AL260" s="160"/>
      <c r="AM260" s="160"/>
      <c r="AN260" s="160"/>
      <c r="AO260" s="160"/>
      <c r="AP260" s="160"/>
      <c r="AQ260" s="160"/>
      <c r="AR260" s="160"/>
      <c r="AS260" s="160"/>
      <c r="AT260" s="159"/>
      <c r="AU260" s="1"/>
    </row>
    <row r="261" spans="2:47" s="2" customFormat="1" ht="19.95" customHeight="1" x14ac:dyDescent="0.3">
      <c r="B261" s="161"/>
      <c r="C261" s="160"/>
      <c r="D261" s="160"/>
      <c r="E261" s="160"/>
      <c r="F261" s="160"/>
      <c r="G261" s="160"/>
      <c r="H261" s="160"/>
      <c r="I261" s="160"/>
      <c r="J261" s="160"/>
      <c r="K261" s="160"/>
      <c r="L261" s="160"/>
      <c r="M261" s="160"/>
      <c r="N261" s="160"/>
      <c r="O261" s="160"/>
      <c r="P261" s="159"/>
      <c r="Q261" s="161"/>
      <c r="R261" s="160"/>
      <c r="S261" s="160"/>
      <c r="T261" s="160"/>
      <c r="U261" s="160"/>
      <c r="V261" s="160"/>
      <c r="W261" s="160"/>
      <c r="X261" s="160"/>
      <c r="Y261" s="160"/>
      <c r="Z261" s="160"/>
      <c r="AA261" s="160"/>
      <c r="AB261" s="160"/>
      <c r="AC261" s="160"/>
      <c r="AD261" s="160"/>
      <c r="AE261" s="159"/>
      <c r="AF261" s="161"/>
      <c r="AG261" s="160"/>
      <c r="AH261" s="160"/>
      <c r="AI261" s="160"/>
      <c r="AJ261" s="160"/>
      <c r="AK261" s="160"/>
      <c r="AL261" s="160"/>
      <c r="AM261" s="160"/>
      <c r="AN261" s="160"/>
      <c r="AO261" s="160"/>
      <c r="AP261" s="160"/>
      <c r="AQ261" s="160"/>
      <c r="AR261" s="160"/>
      <c r="AS261" s="160"/>
      <c r="AT261" s="159"/>
      <c r="AU261" s="1"/>
    </row>
    <row r="262" spans="2:47" s="2" customFormat="1" ht="19.95" customHeight="1" x14ac:dyDescent="0.3">
      <c r="B262" s="161"/>
      <c r="C262" s="160"/>
      <c r="D262" s="160"/>
      <c r="E262" s="160"/>
      <c r="F262" s="160"/>
      <c r="G262" s="160"/>
      <c r="H262" s="160"/>
      <c r="I262" s="160"/>
      <c r="J262" s="160"/>
      <c r="K262" s="160"/>
      <c r="L262" s="160"/>
      <c r="M262" s="160"/>
      <c r="N262" s="160"/>
      <c r="O262" s="160"/>
      <c r="P262" s="159"/>
      <c r="Q262" s="161"/>
      <c r="R262" s="160"/>
      <c r="S262" s="160"/>
      <c r="T262" s="160"/>
      <c r="U262" s="160"/>
      <c r="V262" s="160"/>
      <c r="W262" s="160"/>
      <c r="X262" s="160"/>
      <c r="Y262" s="160"/>
      <c r="Z262" s="160"/>
      <c r="AA262" s="160"/>
      <c r="AB262" s="160"/>
      <c r="AC262" s="160"/>
      <c r="AD262" s="160"/>
      <c r="AE262" s="159"/>
      <c r="AF262" s="161"/>
      <c r="AG262" s="160"/>
      <c r="AH262" s="160"/>
      <c r="AI262" s="160"/>
      <c r="AJ262" s="160"/>
      <c r="AK262" s="160"/>
      <c r="AL262" s="160"/>
      <c r="AM262" s="160"/>
      <c r="AN262" s="160"/>
      <c r="AO262" s="160"/>
      <c r="AP262" s="160"/>
      <c r="AQ262" s="160"/>
      <c r="AR262" s="160"/>
      <c r="AS262" s="160"/>
      <c r="AT262" s="159"/>
      <c r="AU262" s="1"/>
    </row>
    <row r="263" spans="2:47" s="2" customFormat="1" ht="19.95" customHeight="1" x14ac:dyDescent="0.3">
      <c r="B263" s="161"/>
      <c r="C263" s="160"/>
      <c r="D263" s="160"/>
      <c r="E263" s="160"/>
      <c r="F263" s="160"/>
      <c r="G263" s="160"/>
      <c r="H263" s="160"/>
      <c r="I263" s="160"/>
      <c r="J263" s="160"/>
      <c r="K263" s="160"/>
      <c r="L263" s="160"/>
      <c r="M263" s="160"/>
      <c r="N263" s="160"/>
      <c r="O263" s="160"/>
      <c r="P263" s="159"/>
      <c r="Q263" s="161"/>
      <c r="R263" s="160"/>
      <c r="S263" s="160"/>
      <c r="T263" s="160"/>
      <c r="U263" s="160"/>
      <c r="V263" s="160"/>
      <c r="W263" s="160"/>
      <c r="X263" s="160"/>
      <c r="Y263" s="160"/>
      <c r="Z263" s="160"/>
      <c r="AA263" s="160"/>
      <c r="AB263" s="160"/>
      <c r="AC263" s="160"/>
      <c r="AD263" s="160"/>
      <c r="AE263" s="159"/>
      <c r="AF263" s="161"/>
      <c r="AG263" s="160"/>
      <c r="AH263" s="160"/>
      <c r="AI263" s="160"/>
      <c r="AJ263" s="160"/>
      <c r="AK263" s="160"/>
      <c r="AL263" s="160"/>
      <c r="AM263" s="160"/>
      <c r="AN263" s="160"/>
      <c r="AO263" s="160"/>
      <c r="AP263" s="160"/>
      <c r="AQ263" s="160"/>
      <c r="AR263" s="160"/>
      <c r="AS263" s="160"/>
      <c r="AT263" s="159"/>
      <c r="AU263" s="1"/>
    </row>
    <row r="264" spans="2:47" s="2" customFormat="1" ht="19.95" customHeight="1" x14ac:dyDescent="0.3">
      <c r="B264" s="161"/>
      <c r="C264" s="160"/>
      <c r="D264" s="160"/>
      <c r="E264" s="160"/>
      <c r="F264" s="160"/>
      <c r="G264" s="160"/>
      <c r="H264" s="160"/>
      <c r="I264" s="160"/>
      <c r="J264" s="160"/>
      <c r="K264" s="160"/>
      <c r="L264" s="160"/>
      <c r="M264" s="160"/>
      <c r="N264" s="160"/>
      <c r="O264" s="160"/>
      <c r="P264" s="159"/>
      <c r="Q264" s="161"/>
      <c r="R264" s="160"/>
      <c r="S264" s="160"/>
      <c r="T264" s="160"/>
      <c r="U264" s="160"/>
      <c r="V264" s="160"/>
      <c r="W264" s="160"/>
      <c r="X264" s="160"/>
      <c r="Y264" s="160"/>
      <c r="Z264" s="160"/>
      <c r="AA264" s="160"/>
      <c r="AB264" s="160"/>
      <c r="AC264" s="160"/>
      <c r="AD264" s="160"/>
      <c r="AE264" s="159"/>
      <c r="AF264" s="161"/>
      <c r="AG264" s="160"/>
      <c r="AH264" s="160"/>
      <c r="AI264" s="160"/>
      <c r="AJ264" s="160"/>
      <c r="AK264" s="160"/>
      <c r="AL264" s="160"/>
      <c r="AM264" s="160"/>
      <c r="AN264" s="160"/>
      <c r="AO264" s="160"/>
      <c r="AP264" s="160"/>
      <c r="AQ264" s="160"/>
      <c r="AR264" s="160"/>
      <c r="AS264" s="160"/>
      <c r="AT264" s="159"/>
      <c r="AU264" s="1"/>
    </row>
    <row r="265" spans="2:47" ht="19.95" customHeight="1" x14ac:dyDescent="0.3">
      <c r="B265" s="161"/>
      <c r="C265" s="160"/>
      <c r="D265" s="160"/>
      <c r="E265" s="160"/>
      <c r="F265" s="160"/>
      <c r="G265" s="160"/>
      <c r="H265" s="160"/>
      <c r="I265" s="160"/>
      <c r="J265" s="160"/>
      <c r="K265" s="160"/>
      <c r="L265" s="160"/>
      <c r="M265" s="160"/>
      <c r="N265" s="160"/>
      <c r="O265" s="160"/>
      <c r="P265" s="159"/>
      <c r="Q265" s="161"/>
      <c r="R265" s="160"/>
      <c r="S265" s="160"/>
      <c r="T265" s="160"/>
      <c r="U265" s="160"/>
      <c r="V265" s="160"/>
      <c r="W265" s="160"/>
      <c r="X265" s="160"/>
      <c r="Y265" s="160"/>
      <c r="Z265" s="160"/>
      <c r="AA265" s="160"/>
      <c r="AB265" s="160"/>
      <c r="AC265" s="160"/>
      <c r="AD265" s="160"/>
      <c r="AE265" s="159"/>
      <c r="AF265" s="161"/>
      <c r="AG265" s="160"/>
      <c r="AH265" s="160"/>
      <c r="AI265" s="160"/>
      <c r="AJ265" s="160"/>
      <c r="AK265" s="160"/>
      <c r="AL265" s="160"/>
      <c r="AM265" s="160"/>
      <c r="AN265" s="160"/>
      <c r="AO265" s="160"/>
      <c r="AP265" s="160"/>
      <c r="AQ265" s="160"/>
      <c r="AR265" s="160"/>
      <c r="AS265" s="160"/>
      <c r="AT265" s="159"/>
    </row>
    <row r="266" spans="2:47" ht="19.95" customHeight="1" x14ac:dyDescent="0.3">
      <c r="B266" s="161"/>
      <c r="C266" s="160"/>
      <c r="D266" s="160"/>
      <c r="E266" s="160"/>
      <c r="F266" s="160"/>
      <c r="G266" s="160"/>
      <c r="H266" s="160"/>
      <c r="I266" s="160"/>
      <c r="J266" s="160"/>
      <c r="K266" s="160"/>
      <c r="L266" s="160"/>
      <c r="M266" s="160"/>
      <c r="N266" s="160"/>
      <c r="O266" s="160"/>
      <c r="P266" s="159"/>
      <c r="Q266" s="161"/>
      <c r="R266" s="160"/>
      <c r="S266" s="160"/>
      <c r="T266" s="160"/>
      <c r="U266" s="160"/>
      <c r="V266" s="160"/>
      <c r="W266" s="160"/>
      <c r="X266" s="160"/>
      <c r="Y266" s="160"/>
      <c r="Z266" s="160"/>
      <c r="AA266" s="160"/>
      <c r="AB266" s="160"/>
      <c r="AC266" s="160"/>
      <c r="AD266" s="160"/>
      <c r="AE266" s="159"/>
      <c r="AF266" s="161"/>
      <c r="AG266" s="160"/>
      <c r="AH266" s="160"/>
      <c r="AI266" s="160"/>
      <c r="AJ266" s="160"/>
      <c r="AK266" s="160"/>
      <c r="AL266" s="160"/>
      <c r="AM266" s="160"/>
      <c r="AN266" s="160"/>
      <c r="AO266" s="160"/>
      <c r="AP266" s="160"/>
      <c r="AQ266" s="160"/>
      <c r="AR266" s="160"/>
      <c r="AS266" s="160"/>
      <c r="AT266" s="159"/>
    </row>
    <row r="267" spans="2:47" ht="19.95" customHeight="1" x14ac:dyDescent="0.3">
      <c r="B267" s="161"/>
      <c r="C267" s="160"/>
      <c r="D267" s="160"/>
      <c r="E267" s="160"/>
      <c r="F267" s="160"/>
      <c r="G267" s="160"/>
      <c r="H267" s="160"/>
      <c r="I267" s="160"/>
      <c r="J267" s="160"/>
      <c r="K267" s="160"/>
      <c r="L267" s="160"/>
      <c r="M267" s="160"/>
      <c r="N267" s="160"/>
      <c r="O267" s="160"/>
      <c r="P267" s="159"/>
      <c r="Q267" s="161"/>
      <c r="R267" s="160"/>
      <c r="S267" s="160"/>
      <c r="T267" s="160"/>
      <c r="U267" s="160"/>
      <c r="V267" s="160"/>
      <c r="W267" s="160"/>
      <c r="X267" s="160"/>
      <c r="Y267" s="160"/>
      <c r="Z267" s="160"/>
      <c r="AA267" s="160"/>
      <c r="AB267" s="160"/>
      <c r="AC267" s="160"/>
      <c r="AD267" s="160"/>
      <c r="AE267" s="159"/>
      <c r="AF267" s="161"/>
      <c r="AG267" s="160"/>
      <c r="AH267" s="160"/>
      <c r="AI267" s="160"/>
      <c r="AJ267" s="160"/>
      <c r="AK267" s="160"/>
      <c r="AL267" s="160"/>
      <c r="AM267" s="160"/>
      <c r="AN267" s="160"/>
      <c r="AO267" s="160"/>
      <c r="AP267" s="160"/>
      <c r="AQ267" s="160"/>
      <c r="AR267" s="160"/>
      <c r="AS267" s="160"/>
      <c r="AT267" s="159"/>
    </row>
    <row r="268" spans="2:47" ht="19.95" customHeight="1" x14ac:dyDescent="0.3">
      <c r="B268" s="161"/>
      <c r="C268" s="160"/>
      <c r="D268" s="160"/>
      <c r="E268" s="160"/>
      <c r="F268" s="160"/>
      <c r="G268" s="160"/>
      <c r="H268" s="160"/>
      <c r="I268" s="160"/>
      <c r="J268" s="160"/>
      <c r="K268" s="160"/>
      <c r="L268" s="160"/>
      <c r="M268" s="160"/>
      <c r="N268" s="160"/>
      <c r="O268" s="160"/>
      <c r="P268" s="159"/>
      <c r="Q268" s="161"/>
      <c r="R268" s="160"/>
      <c r="S268" s="160"/>
      <c r="T268" s="160"/>
      <c r="U268" s="160"/>
      <c r="V268" s="160"/>
      <c r="W268" s="160"/>
      <c r="X268" s="160"/>
      <c r="Y268" s="160"/>
      <c r="Z268" s="160"/>
      <c r="AA268" s="160"/>
      <c r="AB268" s="160"/>
      <c r="AC268" s="160"/>
      <c r="AD268" s="160"/>
      <c r="AE268" s="159"/>
      <c r="AF268" s="161"/>
      <c r="AG268" s="160"/>
      <c r="AH268" s="160"/>
      <c r="AI268" s="160"/>
      <c r="AJ268" s="160"/>
      <c r="AK268" s="160"/>
      <c r="AL268" s="160"/>
      <c r="AM268" s="160"/>
      <c r="AN268" s="160"/>
      <c r="AO268" s="160"/>
      <c r="AP268" s="160"/>
      <c r="AQ268" s="160"/>
      <c r="AR268" s="160"/>
      <c r="AS268" s="160"/>
      <c r="AT268" s="159"/>
    </row>
    <row r="269" spans="2:47" ht="19.95" customHeight="1" x14ac:dyDescent="0.3">
      <c r="B269" s="161"/>
      <c r="C269" s="160"/>
      <c r="D269" s="160"/>
      <c r="E269" s="160"/>
      <c r="F269" s="160"/>
      <c r="G269" s="160"/>
      <c r="H269" s="160"/>
      <c r="I269" s="160"/>
      <c r="J269" s="160"/>
      <c r="K269" s="160"/>
      <c r="L269" s="160"/>
      <c r="M269" s="160"/>
      <c r="N269" s="160"/>
      <c r="O269" s="160"/>
      <c r="P269" s="159"/>
      <c r="Q269" s="161"/>
      <c r="R269" s="160"/>
      <c r="S269" s="160"/>
      <c r="T269" s="160"/>
      <c r="U269" s="160"/>
      <c r="V269" s="160"/>
      <c r="W269" s="160"/>
      <c r="X269" s="160"/>
      <c r="Y269" s="160"/>
      <c r="Z269" s="160"/>
      <c r="AA269" s="160"/>
      <c r="AB269" s="160"/>
      <c r="AC269" s="160"/>
      <c r="AD269" s="160"/>
      <c r="AE269" s="159"/>
      <c r="AF269" s="161"/>
      <c r="AG269" s="160"/>
      <c r="AH269" s="160"/>
      <c r="AI269" s="160"/>
      <c r="AJ269" s="160"/>
      <c r="AK269" s="160"/>
      <c r="AL269" s="160"/>
      <c r="AM269" s="160"/>
      <c r="AN269" s="160"/>
      <c r="AO269" s="160"/>
      <c r="AP269" s="160"/>
      <c r="AQ269" s="160"/>
      <c r="AR269" s="160"/>
      <c r="AS269" s="160"/>
      <c r="AT269" s="159"/>
    </row>
    <row r="270" spans="2:47" ht="19.95" customHeight="1" x14ac:dyDescent="0.3">
      <c r="B270" s="161"/>
      <c r="C270" s="160"/>
      <c r="D270" s="160"/>
      <c r="E270" s="160"/>
      <c r="F270" s="160"/>
      <c r="G270" s="160"/>
      <c r="H270" s="160"/>
      <c r="I270" s="160"/>
      <c r="J270" s="160"/>
      <c r="K270" s="160"/>
      <c r="L270" s="160"/>
      <c r="M270" s="160"/>
      <c r="N270" s="160"/>
      <c r="O270" s="160"/>
      <c r="P270" s="159"/>
      <c r="Q270" s="161"/>
      <c r="R270" s="160"/>
      <c r="S270" s="160"/>
      <c r="T270" s="160"/>
      <c r="U270" s="160"/>
      <c r="V270" s="160"/>
      <c r="W270" s="160"/>
      <c r="X270" s="160"/>
      <c r="Y270" s="160"/>
      <c r="Z270" s="160"/>
      <c r="AA270" s="160"/>
      <c r="AB270" s="160"/>
      <c r="AC270" s="160"/>
      <c r="AD270" s="160"/>
      <c r="AE270" s="159"/>
      <c r="AF270" s="161"/>
      <c r="AG270" s="160"/>
      <c r="AH270" s="160"/>
      <c r="AI270" s="160"/>
      <c r="AJ270" s="160"/>
      <c r="AK270" s="160"/>
      <c r="AL270" s="160"/>
      <c r="AM270" s="160"/>
      <c r="AN270" s="160"/>
      <c r="AO270" s="160"/>
      <c r="AP270" s="160"/>
      <c r="AQ270" s="160"/>
      <c r="AR270" s="160"/>
      <c r="AS270" s="160"/>
      <c r="AT270" s="159"/>
    </row>
    <row r="271" spans="2:47" ht="19.95" customHeight="1" x14ac:dyDescent="0.3">
      <c r="B271" s="161"/>
      <c r="C271" s="160"/>
      <c r="D271" s="160"/>
      <c r="E271" s="160"/>
      <c r="F271" s="160"/>
      <c r="G271" s="160"/>
      <c r="H271" s="160"/>
      <c r="I271" s="160"/>
      <c r="J271" s="160"/>
      <c r="K271" s="160"/>
      <c r="L271" s="160"/>
      <c r="M271" s="160"/>
      <c r="N271" s="160"/>
      <c r="O271" s="160"/>
      <c r="P271" s="159"/>
      <c r="Q271" s="161"/>
      <c r="R271" s="160"/>
      <c r="S271" s="160"/>
      <c r="T271" s="160"/>
      <c r="U271" s="160"/>
      <c r="V271" s="160"/>
      <c r="W271" s="160"/>
      <c r="X271" s="160"/>
      <c r="Y271" s="160"/>
      <c r="Z271" s="160"/>
      <c r="AA271" s="160"/>
      <c r="AB271" s="160"/>
      <c r="AC271" s="160"/>
      <c r="AD271" s="160"/>
      <c r="AE271" s="159"/>
      <c r="AF271" s="161"/>
      <c r="AG271" s="160"/>
      <c r="AH271" s="160"/>
      <c r="AI271" s="160"/>
      <c r="AJ271" s="160"/>
      <c r="AK271" s="160"/>
      <c r="AL271" s="160"/>
      <c r="AM271" s="160"/>
      <c r="AN271" s="160"/>
      <c r="AO271" s="160"/>
      <c r="AP271" s="160"/>
      <c r="AQ271" s="160"/>
      <c r="AR271" s="160"/>
      <c r="AS271" s="160"/>
      <c r="AT271" s="159"/>
    </row>
    <row r="272" spans="2:47" ht="19.95" customHeight="1" x14ac:dyDescent="0.3">
      <c r="B272" s="161"/>
      <c r="C272" s="160"/>
      <c r="D272" s="160"/>
      <c r="E272" s="160"/>
      <c r="F272" s="160"/>
      <c r="G272" s="160"/>
      <c r="H272" s="160"/>
      <c r="I272" s="160"/>
      <c r="J272" s="160"/>
      <c r="K272" s="160"/>
      <c r="L272" s="160"/>
      <c r="M272" s="160"/>
      <c r="N272" s="160"/>
      <c r="O272" s="160"/>
      <c r="P272" s="159"/>
      <c r="Q272" s="161"/>
      <c r="R272" s="160"/>
      <c r="S272" s="160"/>
      <c r="T272" s="160"/>
      <c r="U272" s="160"/>
      <c r="V272" s="160"/>
      <c r="W272" s="160"/>
      <c r="X272" s="160"/>
      <c r="Y272" s="160"/>
      <c r="Z272" s="160"/>
      <c r="AA272" s="160"/>
      <c r="AB272" s="160"/>
      <c r="AC272" s="160"/>
      <c r="AD272" s="160"/>
      <c r="AE272" s="159"/>
      <c r="AF272" s="161"/>
      <c r="AG272" s="160"/>
      <c r="AH272" s="160"/>
      <c r="AI272" s="160"/>
      <c r="AJ272" s="160"/>
      <c r="AK272" s="160"/>
      <c r="AL272" s="160"/>
      <c r="AM272" s="160"/>
      <c r="AN272" s="160"/>
      <c r="AO272" s="160"/>
      <c r="AP272" s="160"/>
      <c r="AQ272" s="160"/>
      <c r="AR272" s="160"/>
      <c r="AS272" s="160"/>
      <c r="AT272" s="159"/>
    </row>
    <row r="273" spans="2:46" ht="19.95" customHeight="1" x14ac:dyDescent="0.3">
      <c r="B273" s="161"/>
      <c r="C273" s="160"/>
      <c r="D273" s="160"/>
      <c r="E273" s="160"/>
      <c r="F273" s="160"/>
      <c r="G273" s="160"/>
      <c r="H273" s="160"/>
      <c r="I273" s="160"/>
      <c r="J273" s="160"/>
      <c r="K273" s="160"/>
      <c r="L273" s="160"/>
      <c r="M273" s="160"/>
      <c r="N273" s="160"/>
      <c r="O273" s="160"/>
      <c r="P273" s="159"/>
      <c r="Q273" s="161"/>
      <c r="R273" s="160"/>
      <c r="S273" s="160"/>
      <c r="T273" s="160"/>
      <c r="U273" s="160"/>
      <c r="V273" s="160"/>
      <c r="W273" s="160"/>
      <c r="X273" s="160"/>
      <c r="Y273" s="160"/>
      <c r="Z273" s="160"/>
      <c r="AA273" s="160"/>
      <c r="AB273" s="160"/>
      <c r="AC273" s="160"/>
      <c r="AD273" s="160"/>
      <c r="AE273" s="159"/>
      <c r="AF273" s="161"/>
      <c r="AG273" s="160"/>
      <c r="AH273" s="160"/>
      <c r="AI273" s="160"/>
      <c r="AJ273" s="160"/>
      <c r="AK273" s="160"/>
      <c r="AL273" s="160"/>
      <c r="AM273" s="160"/>
      <c r="AN273" s="160"/>
      <c r="AO273" s="160"/>
      <c r="AP273" s="160"/>
      <c r="AQ273" s="160"/>
      <c r="AR273" s="160"/>
      <c r="AS273" s="160"/>
      <c r="AT273" s="159"/>
    </row>
    <row r="274" spans="2:46" ht="19.95" customHeight="1" x14ac:dyDescent="0.3">
      <c r="B274" s="161"/>
      <c r="C274" s="160"/>
      <c r="D274" s="160"/>
      <c r="E274" s="160"/>
      <c r="F274" s="160"/>
      <c r="G274" s="160"/>
      <c r="H274" s="160"/>
      <c r="I274" s="160"/>
      <c r="J274" s="160"/>
      <c r="K274" s="160"/>
      <c r="L274" s="160"/>
      <c r="M274" s="160"/>
      <c r="N274" s="160"/>
      <c r="O274" s="160"/>
      <c r="P274" s="159"/>
      <c r="Q274" s="161"/>
      <c r="R274" s="160"/>
      <c r="S274" s="160"/>
      <c r="T274" s="160"/>
      <c r="U274" s="160"/>
      <c r="V274" s="160"/>
      <c r="W274" s="160"/>
      <c r="X274" s="160"/>
      <c r="Y274" s="160"/>
      <c r="Z274" s="160"/>
      <c r="AA274" s="160"/>
      <c r="AB274" s="160"/>
      <c r="AC274" s="160"/>
      <c r="AD274" s="160"/>
      <c r="AE274" s="159"/>
      <c r="AF274" s="161"/>
      <c r="AG274" s="160"/>
      <c r="AH274" s="160"/>
      <c r="AI274" s="160"/>
      <c r="AJ274" s="160"/>
      <c r="AK274" s="160"/>
      <c r="AL274" s="160"/>
      <c r="AM274" s="160"/>
      <c r="AN274" s="160"/>
      <c r="AO274" s="160"/>
      <c r="AP274" s="160"/>
      <c r="AQ274" s="160"/>
      <c r="AR274" s="160"/>
      <c r="AS274" s="160"/>
      <c r="AT274" s="159"/>
    </row>
    <row r="275" spans="2:46" ht="19.95" customHeight="1" x14ac:dyDescent="0.3">
      <c r="B275" s="161"/>
      <c r="C275" s="160"/>
      <c r="D275" s="160"/>
      <c r="E275" s="160"/>
      <c r="F275" s="160"/>
      <c r="G275" s="160"/>
      <c r="H275" s="160"/>
      <c r="I275" s="160"/>
      <c r="J275" s="160"/>
      <c r="K275" s="160"/>
      <c r="L275" s="160"/>
      <c r="M275" s="160"/>
      <c r="N275" s="160"/>
      <c r="O275" s="160"/>
      <c r="P275" s="159"/>
      <c r="Q275" s="161"/>
      <c r="R275" s="160"/>
      <c r="S275" s="160"/>
      <c r="T275" s="160"/>
      <c r="U275" s="160"/>
      <c r="V275" s="160"/>
      <c r="W275" s="160"/>
      <c r="X275" s="160"/>
      <c r="Y275" s="160"/>
      <c r="Z275" s="160"/>
      <c r="AA275" s="160"/>
      <c r="AB275" s="160"/>
      <c r="AC275" s="160"/>
      <c r="AD275" s="160"/>
      <c r="AE275" s="159"/>
      <c r="AF275" s="161"/>
      <c r="AG275" s="160"/>
      <c r="AH275" s="160"/>
      <c r="AI275" s="160"/>
      <c r="AJ275" s="160"/>
      <c r="AK275" s="160"/>
      <c r="AL275" s="160"/>
      <c r="AM275" s="160"/>
      <c r="AN275" s="160"/>
      <c r="AO275" s="160"/>
      <c r="AP275" s="160"/>
      <c r="AQ275" s="160"/>
      <c r="AR275" s="160"/>
      <c r="AS275" s="160"/>
      <c r="AT275" s="159"/>
    </row>
    <row r="276" spans="2:46" ht="19.95" customHeight="1" x14ac:dyDescent="0.3">
      <c r="B276" s="161"/>
      <c r="C276" s="160"/>
      <c r="D276" s="160"/>
      <c r="E276" s="160"/>
      <c r="F276" s="160"/>
      <c r="G276" s="160"/>
      <c r="H276" s="160"/>
      <c r="I276" s="160"/>
      <c r="J276" s="160"/>
      <c r="K276" s="160"/>
      <c r="L276" s="160"/>
      <c r="M276" s="160"/>
      <c r="N276" s="160"/>
      <c r="O276" s="160"/>
      <c r="P276" s="159"/>
      <c r="Q276" s="161"/>
      <c r="R276" s="160"/>
      <c r="S276" s="160"/>
      <c r="T276" s="160"/>
      <c r="U276" s="160"/>
      <c r="V276" s="160"/>
      <c r="W276" s="160"/>
      <c r="X276" s="160"/>
      <c r="Y276" s="160"/>
      <c r="Z276" s="160"/>
      <c r="AA276" s="160"/>
      <c r="AB276" s="160"/>
      <c r="AC276" s="160"/>
      <c r="AD276" s="160"/>
      <c r="AE276" s="159"/>
      <c r="AF276" s="161"/>
      <c r="AG276" s="160"/>
      <c r="AH276" s="160"/>
      <c r="AI276" s="160"/>
      <c r="AJ276" s="160"/>
      <c r="AK276" s="160"/>
      <c r="AL276" s="160"/>
      <c r="AM276" s="160"/>
      <c r="AN276" s="160"/>
      <c r="AO276" s="160"/>
      <c r="AP276" s="160"/>
      <c r="AQ276" s="160"/>
      <c r="AR276" s="160"/>
      <c r="AS276" s="160"/>
      <c r="AT276" s="159"/>
    </row>
    <row r="277" spans="2:46" ht="19.95" customHeight="1" x14ac:dyDescent="0.3">
      <c r="B277" s="161"/>
      <c r="C277" s="160"/>
      <c r="D277" s="160"/>
      <c r="E277" s="160"/>
      <c r="F277" s="160"/>
      <c r="G277" s="160"/>
      <c r="H277" s="160"/>
      <c r="I277" s="160"/>
      <c r="J277" s="160"/>
      <c r="K277" s="160"/>
      <c r="L277" s="160"/>
      <c r="M277" s="160"/>
      <c r="N277" s="160"/>
      <c r="O277" s="160"/>
      <c r="P277" s="159"/>
      <c r="Q277" s="161"/>
      <c r="R277" s="160"/>
      <c r="S277" s="160"/>
      <c r="T277" s="160"/>
      <c r="U277" s="160"/>
      <c r="V277" s="160"/>
      <c r="W277" s="160"/>
      <c r="X277" s="160"/>
      <c r="Y277" s="160"/>
      <c r="Z277" s="160"/>
      <c r="AA277" s="160"/>
      <c r="AB277" s="160"/>
      <c r="AC277" s="160"/>
      <c r="AD277" s="160"/>
      <c r="AE277" s="159"/>
      <c r="AF277" s="161"/>
      <c r="AG277" s="160"/>
      <c r="AH277" s="160"/>
      <c r="AI277" s="160"/>
      <c r="AJ277" s="160"/>
      <c r="AK277" s="160"/>
      <c r="AL277" s="160"/>
      <c r="AM277" s="160"/>
      <c r="AN277" s="160"/>
      <c r="AO277" s="160"/>
      <c r="AP277" s="160"/>
      <c r="AQ277" s="160"/>
      <c r="AR277" s="160"/>
      <c r="AS277" s="160"/>
      <c r="AT277" s="159"/>
    </row>
    <row r="278" spans="2:46" ht="19.95" customHeight="1" x14ac:dyDescent="0.3">
      <c r="B278" s="161"/>
      <c r="C278" s="160"/>
      <c r="D278" s="160"/>
      <c r="E278" s="160"/>
      <c r="F278" s="160"/>
      <c r="G278" s="160"/>
      <c r="H278" s="160"/>
      <c r="I278" s="160"/>
      <c r="J278" s="160"/>
      <c r="K278" s="160"/>
      <c r="L278" s="160"/>
      <c r="M278" s="160"/>
      <c r="N278" s="160"/>
      <c r="O278" s="160"/>
      <c r="P278" s="159"/>
      <c r="Q278" s="161"/>
      <c r="R278" s="160"/>
      <c r="S278" s="160"/>
      <c r="T278" s="160"/>
      <c r="U278" s="160"/>
      <c r="V278" s="160"/>
      <c r="W278" s="160"/>
      <c r="X278" s="160"/>
      <c r="Y278" s="160"/>
      <c r="Z278" s="160"/>
      <c r="AA278" s="160"/>
      <c r="AB278" s="160"/>
      <c r="AC278" s="160"/>
      <c r="AD278" s="160"/>
      <c r="AE278" s="159"/>
      <c r="AF278" s="161"/>
      <c r="AG278" s="160"/>
      <c r="AH278" s="160"/>
      <c r="AI278" s="160"/>
      <c r="AJ278" s="160"/>
      <c r="AK278" s="160"/>
      <c r="AL278" s="160"/>
      <c r="AM278" s="160"/>
      <c r="AN278" s="160"/>
      <c r="AO278" s="160"/>
      <c r="AP278" s="160"/>
      <c r="AQ278" s="160"/>
      <c r="AR278" s="160"/>
      <c r="AS278" s="160"/>
      <c r="AT278" s="159"/>
    </row>
    <row r="279" spans="2:46" ht="19.95" customHeight="1" x14ac:dyDescent="0.3">
      <c r="B279" s="161"/>
      <c r="C279" s="160"/>
      <c r="D279" s="160"/>
      <c r="E279" s="160"/>
      <c r="F279" s="160"/>
      <c r="G279" s="160"/>
      <c r="H279" s="160"/>
      <c r="I279" s="160"/>
      <c r="J279" s="160"/>
      <c r="K279" s="160"/>
      <c r="L279" s="160"/>
      <c r="M279" s="160"/>
      <c r="N279" s="160"/>
      <c r="O279" s="160"/>
      <c r="P279" s="159"/>
      <c r="Q279" s="161"/>
      <c r="R279" s="160"/>
      <c r="S279" s="160"/>
      <c r="T279" s="160"/>
      <c r="U279" s="160"/>
      <c r="V279" s="160"/>
      <c r="W279" s="160"/>
      <c r="X279" s="160"/>
      <c r="Y279" s="160"/>
      <c r="Z279" s="160"/>
      <c r="AA279" s="160"/>
      <c r="AB279" s="160"/>
      <c r="AC279" s="160"/>
      <c r="AD279" s="160"/>
      <c r="AE279" s="159"/>
      <c r="AF279" s="161"/>
      <c r="AG279" s="160"/>
      <c r="AH279" s="160"/>
      <c r="AI279" s="160"/>
      <c r="AJ279" s="160"/>
      <c r="AK279" s="160"/>
      <c r="AL279" s="160"/>
      <c r="AM279" s="160"/>
      <c r="AN279" s="160"/>
      <c r="AO279" s="160"/>
      <c r="AP279" s="160"/>
      <c r="AQ279" s="160"/>
      <c r="AR279" s="160"/>
      <c r="AS279" s="160"/>
      <c r="AT279" s="159"/>
    </row>
    <row r="280" spans="2:46" ht="19.95" customHeight="1" x14ac:dyDescent="0.3">
      <c r="B280" s="161"/>
      <c r="C280" s="160"/>
      <c r="D280" s="160"/>
      <c r="E280" s="160"/>
      <c r="F280" s="160"/>
      <c r="G280" s="160"/>
      <c r="H280" s="160"/>
      <c r="I280" s="160"/>
      <c r="J280" s="160"/>
      <c r="K280" s="160"/>
      <c r="L280" s="160"/>
      <c r="M280" s="160"/>
      <c r="N280" s="160"/>
      <c r="O280" s="160"/>
      <c r="P280" s="159"/>
      <c r="Q280" s="161"/>
      <c r="R280" s="160"/>
      <c r="S280" s="160"/>
      <c r="T280" s="160"/>
      <c r="U280" s="160"/>
      <c r="V280" s="160"/>
      <c r="W280" s="160"/>
      <c r="X280" s="160"/>
      <c r="Y280" s="160"/>
      <c r="Z280" s="160"/>
      <c r="AA280" s="160"/>
      <c r="AB280" s="160"/>
      <c r="AC280" s="160"/>
      <c r="AD280" s="160"/>
      <c r="AE280" s="159"/>
      <c r="AF280" s="161"/>
      <c r="AG280" s="160"/>
      <c r="AH280" s="160"/>
      <c r="AI280" s="160"/>
      <c r="AJ280" s="160"/>
      <c r="AK280" s="160"/>
      <c r="AL280" s="160"/>
      <c r="AM280" s="160"/>
      <c r="AN280" s="160"/>
      <c r="AO280" s="160"/>
      <c r="AP280" s="160"/>
      <c r="AQ280" s="160"/>
      <c r="AR280" s="160"/>
      <c r="AS280" s="160"/>
      <c r="AT280" s="159"/>
    </row>
    <row r="281" spans="2:46" ht="19.95" customHeight="1" x14ac:dyDescent="0.3">
      <c r="B281" s="161"/>
      <c r="C281" s="160"/>
      <c r="D281" s="160"/>
      <c r="E281" s="160"/>
      <c r="F281" s="160"/>
      <c r="G281" s="160"/>
      <c r="H281" s="160"/>
      <c r="I281" s="160"/>
      <c r="J281" s="160"/>
      <c r="K281" s="160"/>
      <c r="L281" s="160"/>
      <c r="M281" s="160"/>
      <c r="N281" s="160"/>
      <c r="O281" s="160"/>
      <c r="P281" s="159"/>
      <c r="Q281" s="161"/>
      <c r="R281" s="160"/>
      <c r="S281" s="160"/>
      <c r="T281" s="160"/>
      <c r="U281" s="160"/>
      <c r="V281" s="160"/>
      <c r="W281" s="160"/>
      <c r="X281" s="160"/>
      <c r="Y281" s="160"/>
      <c r="Z281" s="160"/>
      <c r="AA281" s="160"/>
      <c r="AB281" s="160"/>
      <c r="AC281" s="160"/>
      <c r="AD281" s="160"/>
      <c r="AE281" s="159"/>
      <c r="AF281" s="161"/>
      <c r="AG281" s="160"/>
      <c r="AH281" s="160"/>
      <c r="AI281" s="160"/>
      <c r="AJ281" s="160"/>
      <c r="AK281" s="160"/>
      <c r="AL281" s="160"/>
      <c r="AM281" s="160"/>
      <c r="AN281" s="160"/>
      <c r="AO281" s="160"/>
      <c r="AP281" s="160"/>
      <c r="AQ281" s="160"/>
      <c r="AR281" s="160"/>
      <c r="AS281" s="160"/>
      <c r="AT281" s="159"/>
    </row>
    <row r="282" spans="2:46" ht="9" customHeight="1" x14ac:dyDescent="0.3">
      <c r="B282" s="21"/>
      <c r="C282" s="21"/>
      <c r="D282" s="52"/>
      <c r="E282" s="52"/>
      <c r="F282" s="52"/>
      <c r="G282" s="52"/>
      <c r="H282" s="52"/>
      <c r="I282" s="52"/>
      <c r="J282" s="52"/>
      <c r="K282" s="53"/>
      <c r="L282" s="53"/>
      <c r="M282" s="53"/>
      <c r="N282" s="53"/>
      <c r="O282" s="53"/>
      <c r="P282" s="53"/>
      <c r="Q282" s="53"/>
      <c r="R282" s="53"/>
      <c r="S282" s="53"/>
      <c r="T282" s="54"/>
      <c r="U282" s="54"/>
      <c r="V282" s="54"/>
      <c r="W282" s="54"/>
      <c r="X282" s="54"/>
      <c r="Y282" s="54"/>
      <c r="Z282" s="54"/>
      <c r="AA282" s="54"/>
      <c r="AB282" s="54"/>
      <c r="AC282" s="54"/>
      <c r="AD282" s="54"/>
      <c r="AE282" s="54"/>
      <c r="AF282" s="54"/>
      <c r="AG282" s="54"/>
      <c r="AH282" s="54"/>
      <c r="AI282" s="54"/>
      <c r="AJ282" s="53"/>
      <c r="AK282" s="53"/>
      <c r="AL282" s="53"/>
      <c r="AM282" s="53"/>
      <c r="AN282" s="53"/>
      <c r="AO282" s="53"/>
      <c r="AP282" s="53"/>
      <c r="AQ282" s="53"/>
      <c r="AR282" s="53"/>
      <c r="AS282" s="53"/>
      <c r="AT282" s="53"/>
    </row>
    <row r="283" spans="2:46" ht="19.95" customHeight="1" x14ac:dyDescent="0.3">
      <c r="B283" s="340" t="s">
        <v>181</v>
      </c>
      <c r="C283" s="341"/>
      <c r="D283" s="341"/>
      <c r="E283" s="341"/>
      <c r="F283" s="341"/>
      <c r="G283" s="341"/>
      <c r="H283" s="341"/>
      <c r="I283" s="341"/>
      <c r="J283" s="341"/>
      <c r="K283" s="341"/>
      <c r="L283" s="341"/>
      <c r="M283" s="341"/>
      <c r="N283" s="341"/>
      <c r="O283" s="341"/>
      <c r="P283" s="342"/>
      <c r="Q283" s="343" t="s">
        <v>182</v>
      </c>
      <c r="R283" s="343"/>
      <c r="S283" s="343"/>
      <c r="T283" s="343"/>
      <c r="U283" s="343"/>
      <c r="V283" s="343"/>
      <c r="W283" s="343"/>
      <c r="X283" s="343"/>
      <c r="Y283" s="343"/>
      <c r="Z283" s="343"/>
      <c r="AA283" s="343"/>
      <c r="AB283" s="343"/>
      <c r="AC283" s="343"/>
      <c r="AD283" s="343"/>
      <c r="AE283" s="343"/>
      <c r="AF283" s="343" t="s">
        <v>183</v>
      </c>
      <c r="AG283" s="343"/>
      <c r="AH283" s="343"/>
      <c r="AI283" s="343"/>
      <c r="AJ283" s="343"/>
      <c r="AK283" s="343"/>
      <c r="AL283" s="343"/>
      <c r="AM283" s="343"/>
      <c r="AN283" s="343"/>
      <c r="AO283" s="343"/>
      <c r="AP283" s="343"/>
      <c r="AQ283" s="343"/>
      <c r="AR283" s="343"/>
      <c r="AS283" s="343"/>
      <c r="AT283" s="343"/>
    </row>
    <row r="284" spans="2:46" ht="19.95" customHeight="1" x14ac:dyDescent="0.3">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c r="AA284" s="71"/>
      <c r="AB284" s="71"/>
      <c r="AC284" s="71"/>
      <c r="AD284" s="71"/>
      <c r="AE284" s="71"/>
      <c r="AF284" s="71"/>
      <c r="AG284" s="71"/>
      <c r="AH284" s="71"/>
      <c r="AI284" s="71"/>
      <c r="AJ284" s="71"/>
      <c r="AK284" s="71"/>
      <c r="AL284" s="71"/>
      <c r="AM284" s="71"/>
      <c r="AN284" s="71"/>
      <c r="AO284" s="71"/>
      <c r="AP284" s="71"/>
      <c r="AQ284" s="71"/>
      <c r="AR284" s="71"/>
      <c r="AS284" s="71"/>
      <c r="AT284" s="71"/>
    </row>
    <row r="285" spans="2:46" ht="19.95" customHeight="1" x14ac:dyDescent="0.3">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c r="AA285" s="71"/>
      <c r="AB285" s="71"/>
      <c r="AC285" s="71"/>
      <c r="AD285" s="71"/>
      <c r="AE285" s="71"/>
      <c r="AF285" s="71"/>
      <c r="AG285" s="71"/>
      <c r="AH285" s="71"/>
      <c r="AI285" s="71"/>
      <c r="AJ285" s="71"/>
      <c r="AK285" s="71"/>
      <c r="AL285" s="71"/>
      <c r="AM285" s="71"/>
      <c r="AN285" s="71"/>
      <c r="AO285" s="71"/>
      <c r="AP285" s="71"/>
      <c r="AQ285" s="71"/>
      <c r="AR285" s="71"/>
      <c r="AS285" s="71"/>
      <c r="AT285" s="71"/>
    </row>
    <row r="286" spans="2:46" ht="19.95" customHeight="1" x14ac:dyDescent="0.3">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c r="AA286" s="71"/>
      <c r="AB286" s="71"/>
      <c r="AC286" s="71"/>
      <c r="AD286" s="71"/>
      <c r="AE286" s="71"/>
      <c r="AF286" s="71"/>
      <c r="AG286" s="71"/>
      <c r="AH286" s="71"/>
      <c r="AI286" s="71"/>
      <c r="AJ286" s="71"/>
      <c r="AK286" s="71"/>
      <c r="AL286" s="71"/>
      <c r="AM286" s="71"/>
      <c r="AN286" s="71"/>
      <c r="AO286" s="71"/>
      <c r="AP286" s="71"/>
      <c r="AQ286" s="71"/>
      <c r="AR286" s="71"/>
      <c r="AS286" s="71"/>
      <c r="AT286" s="71"/>
    </row>
    <row r="287" spans="2:46" ht="19.95" customHeight="1" x14ac:dyDescent="0.3">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c r="AA287" s="71"/>
      <c r="AB287" s="71"/>
      <c r="AC287" s="71"/>
      <c r="AD287" s="71"/>
      <c r="AE287" s="71"/>
      <c r="AF287" s="71"/>
      <c r="AG287" s="71"/>
      <c r="AH287" s="71"/>
      <c r="AI287" s="71"/>
      <c r="AJ287" s="71"/>
      <c r="AK287" s="71"/>
      <c r="AL287" s="71"/>
      <c r="AM287" s="71"/>
      <c r="AN287" s="71"/>
      <c r="AO287" s="71"/>
      <c r="AP287" s="71"/>
      <c r="AQ287" s="71"/>
      <c r="AR287" s="71"/>
      <c r="AS287" s="71"/>
      <c r="AT287" s="71"/>
    </row>
    <row r="288" spans="2:46" ht="19.95" customHeight="1" x14ac:dyDescent="0.3">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c r="AA288" s="71"/>
      <c r="AB288" s="71"/>
      <c r="AC288" s="71"/>
      <c r="AD288" s="71"/>
      <c r="AE288" s="71"/>
      <c r="AF288" s="71"/>
      <c r="AG288" s="71"/>
      <c r="AH288" s="71"/>
      <c r="AI288" s="71"/>
      <c r="AJ288" s="71"/>
      <c r="AK288" s="71"/>
      <c r="AL288" s="71"/>
      <c r="AM288" s="71"/>
      <c r="AN288" s="71"/>
      <c r="AO288" s="71"/>
      <c r="AP288" s="71"/>
      <c r="AQ288" s="71"/>
      <c r="AR288" s="71"/>
      <c r="AS288" s="71"/>
      <c r="AT288" s="71"/>
    </row>
    <row r="289" spans="2:46" ht="19.95" customHeight="1" x14ac:dyDescent="0.3">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c r="AA289" s="71"/>
      <c r="AB289" s="71"/>
      <c r="AC289" s="71"/>
      <c r="AD289" s="71"/>
      <c r="AE289" s="71"/>
      <c r="AF289" s="71"/>
      <c r="AG289" s="71"/>
      <c r="AH289" s="71"/>
      <c r="AI289" s="71"/>
      <c r="AJ289" s="71"/>
      <c r="AK289" s="71"/>
      <c r="AL289" s="71"/>
      <c r="AM289" s="71"/>
      <c r="AN289" s="71"/>
      <c r="AO289" s="71"/>
      <c r="AP289" s="71"/>
      <c r="AQ289" s="71"/>
      <c r="AR289" s="71"/>
      <c r="AS289" s="71"/>
      <c r="AT289" s="71"/>
    </row>
    <row r="290" spans="2:46" ht="19.95" customHeight="1" x14ac:dyDescent="0.3">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c r="AA290" s="71"/>
      <c r="AB290" s="71"/>
      <c r="AC290" s="71"/>
      <c r="AD290" s="71"/>
      <c r="AE290" s="71"/>
      <c r="AF290" s="71"/>
      <c r="AG290" s="71"/>
      <c r="AH290" s="71"/>
      <c r="AI290" s="71"/>
      <c r="AJ290" s="71"/>
      <c r="AK290" s="71"/>
      <c r="AL290" s="71"/>
      <c r="AM290" s="71"/>
      <c r="AN290" s="71"/>
      <c r="AO290" s="71"/>
      <c r="AP290" s="71"/>
      <c r="AQ290" s="71"/>
      <c r="AR290" s="71"/>
      <c r="AS290" s="71"/>
      <c r="AT290" s="71"/>
    </row>
    <row r="291" spans="2:46" ht="19.95" customHeight="1" x14ac:dyDescent="0.3">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c r="AA291" s="71"/>
      <c r="AB291" s="71"/>
      <c r="AC291" s="71"/>
      <c r="AD291" s="71"/>
      <c r="AE291" s="71"/>
      <c r="AF291" s="71"/>
      <c r="AG291" s="71"/>
      <c r="AH291" s="71"/>
      <c r="AI291" s="71"/>
      <c r="AJ291" s="71"/>
      <c r="AK291" s="71"/>
      <c r="AL291" s="71"/>
      <c r="AM291" s="71"/>
      <c r="AN291" s="71"/>
      <c r="AO291" s="71"/>
      <c r="AP291" s="71"/>
      <c r="AQ291" s="71"/>
      <c r="AR291" s="71"/>
      <c r="AS291" s="71"/>
      <c r="AT291" s="71"/>
    </row>
    <row r="292" spans="2:46" ht="19.95" customHeight="1" x14ac:dyDescent="0.3">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c r="AA292" s="71"/>
      <c r="AB292" s="71"/>
      <c r="AC292" s="71"/>
      <c r="AD292" s="71"/>
      <c r="AE292" s="71"/>
      <c r="AF292" s="71"/>
      <c r="AG292" s="71"/>
      <c r="AH292" s="71"/>
      <c r="AI292" s="71"/>
      <c r="AJ292" s="71"/>
      <c r="AK292" s="71"/>
      <c r="AL292" s="71"/>
      <c r="AM292" s="71"/>
      <c r="AN292" s="71"/>
      <c r="AO292" s="71"/>
      <c r="AP292" s="71"/>
      <c r="AQ292" s="71"/>
      <c r="AR292" s="71"/>
      <c r="AS292" s="71"/>
      <c r="AT292" s="71"/>
    </row>
    <row r="293" spans="2:46" ht="19.95" customHeight="1" x14ac:dyDescent="0.3">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c r="AA293" s="71"/>
      <c r="AB293" s="71"/>
      <c r="AC293" s="71"/>
      <c r="AD293" s="71"/>
      <c r="AE293" s="71"/>
      <c r="AF293" s="71"/>
      <c r="AG293" s="71"/>
      <c r="AH293" s="71"/>
      <c r="AI293" s="71"/>
      <c r="AJ293" s="71"/>
      <c r="AK293" s="71"/>
      <c r="AL293" s="71"/>
      <c r="AM293" s="71"/>
      <c r="AN293" s="71"/>
      <c r="AO293" s="71"/>
      <c r="AP293" s="71"/>
      <c r="AQ293" s="71"/>
      <c r="AR293" s="71"/>
      <c r="AS293" s="71"/>
      <c r="AT293" s="71"/>
    </row>
    <row r="294" spans="2:46" ht="19.95" customHeight="1" x14ac:dyDescent="0.3">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c r="AA294" s="71"/>
      <c r="AB294" s="71"/>
      <c r="AC294" s="71"/>
      <c r="AD294" s="71"/>
      <c r="AE294" s="71"/>
      <c r="AF294" s="71"/>
      <c r="AG294" s="71"/>
      <c r="AH294" s="71"/>
      <c r="AI294" s="71"/>
      <c r="AJ294" s="71"/>
      <c r="AK294" s="71"/>
      <c r="AL294" s="71"/>
      <c r="AM294" s="71"/>
      <c r="AN294" s="71"/>
      <c r="AO294" s="71"/>
      <c r="AP294" s="71"/>
      <c r="AQ294" s="71"/>
      <c r="AR294" s="71"/>
      <c r="AS294" s="71"/>
      <c r="AT294" s="71"/>
    </row>
    <row r="295" spans="2:46" ht="19.95" customHeight="1" x14ac:dyDescent="0.3">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c r="AA295" s="71"/>
      <c r="AB295" s="71"/>
      <c r="AC295" s="71"/>
      <c r="AD295" s="71"/>
      <c r="AE295" s="71"/>
      <c r="AF295" s="71"/>
      <c r="AG295" s="71"/>
      <c r="AH295" s="71"/>
      <c r="AI295" s="71"/>
      <c r="AJ295" s="71"/>
      <c r="AK295" s="71"/>
      <c r="AL295" s="71"/>
      <c r="AM295" s="71"/>
      <c r="AN295" s="71"/>
      <c r="AO295" s="71"/>
      <c r="AP295" s="71"/>
      <c r="AQ295" s="71"/>
      <c r="AR295" s="71"/>
      <c r="AS295" s="71"/>
      <c r="AT295" s="71"/>
    </row>
    <row r="296" spans="2:46" ht="19.95" customHeight="1" x14ac:dyDescent="0.3">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c r="AA296" s="71"/>
      <c r="AB296" s="71"/>
      <c r="AC296" s="71"/>
      <c r="AD296" s="71"/>
      <c r="AE296" s="71"/>
      <c r="AF296" s="71"/>
      <c r="AG296" s="71"/>
      <c r="AH296" s="71"/>
      <c r="AI296" s="71"/>
      <c r="AJ296" s="71"/>
      <c r="AK296" s="71"/>
      <c r="AL296" s="71"/>
      <c r="AM296" s="71"/>
      <c r="AN296" s="71"/>
      <c r="AO296" s="71"/>
      <c r="AP296" s="71"/>
      <c r="AQ296" s="71"/>
      <c r="AR296" s="71"/>
      <c r="AS296" s="71"/>
      <c r="AT296" s="71"/>
    </row>
    <row r="297" spans="2:46" ht="19.95" customHeight="1" x14ac:dyDescent="0.3">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c r="AA297" s="71"/>
      <c r="AB297" s="71"/>
      <c r="AC297" s="71"/>
      <c r="AD297" s="71"/>
      <c r="AE297" s="71"/>
      <c r="AF297" s="71"/>
      <c r="AG297" s="71"/>
      <c r="AH297" s="71"/>
      <c r="AI297" s="71"/>
      <c r="AJ297" s="71"/>
      <c r="AK297" s="71"/>
      <c r="AL297" s="71"/>
      <c r="AM297" s="71"/>
      <c r="AN297" s="71"/>
      <c r="AO297" s="71"/>
      <c r="AP297" s="71"/>
      <c r="AQ297" s="71"/>
      <c r="AR297" s="71"/>
      <c r="AS297" s="71"/>
      <c r="AT297" s="71"/>
    </row>
    <row r="298" spans="2:46" ht="19.95" customHeight="1" x14ac:dyDescent="0.3">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c r="AA298" s="71"/>
      <c r="AB298" s="71"/>
      <c r="AC298" s="71"/>
      <c r="AD298" s="71"/>
      <c r="AE298" s="71"/>
      <c r="AF298" s="71"/>
      <c r="AG298" s="71"/>
      <c r="AH298" s="71"/>
      <c r="AI298" s="71"/>
      <c r="AJ298" s="71"/>
      <c r="AK298" s="71"/>
      <c r="AL298" s="71"/>
      <c r="AM298" s="71"/>
      <c r="AN298" s="71"/>
      <c r="AO298" s="71"/>
      <c r="AP298" s="71"/>
      <c r="AQ298" s="71"/>
      <c r="AR298" s="71"/>
      <c r="AS298" s="71"/>
      <c r="AT298" s="71"/>
    </row>
    <row r="299" spans="2:46" ht="19.95" customHeight="1" x14ac:dyDescent="0.3">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c r="AA299" s="71"/>
      <c r="AB299" s="71"/>
      <c r="AC299" s="71"/>
      <c r="AD299" s="71"/>
      <c r="AE299" s="71"/>
      <c r="AF299" s="71"/>
      <c r="AG299" s="71"/>
      <c r="AH299" s="71"/>
      <c r="AI299" s="71"/>
      <c r="AJ299" s="71"/>
      <c r="AK299" s="71"/>
      <c r="AL299" s="71"/>
      <c r="AM299" s="71"/>
      <c r="AN299" s="71"/>
      <c r="AO299" s="71"/>
      <c r="AP299" s="71"/>
      <c r="AQ299" s="71"/>
      <c r="AR299" s="71"/>
      <c r="AS299" s="71"/>
      <c r="AT299" s="71"/>
    </row>
    <row r="300" spans="2:46" ht="19.95" customHeight="1" x14ac:dyDescent="0.3">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c r="AA300" s="71"/>
      <c r="AB300" s="71"/>
      <c r="AC300" s="71"/>
      <c r="AD300" s="71"/>
      <c r="AE300" s="71"/>
      <c r="AF300" s="71"/>
      <c r="AG300" s="71"/>
      <c r="AH300" s="71"/>
      <c r="AI300" s="71"/>
      <c r="AJ300" s="71"/>
      <c r="AK300" s="71"/>
      <c r="AL300" s="71"/>
      <c r="AM300" s="71"/>
      <c r="AN300" s="71"/>
      <c r="AO300" s="71"/>
      <c r="AP300" s="71"/>
      <c r="AQ300" s="71"/>
      <c r="AR300" s="71"/>
      <c r="AS300" s="71"/>
      <c r="AT300" s="71"/>
    </row>
    <row r="301" spans="2:46" ht="19.95" customHeight="1" x14ac:dyDescent="0.3">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c r="AA301" s="71"/>
      <c r="AB301" s="71"/>
      <c r="AC301" s="71"/>
      <c r="AD301" s="71"/>
      <c r="AE301" s="71"/>
      <c r="AF301" s="71"/>
      <c r="AG301" s="71"/>
      <c r="AH301" s="71"/>
      <c r="AI301" s="71"/>
      <c r="AJ301" s="71"/>
      <c r="AK301" s="71"/>
      <c r="AL301" s="71"/>
      <c r="AM301" s="71"/>
      <c r="AN301" s="71"/>
      <c r="AO301" s="71"/>
      <c r="AP301" s="71"/>
      <c r="AQ301" s="71"/>
      <c r="AR301" s="71"/>
      <c r="AS301" s="71"/>
      <c r="AT301" s="71"/>
    </row>
    <row r="302" spans="2:46" ht="19.95" customHeight="1" x14ac:dyDescent="0.3">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c r="AA302" s="71"/>
      <c r="AB302" s="71"/>
      <c r="AC302" s="71"/>
      <c r="AD302" s="71"/>
      <c r="AE302" s="71"/>
      <c r="AF302" s="71"/>
      <c r="AG302" s="71"/>
      <c r="AH302" s="71"/>
      <c r="AI302" s="71"/>
      <c r="AJ302" s="71"/>
      <c r="AK302" s="71"/>
      <c r="AL302" s="71"/>
      <c r="AM302" s="71"/>
      <c r="AN302" s="71"/>
      <c r="AO302" s="71"/>
      <c r="AP302" s="71"/>
      <c r="AQ302" s="71"/>
      <c r="AR302" s="71"/>
      <c r="AS302" s="71"/>
      <c r="AT302" s="71"/>
    </row>
    <row r="303" spans="2:46" ht="19.95" customHeight="1" x14ac:dyDescent="0.3">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c r="AA303" s="71"/>
      <c r="AB303" s="71"/>
      <c r="AC303" s="71"/>
      <c r="AD303" s="71"/>
      <c r="AE303" s="71"/>
      <c r="AF303" s="71"/>
      <c r="AG303" s="71"/>
      <c r="AH303" s="71"/>
      <c r="AI303" s="71"/>
      <c r="AJ303" s="71"/>
      <c r="AK303" s="71"/>
      <c r="AL303" s="71"/>
      <c r="AM303" s="71"/>
      <c r="AN303" s="71"/>
      <c r="AO303" s="71"/>
      <c r="AP303" s="71"/>
      <c r="AQ303" s="71"/>
      <c r="AR303" s="71"/>
      <c r="AS303" s="71"/>
      <c r="AT303" s="71"/>
    </row>
    <row r="304" spans="2:46" ht="19.95" customHeight="1" x14ac:dyDescent="0.3">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c r="AA304" s="71"/>
      <c r="AB304" s="71"/>
      <c r="AC304" s="71"/>
      <c r="AD304" s="71"/>
      <c r="AE304" s="71"/>
      <c r="AF304" s="71"/>
      <c r="AG304" s="71"/>
      <c r="AH304" s="71"/>
      <c r="AI304" s="71"/>
      <c r="AJ304" s="71"/>
      <c r="AK304" s="71"/>
      <c r="AL304" s="71"/>
      <c r="AM304" s="71"/>
      <c r="AN304" s="71"/>
      <c r="AO304" s="71"/>
      <c r="AP304" s="71"/>
      <c r="AQ304" s="71"/>
      <c r="AR304" s="71"/>
      <c r="AS304" s="71"/>
      <c r="AT304" s="71"/>
    </row>
    <row r="305" spans="2:46" ht="19.95" customHeight="1" x14ac:dyDescent="0.3">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c r="AA305" s="71"/>
      <c r="AB305" s="71"/>
      <c r="AC305" s="71"/>
      <c r="AD305" s="71"/>
      <c r="AE305" s="71"/>
      <c r="AF305" s="71"/>
      <c r="AG305" s="71"/>
      <c r="AH305" s="71"/>
      <c r="AI305" s="71"/>
      <c r="AJ305" s="71"/>
      <c r="AK305" s="71"/>
      <c r="AL305" s="71"/>
      <c r="AM305" s="71"/>
      <c r="AN305" s="71"/>
      <c r="AO305" s="71"/>
      <c r="AP305" s="71"/>
      <c r="AQ305" s="71"/>
      <c r="AR305" s="71"/>
      <c r="AS305" s="71"/>
      <c r="AT305" s="71"/>
    </row>
    <row r="306" spans="2:46" ht="19.95" customHeight="1" x14ac:dyDescent="0.3">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c r="AA306" s="71"/>
      <c r="AB306" s="71"/>
      <c r="AC306" s="71"/>
      <c r="AD306" s="71"/>
      <c r="AE306" s="71"/>
      <c r="AF306" s="71"/>
      <c r="AG306" s="71"/>
      <c r="AH306" s="71"/>
      <c r="AI306" s="71"/>
      <c r="AJ306" s="71"/>
      <c r="AK306" s="71"/>
      <c r="AL306" s="71"/>
      <c r="AM306" s="71"/>
      <c r="AN306" s="71"/>
      <c r="AO306" s="71"/>
      <c r="AP306" s="71"/>
      <c r="AQ306" s="71"/>
      <c r="AR306" s="71"/>
      <c r="AS306" s="71"/>
      <c r="AT306" s="71"/>
    </row>
    <row r="307" spans="2:46" ht="19.95" customHeight="1" x14ac:dyDescent="0.3">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c r="AA307" s="71"/>
      <c r="AB307" s="71"/>
      <c r="AC307" s="71"/>
      <c r="AD307" s="71"/>
      <c r="AE307" s="71"/>
      <c r="AF307" s="71"/>
      <c r="AG307" s="71"/>
      <c r="AH307" s="71"/>
      <c r="AI307" s="71"/>
      <c r="AJ307" s="71"/>
      <c r="AK307" s="71"/>
      <c r="AL307" s="71"/>
      <c r="AM307" s="71"/>
      <c r="AN307" s="71"/>
      <c r="AO307" s="71"/>
      <c r="AP307" s="71"/>
      <c r="AQ307" s="71"/>
      <c r="AR307" s="71"/>
      <c r="AS307" s="71"/>
      <c r="AT307" s="71"/>
    </row>
    <row r="308" spans="2:46" ht="9" customHeight="1" x14ac:dyDescent="0.3">
      <c r="B308" s="21"/>
      <c r="C308" s="21"/>
      <c r="D308" s="52"/>
      <c r="E308" s="52"/>
      <c r="F308" s="52"/>
      <c r="G308" s="52"/>
      <c r="H308" s="52"/>
      <c r="I308" s="52"/>
      <c r="J308" s="52"/>
      <c r="K308" s="53"/>
      <c r="L308" s="53"/>
      <c r="M308" s="53"/>
      <c r="N308" s="53"/>
      <c r="O308" s="53"/>
      <c r="P308" s="53"/>
      <c r="Q308" s="53"/>
      <c r="R308" s="53"/>
      <c r="S308" s="53"/>
      <c r="T308" s="54"/>
      <c r="U308" s="54"/>
      <c r="V308" s="54"/>
      <c r="W308" s="54"/>
      <c r="X308" s="54"/>
      <c r="Y308" s="54"/>
      <c r="Z308" s="54"/>
      <c r="AA308" s="54"/>
      <c r="AB308" s="54"/>
      <c r="AC308" s="54"/>
      <c r="AD308" s="54"/>
      <c r="AE308" s="54"/>
      <c r="AF308" s="54"/>
      <c r="AG308" s="54"/>
      <c r="AH308" s="54"/>
      <c r="AI308" s="54"/>
      <c r="AJ308" s="53"/>
      <c r="AK308" s="53"/>
      <c r="AL308" s="53"/>
      <c r="AM308" s="53"/>
      <c r="AN308" s="53"/>
      <c r="AO308" s="53"/>
      <c r="AP308" s="53"/>
      <c r="AQ308" s="53"/>
      <c r="AR308" s="53"/>
      <c r="AS308" s="53"/>
      <c r="AT308" s="53"/>
    </row>
    <row r="309" spans="2:46" ht="19.95" customHeight="1" x14ac:dyDescent="0.3">
      <c r="B309" s="73" t="s">
        <v>184</v>
      </c>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c r="AA309" s="73"/>
      <c r="AB309" s="73"/>
      <c r="AC309" s="73"/>
      <c r="AD309" s="73"/>
      <c r="AE309" s="73"/>
      <c r="AF309" s="73"/>
      <c r="AG309" s="73"/>
      <c r="AH309" s="73"/>
      <c r="AI309" s="73"/>
      <c r="AJ309" s="73"/>
      <c r="AK309" s="73"/>
      <c r="AL309" s="73"/>
      <c r="AM309" s="73"/>
      <c r="AN309" s="73"/>
      <c r="AO309" s="73"/>
      <c r="AP309" s="73"/>
      <c r="AQ309" s="73"/>
      <c r="AR309" s="73"/>
      <c r="AS309" s="73"/>
      <c r="AT309" s="73"/>
    </row>
    <row r="310" spans="2:46" ht="19.95" customHeight="1" x14ac:dyDescent="0.3">
      <c r="B310" s="339"/>
      <c r="C310" s="339"/>
      <c r="D310" s="339"/>
      <c r="E310" s="339"/>
      <c r="F310" s="339"/>
      <c r="G310" s="339"/>
      <c r="H310" s="339"/>
      <c r="I310" s="339"/>
      <c r="J310" s="339"/>
      <c r="K310" s="339"/>
      <c r="L310" s="339"/>
      <c r="M310" s="339"/>
      <c r="N310" s="339"/>
      <c r="O310" s="339"/>
      <c r="P310" s="339"/>
      <c r="Q310" s="339"/>
      <c r="R310" s="339"/>
      <c r="S310" s="339"/>
      <c r="T310" s="339"/>
      <c r="U310" s="339"/>
      <c r="V310" s="339"/>
      <c r="W310" s="339"/>
      <c r="X310" s="339"/>
      <c r="Y310" s="339"/>
      <c r="Z310" s="339"/>
      <c r="AA310" s="339"/>
      <c r="AB310" s="339"/>
      <c r="AC310" s="339"/>
      <c r="AD310" s="339"/>
      <c r="AE310" s="339"/>
      <c r="AF310" s="339"/>
      <c r="AG310" s="339"/>
      <c r="AH310" s="339"/>
      <c r="AI310" s="339"/>
      <c r="AJ310" s="339"/>
      <c r="AK310" s="339"/>
      <c r="AL310" s="339"/>
      <c r="AM310" s="339"/>
      <c r="AN310" s="339"/>
      <c r="AO310" s="339"/>
      <c r="AP310" s="339"/>
      <c r="AQ310" s="339"/>
      <c r="AR310" s="339"/>
      <c r="AS310" s="339"/>
      <c r="AT310" s="339"/>
    </row>
    <row r="311" spans="2:46" ht="19.95" customHeight="1" x14ac:dyDescent="0.3">
      <c r="B311" s="339"/>
      <c r="C311" s="339"/>
      <c r="D311" s="339"/>
      <c r="E311" s="339"/>
      <c r="F311" s="339"/>
      <c r="G311" s="339"/>
      <c r="H311" s="339"/>
      <c r="I311" s="339"/>
      <c r="J311" s="339"/>
      <c r="K311" s="339"/>
      <c r="L311" s="339"/>
      <c r="M311" s="339"/>
      <c r="N311" s="339"/>
      <c r="O311" s="339"/>
      <c r="P311" s="339"/>
      <c r="Q311" s="339"/>
      <c r="R311" s="339"/>
      <c r="S311" s="339"/>
      <c r="T311" s="339"/>
      <c r="U311" s="339"/>
      <c r="V311" s="339"/>
      <c r="W311" s="339"/>
      <c r="X311" s="339"/>
      <c r="Y311" s="339"/>
      <c r="Z311" s="339"/>
      <c r="AA311" s="339"/>
      <c r="AB311" s="339"/>
      <c r="AC311" s="339"/>
      <c r="AD311" s="339"/>
      <c r="AE311" s="339"/>
      <c r="AF311" s="339"/>
      <c r="AG311" s="339"/>
      <c r="AH311" s="339"/>
      <c r="AI311" s="339"/>
      <c r="AJ311" s="339"/>
      <c r="AK311" s="339"/>
      <c r="AL311" s="339"/>
      <c r="AM311" s="339"/>
      <c r="AN311" s="339"/>
      <c r="AO311" s="339"/>
      <c r="AP311" s="339"/>
      <c r="AQ311" s="339"/>
      <c r="AR311" s="339"/>
      <c r="AS311" s="339"/>
      <c r="AT311" s="339"/>
    </row>
    <row r="312" spans="2:46" ht="19.95" customHeight="1" x14ac:dyDescent="0.3">
      <c r="B312" s="339" t="s">
        <v>185</v>
      </c>
      <c r="C312" s="339"/>
      <c r="D312" s="339"/>
      <c r="E312" s="339"/>
      <c r="F312" s="339"/>
      <c r="G312" s="339"/>
      <c r="H312" s="339"/>
      <c r="I312" s="339"/>
      <c r="J312" s="339"/>
      <c r="K312" s="339"/>
      <c r="L312" s="339"/>
      <c r="M312" s="339"/>
      <c r="N312" s="339"/>
      <c r="O312" s="339"/>
      <c r="P312" s="339"/>
      <c r="Q312" s="339" t="s">
        <v>186</v>
      </c>
      <c r="R312" s="339"/>
      <c r="S312" s="339"/>
      <c r="T312" s="339"/>
      <c r="U312" s="339"/>
      <c r="V312" s="339"/>
      <c r="W312" s="339"/>
      <c r="X312" s="339"/>
      <c r="Y312" s="339"/>
      <c r="Z312" s="339"/>
      <c r="AA312" s="339"/>
      <c r="AB312" s="339"/>
      <c r="AC312" s="339"/>
      <c r="AD312" s="339"/>
      <c r="AE312" s="339"/>
      <c r="AF312" s="339" t="s">
        <v>187</v>
      </c>
      <c r="AG312" s="339"/>
      <c r="AH312" s="339"/>
      <c r="AI312" s="339"/>
      <c r="AJ312" s="339"/>
      <c r="AK312" s="339"/>
      <c r="AL312" s="339"/>
      <c r="AM312" s="339"/>
      <c r="AN312" s="339"/>
      <c r="AO312" s="339"/>
      <c r="AP312" s="339"/>
      <c r="AQ312" s="339"/>
      <c r="AR312" s="339"/>
      <c r="AS312" s="339"/>
      <c r="AT312" s="339"/>
    </row>
    <row r="313" spans="2:46" ht="19.95" customHeight="1" x14ac:dyDescent="0.3">
      <c r="B313" s="345" t="s">
        <v>188</v>
      </c>
      <c r="C313" s="345"/>
      <c r="D313" s="345"/>
      <c r="E313" s="345"/>
      <c r="F313" s="345"/>
      <c r="G313" s="345"/>
      <c r="H313" s="345"/>
      <c r="I313" s="347">
        <v>46234</v>
      </c>
      <c r="J313" s="347"/>
      <c r="K313" s="347"/>
      <c r="L313" s="347"/>
      <c r="M313" s="347"/>
      <c r="N313" s="347"/>
      <c r="O313" s="347"/>
      <c r="P313" s="347"/>
      <c r="Q313" s="345" t="s">
        <v>188</v>
      </c>
      <c r="R313" s="345"/>
      <c r="S313" s="345"/>
      <c r="T313" s="345"/>
      <c r="U313" s="345"/>
      <c r="V313" s="345"/>
      <c r="W313" s="345"/>
      <c r="X313" s="347">
        <f>I313</f>
        <v>46234</v>
      </c>
      <c r="Y313" s="347"/>
      <c r="Z313" s="347"/>
      <c r="AA313" s="347"/>
      <c r="AB313" s="347"/>
      <c r="AC313" s="347"/>
      <c r="AD313" s="347"/>
      <c r="AE313" s="347"/>
      <c r="AF313" s="345" t="s">
        <v>188</v>
      </c>
      <c r="AG313" s="345"/>
      <c r="AH313" s="345"/>
      <c r="AI313" s="345"/>
      <c r="AJ313" s="345"/>
      <c r="AK313" s="345"/>
      <c r="AL313" s="345"/>
      <c r="AM313" s="347">
        <f>I313</f>
        <v>46234</v>
      </c>
      <c r="AN313" s="347"/>
      <c r="AO313" s="347"/>
      <c r="AP313" s="347"/>
      <c r="AQ313" s="347"/>
      <c r="AR313" s="347"/>
      <c r="AS313" s="347"/>
      <c r="AT313" s="347"/>
    </row>
    <row r="314" spans="2:46" ht="19.95" customHeight="1" x14ac:dyDescent="0.3">
      <c r="B314" s="345" t="s">
        <v>189</v>
      </c>
      <c r="C314" s="345"/>
      <c r="D314" s="345"/>
      <c r="E314" s="345"/>
      <c r="F314" s="345"/>
      <c r="G314" s="345"/>
      <c r="H314" s="345"/>
      <c r="I314" s="207" t="s">
        <v>190</v>
      </c>
      <c r="J314" s="207"/>
      <c r="K314" s="207"/>
      <c r="L314" s="207"/>
      <c r="M314" s="207"/>
      <c r="N314" s="207"/>
      <c r="O314" s="207"/>
      <c r="P314" s="207"/>
      <c r="Q314" s="345" t="s">
        <v>189</v>
      </c>
      <c r="R314" s="345"/>
      <c r="S314" s="345"/>
      <c r="T314" s="345"/>
      <c r="U314" s="345"/>
      <c r="V314" s="345"/>
      <c r="W314" s="345"/>
      <c r="X314" s="207" t="s">
        <v>190</v>
      </c>
      <c r="Y314" s="207"/>
      <c r="Z314" s="207"/>
      <c r="AA314" s="207"/>
      <c r="AB314" s="207"/>
      <c r="AC314" s="207"/>
      <c r="AD314" s="207"/>
      <c r="AE314" s="207"/>
      <c r="AF314" s="345" t="s">
        <v>189</v>
      </c>
      <c r="AG314" s="345"/>
      <c r="AH314" s="345"/>
      <c r="AI314" s="345"/>
      <c r="AJ314" s="345"/>
      <c r="AK314" s="345"/>
      <c r="AL314" s="345"/>
      <c r="AM314" s="345"/>
      <c r="AN314" s="345"/>
      <c r="AO314" s="345"/>
      <c r="AP314" s="345"/>
      <c r="AQ314" s="345"/>
      <c r="AR314" s="345"/>
      <c r="AS314" s="345"/>
      <c r="AT314" s="345"/>
    </row>
    <row r="315" spans="2:46" ht="19.95" customHeight="1" x14ac:dyDescent="0.3">
      <c r="B315" s="345" t="s">
        <v>191</v>
      </c>
      <c r="C315" s="345"/>
      <c r="D315" s="345"/>
      <c r="E315" s="345"/>
      <c r="F315" s="345"/>
      <c r="G315" s="345"/>
      <c r="H315" s="345"/>
      <c r="I315" s="346" t="s">
        <v>192</v>
      </c>
      <c r="J315" s="346"/>
      <c r="K315" s="346"/>
      <c r="L315" s="346"/>
      <c r="M315" s="346"/>
      <c r="N315" s="346"/>
      <c r="O315" s="346"/>
      <c r="P315" s="346"/>
      <c r="Q315" s="345" t="s">
        <v>191</v>
      </c>
      <c r="R315" s="345"/>
      <c r="S315" s="345"/>
      <c r="T315" s="345"/>
      <c r="U315" s="345"/>
      <c r="V315" s="345"/>
      <c r="W315" s="345"/>
      <c r="X315" s="346" t="s">
        <v>192</v>
      </c>
      <c r="Y315" s="346"/>
      <c r="Z315" s="346"/>
      <c r="AA315" s="346"/>
      <c r="AB315" s="346"/>
      <c r="AC315" s="346"/>
      <c r="AD315" s="346"/>
      <c r="AE315" s="346"/>
      <c r="AF315" s="345" t="s">
        <v>191</v>
      </c>
      <c r="AG315" s="345"/>
      <c r="AH315" s="345"/>
      <c r="AI315" s="345"/>
      <c r="AJ315" s="345"/>
      <c r="AK315" s="345"/>
      <c r="AL315" s="345"/>
      <c r="AM315" s="345"/>
      <c r="AN315" s="345"/>
      <c r="AO315" s="345"/>
      <c r="AP315" s="345"/>
      <c r="AQ315" s="345"/>
      <c r="AR315" s="345"/>
      <c r="AS315" s="345"/>
      <c r="AT315" s="345"/>
    </row>
  </sheetData>
  <sheetProtection formatCells="0" formatRows="0" insertRows="0" deleteRows="0" selectLockedCells="1"/>
  <mergeCells count="1227">
    <mergeCell ref="B315:H315"/>
    <mergeCell ref="I315:P315"/>
    <mergeCell ref="Q315:W315"/>
    <mergeCell ref="X315:AE315"/>
    <mergeCell ref="AF315:AL315"/>
    <mergeCell ref="AM315:AT315"/>
    <mergeCell ref="B314:H314"/>
    <mergeCell ref="I314:P314"/>
    <mergeCell ref="Q314:W314"/>
    <mergeCell ref="X314:AE314"/>
    <mergeCell ref="AF314:AL314"/>
    <mergeCell ref="AM314:AT314"/>
    <mergeCell ref="B312:P312"/>
    <mergeCell ref="Q312:AE312"/>
    <mergeCell ref="AF312:AT312"/>
    <mergeCell ref="B313:H313"/>
    <mergeCell ref="I313:P313"/>
    <mergeCell ref="Q313:W313"/>
    <mergeCell ref="X313:AE313"/>
    <mergeCell ref="AF313:AL313"/>
    <mergeCell ref="AM313:AT313"/>
    <mergeCell ref="B284:P307"/>
    <mergeCell ref="Q284:AT307"/>
    <mergeCell ref="B309:AT309"/>
    <mergeCell ref="B310:P311"/>
    <mergeCell ref="Q310:AE311"/>
    <mergeCell ref="AF310:AT311"/>
    <mergeCell ref="B258:P281"/>
    <mergeCell ref="Q258:AE281"/>
    <mergeCell ref="AF258:AT281"/>
    <mergeCell ref="B283:P283"/>
    <mergeCell ref="Q283:AE283"/>
    <mergeCell ref="AF283:AT283"/>
    <mergeCell ref="H254:J254"/>
    <mergeCell ref="K254:N254"/>
    <mergeCell ref="AN254:AP254"/>
    <mergeCell ref="AQ254:AT254"/>
    <mergeCell ref="B256:AT256"/>
    <mergeCell ref="B257:P257"/>
    <mergeCell ref="Q257:AE257"/>
    <mergeCell ref="AF257:AT257"/>
    <mergeCell ref="AQ250:AT250"/>
    <mergeCell ref="H252:J252"/>
    <mergeCell ref="K252:N252"/>
    <mergeCell ref="P252:AL254"/>
    <mergeCell ref="AN252:AP252"/>
    <mergeCell ref="AQ252:AT252"/>
    <mergeCell ref="H253:J253"/>
    <mergeCell ref="K253:N253"/>
    <mergeCell ref="AN253:AP253"/>
    <mergeCell ref="AQ253:AT253"/>
    <mergeCell ref="AM249:AP249"/>
    <mergeCell ref="AQ249:AT249"/>
    <mergeCell ref="C250:F250"/>
    <mergeCell ref="H250:J250"/>
    <mergeCell ref="K250:N250"/>
    <mergeCell ref="Q250:W250"/>
    <mergeCell ref="X250:Z250"/>
    <mergeCell ref="AG250:AI250"/>
    <mergeCell ref="AJ250:AL250"/>
    <mergeCell ref="AM250:AP250"/>
    <mergeCell ref="AJ248:AL248"/>
    <mergeCell ref="AM248:AP248"/>
    <mergeCell ref="AQ248:AT248"/>
    <mergeCell ref="C249:F249"/>
    <mergeCell ref="H249:J249"/>
    <mergeCell ref="K249:N249"/>
    <mergeCell ref="Q249:W249"/>
    <mergeCell ref="X249:Z249"/>
    <mergeCell ref="AG249:AI249"/>
    <mergeCell ref="AJ249:AL249"/>
    <mergeCell ref="C248:F248"/>
    <mergeCell ref="H248:J248"/>
    <mergeCell ref="K248:N248"/>
    <mergeCell ref="Q248:W248"/>
    <mergeCell ref="X248:Z248"/>
    <mergeCell ref="AG248:AI248"/>
    <mergeCell ref="AQ246:AT246"/>
    <mergeCell ref="C247:F247"/>
    <mergeCell ref="H247:J247"/>
    <mergeCell ref="K247:N247"/>
    <mergeCell ref="Q247:W247"/>
    <mergeCell ref="X247:Z247"/>
    <mergeCell ref="AG247:AI247"/>
    <mergeCell ref="AJ247:AL247"/>
    <mergeCell ref="AM247:AP247"/>
    <mergeCell ref="AQ247:AT247"/>
    <mergeCell ref="B245:N245"/>
    <mergeCell ref="P245:AT245"/>
    <mergeCell ref="C246:F246"/>
    <mergeCell ref="H246:J246"/>
    <mergeCell ref="K246:N246"/>
    <mergeCell ref="Q246:W246"/>
    <mergeCell ref="X246:Z246"/>
    <mergeCell ref="AG246:AI246"/>
    <mergeCell ref="AJ246:AL246"/>
    <mergeCell ref="AM246:AP246"/>
    <mergeCell ref="AQ241:AT241"/>
    <mergeCell ref="H242:J242"/>
    <mergeCell ref="K242:N242"/>
    <mergeCell ref="AN242:AP242"/>
    <mergeCell ref="AQ242:AT242"/>
    <mergeCell ref="B244:N244"/>
    <mergeCell ref="P244:AT244"/>
    <mergeCell ref="AM238:AP238"/>
    <mergeCell ref="AQ238:AT238"/>
    <mergeCell ref="H240:J240"/>
    <mergeCell ref="K240:N240"/>
    <mergeCell ref="P240:AL242"/>
    <mergeCell ref="AN240:AP240"/>
    <mergeCell ref="AQ240:AT240"/>
    <mergeCell ref="H241:J241"/>
    <mergeCell ref="K241:N241"/>
    <mergeCell ref="AN241:AP241"/>
    <mergeCell ref="AJ237:AL237"/>
    <mergeCell ref="AM237:AP237"/>
    <mergeCell ref="AQ237:AT237"/>
    <mergeCell ref="C238:F238"/>
    <mergeCell ref="H238:J238"/>
    <mergeCell ref="K238:N238"/>
    <mergeCell ref="Q238:W238"/>
    <mergeCell ref="X238:Z238"/>
    <mergeCell ref="AG238:AI238"/>
    <mergeCell ref="AJ238:AL238"/>
    <mergeCell ref="C237:F237"/>
    <mergeCell ref="H237:J237"/>
    <mergeCell ref="K237:N237"/>
    <mergeCell ref="Q237:W237"/>
    <mergeCell ref="X237:Z237"/>
    <mergeCell ref="AG237:AI237"/>
    <mergeCell ref="AQ235:AT235"/>
    <mergeCell ref="C236:F236"/>
    <mergeCell ref="H236:J236"/>
    <mergeCell ref="K236:N236"/>
    <mergeCell ref="Q236:W236"/>
    <mergeCell ref="X236:Z236"/>
    <mergeCell ref="AG236:AI236"/>
    <mergeCell ref="AJ236:AL236"/>
    <mergeCell ref="AM236:AP236"/>
    <mergeCell ref="AQ236:AT236"/>
    <mergeCell ref="B234:N234"/>
    <mergeCell ref="P234:AT234"/>
    <mergeCell ref="C235:F235"/>
    <mergeCell ref="H235:J235"/>
    <mergeCell ref="K235:N235"/>
    <mergeCell ref="Q235:W235"/>
    <mergeCell ref="X235:Z235"/>
    <mergeCell ref="AG235:AI235"/>
    <mergeCell ref="AJ235:AL235"/>
    <mergeCell ref="AM235:AP235"/>
    <mergeCell ref="AQ230:AT230"/>
    <mergeCell ref="H231:J231"/>
    <mergeCell ref="K231:N231"/>
    <mergeCell ref="AN231:AP231"/>
    <mergeCell ref="AQ231:AT231"/>
    <mergeCell ref="B233:N233"/>
    <mergeCell ref="P233:AT233"/>
    <mergeCell ref="AM227:AP227"/>
    <mergeCell ref="AQ227:AT227"/>
    <mergeCell ref="H229:J229"/>
    <mergeCell ref="K229:N229"/>
    <mergeCell ref="P229:AL231"/>
    <mergeCell ref="AN229:AP229"/>
    <mergeCell ref="AQ229:AT229"/>
    <mergeCell ref="H230:J230"/>
    <mergeCell ref="K230:N230"/>
    <mergeCell ref="AN230:AP230"/>
    <mergeCell ref="AJ226:AL226"/>
    <mergeCell ref="AM226:AP226"/>
    <mergeCell ref="AQ226:AT226"/>
    <mergeCell ref="C227:F227"/>
    <mergeCell ref="H227:J227"/>
    <mergeCell ref="K227:N227"/>
    <mergeCell ref="Q227:W227"/>
    <mergeCell ref="X227:Z227"/>
    <mergeCell ref="AG227:AI227"/>
    <mergeCell ref="AJ227:AL227"/>
    <mergeCell ref="C226:F226"/>
    <mergeCell ref="H226:J226"/>
    <mergeCell ref="K226:N226"/>
    <mergeCell ref="Q226:W226"/>
    <mergeCell ref="X226:Z226"/>
    <mergeCell ref="AG226:AI226"/>
    <mergeCell ref="AQ224:AT224"/>
    <mergeCell ref="C225:F225"/>
    <mergeCell ref="H225:J225"/>
    <mergeCell ref="K225:N225"/>
    <mergeCell ref="Q225:W225"/>
    <mergeCell ref="X225:Z225"/>
    <mergeCell ref="AG225:AI225"/>
    <mergeCell ref="AJ225:AL225"/>
    <mergeCell ref="AM225:AP225"/>
    <mergeCell ref="AQ225:AT225"/>
    <mergeCell ref="B223:N223"/>
    <mergeCell ref="P223:AT223"/>
    <mergeCell ref="C224:F224"/>
    <mergeCell ref="H224:J224"/>
    <mergeCell ref="K224:N224"/>
    <mergeCell ref="Q224:W224"/>
    <mergeCell ref="X224:Z224"/>
    <mergeCell ref="AG224:AI224"/>
    <mergeCell ref="AJ224:AL224"/>
    <mergeCell ref="AM224:AP224"/>
    <mergeCell ref="AQ219:AT219"/>
    <mergeCell ref="H220:J220"/>
    <mergeCell ref="K220:N220"/>
    <mergeCell ref="AN220:AP220"/>
    <mergeCell ref="AQ220:AT220"/>
    <mergeCell ref="B222:N222"/>
    <mergeCell ref="P222:AT222"/>
    <mergeCell ref="AM216:AP216"/>
    <mergeCell ref="AQ216:AT216"/>
    <mergeCell ref="H218:J218"/>
    <mergeCell ref="K218:N218"/>
    <mergeCell ref="P218:AL220"/>
    <mergeCell ref="AN218:AP218"/>
    <mergeCell ref="AQ218:AT218"/>
    <mergeCell ref="H219:J219"/>
    <mergeCell ref="K219:N219"/>
    <mergeCell ref="AN219:AP219"/>
    <mergeCell ref="AJ215:AL215"/>
    <mergeCell ref="AM215:AP215"/>
    <mergeCell ref="AQ215:AT215"/>
    <mergeCell ref="C216:F216"/>
    <mergeCell ref="H216:J216"/>
    <mergeCell ref="K216:N216"/>
    <mergeCell ref="Q216:W216"/>
    <mergeCell ref="X216:Z216"/>
    <mergeCell ref="AG216:AI216"/>
    <mergeCell ref="AJ216:AL216"/>
    <mergeCell ref="C215:F215"/>
    <mergeCell ref="H215:J215"/>
    <mergeCell ref="K215:N215"/>
    <mergeCell ref="Q215:W215"/>
    <mergeCell ref="X215:Z215"/>
    <mergeCell ref="AG215:AI215"/>
    <mergeCell ref="AV213:AX213"/>
    <mergeCell ref="C214:F214"/>
    <mergeCell ref="H214:J214"/>
    <mergeCell ref="K214:N214"/>
    <mergeCell ref="Q214:W214"/>
    <mergeCell ref="X214:Z214"/>
    <mergeCell ref="AG214:AI214"/>
    <mergeCell ref="AJ214:AL214"/>
    <mergeCell ref="AM214:AP214"/>
    <mergeCell ref="AQ214:AT214"/>
    <mergeCell ref="AV212:AX212"/>
    <mergeCell ref="C213:F213"/>
    <mergeCell ref="H213:J213"/>
    <mergeCell ref="K213:N213"/>
    <mergeCell ref="Q213:W213"/>
    <mergeCell ref="X213:Z213"/>
    <mergeCell ref="AG213:AI213"/>
    <mergeCell ref="AJ213:AL213"/>
    <mergeCell ref="AM213:AP213"/>
    <mergeCell ref="AQ213:AT213"/>
    <mergeCell ref="K209:N209"/>
    <mergeCell ref="AN209:AP209"/>
    <mergeCell ref="AQ209:AT209"/>
    <mergeCell ref="B211:N211"/>
    <mergeCell ref="P211:AT211"/>
    <mergeCell ref="B212:N212"/>
    <mergeCell ref="P212:AT212"/>
    <mergeCell ref="H207:J207"/>
    <mergeCell ref="K207:N207"/>
    <mergeCell ref="P207:AL209"/>
    <mergeCell ref="AN207:AP207"/>
    <mergeCell ref="AQ207:AT207"/>
    <mergeCell ref="H208:J208"/>
    <mergeCell ref="K208:N208"/>
    <mergeCell ref="AN208:AP208"/>
    <mergeCell ref="AQ208:AT208"/>
    <mergeCell ref="H209:J209"/>
    <mergeCell ref="AQ204:AT204"/>
    <mergeCell ref="C205:F205"/>
    <mergeCell ref="H205:J205"/>
    <mergeCell ref="K205:N205"/>
    <mergeCell ref="Q205:W205"/>
    <mergeCell ref="X205:Z205"/>
    <mergeCell ref="AG205:AI205"/>
    <mergeCell ref="AJ205:AL205"/>
    <mergeCell ref="AM205:AP205"/>
    <mergeCell ref="AQ205:AT205"/>
    <mergeCell ref="AM203:AP203"/>
    <mergeCell ref="AQ203:AT203"/>
    <mergeCell ref="C204:F204"/>
    <mergeCell ref="H204:J204"/>
    <mergeCell ref="K204:N204"/>
    <mergeCell ref="Q204:W204"/>
    <mergeCell ref="X204:Z204"/>
    <mergeCell ref="AG204:AI204"/>
    <mergeCell ref="AJ204:AL204"/>
    <mergeCell ref="AM204:AP204"/>
    <mergeCell ref="AJ202:AL202"/>
    <mergeCell ref="AM202:AP202"/>
    <mergeCell ref="AQ202:AT202"/>
    <mergeCell ref="C203:F203"/>
    <mergeCell ref="H203:J203"/>
    <mergeCell ref="K203:N203"/>
    <mergeCell ref="Q203:W203"/>
    <mergeCell ref="X203:Z203"/>
    <mergeCell ref="AG203:AI203"/>
    <mergeCell ref="AJ203:AL203"/>
    <mergeCell ref="C202:F202"/>
    <mergeCell ref="H202:J202"/>
    <mergeCell ref="K202:N202"/>
    <mergeCell ref="Q202:W202"/>
    <mergeCell ref="X202:Z202"/>
    <mergeCell ref="AG202:AI202"/>
    <mergeCell ref="B200:N200"/>
    <mergeCell ref="P200:AT200"/>
    <mergeCell ref="AV200:AX200"/>
    <mergeCell ref="B201:N201"/>
    <mergeCell ref="P201:AT201"/>
    <mergeCell ref="AV201:AX201"/>
    <mergeCell ref="AL197:AT197"/>
    <mergeCell ref="AV197:AW197"/>
    <mergeCell ref="B198:H198"/>
    <mergeCell ref="I198:P198"/>
    <mergeCell ref="Q198:W198"/>
    <mergeCell ref="X198:AE198"/>
    <mergeCell ref="AF198:AK198"/>
    <mergeCell ref="AL198:AT198"/>
    <mergeCell ref="AL190:AT190"/>
    <mergeCell ref="B191:AT191"/>
    <mergeCell ref="B192:AT194"/>
    <mergeCell ref="B196:AT196"/>
    <mergeCell ref="AV196:AW196"/>
    <mergeCell ref="B197:H197"/>
    <mergeCell ref="I197:P197"/>
    <mergeCell ref="Q197:W197"/>
    <mergeCell ref="X197:AE197"/>
    <mergeCell ref="AF197:AK197"/>
    <mergeCell ref="B190:D190"/>
    <mergeCell ref="E190:H190"/>
    <mergeCell ref="I190:O190"/>
    <mergeCell ref="P190:V190"/>
    <mergeCell ref="W190:AC190"/>
    <mergeCell ref="AD190:AK190"/>
    <mergeCell ref="AL188:AT188"/>
    <mergeCell ref="B189:D189"/>
    <mergeCell ref="E189:H189"/>
    <mergeCell ref="I189:O189"/>
    <mergeCell ref="P189:V189"/>
    <mergeCell ref="W189:AC189"/>
    <mergeCell ref="AD189:AK189"/>
    <mergeCell ref="AL189:AT189"/>
    <mergeCell ref="B188:D188"/>
    <mergeCell ref="E188:H188"/>
    <mergeCell ref="I188:O188"/>
    <mergeCell ref="P188:V188"/>
    <mergeCell ref="W188:AC188"/>
    <mergeCell ref="AD188:AK188"/>
    <mergeCell ref="AL186:AT186"/>
    <mergeCell ref="B187:D187"/>
    <mergeCell ref="E187:H187"/>
    <mergeCell ref="I187:O187"/>
    <mergeCell ref="P187:V187"/>
    <mergeCell ref="W187:AC187"/>
    <mergeCell ref="AD187:AK187"/>
    <mergeCell ref="AL187:AT187"/>
    <mergeCell ref="B186:D186"/>
    <mergeCell ref="E186:H186"/>
    <mergeCell ref="I186:O186"/>
    <mergeCell ref="P186:V186"/>
    <mergeCell ref="W186:AC186"/>
    <mergeCell ref="AD186:AK186"/>
    <mergeCell ref="AJ183:AN183"/>
    <mergeCell ref="AO183:AT183"/>
    <mergeCell ref="B184:C184"/>
    <mergeCell ref="D184:F184"/>
    <mergeCell ref="G184:J184"/>
    <mergeCell ref="K184:N184"/>
    <mergeCell ref="O184:S184"/>
    <mergeCell ref="T184:AI184"/>
    <mergeCell ref="AJ184:AN184"/>
    <mergeCell ref="AO184:AT184"/>
    <mergeCell ref="B183:C183"/>
    <mergeCell ref="D183:F183"/>
    <mergeCell ref="G183:J183"/>
    <mergeCell ref="K183:N183"/>
    <mergeCell ref="O183:S183"/>
    <mergeCell ref="T183:AI183"/>
    <mergeCell ref="AJ181:AN181"/>
    <mergeCell ref="AO181:AT181"/>
    <mergeCell ref="B182:C182"/>
    <mergeCell ref="D182:F182"/>
    <mergeCell ref="G182:J182"/>
    <mergeCell ref="K182:N182"/>
    <mergeCell ref="O182:S182"/>
    <mergeCell ref="T182:AI182"/>
    <mergeCell ref="AJ182:AN182"/>
    <mergeCell ref="AO182:AT182"/>
    <mergeCell ref="B181:C181"/>
    <mergeCell ref="D181:F181"/>
    <mergeCell ref="G181:J181"/>
    <mergeCell ref="K181:N181"/>
    <mergeCell ref="O181:S181"/>
    <mergeCell ref="T181:AI181"/>
    <mergeCell ref="AJ179:AN179"/>
    <mergeCell ref="AO179:AT179"/>
    <mergeCell ref="B180:C180"/>
    <mergeCell ref="D180:F180"/>
    <mergeCell ref="G180:J180"/>
    <mergeCell ref="K180:N180"/>
    <mergeCell ref="O180:S180"/>
    <mergeCell ref="T180:AI180"/>
    <mergeCell ref="AJ180:AN180"/>
    <mergeCell ref="AO180:AT180"/>
    <mergeCell ref="B179:C179"/>
    <mergeCell ref="D179:F179"/>
    <mergeCell ref="G179:J179"/>
    <mergeCell ref="K179:N179"/>
    <mergeCell ref="O179:S179"/>
    <mergeCell ref="T179:AI179"/>
    <mergeCell ref="AJ177:AN177"/>
    <mergeCell ref="AO177:AT177"/>
    <mergeCell ref="B178:C178"/>
    <mergeCell ref="D178:F178"/>
    <mergeCell ref="G178:J178"/>
    <mergeCell ref="K178:N178"/>
    <mergeCell ref="O178:S178"/>
    <mergeCell ref="T178:AI178"/>
    <mergeCell ref="AJ178:AN178"/>
    <mergeCell ref="AO178:AT178"/>
    <mergeCell ref="B177:C177"/>
    <mergeCell ref="D177:F177"/>
    <mergeCell ref="G177:J177"/>
    <mergeCell ref="K177:N177"/>
    <mergeCell ref="O177:S177"/>
    <mergeCell ref="T177:AI177"/>
    <mergeCell ref="AJ175:AN175"/>
    <mergeCell ref="AO175:AT175"/>
    <mergeCell ref="B176:C176"/>
    <mergeCell ref="D176:F176"/>
    <mergeCell ref="G176:J176"/>
    <mergeCell ref="K176:N176"/>
    <mergeCell ref="O176:S176"/>
    <mergeCell ref="T176:AI176"/>
    <mergeCell ref="AJ176:AN176"/>
    <mergeCell ref="AO176:AT176"/>
    <mergeCell ref="B175:C175"/>
    <mergeCell ref="D175:F175"/>
    <mergeCell ref="G175:J175"/>
    <mergeCell ref="K175:N175"/>
    <mergeCell ref="O175:S175"/>
    <mergeCell ref="T175:AI175"/>
    <mergeCell ref="AJ173:AN173"/>
    <mergeCell ref="AO173:AT173"/>
    <mergeCell ref="B174:C174"/>
    <mergeCell ref="D174:F174"/>
    <mergeCell ref="G174:J174"/>
    <mergeCell ref="K174:N174"/>
    <mergeCell ref="O174:S174"/>
    <mergeCell ref="T174:AI174"/>
    <mergeCell ref="AJ174:AN174"/>
    <mergeCell ref="AO174:AT174"/>
    <mergeCell ref="B173:C173"/>
    <mergeCell ref="D173:F173"/>
    <mergeCell ref="G173:J173"/>
    <mergeCell ref="K173:N173"/>
    <mergeCell ref="O173:S173"/>
    <mergeCell ref="T173:AI173"/>
    <mergeCell ref="AJ171:AN171"/>
    <mergeCell ref="AO171:AT171"/>
    <mergeCell ref="B172:C172"/>
    <mergeCell ref="D172:F172"/>
    <mergeCell ref="G172:J172"/>
    <mergeCell ref="K172:N172"/>
    <mergeCell ref="O172:S172"/>
    <mergeCell ref="T172:AI172"/>
    <mergeCell ref="AJ172:AN172"/>
    <mergeCell ref="AO172:AT172"/>
    <mergeCell ref="B171:C171"/>
    <mergeCell ref="D171:F171"/>
    <mergeCell ref="G171:J171"/>
    <mergeCell ref="K171:N171"/>
    <mergeCell ref="O171:S171"/>
    <mergeCell ref="T171:AI171"/>
    <mergeCell ref="AJ169:AN169"/>
    <mergeCell ref="AO169:AT169"/>
    <mergeCell ref="B170:C170"/>
    <mergeCell ref="D170:F170"/>
    <mergeCell ref="G170:J170"/>
    <mergeCell ref="K170:N170"/>
    <mergeCell ref="O170:S170"/>
    <mergeCell ref="T170:AI170"/>
    <mergeCell ref="AJ170:AN170"/>
    <mergeCell ref="AO170:AT170"/>
    <mergeCell ref="B169:C169"/>
    <mergeCell ref="D169:F169"/>
    <mergeCell ref="G169:J169"/>
    <mergeCell ref="K169:N169"/>
    <mergeCell ref="O169:S169"/>
    <mergeCell ref="T169:AI169"/>
    <mergeCell ref="AJ167:AN167"/>
    <mergeCell ref="AO167:AT167"/>
    <mergeCell ref="B168:C168"/>
    <mergeCell ref="D168:F168"/>
    <mergeCell ref="G168:J168"/>
    <mergeCell ref="K168:N168"/>
    <mergeCell ref="O168:S168"/>
    <mergeCell ref="T168:AI168"/>
    <mergeCell ref="AJ168:AN168"/>
    <mergeCell ref="AO168:AT168"/>
    <mergeCell ref="B167:C167"/>
    <mergeCell ref="D167:F167"/>
    <mergeCell ref="G167:J167"/>
    <mergeCell ref="K167:N167"/>
    <mergeCell ref="O167:S167"/>
    <mergeCell ref="T167:AI167"/>
    <mergeCell ref="AJ165:AN165"/>
    <mergeCell ref="AO165:AT165"/>
    <mergeCell ref="B166:C166"/>
    <mergeCell ref="D166:F166"/>
    <mergeCell ref="G166:J166"/>
    <mergeCell ref="K166:N166"/>
    <mergeCell ref="O166:S166"/>
    <mergeCell ref="T166:AI166"/>
    <mergeCell ref="AJ166:AN166"/>
    <mergeCell ref="AO166:AT166"/>
    <mergeCell ref="B165:C165"/>
    <mergeCell ref="D165:F165"/>
    <mergeCell ref="G165:J165"/>
    <mergeCell ref="K165:N165"/>
    <mergeCell ref="O165:S165"/>
    <mergeCell ref="T165:AI165"/>
    <mergeCell ref="AJ163:AN163"/>
    <mergeCell ref="AO163:AT163"/>
    <mergeCell ref="B164:C164"/>
    <mergeCell ref="D164:F164"/>
    <mergeCell ref="G164:J164"/>
    <mergeCell ref="K164:N164"/>
    <mergeCell ref="O164:S164"/>
    <mergeCell ref="T164:AI164"/>
    <mergeCell ref="AJ164:AN164"/>
    <mergeCell ref="AO164:AT164"/>
    <mergeCell ref="B163:C163"/>
    <mergeCell ref="D163:F163"/>
    <mergeCell ref="G163:J163"/>
    <mergeCell ref="K163:N163"/>
    <mergeCell ref="O163:S163"/>
    <mergeCell ref="T163:AI163"/>
    <mergeCell ref="AJ161:AN161"/>
    <mergeCell ref="AO161:AT161"/>
    <mergeCell ref="B162:C162"/>
    <mergeCell ref="D162:F162"/>
    <mergeCell ref="G162:J162"/>
    <mergeCell ref="K162:N162"/>
    <mergeCell ref="O162:S162"/>
    <mergeCell ref="T162:AI162"/>
    <mergeCell ref="AJ162:AN162"/>
    <mergeCell ref="AO162:AT162"/>
    <mergeCell ref="B161:C161"/>
    <mergeCell ref="D161:F161"/>
    <mergeCell ref="G161:J161"/>
    <mergeCell ref="K161:N161"/>
    <mergeCell ref="O161:S161"/>
    <mergeCell ref="T161:AI161"/>
    <mergeCell ref="AJ159:AN159"/>
    <mergeCell ref="AO159:AT159"/>
    <mergeCell ref="B160:C160"/>
    <mergeCell ref="D160:F160"/>
    <mergeCell ref="G160:J160"/>
    <mergeCell ref="K160:N160"/>
    <mergeCell ref="O160:S160"/>
    <mergeCell ref="T160:AI160"/>
    <mergeCell ref="AJ160:AN160"/>
    <mergeCell ref="AO160:AT160"/>
    <mergeCell ref="B159:C159"/>
    <mergeCell ref="D159:F159"/>
    <mergeCell ref="G159:J159"/>
    <mergeCell ref="K159:N159"/>
    <mergeCell ref="O159:S159"/>
    <mergeCell ref="T159:AI159"/>
    <mergeCell ref="AJ157:AN157"/>
    <mergeCell ref="AO157:AT157"/>
    <mergeCell ref="B158:C158"/>
    <mergeCell ref="D158:F158"/>
    <mergeCell ref="G158:J158"/>
    <mergeCell ref="K158:N158"/>
    <mergeCell ref="O158:S158"/>
    <mergeCell ref="T158:AI158"/>
    <mergeCell ref="AJ158:AN158"/>
    <mergeCell ref="AO158:AT158"/>
    <mergeCell ref="B157:C157"/>
    <mergeCell ref="D157:F157"/>
    <mergeCell ref="G157:J157"/>
    <mergeCell ref="K157:N157"/>
    <mergeCell ref="O157:S157"/>
    <mergeCell ref="T157:AI157"/>
    <mergeCell ref="AJ155:AN155"/>
    <mergeCell ref="AO155:AT155"/>
    <mergeCell ref="B156:C156"/>
    <mergeCell ref="D156:F156"/>
    <mergeCell ref="G156:J156"/>
    <mergeCell ref="K156:N156"/>
    <mergeCell ref="O156:S156"/>
    <mergeCell ref="T156:AI156"/>
    <mergeCell ref="AJ156:AN156"/>
    <mergeCell ref="AO156:AT156"/>
    <mergeCell ref="B155:C155"/>
    <mergeCell ref="D155:F155"/>
    <mergeCell ref="G155:J155"/>
    <mergeCell ref="K155:N155"/>
    <mergeCell ref="O155:S155"/>
    <mergeCell ref="T155:AI155"/>
    <mergeCell ref="AJ153:AN153"/>
    <mergeCell ref="AO153:AT153"/>
    <mergeCell ref="B154:C154"/>
    <mergeCell ref="D154:F154"/>
    <mergeCell ref="G154:J154"/>
    <mergeCell ref="K154:N154"/>
    <mergeCell ref="O154:S154"/>
    <mergeCell ref="T154:AI154"/>
    <mergeCell ref="AJ154:AN154"/>
    <mergeCell ref="AO154:AT154"/>
    <mergeCell ref="B153:C153"/>
    <mergeCell ref="D153:F153"/>
    <mergeCell ref="G153:J153"/>
    <mergeCell ref="K153:N153"/>
    <mergeCell ref="O153:S153"/>
    <mergeCell ref="T153:AI153"/>
    <mergeCell ref="AJ151:AN151"/>
    <mergeCell ref="AO151:AT151"/>
    <mergeCell ref="B152:C152"/>
    <mergeCell ref="D152:F152"/>
    <mergeCell ref="G152:J152"/>
    <mergeCell ref="K152:N152"/>
    <mergeCell ref="O152:S152"/>
    <mergeCell ref="T152:AI152"/>
    <mergeCell ref="AJ152:AN152"/>
    <mergeCell ref="AO152:AT152"/>
    <mergeCell ref="B151:C151"/>
    <mergeCell ref="D151:F151"/>
    <mergeCell ref="G151:J151"/>
    <mergeCell ref="K151:N151"/>
    <mergeCell ref="O151:S151"/>
    <mergeCell ref="T151:AI151"/>
    <mergeCell ref="AJ149:AN149"/>
    <mergeCell ref="AO149:AT149"/>
    <mergeCell ref="B150:C150"/>
    <mergeCell ref="D150:F150"/>
    <mergeCell ref="G150:J150"/>
    <mergeCell ref="K150:N150"/>
    <mergeCell ref="O150:S150"/>
    <mergeCell ref="T150:AI150"/>
    <mergeCell ref="AJ150:AN150"/>
    <mergeCell ref="AO150:AT150"/>
    <mergeCell ref="B149:C149"/>
    <mergeCell ref="D149:F149"/>
    <mergeCell ref="G149:J149"/>
    <mergeCell ref="K149:N149"/>
    <mergeCell ref="O149:S149"/>
    <mergeCell ref="T149:AI149"/>
    <mergeCell ref="AJ147:AN147"/>
    <mergeCell ref="AO147:AT147"/>
    <mergeCell ref="B148:C148"/>
    <mergeCell ref="D148:F148"/>
    <mergeCell ref="G148:J148"/>
    <mergeCell ref="K148:N148"/>
    <mergeCell ref="O148:S148"/>
    <mergeCell ref="T148:AI148"/>
    <mergeCell ref="AJ148:AN148"/>
    <mergeCell ref="AO148:AT148"/>
    <mergeCell ref="B147:C147"/>
    <mergeCell ref="D147:F147"/>
    <mergeCell ref="G147:J147"/>
    <mergeCell ref="K147:N147"/>
    <mergeCell ref="O147:S147"/>
    <mergeCell ref="T147:AI147"/>
    <mergeCell ref="AJ145:AN145"/>
    <mergeCell ref="AO145:AT145"/>
    <mergeCell ref="B146:C146"/>
    <mergeCell ref="D146:F146"/>
    <mergeCell ref="G146:J146"/>
    <mergeCell ref="K146:N146"/>
    <mergeCell ref="O146:S146"/>
    <mergeCell ref="T146:AI146"/>
    <mergeCell ref="AJ146:AN146"/>
    <mergeCell ref="AO146:AT146"/>
    <mergeCell ref="B145:C145"/>
    <mergeCell ref="D145:F145"/>
    <mergeCell ref="G145:J145"/>
    <mergeCell ref="K145:N145"/>
    <mergeCell ref="O145:S145"/>
    <mergeCell ref="T145:AI145"/>
    <mergeCell ref="AN141:AQ141"/>
    <mergeCell ref="B143:AT143"/>
    <mergeCell ref="B144:C144"/>
    <mergeCell ref="D144:F144"/>
    <mergeCell ref="G144:J144"/>
    <mergeCell ref="K144:N144"/>
    <mergeCell ref="O144:S144"/>
    <mergeCell ref="T144:AI144"/>
    <mergeCell ref="AJ144:AN144"/>
    <mergeCell ref="AO144:AT144"/>
    <mergeCell ref="T141:U141"/>
    <mergeCell ref="V141:W141"/>
    <mergeCell ref="X141:AA141"/>
    <mergeCell ref="AB141:AE141"/>
    <mergeCell ref="AF141:AI141"/>
    <mergeCell ref="AJ141:AM141"/>
    <mergeCell ref="AB140:AE140"/>
    <mergeCell ref="AF140:AI140"/>
    <mergeCell ref="AJ140:AM140"/>
    <mergeCell ref="AN140:AQ140"/>
    <mergeCell ref="D141:G141"/>
    <mergeCell ref="H141:K141"/>
    <mergeCell ref="L141:M141"/>
    <mergeCell ref="N141:O141"/>
    <mergeCell ref="P141:Q141"/>
    <mergeCell ref="R141:S141"/>
    <mergeCell ref="AN139:AQ139"/>
    <mergeCell ref="D140:G140"/>
    <mergeCell ref="H140:K140"/>
    <mergeCell ref="L140:M140"/>
    <mergeCell ref="N140:O140"/>
    <mergeCell ref="P140:Q140"/>
    <mergeCell ref="R140:S140"/>
    <mergeCell ref="T140:U140"/>
    <mergeCell ref="V140:W140"/>
    <mergeCell ref="X140:AA140"/>
    <mergeCell ref="T139:U139"/>
    <mergeCell ref="V139:W139"/>
    <mergeCell ref="X139:AA139"/>
    <mergeCell ref="AB139:AE139"/>
    <mergeCell ref="AF139:AI139"/>
    <mergeCell ref="AJ139:AM139"/>
    <mergeCell ref="AB138:AE138"/>
    <mergeCell ref="AF138:AI138"/>
    <mergeCell ref="AJ138:AM138"/>
    <mergeCell ref="AN138:AQ138"/>
    <mergeCell ref="D139:G139"/>
    <mergeCell ref="H139:K139"/>
    <mergeCell ref="L139:M139"/>
    <mergeCell ref="N139:O139"/>
    <mergeCell ref="P139:Q139"/>
    <mergeCell ref="R139:S139"/>
    <mergeCell ref="AN137:AQ137"/>
    <mergeCell ref="D138:G138"/>
    <mergeCell ref="H138:K138"/>
    <mergeCell ref="L138:M138"/>
    <mergeCell ref="N138:O138"/>
    <mergeCell ref="P138:Q138"/>
    <mergeCell ref="R138:S138"/>
    <mergeCell ref="T138:U138"/>
    <mergeCell ref="V138:W138"/>
    <mergeCell ref="X138:AA138"/>
    <mergeCell ref="T137:U137"/>
    <mergeCell ref="V137:W137"/>
    <mergeCell ref="X137:AA137"/>
    <mergeCell ref="AB137:AE137"/>
    <mergeCell ref="AF137:AI137"/>
    <mergeCell ref="AJ137:AM137"/>
    <mergeCell ref="AB136:AE136"/>
    <mergeCell ref="AF136:AI136"/>
    <mergeCell ref="AJ136:AM136"/>
    <mergeCell ref="AN136:AQ136"/>
    <mergeCell ref="D137:G137"/>
    <mergeCell ref="H137:K137"/>
    <mergeCell ref="L137:M137"/>
    <mergeCell ref="N137:O137"/>
    <mergeCell ref="P137:Q137"/>
    <mergeCell ref="R137:S137"/>
    <mergeCell ref="AN135:AQ135"/>
    <mergeCell ref="D136:G136"/>
    <mergeCell ref="H136:K136"/>
    <mergeCell ref="L136:M136"/>
    <mergeCell ref="N136:O136"/>
    <mergeCell ref="P136:Q136"/>
    <mergeCell ref="R136:S136"/>
    <mergeCell ref="T136:U136"/>
    <mergeCell ref="V136:W136"/>
    <mergeCell ref="X136:AA136"/>
    <mergeCell ref="T135:U135"/>
    <mergeCell ref="V135:W135"/>
    <mergeCell ref="X135:AA135"/>
    <mergeCell ref="AB135:AE135"/>
    <mergeCell ref="AF135:AI135"/>
    <mergeCell ref="AJ135:AM135"/>
    <mergeCell ref="AB134:AE134"/>
    <mergeCell ref="AF134:AI134"/>
    <mergeCell ref="AJ134:AM134"/>
    <mergeCell ref="AN134:AQ134"/>
    <mergeCell ref="D135:G135"/>
    <mergeCell ref="H135:K135"/>
    <mergeCell ref="L135:M135"/>
    <mergeCell ref="N135:O135"/>
    <mergeCell ref="P135:Q135"/>
    <mergeCell ref="R135:S135"/>
    <mergeCell ref="AN133:AQ133"/>
    <mergeCell ref="D134:G134"/>
    <mergeCell ref="H134:K134"/>
    <mergeCell ref="L134:M134"/>
    <mergeCell ref="N134:O134"/>
    <mergeCell ref="P134:Q134"/>
    <mergeCell ref="R134:S134"/>
    <mergeCell ref="T134:U134"/>
    <mergeCell ref="V134:W134"/>
    <mergeCell ref="X134:AA134"/>
    <mergeCell ref="T133:U133"/>
    <mergeCell ref="V133:W133"/>
    <mergeCell ref="X133:AA133"/>
    <mergeCell ref="AB133:AE133"/>
    <mergeCell ref="AF133:AI133"/>
    <mergeCell ref="AJ133:AM133"/>
    <mergeCell ref="AB132:AE132"/>
    <mergeCell ref="AF132:AI132"/>
    <mergeCell ref="AJ132:AM132"/>
    <mergeCell ref="AN132:AQ132"/>
    <mergeCell ref="D133:G133"/>
    <mergeCell ref="H133:K133"/>
    <mergeCell ref="L133:M133"/>
    <mergeCell ref="N133:O133"/>
    <mergeCell ref="P133:Q133"/>
    <mergeCell ref="R133:S133"/>
    <mergeCell ref="AN131:AQ131"/>
    <mergeCell ref="D132:G132"/>
    <mergeCell ref="H132:K132"/>
    <mergeCell ref="L132:M132"/>
    <mergeCell ref="N132:O132"/>
    <mergeCell ref="P132:Q132"/>
    <mergeCell ref="R132:S132"/>
    <mergeCell ref="T132:U132"/>
    <mergeCell ref="V132:W132"/>
    <mergeCell ref="X132:AA132"/>
    <mergeCell ref="T131:U131"/>
    <mergeCell ref="V131:W131"/>
    <mergeCell ref="X131:AA131"/>
    <mergeCell ref="AB131:AE131"/>
    <mergeCell ref="AF131:AI131"/>
    <mergeCell ref="AJ131:AM131"/>
    <mergeCell ref="AB130:AE130"/>
    <mergeCell ref="AF130:AI130"/>
    <mergeCell ref="AJ130:AM130"/>
    <mergeCell ref="AN130:AQ130"/>
    <mergeCell ref="D131:G131"/>
    <mergeCell ref="H131:K131"/>
    <mergeCell ref="L131:M131"/>
    <mergeCell ref="N131:O131"/>
    <mergeCell ref="P131:Q131"/>
    <mergeCell ref="R131:S131"/>
    <mergeCell ref="AN129:AQ129"/>
    <mergeCell ref="D130:G130"/>
    <mergeCell ref="H130:K130"/>
    <mergeCell ref="L130:M130"/>
    <mergeCell ref="N130:O130"/>
    <mergeCell ref="P130:Q130"/>
    <mergeCell ref="R130:S130"/>
    <mergeCell ref="T130:U130"/>
    <mergeCell ref="V130:W130"/>
    <mergeCell ref="X130:AA130"/>
    <mergeCell ref="T129:U129"/>
    <mergeCell ref="V129:W129"/>
    <mergeCell ref="X129:AA129"/>
    <mergeCell ref="AB129:AE129"/>
    <mergeCell ref="AF129:AI129"/>
    <mergeCell ref="AJ129:AM129"/>
    <mergeCell ref="D129:G129"/>
    <mergeCell ref="H129:K129"/>
    <mergeCell ref="L129:M129"/>
    <mergeCell ref="N129:O129"/>
    <mergeCell ref="P129:Q129"/>
    <mergeCell ref="R129:S129"/>
    <mergeCell ref="AM103:AQ103"/>
    <mergeCell ref="B105:AT105"/>
    <mergeCell ref="B106:AT126"/>
    <mergeCell ref="D128:AG128"/>
    <mergeCell ref="AH128:AL128"/>
    <mergeCell ref="AM128:AQ128"/>
    <mergeCell ref="AB102:AD103"/>
    <mergeCell ref="AE102:AG103"/>
    <mergeCell ref="AH102:AL102"/>
    <mergeCell ref="AM102:AQ102"/>
    <mergeCell ref="D103:G103"/>
    <mergeCell ref="H103:K103"/>
    <mergeCell ref="L103:N103"/>
    <mergeCell ref="O103:S103"/>
    <mergeCell ref="T103:X103"/>
    <mergeCell ref="AH103:AL103"/>
    <mergeCell ref="D102:G102"/>
    <mergeCell ref="H102:K102"/>
    <mergeCell ref="L102:N102"/>
    <mergeCell ref="O102:S102"/>
    <mergeCell ref="T102:X102"/>
    <mergeCell ref="Y102:AA103"/>
    <mergeCell ref="AM100:AQ100"/>
    <mergeCell ref="D101:G101"/>
    <mergeCell ref="H101:K101"/>
    <mergeCell ref="L101:N101"/>
    <mergeCell ref="O101:S101"/>
    <mergeCell ref="T101:X101"/>
    <mergeCell ref="AH101:AL101"/>
    <mergeCell ref="AM101:AQ101"/>
    <mergeCell ref="AM99:AQ99"/>
    <mergeCell ref="D100:G100"/>
    <mergeCell ref="H100:K100"/>
    <mergeCell ref="L100:N100"/>
    <mergeCell ref="O100:S100"/>
    <mergeCell ref="T100:X100"/>
    <mergeCell ref="Y100:AA101"/>
    <mergeCell ref="AB100:AD101"/>
    <mergeCell ref="AE100:AG101"/>
    <mergeCell ref="AH100:AL100"/>
    <mergeCell ref="AB98:AD99"/>
    <mergeCell ref="AE98:AG99"/>
    <mergeCell ref="AH98:AL98"/>
    <mergeCell ref="AM98:AQ98"/>
    <mergeCell ref="D99:G99"/>
    <mergeCell ref="H99:K99"/>
    <mergeCell ref="L99:N99"/>
    <mergeCell ref="O99:S99"/>
    <mergeCell ref="T99:X99"/>
    <mergeCell ref="AH99:AL99"/>
    <mergeCell ref="D98:G98"/>
    <mergeCell ref="H98:K98"/>
    <mergeCell ref="L98:N98"/>
    <mergeCell ref="O98:S98"/>
    <mergeCell ref="T98:X98"/>
    <mergeCell ref="Y98:AA99"/>
    <mergeCell ref="AM96:AQ96"/>
    <mergeCell ref="D97:G97"/>
    <mergeCell ref="H97:K97"/>
    <mergeCell ref="L97:N97"/>
    <mergeCell ref="O97:S97"/>
    <mergeCell ref="T97:X97"/>
    <mergeCell ref="AH97:AL97"/>
    <mergeCell ref="AM97:AQ97"/>
    <mergeCell ref="AM95:AQ95"/>
    <mergeCell ref="D96:G96"/>
    <mergeCell ref="H96:K96"/>
    <mergeCell ref="L96:N96"/>
    <mergeCell ref="O96:S96"/>
    <mergeCell ref="T96:X96"/>
    <mergeCell ref="Y96:AA97"/>
    <mergeCell ref="AB96:AD97"/>
    <mergeCell ref="AE96:AG97"/>
    <mergeCell ref="AH96:AL96"/>
    <mergeCell ref="AB94:AD95"/>
    <mergeCell ref="AE94:AG95"/>
    <mergeCell ref="AH94:AL94"/>
    <mergeCell ref="AM94:AQ94"/>
    <mergeCell ref="D95:G95"/>
    <mergeCell ref="H95:K95"/>
    <mergeCell ref="L95:N95"/>
    <mergeCell ref="O95:S95"/>
    <mergeCell ref="T95:X95"/>
    <mergeCell ref="AH95:AL95"/>
    <mergeCell ref="AB93:AD93"/>
    <mergeCell ref="AE93:AG93"/>
    <mergeCell ref="AH93:AL93"/>
    <mergeCell ref="AM93:AQ93"/>
    <mergeCell ref="D94:G94"/>
    <mergeCell ref="H94:K94"/>
    <mergeCell ref="L94:N94"/>
    <mergeCell ref="O94:S94"/>
    <mergeCell ref="T94:X94"/>
    <mergeCell ref="Y94:AA95"/>
    <mergeCell ref="D93:G93"/>
    <mergeCell ref="H93:K93"/>
    <mergeCell ref="L93:N93"/>
    <mergeCell ref="O93:S93"/>
    <mergeCell ref="T93:X93"/>
    <mergeCell ref="Y93:AA93"/>
    <mergeCell ref="AB90:AD90"/>
    <mergeCell ref="AE90:AG90"/>
    <mergeCell ref="AH90:AL90"/>
    <mergeCell ref="AM90:AQ90"/>
    <mergeCell ref="D92:AG92"/>
    <mergeCell ref="AH92:AL92"/>
    <mergeCell ref="AM92:AQ92"/>
    <mergeCell ref="AB89:AD89"/>
    <mergeCell ref="AE89:AG89"/>
    <mergeCell ref="AH89:AL89"/>
    <mergeCell ref="AM89:AQ89"/>
    <mergeCell ref="D90:G90"/>
    <mergeCell ref="H90:K90"/>
    <mergeCell ref="L90:N90"/>
    <mergeCell ref="O90:S90"/>
    <mergeCell ref="T90:X90"/>
    <mergeCell ref="Y90:AA90"/>
    <mergeCell ref="AB88:AD88"/>
    <mergeCell ref="AE88:AG88"/>
    <mergeCell ref="AH88:AL88"/>
    <mergeCell ref="AM88:AQ88"/>
    <mergeCell ref="D89:G89"/>
    <mergeCell ref="H89:K89"/>
    <mergeCell ref="L89:N89"/>
    <mergeCell ref="O89:S89"/>
    <mergeCell ref="T89:X89"/>
    <mergeCell ref="Y89:AA89"/>
    <mergeCell ref="AB87:AD87"/>
    <mergeCell ref="AE87:AG87"/>
    <mergeCell ref="AH87:AL87"/>
    <mergeCell ref="AM87:AQ87"/>
    <mergeCell ref="D88:G88"/>
    <mergeCell ref="H88:K88"/>
    <mergeCell ref="L88:N88"/>
    <mergeCell ref="O88:S88"/>
    <mergeCell ref="T88:X88"/>
    <mergeCell ref="Y88:AA88"/>
    <mergeCell ref="AB86:AD86"/>
    <mergeCell ref="AE86:AG86"/>
    <mergeCell ref="AH86:AL86"/>
    <mergeCell ref="AM86:AQ86"/>
    <mergeCell ref="D87:G87"/>
    <mergeCell ref="H87:K87"/>
    <mergeCell ref="L87:N87"/>
    <mergeCell ref="O87:S87"/>
    <mergeCell ref="T87:X87"/>
    <mergeCell ref="Y87:AA87"/>
    <mergeCell ref="AB85:AD85"/>
    <mergeCell ref="AE85:AG85"/>
    <mergeCell ref="AH85:AL85"/>
    <mergeCell ref="AM85:AQ85"/>
    <mergeCell ref="D86:G86"/>
    <mergeCell ref="H86:K86"/>
    <mergeCell ref="L86:N86"/>
    <mergeCell ref="O86:S86"/>
    <mergeCell ref="T86:X86"/>
    <mergeCell ref="Y86:AA86"/>
    <mergeCell ref="AB84:AD84"/>
    <mergeCell ref="AE84:AG84"/>
    <mergeCell ref="AH84:AL84"/>
    <mergeCell ref="AM84:AQ84"/>
    <mergeCell ref="D85:G85"/>
    <mergeCell ref="H85:K85"/>
    <mergeCell ref="L85:N85"/>
    <mergeCell ref="O85:S85"/>
    <mergeCell ref="T85:X85"/>
    <mergeCell ref="Y85:AA85"/>
    <mergeCell ref="AB83:AD83"/>
    <mergeCell ref="AE83:AG83"/>
    <mergeCell ref="AH83:AL83"/>
    <mergeCell ref="AM83:AQ83"/>
    <mergeCell ref="D84:G84"/>
    <mergeCell ref="H84:K84"/>
    <mergeCell ref="L84:N84"/>
    <mergeCell ref="O84:S84"/>
    <mergeCell ref="T84:X84"/>
    <mergeCell ref="Y84:AA84"/>
    <mergeCell ref="AB82:AD82"/>
    <mergeCell ref="AE82:AG82"/>
    <mergeCell ref="AH82:AL82"/>
    <mergeCell ref="AM82:AQ82"/>
    <mergeCell ref="D83:G83"/>
    <mergeCell ref="H83:K83"/>
    <mergeCell ref="L83:N83"/>
    <mergeCell ref="O83:S83"/>
    <mergeCell ref="T83:X83"/>
    <mergeCell ref="Y83:AA83"/>
    <mergeCell ref="AB81:AD81"/>
    <mergeCell ref="AE81:AG81"/>
    <mergeCell ref="AH81:AL81"/>
    <mergeCell ref="AM81:AQ81"/>
    <mergeCell ref="D82:G82"/>
    <mergeCell ref="H82:K82"/>
    <mergeCell ref="L82:N82"/>
    <mergeCell ref="O82:S82"/>
    <mergeCell ref="T82:X82"/>
    <mergeCell ref="Y82:AA82"/>
    <mergeCell ref="AB80:AD80"/>
    <mergeCell ref="AE80:AG80"/>
    <mergeCell ref="AH80:AL80"/>
    <mergeCell ref="AM80:AQ80"/>
    <mergeCell ref="D81:G81"/>
    <mergeCell ref="H81:K81"/>
    <mergeCell ref="L81:N81"/>
    <mergeCell ref="O81:S81"/>
    <mergeCell ref="T81:X81"/>
    <mergeCell ref="Y81:AA81"/>
    <mergeCell ref="AB79:AD79"/>
    <mergeCell ref="AE79:AG79"/>
    <mergeCell ref="AH79:AL79"/>
    <mergeCell ref="AM79:AQ79"/>
    <mergeCell ref="D80:G80"/>
    <mergeCell ref="H80:K80"/>
    <mergeCell ref="L80:N80"/>
    <mergeCell ref="O80:S80"/>
    <mergeCell ref="T80:X80"/>
    <mergeCell ref="Y80:AA80"/>
    <mergeCell ref="AB78:AD78"/>
    <mergeCell ref="AE78:AG78"/>
    <mergeCell ref="AH78:AL78"/>
    <mergeCell ref="AM78:AQ78"/>
    <mergeCell ref="D79:G79"/>
    <mergeCell ref="H79:K79"/>
    <mergeCell ref="L79:N79"/>
    <mergeCell ref="O79:S79"/>
    <mergeCell ref="T79:X79"/>
    <mergeCell ref="Y79:AA79"/>
    <mergeCell ref="B75:D75"/>
    <mergeCell ref="D77:AG77"/>
    <mergeCell ref="AH77:AL77"/>
    <mergeCell ref="AM77:AQ77"/>
    <mergeCell ref="D78:G78"/>
    <mergeCell ref="H78:K78"/>
    <mergeCell ref="L78:N78"/>
    <mergeCell ref="O78:S78"/>
    <mergeCell ref="T78:X78"/>
    <mergeCell ref="Y78:AA78"/>
    <mergeCell ref="B69:D69"/>
    <mergeCell ref="B70:D70"/>
    <mergeCell ref="B71:D71"/>
    <mergeCell ref="B72:D72"/>
    <mergeCell ref="B73:D73"/>
    <mergeCell ref="B74:D74"/>
    <mergeCell ref="B63:D63"/>
    <mergeCell ref="B64:D64"/>
    <mergeCell ref="B65:D65"/>
    <mergeCell ref="B66:D66"/>
    <mergeCell ref="B67:D67"/>
    <mergeCell ref="B68:D68"/>
    <mergeCell ref="B57:D57"/>
    <mergeCell ref="B58:D58"/>
    <mergeCell ref="B59:D59"/>
    <mergeCell ref="B60:D60"/>
    <mergeCell ref="B61:D61"/>
    <mergeCell ref="B62:D62"/>
    <mergeCell ref="B51:D51"/>
    <mergeCell ref="B52:D52"/>
    <mergeCell ref="B53:D53"/>
    <mergeCell ref="B54:D54"/>
    <mergeCell ref="B55:D55"/>
    <mergeCell ref="B56:D56"/>
    <mergeCell ref="B45:D45"/>
    <mergeCell ref="B46:D46"/>
    <mergeCell ref="B47:D47"/>
    <mergeCell ref="B48:D48"/>
    <mergeCell ref="B49:D49"/>
    <mergeCell ref="B50:D50"/>
    <mergeCell ref="AS42:AS44"/>
    <mergeCell ref="AT42:AT44"/>
    <mergeCell ref="B43:D43"/>
    <mergeCell ref="E43:J43"/>
    <mergeCell ref="K43:P43"/>
    <mergeCell ref="Q43:V43"/>
    <mergeCell ref="W43:AB43"/>
    <mergeCell ref="AC43:AH43"/>
    <mergeCell ref="B44:D44"/>
    <mergeCell ref="AM42:AM44"/>
    <mergeCell ref="AN42:AN44"/>
    <mergeCell ref="AO42:AO44"/>
    <mergeCell ref="AP42:AP44"/>
    <mergeCell ref="AQ42:AQ44"/>
    <mergeCell ref="AR42:AR44"/>
    <mergeCell ref="E42:P42"/>
    <mergeCell ref="Q42:AH42"/>
    <mergeCell ref="AI42:AI44"/>
    <mergeCell ref="AJ42:AJ44"/>
    <mergeCell ref="AK42:AK44"/>
    <mergeCell ref="AL42:AL44"/>
    <mergeCell ref="B36:D36"/>
    <mergeCell ref="B37:D37"/>
    <mergeCell ref="B38:D38"/>
    <mergeCell ref="B39:D39"/>
    <mergeCell ref="B40:D40"/>
    <mergeCell ref="B42:D42"/>
    <mergeCell ref="B30:D30"/>
    <mergeCell ref="B31:D31"/>
    <mergeCell ref="B32:D32"/>
    <mergeCell ref="B33:D33"/>
    <mergeCell ref="B34:D34"/>
    <mergeCell ref="B35:D35"/>
    <mergeCell ref="B24:D24"/>
    <mergeCell ref="B25:D25"/>
    <mergeCell ref="B26:D26"/>
    <mergeCell ref="B27:D27"/>
    <mergeCell ref="B28:D28"/>
    <mergeCell ref="B29:D29"/>
    <mergeCell ref="B18:D18"/>
    <mergeCell ref="B19:D19"/>
    <mergeCell ref="B20:D20"/>
    <mergeCell ref="B21:D21"/>
    <mergeCell ref="B22:D22"/>
    <mergeCell ref="B23:D23"/>
    <mergeCell ref="B12:D12"/>
    <mergeCell ref="B13:D13"/>
    <mergeCell ref="B14:D14"/>
    <mergeCell ref="B15:D15"/>
    <mergeCell ref="B16:D16"/>
    <mergeCell ref="B17:D17"/>
    <mergeCell ref="AC8:AH8"/>
    <mergeCell ref="AI8:AN8"/>
    <mergeCell ref="AO8:AT8"/>
    <mergeCell ref="B9:D9"/>
    <mergeCell ref="B10:D10"/>
    <mergeCell ref="B11:D11"/>
    <mergeCell ref="B7:D7"/>
    <mergeCell ref="E7:P7"/>
    <mergeCell ref="Q7:AB7"/>
    <mergeCell ref="AC7:AT7"/>
    <mergeCell ref="B8:D8"/>
    <mergeCell ref="E8:J8"/>
    <mergeCell ref="K8:P8"/>
    <mergeCell ref="Q8:V8"/>
    <mergeCell ref="W8:AB8"/>
    <mergeCell ref="BB5:BB8"/>
    <mergeCell ref="BC5:BC8"/>
    <mergeCell ref="BD5:BD8"/>
    <mergeCell ref="BE5:BE8"/>
    <mergeCell ref="BF5:BF8"/>
    <mergeCell ref="BG5:BG8"/>
    <mergeCell ref="AV5:AV8"/>
    <mergeCell ref="AW5:AW8"/>
    <mergeCell ref="AX5:AX8"/>
    <mergeCell ref="AY5:AY8"/>
    <mergeCell ref="AZ5:AZ8"/>
    <mergeCell ref="BA5:BA8"/>
    <mergeCell ref="K4:P4"/>
    <mergeCell ref="Q4:U4"/>
    <mergeCell ref="V4:Z4"/>
    <mergeCell ref="AA4:AE4"/>
    <mergeCell ref="AF4:AL4"/>
    <mergeCell ref="AM4:AT4"/>
    <mergeCell ref="B1:J4"/>
    <mergeCell ref="K1:P2"/>
    <mergeCell ref="Q1:AE1"/>
    <mergeCell ref="AF1:AT1"/>
    <mergeCell ref="Q2:AE2"/>
    <mergeCell ref="AF2:AT2"/>
    <mergeCell ref="K3:P3"/>
    <mergeCell ref="Q3:AE3"/>
    <mergeCell ref="AF3:AL3"/>
    <mergeCell ref="AM3:AT3"/>
    <mergeCell ref="B6:AT6"/>
  </mergeCells>
  <conditionalFormatting sqref="AH79:AL90">
    <cfRule type="containsText" dxfId="13" priority="9" operator="containsText" text="RIESGO ALTO">
      <formula>NOT(ISERROR(SEARCH("RIESGO ALTO",AH79)))</formula>
    </cfRule>
    <cfRule type="containsText" dxfId="12" priority="10" operator="containsText" text="RIESGO MEDIO">
      <formula>NOT(ISERROR(SEARCH("RIESGO MEDIO",AH79)))</formula>
    </cfRule>
    <cfRule type="containsText" dxfId="11" priority="11" operator="containsText" text="RIESGO BAJO">
      <formula>NOT(ISERROR(SEARCH("RIESGO BAJO",AH79)))</formula>
    </cfRule>
  </conditionalFormatting>
  <conditionalFormatting sqref="AH94:AL103">
    <cfRule type="containsText" dxfId="10" priority="3" operator="containsText" text="RIESGO ALTO">
      <formula>NOT(ISERROR(SEARCH("RIESGO ALTO",AH94)))</formula>
    </cfRule>
    <cfRule type="containsText" dxfId="9" priority="4" operator="containsText" text="RIESGO MEDIO">
      <formula>NOT(ISERROR(SEARCH("RIESGO MEDIO",AH94)))</formula>
    </cfRule>
    <cfRule type="containsText" dxfId="8" priority="5" operator="containsText" text="RIESGO MEDIO ">
      <formula>NOT(ISERROR(SEARCH("RIESGO MEDIO ",AH94)))</formula>
    </cfRule>
    <cfRule type="containsText" dxfId="7" priority="6" operator="containsText" text="RIESGO BAJO">
      <formula>NOT(ISERROR(SEARCH("RIESGO BAJO",AH94)))</formula>
    </cfRule>
  </conditionalFormatting>
  <conditionalFormatting sqref="AI45:AT75">
    <cfRule type="cellIs" dxfId="6" priority="12" operator="greaterThan">
      <formula>24</formula>
    </cfRule>
    <cfRule type="cellIs" dxfId="5" priority="13" operator="lessThan">
      <formula>24</formula>
    </cfRule>
    <cfRule type="cellIs" dxfId="4" priority="14" operator="equal">
      <formula>24</formula>
    </cfRule>
  </conditionalFormatting>
  <conditionalFormatting sqref="AM79:AQ90">
    <cfRule type="containsText" dxfId="3" priority="7" operator="containsText" text="NO CUMPLE">
      <formula>NOT(ISERROR(SEARCH("NO CUMPLE",AM79)))</formula>
    </cfRule>
    <cfRule type="containsText" dxfId="2" priority="8" operator="containsText" text="CUMPLE">
      <formula>NOT(ISERROR(SEARCH("CUMPLE",AM79)))</formula>
    </cfRule>
  </conditionalFormatting>
  <conditionalFormatting sqref="AM94:AQ103">
    <cfRule type="containsText" dxfId="1" priority="1" operator="containsText" text="NO CUMPLE">
      <formula>NOT(ISERROR(SEARCH("NO CUMPLE",AM94)))</formula>
    </cfRule>
    <cfRule type="containsText" dxfId="0" priority="2" operator="containsText" text="CUMPLE">
      <formula>NOT(ISERROR(SEARCH("CUMPLE",AM94)))</formula>
    </cfRule>
  </conditionalFormatting>
  <printOptions horizontalCentered="1"/>
  <pageMargins left="0.23622047244094491" right="0.23622047244094491" top="0.74803149606299213" bottom="0.74803149606299213" header="0.31496062992125984" footer="0.31496062992125984"/>
  <pageSetup paperSize="5" scale="60" fitToHeight="0" orientation="portrait" r:id="rId1"/>
  <headerFooter>
    <oddHeader>&amp;C
                                                                            &amp;Pde&amp;N</oddHeader>
    <oddFooter>&amp;C&amp;"Century Gothic,Normal"&amp;10&amp;K0066FFLa información contenida en este documento es de propiedad de COPOWER. LTDA., por lo tanto está prohibido su uso, reproducción total o parcial por medio físico y/o electrónico sin previa autorización.</oddFooter>
  </headerFooter>
  <rowBreaks count="4" manualBreakCount="4">
    <brk id="76" min="1" max="44" man="1"/>
    <brk id="142" min="1" max="44" man="1"/>
    <brk id="195" min="1" max="44" man="1"/>
    <brk id="255" min="1" max="44"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B6CE0-58E4-4B55-88A7-666A0A82A292}">
  <sheetPr>
    <tabColor rgb="FF075199"/>
    <pageSetUpPr fitToPage="1"/>
  </sheetPr>
  <dimension ref="B1:DY298"/>
  <sheetViews>
    <sheetView view="pageBreakPreview" zoomScale="80" zoomScaleNormal="98" zoomScaleSheetLayoutView="80" zoomScalePageLayoutView="98" workbookViewId="0">
      <selection activeCell="BR14" sqref="BR14"/>
    </sheetView>
  </sheetViews>
  <sheetFormatPr baseColWidth="10" defaultColWidth="3.6640625" defaultRowHeight="19.95" customHeight="1" x14ac:dyDescent="0.3"/>
  <cols>
    <col min="1" max="23" width="3.6640625" style="1"/>
    <col min="24" max="24" width="3.6640625" style="1" customWidth="1"/>
    <col min="25" max="58" width="3.6640625" style="1"/>
    <col min="59" max="59" width="3.6640625" style="1" customWidth="1"/>
    <col min="60" max="16384" width="3.6640625" style="1"/>
  </cols>
  <sheetData>
    <row r="1" spans="2:65" ht="19.95" customHeight="1" x14ac:dyDescent="0.3">
      <c r="B1" s="358"/>
      <c r="C1" s="359"/>
      <c r="D1" s="359"/>
      <c r="E1" s="359"/>
      <c r="F1" s="359"/>
      <c r="G1" s="359"/>
      <c r="H1" s="359"/>
      <c r="I1" s="359"/>
      <c r="J1" s="359"/>
      <c r="K1" s="359"/>
      <c r="L1" s="359"/>
      <c r="M1" s="359"/>
      <c r="N1" s="359"/>
      <c r="O1" s="360"/>
      <c r="P1" s="367" t="s">
        <v>0</v>
      </c>
      <c r="Q1" s="368"/>
      <c r="R1" s="368"/>
      <c r="S1" s="368"/>
      <c r="T1" s="368"/>
      <c r="U1" s="368"/>
      <c r="V1" s="368"/>
      <c r="W1" s="368"/>
      <c r="X1" s="368"/>
      <c r="Y1" s="369"/>
      <c r="Z1" s="73" t="s">
        <v>1</v>
      </c>
      <c r="AA1" s="73"/>
      <c r="AB1" s="73"/>
      <c r="AC1" s="73"/>
      <c r="AD1" s="73"/>
      <c r="AE1" s="73"/>
      <c r="AF1" s="73"/>
      <c r="AG1" s="73"/>
      <c r="AH1" s="73"/>
      <c r="AI1" s="73"/>
      <c r="AJ1" s="73"/>
      <c r="AK1" s="73"/>
      <c r="AL1" s="73"/>
      <c r="AM1" s="73"/>
      <c r="AN1" s="73"/>
      <c r="AO1" s="73"/>
      <c r="AP1" s="73"/>
      <c r="AQ1" s="73"/>
      <c r="AR1" s="73"/>
      <c r="AS1" s="73"/>
      <c r="AT1" s="73" t="s">
        <v>2</v>
      </c>
      <c r="AU1" s="73"/>
      <c r="AV1" s="73"/>
      <c r="AW1" s="73"/>
      <c r="AX1" s="73"/>
      <c r="AY1" s="73"/>
      <c r="AZ1" s="73"/>
      <c r="BA1" s="73"/>
      <c r="BB1" s="73"/>
      <c r="BC1" s="73"/>
      <c r="BD1" s="73"/>
      <c r="BE1" s="73"/>
      <c r="BF1" s="73"/>
      <c r="BG1" s="73"/>
      <c r="BH1" s="73"/>
      <c r="BI1" s="73"/>
      <c r="BJ1" s="73"/>
      <c r="BK1" s="73"/>
      <c r="BL1" s="73"/>
      <c r="BM1" s="73"/>
    </row>
    <row r="2" spans="2:65" ht="19.95" customHeight="1" x14ac:dyDescent="0.3">
      <c r="B2" s="361"/>
      <c r="C2" s="362"/>
      <c r="D2" s="362"/>
      <c r="E2" s="362"/>
      <c r="F2" s="362"/>
      <c r="G2" s="362"/>
      <c r="H2" s="362"/>
      <c r="I2" s="362"/>
      <c r="J2" s="362"/>
      <c r="K2" s="362"/>
      <c r="L2" s="362"/>
      <c r="M2" s="362"/>
      <c r="N2" s="362"/>
      <c r="O2" s="363"/>
      <c r="P2" s="370"/>
      <c r="Q2" s="371"/>
      <c r="R2" s="371"/>
      <c r="S2" s="371"/>
      <c r="T2" s="371"/>
      <c r="U2" s="371"/>
      <c r="V2" s="371"/>
      <c r="W2" s="371"/>
      <c r="X2" s="371"/>
      <c r="Y2" s="372"/>
      <c r="Z2" s="72" t="s">
        <v>193</v>
      </c>
      <c r="AA2" s="72"/>
      <c r="AB2" s="72"/>
      <c r="AC2" s="72"/>
      <c r="AD2" s="72"/>
      <c r="AE2" s="72"/>
      <c r="AF2" s="72"/>
      <c r="AG2" s="72"/>
      <c r="AH2" s="72"/>
      <c r="AI2" s="72"/>
      <c r="AJ2" s="72"/>
      <c r="AK2" s="72"/>
      <c r="AL2" s="72"/>
      <c r="AM2" s="72"/>
      <c r="AN2" s="72"/>
      <c r="AO2" s="72"/>
      <c r="AP2" s="72"/>
      <c r="AQ2" s="72"/>
      <c r="AR2" s="72"/>
      <c r="AS2" s="72"/>
      <c r="AT2" s="72" t="s">
        <v>194</v>
      </c>
      <c r="AU2" s="72"/>
      <c r="AV2" s="72"/>
      <c r="AW2" s="72"/>
      <c r="AX2" s="72"/>
      <c r="AY2" s="72"/>
      <c r="AZ2" s="72"/>
      <c r="BA2" s="72"/>
      <c r="BB2" s="72"/>
      <c r="BC2" s="72"/>
      <c r="BD2" s="72"/>
      <c r="BE2" s="72"/>
      <c r="BF2" s="72"/>
      <c r="BG2" s="72"/>
      <c r="BH2" s="72"/>
      <c r="BI2" s="72"/>
      <c r="BJ2" s="72"/>
      <c r="BK2" s="72"/>
      <c r="BL2" s="72"/>
      <c r="BM2" s="72"/>
    </row>
    <row r="3" spans="2:65" ht="19.95" customHeight="1" x14ac:dyDescent="0.3">
      <c r="B3" s="361"/>
      <c r="C3" s="362"/>
      <c r="D3" s="362"/>
      <c r="E3" s="362"/>
      <c r="F3" s="362"/>
      <c r="G3" s="362"/>
      <c r="H3" s="362"/>
      <c r="I3" s="362"/>
      <c r="J3" s="362"/>
      <c r="K3" s="362"/>
      <c r="L3" s="362"/>
      <c r="M3" s="362"/>
      <c r="N3" s="362"/>
      <c r="O3" s="363"/>
      <c r="P3" s="77" t="s">
        <v>195</v>
      </c>
      <c r="Q3" s="77"/>
      <c r="R3" s="77"/>
      <c r="S3" s="77"/>
      <c r="T3" s="77"/>
      <c r="U3" s="77"/>
      <c r="V3" s="77"/>
      <c r="W3" s="77"/>
      <c r="X3" s="77"/>
      <c r="Y3" s="77"/>
      <c r="Z3" s="373"/>
      <c r="AA3" s="374"/>
      <c r="AB3" s="374"/>
      <c r="AC3" s="375"/>
      <c r="AD3" s="376" t="s">
        <v>7</v>
      </c>
      <c r="AE3" s="377"/>
      <c r="AF3" s="378"/>
      <c r="AG3" s="379" t="s">
        <v>8</v>
      </c>
      <c r="AH3" s="380"/>
      <c r="AI3" s="381"/>
      <c r="AJ3" s="348" t="s">
        <v>196</v>
      </c>
      <c r="AK3" s="349"/>
      <c r="AL3" s="349"/>
      <c r="AM3" s="349"/>
      <c r="AN3" s="349"/>
      <c r="AO3" s="349"/>
      <c r="AP3" s="349"/>
      <c r="AQ3" s="349"/>
      <c r="AR3" s="349"/>
      <c r="AS3" s="349"/>
      <c r="AT3" s="349"/>
      <c r="AU3" s="349"/>
      <c r="AV3" s="349"/>
      <c r="AW3" s="349"/>
      <c r="AX3" s="349"/>
      <c r="AY3" s="349"/>
      <c r="AZ3" s="349"/>
      <c r="BA3" s="349"/>
      <c r="BB3" s="349"/>
      <c r="BC3" s="349"/>
      <c r="BD3" s="349"/>
      <c r="BE3" s="349"/>
      <c r="BF3" s="349"/>
      <c r="BG3" s="349"/>
      <c r="BH3" s="349"/>
      <c r="BI3" s="349"/>
      <c r="BJ3" s="349"/>
      <c r="BK3" s="349"/>
      <c r="BL3" s="349"/>
      <c r="BM3" s="350"/>
    </row>
    <row r="4" spans="2:65" ht="19.95" customHeight="1" x14ac:dyDescent="0.3">
      <c r="B4" s="364"/>
      <c r="C4" s="365"/>
      <c r="D4" s="365"/>
      <c r="E4" s="365"/>
      <c r="F4" s="365"/>
      <c r="G4" s="365"/>
      <c r="H4" s="365"/>
      <c r="I4" s="365"/>
      <c r="J4" s="365"/>
      <c r="K4" s="365"/>
      <c r="L4" s="365"/>
      <c r="M4" s="365"/>
      <c r="N4" s="365"/>
      <c r="O4" s="366"/>
      <c r="P4" s="67" t="s">
        <v>197</v>
      </c>
      <c r="Q4" s="67"/>
      <c r="R4" s="67"/>
      <c r="S4" s="67"/>
      <c r="T4" s="67"/>
      <c r="U4" s="67"/>
      <c r="V4" s="67"/>
      <c r="W4" s="67"/>
      <c r="X4" s="67"/>
      <c r="Y4" s="67"/>
      <c r="Z4" s="351"/>
      <c r="AA4" s="352"/>
      <c r="AB4" s="352"/>
      <c r="AC4" s="352"/>
      <c r="AD4" s="352"/>
      <c r="AE4" s="352"/>
      <c r="AF4" s="352"/>
      <c r="AG4" s="352"/>
      <c r="AH4" s="352"/>
      <c r="AI4" s="353"/>
      <c r="AJ4" s="354" t="s">
        <v>198</v>
      </c>
      <c r="AK4" s="355"/>
      <c r="AL4" s="355"/>
      <c r="AM4" s="355"/>
      <c r="AN4" s="355"/>
      <c r="AO4" s="356"/>
      <c r="AP4" s="356"/>
      <c r="AQ4" s="356"/>
      <c r="AR4" s="356"/>
      <c r="AS4" s="357"/>
      <c r="AT4" s="354" t="s">
        <v>199</v>
      </c>
      <c r="AU4" s="355"/>
      <c r="AV4" s="355"/>
      <c r="AW4" s="355"/>
      <c r="AX4" s="355"/>
      <c r="AY4" s="356"/>
      <c r="AZ4" s="356"/>
      <c r="BA4" s="356"/>
      <c r="BB4" s="356"/>
      <c r="BC4" s="357"/>
      <c r="BD4" s="354" t="s">
        <v>200</v>
      </c>
      <c r="BE4" s="355"/>
      <c r="BF4" s="355"/>
      <c r="BG4" s="355"/>
      <c r="BH4" s="355"/>
      <c r="BI4" s="356"/>
      <c r="BJ4" s="356"/>
      <c r="BK4" s="356"/>
      <c r="BL4" s="356"/>
      <c r="BM4" s="357"/>
    </row>
    <row r="5" spans="2:65" ht="9" customHeight="1" x14ac:dyDescent="0.3"/>
    <row r="6" spans="2:65" ht="19.95" customHeight="1" x14ac:dyDescent="0.3">
      <c r="B6" s="384" t="s">
        <v>24</v>
      </c>
      <c r="C6" s="384"/>
      <c r="D6" s="384"/>
      <c r="E6" s="384"/>
      <c r="F6" s="384"/>
      <c r="G6" s="384"/>
      <c r="H6" s="384"/>
      <c r="I6" s="384"/>
      <c r="J6" s="384"/>
      <c r="K6" s="384"/>
      <c r="L6" s="384"/>
      <c r="M6" s="384"/>
      <c r="N6" s="384"/>
      <c r="O6" s="384"/>
      <c r="P6" s="384"/>
      <c r="Q6" s="384"/>
      <c r="R6" s="384"/>
      <c r="S6" s="384"/>
      <c r="T6" s="384"/>
      <c r="U6" s="384"/>
      <c r="V6" s="384"/>
      <c r="W6" s="384"/>
      <c r="X6" s="384"/>
      <c r="Y6" s="384"/>
      <c r="Z6" s="384"/>
      <c r="AA6" s="384"/>
      <c r="AB6" s="384"/>
      <c r="AC6" s="384"/>
      <c r="AD6" s="384"/>
      <c r="AE6" s="384"/>
      <c r="AF6" s="384"/>
      <c r="AG6" s="384"/>
      <c r="AH6" s="384"/>
      <c r="AI6" s="384"/>
      <c r="AJ6" s="384"/>
      <c r="AK6" s="384"/>
      <c r="AL6" s="384"/>
      <c r="AM6" s="384"/>
      <c r="AN6" s="384"/>
      <c r="AO6" s="384"/>
      <c r="AP6" s="384"/>
      <c r="AQ6" s="384"/>
      <c r="AR6" s="384"/>
      <c r="AS6" s="384"/>
      <c r="AT6" s="384"/>
      <c r="AU6" s="384"/>
      <c r="AV6" s="384"/>
      <c r="AW6" s="384"/>
      <c r="AX6" s="384"/>
      <c r="AY6" s="384"/>
      <c r="AZ6" s="384"/>
      <c r="BA6" s="384"/>
      <c r="BB6" s="384"/>
      <c r="BC6" s="384"/>
      <c r="BD6" s="384"/>
      <c r="BE6" s="384"/>
      <c r="BF6" s="384"/>
      <c r="BG6" s="384"/>
      <c r="BH6" s="384"/>
      <c r="BI6" s="384"/>
      <c r="BJ6" s="384"/>
      <c r="BK6" s="384"/>
      <c r="BL6" s="384"/>
      <c r="BM6" s="384"/>
    </row>
    <row r="7" spans="2:65" ht="19.95" customHeight="1" x14ac:dyDescent="0.3">
      <c r="B7" s="388" t="s">
        <v>201</v>
      </c>
      <c r="C7" s="388"/>
      <c r="D7" s="388"/>
      <c r="E7" s="388"/>
      <c r="F7" s="388"/>
      <c r="G7" s="388"/>
      <c r="H7" s="388"/>
      <c r="I7" s="388"/>
      <c r="J7" s="388"/>
      <c r="K7" s="388"/>
      <c r="L7" s="388"/>
      <c r="M7" s="388"/>
      <c r="N7" s="388"/>
      <c r="O7" s="388"/>
      <c r="P7" s="388"/>
      <c r="Q7" s="388"/>
      <c r="R7" s="388"/>
      <c r="S7" s="388"/>
      <c r="T7" s="388"/>
      <c r="U7" s="388"/>
      <c r="V7" s="388"/>
      <c r="W7" s="388"/>
      <c r="X7" s="388"/>
      <c r="Y7" s="388"/>
      <c r="Z7" s="388"/>
      <c r="AA7" s="388"/>
      <c r="AB7" s="388"/>
      <c r="AC7" s="388"/>
      <c r="AD7" s="388"/>
      <c r="AE7" s="388"/>
      <c r="AF7" s="388"/>
      <c r="AG7" s="388"/>
      <c r="AH7" s="388" t="s">
        <v>202</v>
      </c>
      <c r="AI7" s="388"/>
      <c r="AJ7" s="388"/>
      <c r="AK7" s="388"/>
      <c r="AL7" s="388"/>
      <c r="AM7" s="388"/>
      <c r="AN7" s="388"/>
      <c r="AO7" s="388"/>
      <c r="AP7" s="388"/>
      <c r="AQ7" s="388"/>
      <c r="AR7" s="388"/>
      <c r="AS7" s="388"/>
      <c r="AT7" s="388"/>
      <c r="AU7" s="388"/>
      <c r="AV7" s="388"/>
      <c r="AW7" s="388"/>
      <c r="AX7" s="388"/>
      <c r="AY7" s="388"/>
      <c r="AZ7" s="388"/>
      <c r="BA7" s="388"/>
      <c r="BB7" s="388"/>
      <c r="BC7" s="388"/>
      <c r="BD7" s="388"/>
      <c r="BE7" s="388"/>
      <c r="BF7" s="388"/>
      <c r="BG7" s="388"/>
      <c r="BH7" s="388"/>
      <c r="BI7" s="388"/>
      <c r="BJ7" s="388"/>
      <c r="BK7" s="388"/>
      <c r="BL7" s="388"/>
      <c r="BM7" s="388"/>
    </row>
    <row r="8" spans="2:65" ht="19.95" customHeight="1" x14ac:dyDescent="0.3">
      <c r="B8" s="55"/>
      <c r="C8" s="56">
        <v>1</v>
      </c>
      <c r="D8" s="56">
        <v>2</v>
      </c>
      <c r="E8" s="56">
        <v>3</v>
      </c>
      <c r="F8" s="56">
        <v>4</v>
      </c>
      <c r="G8" s="56">
        <v>5</v>
      </c>
      <c r="H8" s="56">
        <v>6</v>
      </c>
      <c r="I8" s="56">
        <v>7</v>
      </c>
      <c r="J8" s="56">
        <v>8</v>
      </c>
      <c r="K8" s="56">
        <v>9</v>
      </c>
      <c r="L8" s="56">
        <v>10</v>
      </c>
      <c r="M8" s="56">
        <v>11</v>
      </c>
      <c r="N8" s="56">
        <v>12</v>
      </c>
      <c r="O8" s="56">
        <v>13</v>
      </c>
      <c r="P8" s="56">
        <v>14</v>
      </c>
      <c r="Q8" s="56">
        <v>15</v>
      </c>
      <c r="R8" s="56">
        <v>16</v>
      </c>
      <c r="S8" s="56">
        <v>17</v>
      </c>
      <c r="T8" s="56">
        <v>18</v>
      </c>
      <c r="U8" s="56">
        <v>19</v>
      </c>
      <c r="V8" s="56">
        <v>20</v>
      </c>
      <c r="W8" s="56">
        <v>21</v>
      </c>
      <c r="X8" s="56">
        <v>22</v>
      </c>
      <c r="Y8" s="56">
        <v>23</v>
      </c>
      <c r="Z8" s="56">
        <v>24</v>
      </c>
      <c r="AA8" s="56">
        <v>25</v>
      </c>
      <c r="AB8" s="56">
        <v>26</v>
      </c>
      <c r="AC8" s="56">
        <v>27</v>
      </c>
      <c r="AD8" s="56">
        <v>28</v>
      </c>
      <c r="AE8" s="56">
        <v>29</v>
      </c>
      <c r="AF8" s="56">
        <v>30</v>
      </c>
      <c r="AG8" s="56">
        <v>31</v>
      </c>
      <c r="AH8" s="55"/>
      <c r="AI8" s="56">
        <v>1</v>
      </c>
      <c r="AJ8" s="56">
        <v>2</v>
      </c>
      <c r="AK8" s="56">
        <v>3</v>
      </c>
      <c r="AL8" s="56">
        <v>4</v>
      </c>
      <c r="AM8" s="56">
        <v>5</v>
      </c>
      <c r="AN8" s="56">
        <v>6</v>
      </c>
      <c r="AO8" s="56">
        <v>7</v>
      </c>
      <c r="AP8" s="56">
        <v>8</v>
      </c>
      <c r="AQ8" s="56">
        <v>9</v>
      </c>
      <c r="AR8" s="56">
        <v>10</v>
      </c>
      <c r="AS8" s="56">
        <v>11</v>
      </c>
      <c r="AT8" s="56">
        <v>12</v>
      </c>
      <c r="AU8" s="56">
        <v>13</v>
      </c>
      <c r="AV8" s="56">
        <v>14</v>
      </c>
      <c r="AW8" s="56">
        <v>15</v>
      </c>
      <c r="AX8" s="56">
        <v>16</v>
      </c>
      <c r="AY8" s="56">
        <v>17</v>
      </c>
      <c r="AZ8" s="56">
        <v>18</v>
      </c>
      <c r="BA8" s="56">
        <v>19</v>
      </c>
      <c r="BB8" s="56">
        <v>20</v>
      </c>
      <c r="BC8" s="56">
        <v>21</v>
      </c>
      <c r="BD8" s="56">
        <v>22</v>
      </c>
      <c r="BE8" s="56">
        <v>23</v>
      </c>
      <c r="BF8" s="56">
        <v>24</v>
      </c>
      <c r="BG8" s="56">
        <v>25</v>
      </c>
      <c r="BH8" s="56">
        <v>26</v>
      </c>
      <c r="BI8" s="56">
        <v>27</v>
      </c>
      <c r="BJ8" s="56">
        <v>28</v>
      </c>
      <c r="BK8" s="56">
        <v>29</v>
      </c>
      <c r="BL8" s="56">
        <v>30</v>
      </c>
      <c r="BM8" s="56">
        <v>31</v>
      </c>
    </row>
    <row r="9" spans="2:65" ht="19.95" customHeight="1" x14ac:dyDescent="0.3">
      <c r="B9" s="56" t="s">
        <v>29</v>
      </c>
      <c r="C9" s="57"/>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6" t="s">
        <v>29</v>
      </c>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2:65" ht="19.95" customHeight="1" x14ac:dyDescent="0.3">
      <c r="B10" s="56" t="s">
        <v>30</v>
      </c>
      <c r="C10" s="57"/>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6" t="s">
        <v>30</v>
      </c>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2:65" s="10" customFormat="1" ht="19.95" customHeight="1" x14ac:dyDescent="0.3">
      <c r="B11" s="56" t="s">
        <v>31</v>
      </c>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6" t="s">
        <v>31</v>
      </c>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2:65" ht="19.95" customHeight="1" x14ac:dyDescent="0.3">
      <c r="B12" s="56" t="s">
        <v>32</v>
      </c>
      <c r="C12" s="57"/>
      <c r="D12" s="57"/>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6" t="s">
        <v>32</v>
      </c>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row>
    <row r="13" spans="2:65" ht="19.95" customHeight="1" x14ac:dyDescent="0.3">
      <c r="B13" s="56" t="s">
        <v>33</v>
      </c>
      <c r="C13" s="57"/>
      <c r="D13" s="57"/>
      <c r="E13" s="57"/>
      <c r="F13" s="57"/>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6" t="s">
        <v>33</v>
      </c>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row>
    <row r="14" spans="2:65" ht="19.95" customHeight="1" x14ac:dyDescent="0.3">
      <c r="B14" s="56" t="s">
        <v>34</v>
      </c>
      <c r="C14" s="57"/>
      <c r="D14" s="58"/>
      <c r="E14" s="58"/>
      <c r="F14" s="58"/>
      <c r="G14" s="58"/>
      <c r="H14" s="58"/>
      <c r="I14" s="58"/>
      <c r="J14" s="58"/>
      <c r="K14" s="58"/>
      <c r="L14" s="57"/>
      <c r="M14" s="57"/>
      <c r="N14" s="57"/>
      <c r="O14" s="57"/>
      <c r="P14" s="57"/>
      <c r="Q14" s="57"/>
      <c r="R14" s="57"/>
      <c r="S14" s="57"/>
      <c r="T14" s="57"/>
      <c r="U14" s="57"/>
      <c r="V14" s="57"/>
      <c r="W14" s="57"/>
      <c r="X14" s="57"/>
      <c r="Y14" s="57"/>
      <c r="Z14" s="57"/>
      <c r="AA14" s="57"/>
      <c r="AB14" s="57"/>
      <c r="AC14" s="57"/>
      <c r="AD14" s="57"/>
      <c r="AE14" s="57"/>
      <c r="AF14" s="57"/>
      <c r="AG14" s="57"/>
      <c r="AH14" s="56" t="s">
        <v>34</v>
      </c>
      <c r="AI14" s="57"/>
      <c r="AJ14" s="58"/>
      <c r="AK14" s="58"/>
      <c r="AL14" s="58"/>
      <c r="AM14" s="58"/>
      <c r="AN14" s="58"/>
      <c r="AO14" s="58"/>
      <c r="AP14" s="58"/>
      <c r="AQ14" s="58"/>
      <c r="AR14" s="57"/>
      <c r="AS14" s="57"/>
      <c r="AT14" s="57"/>
      <c r="AU14" s="57"/>
      <c r="AV14" s="57"/>
      <c r="AW14" s="57"/>
      <c r="AX14" s="57"/>
      <c r="AY14" s="57"/>
      <c r="AZ14" s="57"/>
      <c r="BA14" s="57"/>
      <c r="BB14" s="57"/>
      <c r="BC14" s="57"/>
      <c r="BD14" s="57"/>
      <c r="BE14" s="57"/>
      <c r="BF14" s="57"/>
      <c r="BG14" s="57"/>
      <c r="BH14" s="57"/>
      <c r="BI14" s="57"/>
      <c r="BJ14" s="57"/>
      <c r="BK14" s="57"/>
      <c r="BL14" s="57"/>
      <c r="BM14" s="57"/>
    </row>
    <row r="15" spans="2:65" ht="19.95" customHeight="1" x14ac:dyDescent="0.3">
      <c r="B15" s="389" t="s">
        <v>203</v>
      </c>
      <c r="C15" s="389"/>
      <c r="D15" s="389"/>
      <c r="E15" s="389"/>
      <c r="F15" s="389"/>
      <c r="G15" s="389"/>
      <c r="H15" s="389"/>
      <c r="I15" s="389"/>
      <c r="J15" s="389"/>
      <c r="K15" s="389"/>
      <c r="L15" s="389"/>
      <c r="M15" s="389"/>
      <c r="N15" s="389"/>
      <c r="O15" s="389"/>
      <c r="P15" s="389"/>
      <c r="Q15" s="389"/>
      <c r="R15" s="389"/>
      <c r="S15" s="389"/>
      <c r="T15" s="389"/>
      <c r="U15" s="389"/>
      <c r="V15" s="389"/>
      <c r="W15" s="389"/>
      <c r="X15" s="389"/>
      <c r="Y15" s="389"/>
      <c r="Z15" s="389"/>
      <c r="AA15" s="389"/>
      <c r="AB15" s="389"/>
      <c r="AC15" s="389"/>
      <c r="AD15" s="389"/>
      <c r="AE15" s="389"/>
      <c r="AF15" s="389"/>
      <c r="AG15" s="389"/>
      <c r="AH15" s="389" t="s">
        <v>204</v>
      </c>
      <c r="AI15" s="389"/>
      <c r="AJ15" s="389"/>
      <c r="AK15" s="389"/>
      <c r="AL15" s="389"/>
      <c r="AM15" s="389"/>
      <c r="AN15" s="389"/>
      <c r="AO15" s="389"/>
      <c r="AP15" s="389"/>
      <c r="AQ15" s="389"/>
      <c r="AR15" s="389"/>
      <c r="AS15" s="389"/>
      <c r="AT15" s="389"/>
      <c r="AU15" s="389"/>
      <c r="AV15" s="389"/>
      <c r="AW15" s="389"/>
      <c r="AX15" s="389"/>
      <c r="AY15" s="389"/>
      <c r="AZ15" s="389"/>
      <c r="BA15" s="389"/>
      <c r="BB15" s="389"/>
      <c r="BC15" s="389"/>
      <c r="BD15" s="389"/>
      <c r="BE15" s="389"/>
      <c r="BF15" s="389"/>
      <c r="BG15" s="389"/>
      <c r="BH15" s="389"/>
      <c r="BI15" s="389"/>
      <c r="BJ15" s="389"/>
      <c r="BK15" s="389"/>
      <c r="BL15" s="389"/>
      <c r="BM15" s="389"/>
    </row>
    <row r="16" spans="2:65" ht="19.95" customHeight="1" x14ac:dyDescent="0.3">
      <c r="B16" s="55"/>
      <c r="C16" s="56">
        <v>1</v>
      </c>
      <c r="D16" s="56">
        <v>2</v>
      </c>
      <c r="E16" s="56">
        <v>3</v>
      </c>
      <c r="F16" s="56">
        <v>4</v>
      </c>
      <c r="G16" s="56">
        <v>5</v>
      </c>
      <c r="H16" s="56">
        <v>6</v>
      </c>
      <c r="I16" s="56">
        <v>7</v>
      </c>
      <c r="J16" s="56">
        <v>8</v>
      </c>
      <c r="K16" s="56">
        <v>9</v>
      </c>
      <c r="L16" s="56">
        <v>10</v>
      </c>
      <c r="M16" s="56">
        <v>11</v>
      </c>
      <c r="N16" s="56">
        <v>12</v>
      </c>
      <c r="O16" s="56">
        <v>13</v>
      </c>
      <c r="P16" s="56">
        <v>14</v>
      </c>
      <c r="Q16" s="56">
        <v>15</v>
      </c>
      <c r="R16" s="56">
        <v>16</v>
      </c>
      <c r="S16" s="56">
        <v>17</v>
      </c>
      <c r="T16" s="56">
        <v>18</v>
      </c>
      <c r="U16" s="56">
        <v>19</v>
      </c>
      <c r="V16" s="56">
        <v>20</v>
      </c>
      <c r="W16" s="56">
        <v>21</v>
      </c>
      <c r="X16" s="56">
        <v>22</v>
      </c>
      <c r="Y16" s="56">
        <v>23</v>
      </c>
      <c r="Z16" s="56">
        <v>24</v>
      </c>
      <c r="AA16" s="56">
        <v>25</v>
      </c>
      <c r="AB16" s="56">
        <v>26</v>
      </c>
      <c r="AC16" s="56">
        <v>27</v>
      </c>
      <c r="AD16" s="56">
        <v>28</v>
      </c>
      <c r="AE16" s="56">
        <v>29</v>
      </c>
      <c r="AF16" s="56">
        <v>30</v>
      </c>
      <c r="AG16" s="56">
        <v>31</v>
      </c>
      <c r="AH16" s="55"/>
      <c r="AI16" s="56">
        <v>1</v>
      </c>
      <c r="AJ16" s="56">
        <v>2</v>
      </c>
      <c r="AK16" s="56">
        <v>3</v>
      </c>
      <c r="AL16" s="56">
        <v>4</v>
      </c>
      <c r="AM16" s="56">
        <v>5</v>
      </c>
      <c r="AN16" s="56">
        <v>6</v>
      </c>
      <c r="AO16" s="56">
        <v>7</v>
      </c>
      <c r="AP16" s="56">
        <v>8</v>
      </c>
      <c r="AQ16" s="56">
        <v>9</v>
      </c>
      <c r="AR16" s="56">
        <v>10</v>
      </c>
      <c r="AS16" s="56">
        <v>11</v>
      </c>
      <c r="AT16" s="56">
        <v>12</v>
      </c>
      <c r="AU16" s="56">
        <v>13</v>
      </c>
      <c r="AV16" s="56">
        <v>14</v>
      </c>
      <c r="AW16" s="56">
        <v>15</v>
      </c>
      <c r="AX16" s="56">
        <v>16</v>
      </c>
      <c r="AY16" s="56">
        <v>17</v>
      </c>
      <c r="AZ16" s="56">
        <v>18</v>
      </c>
      <c r="BA16" s="56">
        <v>19</v>
      </c>
      <c r="BB16" s="56">
        <v>20</v>
      </c>
      <c r="BC16" s="56">
        <v>21</v>
      </c>
      <c r="BD16" s="56">
        <v>22</v>
      </c>
      <c r="BE16" s="56">
        <v>23</v>
      </c>
      <c r="BF16" s="56">
        <v>24</v>
      </c>
      <c r="BG16" s="56">
        <v>25</v>
      </c>
      <c r="BH16" s="56">
        <v>26</v>
      </c>
      <c r="BI16" s="56">
        <v>27</v>
      </c>
      <c r="BJ16" s="56">
        <v>28</v>
      </c>
      <c r="BK16" s="56">
        <v>29</v>
      </c>
      <c r="BL16" s="56">
        <v>30</v>
      </c>
      <c r="BM16" s="56">
        <v>31</v>
      </c>
    </row>
    <row r="17" spans="2:65" ht="19.95" customHeight="1" x14ac:dyDescent="0.3">
      <c r="B17" s="56" t="s">
        <v>29</v>
      </c>
      <c r="C17" s="57"/>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6" t="s">
        <v>29</v>
      </c>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row>
    <row r="18" spans="2:65" ht="19.95" customHeight="1" x14ac:dyDescent="0.3">
      <c r="B18" s="56" t="s">
        <v>30</v>
      </c>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6" t="s">
        <v>30</v>
      </c>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row>
    <row r="19" spans="2:65" ht="19.95" customHeight="1" x14ac:dyDescent="0.3">
      <c r="B19" s="56" t="s">
        <v>31</v>
      </c>
      <c r="C19" s="57"/>
      <c r="D19" s="57"/>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6" t="s">
        <v>31</v>
      </c>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row>
    <row r="20" spans="2:65" ht="19.95" customHeight="1" x14ac:dyDescent="0.3">
      <c r="B20" s="56" t="s">
        <v>32</v>
      </c>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6" t="s">
        <v>32</v>
      </c>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row>
    <row r="21" spans="2:65" ht="19.95" customHeight="1" x14ac:dyDescent="0.3">
      <c r="B21" s="56" t="s">
        <v>33</v>
      </c>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6" t="s">
        <v>33</v>
      </c>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row>
    <row r="22" spans="2:65" ht="19.95" customHeight="1" x14ac:dyDescent="0.3">
      <c r="B22" s="56" t="s">
        <v>34</v>
      </c>
      <c r="C22" s="57"/>
      <c r="D22" s="58"/>
      <c r="E22" s="58"/>
      <c r="F22" s="58"/>
      <c r="G22" s="58"/>
      <c r="H22" s="58"/>
      <c r="I22" s="58"/>
      <c r="J22" s="58"/>
      <c r="K22" s="58"/>
      <c r="L22" s="57"/>
      <c r="M22" s="57"/>
      <c r="N22" s="57"/>
      <c r="O22" s="57"/>
      <c r="P22" s="57"/>
      <c r="Q22" s="57"/>
      <c r="R22" s="57"/>
      <c r="S22" s="57"/>
      <c r="T22" s="57"/>
      <c r="U22" s="57"/>
      <c r="V22" s="57"/>
      <c r="W22" s="57"/>
      <c r="X22" s="57"/>
      <c r="Y22" s="57"/>
      <c r="Z22" s="57"/>
      <c r="AA22" s="57"/>
      <c r="AB22" s="57"/>
      <c r="AC22" s="57"/>
      <c r="AD22" s="57"/>
      <c r="AE22" s="57"/>
      <c r="AF22" s="57"/>
      <c r="AG22" s="57"/>
      <c r="AH22" s="56" t="s">
        <v>34</v>
      </c>
      <c r="AI22" s="57"/>
      <c r="AJ22" s="58"/>
      <c r="AK22" s="58"/>
      <c r="AL22" s="58"/>
      <c r="AM22" s="58"/>
      <c r="AN22" s="58"/>
      <c r="AO22" s="58"/>
      <c r="AP22" s="58"/>
      <c r="AQ22" s="58"/>
      <c r="AR22" s="57"/>
      <c r="AS22" s="57"/>
      <c r="AT22" s="57"/>
      <c r="AU22" s="57"/>
      <c r="AV22" s="57"/>
      <c r="AW22" s="57"/>
      <c r="AX22" s="57"/>
      <c r="AY22" s="57"/>
      <c r="AZ22" s="57"/>
      <c r="BA22" s="57"/>
      <c r="BB22" s="57"/>
      <c r="BC22" s="57"/>
      <c r="BD22" s="57"/>
      <c r="BE22" s="57"/>
      <c r="BF22" s="57"/>
      <c r="BG22" s="57"/>
      <c r="BH22" s="57"/>
      <c r="BI22" s="57"/>
      <c r="BJ22" s="57"/>
      <c r="BK22" s="57"/>
      <c r="BL22" s="57"/>
      <c r="BM22" s="57"/>
    </row>
    <row r="23" spans="2:65" ht="19.95" customHeight="1" x14ac:dyDescent="0.3">
      <c r="B23" s="385" t="s">
        <v>205</v>
      </c>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t="s">
        <v>206</v>
      </c>
      <c r="AI23" s="385"/>
      <c r="AJ23" s="385"/>
      <c r="AK23" s="385"/>
      <c r="AL23" s="385"/>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5"/>
      <c r="BK23" s="385"/>
      <c r="BL23" s="385"/>
      <c r="BM23" s="385"/>
    </row>
    <row r="24" spans="2:65" ht="19.95" customHeight="1" x14ac:dyDescent="0.3">
      <c r="B24" s="55"/>
      <c r="C24" s="56">
        <v>1</v>
      </c>
      <c r="D24" s="56">
        <v>2</v>
      </c>
      <c r="E24" s="56">
        <v>3</v>
      </c>
      <c r="F24" s="56">
        <v>4</v>
      </c>
      <c r="G24" s="56">
        <v>5</v>
      </c>
      <c r="H24" s="56">
        <v>6</v>
      </c>
      <c r="I24" s="56">
        <v>7</v>
      </c>
      <c r="J24" s="56">
        <v>8</v>
      </c>
      <c r="K24" s="56">
        <v>9</v>
      </c>
      <c r="L24" s="56">
        <v>10</v>
      </c>
      <c r="M24" s="56">
        <v>11</v>
      </c>
      <c r="N24" s="56">
        <v>12</v>
      </c>
      <c r="O24" s="56">
        <v>13</v>
      </c>
      <c r="P24" s="56">
        <v>14</v>
      </c>
      <c r="Q24" s="56">
        <v>15</v>
      </c>
      <c r="R24" s="56">
        <v>16</v>
      </c>
      <c r="S24" s="56">
        <v>17</v>
      </c>
      <c r="T24" s="56">
        <v>18</v>
      </c>
      <c r="U24" s="56">
        <v>19</v>
      </c>
      <c r="V24" s="56">
        <v>20</v>
      </c>
      <c r="W24" s="56">
        <v>21</v>
      </c>
      <c r="X24" s="56">
        <v>22</v>
      </c>
      <c r="Y24" s="56">
        <v>23</v>
      </c>
      <c r="Z24" s="56">
        <v>24</v>
      </c>
      <c r="AA24" s="56">
        <v>25</v>
      </c>
      <c r="AB24" s="56">
        <v>26</v>
      </c>
      <c r="AC24" s="56">
        <v>27</v>
      </c>
      <c r="AD24" s="56">
        <v>28</v>
      </c>
      <c r="AE24" s="56">
        <v>29</v>
      </c>
      <c r="AF24" s="56">
        <v>30</v>
      </c>
      <c r="AG24" s="56">
        <v>31</v>
      </c>
      <c r="AH24" s="55"/>
      <c r="AI24" s="56">
        <v>1</v>
      </c>
      <c r="AJ24" s="56">
        <v>2</v>
      </c>
      <c r="AK24" s="56">
        <v>3</v>
      </c>
      <c r="AL24" s="56">
        <v>4</v>
      </c>
      <c r="AM24" s="56">
        <v>5</v>
      </c>
      <c r="AN24" s="56">
        <v>6</v>
      </c>
      <c r="AO24" s="56">
        <v>7</v>
      </c>
      <c r="AP24" s="56">
        <v>8</v>
      </c>
      <c r="AQ24" s="56">
        <v>9</v>
      </c>
      <c r="AR24" s="56">
        <v>10</v>
      </c>
      <c r="AS24" s="56">
        <v>11</v>
      </c>
      <c r="AT24" s="56">
        <v>12</v>
      </c>
      <c r="AU24" s="56">
        <v>13</v>
      </c>
      <c r="AV24" s="56">
        <v>14</v>
      </c>
      <c r="AW24" s="56">
        <v>15</v>
      </c>
      <c r="AX24" s="56">
        <v>16</v>
      </c>
      <c r="AY24" s="56">
        <v>17</v>
      </c>
      <c r="AZ24" s="56">
        <v>18</v>
      </c>
      <c r="BA24" s="56">
        <v>19</v>
      </c>
      <c r="BB24" s="56">
        <v>20</v>
      </c>
      <c r="BC24" s="56">
        <v>21</v>
      </c>
      <c r="BD24" s="56">
        <v>22</v>
      </c>
      <c r="BE24" s="56">
        <v>23</v>
      </c>
      <c r="BF24" s="56">
        <v>24</v>
      </c>
      <c r="BG24" s="56">
        <v>25</v>
      </c>
      <c r="BH24" s="56">
        <v>26</v>
      </c>
      <c r="BI24" s="56">
        <v>27</v>
      </c>
      <c r="BJ24" s="56">
        <v>28</v>
      </c>
      <c r="BK24" s="56">
        <v>29</v>
      </c>
      <c r="BL24" s="56">
        <v>30</v>
      </c>
      <c r="BM24" s="56">
        <v>31</v>
      </c>
    </row>
    <row r="25" spans="2:65" ht="19.95" customHeight="1" x14ac:dyDescent="0.3">
      <c r="B25" s="56" t="s">
        <v>29</v>
      </c>
      <c r="C25" s="57"/>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6" t="s">
        <v>29</v>
      </c>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row>
    <row r="26" spans="2:65" ht="19.95" customHeight="1" x14ac:dyDescent="0.3">
      <c r="B26" s="56" t="s">
        <v>30</v>
      </c>
      <c r="C26" s="57"/>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6" t="s">
        <v>30</v>
      </c>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row>
    <row r="27" spans="2:65" ht="19.95" customHeight="1" x14ac:dyDescent="0.3">
      <c r="B27" s="56" t="s">
        <v>31</v>
      </c>
      <c r="C27" s="57"/>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6" t="s">
        <v>31</v>
      </c>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row>
    <row r="28" spans="2:65" ht="19.95" customHeight="1" x14ac:dyDescent="0.3">
      <c r="B28" s="56" t="s">
        <v>32</v>
      </c>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6" t="s">
        <v>32</v>
      </c>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row>
    <row r="29" spans="2:65" ht="19.95" customHeight="1" x14ac:dyDescent="0.3">
      <c r="B29" s="56" t="s">
        <v>33</v>
      </c>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6" t="s">
        <v>33</v>
      </c>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row>
    <row r="30" spans="2:65" ht="19.95" customHeight="1" x14ac:dyDescent="0.3">
      <c r="B30" s="56" t="s">
        <v>34</v>
      </c>
      <c r="C30" s="57"/>
      <c r="D30" s="58"/>
      <c r="E30" s="58"/>
      <c r="F30" s="58"/>
      <c r="G30" s="58"/>
      <c r="H30" s="58"/>
      <c r="I30" s="58"/>
      <c r="J30" s="58"/>
      <c r="K30" s="58"/>
      <c r="L30" s="57"/>
      <c r="M30" s="57"/>
      <c r="N30" s="57"/>
      <c r="O30" s="57"/>
      <c r="P30" s="57"/>
      <c r="Q30" s="57"/>
      <c r="R30" s="57"/>
      <c r="S30" s="57"/>
      <c r="T30" s="57"/>
      <c r="U30" s="57"/>
      <c r="V30" s="57"/>
      <c r="W30" s="57"/>
      <c r="X30" s="57"/>
      <c r="Y30" s="57"/>
      <c r="Z30" s="57"/>
      <c r="AA30" s="57"/>
      <c r="AB30" s="57"/>
      <c r="AC30" s="57"/>
      <c r="AD30" s="57"/>
      <c r="AE30" s="57"/>
      <c r="AF30" s="57"/>
      <c r="AG30" s="57"/>
      <c r="AH30" s="56" t="s">
        <v>34</v>
      </c>
      <c r="AI30" s="57"/>
      <c r="AJ30" s="58"/>
      <c r="AK30" s="58"/>
      <c r="AL30" s="58"/>
      <c r="AM30" s="58"/>
      <c r="AN30" s="58"/>
      <c r="AO30" s="58"/>
      <c r="AP30" s="58"/>
      <c r="AQ30" s="58"/>
      <c r="AR30" s="57"/>
      <c r="AS30" s="57"/>
      <c r="AT30" s="57"/>
      <c r="AU30" s="57"/>
      <c r="AV30" s="57"/>
      <c r="AW30" s="57"/>
      <c r="AX30" s="57"/>
      <c r="AY30" s="57"/>
      <c r="AZ30" s="57"/>
      <c r="BA30" s="57"/>
      <c r="BB30" s="57"/>
      <c r="BC30" s="57"/>
      <c r="BD30" s="57"/>
      <c r="BE30" s="57"/>
      <c r="BF30" s="57"/>
      <c r="BG30" s="57"/>
      <c r="BH30" s="57"/>
      <c r="BI30" s="57"/>
      <c r="BJ30" s="57"/>
      <c r="BK30" s="57"/>
      <c r="BL30" s="57"/>
      <c r="BM30" s="57"/>
    </row>
    <row r="31" spans="2:65" ht="19.95" customHeight="1" x14ac:dyDescent="0.3">
      <c r="B31" s="385" t="s">
        <v>207</v>
      </c>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H31" s="386" t="s">
        <v>208</v>
      </c>
      <c r="AI31" s="386"/>
      <c r="AJ31" s="386"/>
      <c r="AK31" s="386"/>
      <c r="AL31" s="386"/>
      <c r="AM31" s="386"/>
      <c r="AN31" s="386"/>
      <c r="AO31" s="386"/>
      <c r="AP31" s="386"/>
      <c r="AQ31" s="386"/>
      <c r="AR31" s="386"/>
      <c r="AS31" s="386"/>
      <c r="AT31" s="386"/>
      <c r="AU31" s="386"/>
      <c r="AV31" s="386"/>
      <c r="AW31" s="386"/>
      <c r="AX31" s="386"/>
      <c r="AY31" s="386"/>
      <c r="AZ31" s="386"/>
      <c r="BA31" s="386"/>
      <c r="BB31" s="386"/>
      <c r="BC31" s="386"/>
      <c r="BD31" s="386"/>
      <c r="BE31" s="386"/>
      <c r="BF31" s="386"/>
      <c r="BG31" s="386"/>
      <c r="BH31" s="386"/>
      <c r="BI31" s="386"/>
      <c r="BJ31" s="386"/>
      <c r="BK31" s="386"/>
      <c r="BL31" s="386"/>
      <c r="BM31" s="386"/>
    </row>
    <row r="32" spans="2:65" ht="19.95" customHeight="1" x14ac:dyDescent="0.3">
      <c r="B32" s="55"/>
      <c r="C32" s="56">
        <v>1</v>
      </c>
      <c r="D32" s="56">
        <v>2</v>
      </c>
      <c r="E32" s="56">
        <v>3</v>
      </c>
      <c r="F32" s="56">
        <v>4</v>
      </c>
      <c r="G32" s="56">
        <v>5</v>
      </c>
      <c r="H32" s="56">
        <v>6</v>
      </c>
      <c r="I32" s="56">
        <v>7</v>
      </c>
      <c r="J32" s="56">
        <v>8</v>
      </c>
      <c r="K32" s="56">
        <v>9</v>
      </c>
      <c r="L32" s="56">
        <v>10</v>
      </c>
      <c r="M32" s="56">
        <v>11</v>
      </c>
      <c r="N32" s="56">
        <v>12</v>
      </c>
      <c r="O32" s="56">
        <v>13</v>
      </c>
      <c r="P32" s="56">
        <v>14</v>
      </c>
      <c r="Q32" s="56">
        <v>15</v>
      </c>
      <c r="R32" s="56">
        <v>16</v>
      </c>
      <c r="S32" s="56">
        <v>17</v>
      </c>
      <c r="T32" s="56">
        <v>18</v>
      </c>
      <c r="U32" s="56">
        <v>19</v>
      </c>
      <c r="V32" s="56">
        <v>20</v>
      </c>
      <c r="W32" s="56">
        <v>21</v>
      </c>
      <c r="X32" s="56">
        <v>22</v>
      </c>
      <c r="Y32" s="56">
        <v>23</v>
      </c>
      <c r="Z32" s="56">
        <v>24</v>
      </c>
      <c r="AA32" s="56">
        <v>25</v>
      </c>
      <c r="AB32" s="56">
        <v>26</v>
      </c>
      <c r="AC32" s="56">
        <v>27</v>
      </c>
      <c r="AD32" s="56">
        <v>28</v>
      </c>
      <c r="AE32" s="56">
        <v>29</v>
      </c>
      <c r="AF32" s="56">
        <v>30</v>
      </c>
      <c r="AG32" s="56">
        <v>31</v>
      </c>
      <c r="AH32" s="55"/>
      <c r="AI32" s="56">
        <v>1</v>
      </c>
      <c r="AJ32" s="56">
        <v>2</v>
      </c>
      <c r="AK32" s="56">
        <v>3</v>
      </c>
      <c r="AL32" s="56">
        <v>4</v>
      </c>
      <c r="AM32" s="56">
        <v>5</v>
      </c>
      <c r="AN32" s="56">
        <v>6</v>
      </c>
      <c r="AO32" s="56">
        <v>7</v>
      </c>
      <c r="AP32" s="56">
        <v>8</v>
      </c>
      <c r="AQ32" s="56">
        <v>9</v>
      </c>
      <c r="AR32" s="56">
        <v>10</v>
      </c>
      <c r="AS32" s="56">
        <v>11</v>
      </c>
      <c r="AT32" s="56">
        <v>12</v>
      </c>
      <c r="AU32" s="56">
        <v>13</v>
      </c>
      <c r="AV32" s="56">
        <v>14</v>
      </c>
      <c r="AW32" s="56">
        <v>15</v>
      </c>
      <c r="AX32" s="56">
        <v>16</v>
      </c>
      <c r="AY32" s="56">
        <v>17</v>
      </c>
      <c r="AZ32" s="56">
        <v>18</v>
      </c>
      <c r="BA32" s="56">
        <v>19</v>
      </c>
      <c r="BB32" s="56">
        <v>20</v>
      </c>
      <c r="BC32" s="56">
        <v>21</v>
      </c>
      <c r="BD32" s="56">
        <v>22</v>
      </c>
      <c r="BE32" s="56">
        <v>23</v>
      </c>
      <c r="BF32" s="56">
        <v>24</v>
      </c>
      <c r="BG32" s="56">
        <v>25</v>
      </c>
      <c r="BH32" s="56">
        <v>26</v>
      </c>
      <c r="BI32" s="56">
        <v>27</v>
      </c>
      <c r="BJ32" s="56">
        <v>28</v>
      </c>
      <c r="BK32" s="56">
        <v>29</v>
      </c>
      <c r="BL32" s="56">
        <v>30</v>
      </c>
      <c r="BM32" s="56">
        <v>31</v>
      </c>
    </row>
    <row r="33" spans="2:65" ht="19.95" customHeight="1" x14ac:dyDescent="0.3">
      <c r="B33" s="56" t="s">
        <v>29</v>
      </c>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6" t="s">
        <v>29</v>
      </c>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row>
    <row r="34" spans="2:65" ht="19.95" customHeight="1" x14ac:dyDescent="0.3">
      <c r="B34" s="56" t="s">
        <v>30</v>
      </c>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6" t="s">
        <v>30</v>
      </c>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row>
    <row r="35" spans="2:65" ht="19.95" customHeight="1" x14ac:dyDescent="0.3">
      <c r="B35" s="56" t="s">
        <v>31</v>
      </c>
      <c r="C35" s="57"/>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6" t="s">
        <v>31</v>
      </c>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row>
    <row r="36" spans="2:65" ht="19.95" customHeight="1" x14ac:dyDescent="0.3">
      <c r="B36" s="56" t="s">
        <v>32</v>
      </c>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6" t="s">
        <v>32</v>
      </c>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row>
    <row r="37" spans="2:65" ht="19.95" customHeight="1" x14ac:dyDescent="0.3">
      <c r="B37" s="56" t="s">
        <v>33</v>
      </c>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6" t="s">
        <v>33</v>
      </c>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row>
    <row r="38" spans="2:65" ht="19.95" customHeight="1" x14ac:dyDescent="0.3">
      <c r="B38" s="56" t="s">
        <v>34</v>
      </c>
      <c r="C38" s="57"/>
      <c r="D38" s="58"/>
      <c r="E38" s="58"/>
      <c r="F38" s="58"/>
      <c r="G38" s="58"/>
      <c r="H38" s="58"/>
      <c r="I38" s="58"/>
      <c r="J38" s="58"/>
      <c r="K38" s="58"/>
      <c r="L38" s="57"/>
      <c r="M38" s="57"/>
      <c r="N38" s="57"/>
      <c r="O38" s="57"/>
      <c r="P38" s="57"/>
      <c r="Q38" s="57"/>
      <c r="R38" s="57"/>
      <c r="S38" s="57"/>
      <c r="T38" s="57"/>
      <c r="U38" s="57"/>
      <c r="V38" s="57"/>
      <c r="W38" s="57"/>
      <c r="X38" s="57"/>
      <c r="Y38" s="57"/>
      <c r="Z38" s="57"/>
      <c r="AA38" s="57"/>
      <c r="AB38" s="57"/>
      <c r="AC38" s="57"/>
      <c r="AD38" s="57"/>
      <c r="AE38" s="57"/>
      <c r="AF38" s="57"/>
      <c r="AG38" s="57"/>
      <c r="AH38" s="56" t="s">
        <v>34</v>
      </c>
      <c r="AI38" s="57"/>
      <c r="AJ38" s="58"/>
      <c r="AK38" s="58"/>
      <c r="AL38" s="58"/>
      <c r="AM38" s="58"/>
      <c r="AN38" s="58"/>
      <c r="AO38" s="58"/>
      <c r="AP38" s="58"/>
      <c r="AQ38" s="58"/>
      <c r="AR38" s="57"/>
      <c r="AS38" s="57"/>
      <c r="AT38" s="57"/>
      <c r="AU38" s="57"/>
      <c r="AV38" s="57"/>
      <c r="AW38" s="57"/>
      <c r="AX38" s="57"/>
      <c r="AY38" s="57"/>
      <c r="AZ38" s="57"/>
      <c r="BA38" s="57"/>
      <c r="BB38" s="57"/>
      <c r="BC38" s="57"/>
      <c r="BD38" s="57"/>
      <c r="BE38" s="57"/>
      <c r="BF38" s="57"/>
      <c r="BG38" s="57"/>
      <c r="BH38" s="57"/>
      <c r="BI38" s="57"/>
      <c r="BJ38" s="57"/>
      <c r="BK38" s="57"/>
      <c r="BL38" s="57"/>
      <c r="BM38" s="57"/>
    </row>
    <row r="39" spans="2:65" ht="19.95" customHeight="1" x14ac:dyDescent="0.3">
      <c r="B39" s="384" t="s">
        <v>24</v>
      </c>
      <c r="C39" s="384"/>
      <c r="D39" s="384"/>
      <c r="E39" s="384"/>
      <c r="F39" s="384"/>
      <c r="G39" s="384"/>
      <c r="H39" s="384"/>
      <c r="I39" s="384"/>
      <c r="J39" s="384"/>
      <c r="K39" s="384"/>
      <c r="L39" s="384"/>
      <c r="M39" s="384"/>
      <c r="N39" s="384"/>
      <c r="O39" s="384"/>
      <c r="P39" s="384"/>
      <c r="Q39" s="384"/>
      <c r="R39" s="384"/>
      <c r="S39" s="384"/>
      <c r="T39" s="384"/>
      <c r="U39" s="384"/>
      <c r="V39" s="384"/>
      <c r="W39" s="384"/>
      <c r="X39" s="384"/>
      <c r="Y39" s="384"/>
      <c r="Z39" s="384"/>
      <c r="AA39" s="384"/>
      <c r="AB39" s="384"/>
      <c r="AC39" s="384"/>
      <c r="AD39" s="384"/>
      <c r="AE39" s="384"/>
      <c r="AF39" s="384"/>
      <c r="AG39" s="384"/>
      <c r="AH39" s="384"/>
      <c r="AI39" s="384"/>
      <c r="AJ39" s="384"/>
      <c r="AK39" s="384"/>
      <c r="AL39" s="384"/>
      <c r="AM39" s="384"/>
      <c r="AN39" s="384"/>
      <c r="AO39" s="384"/>
      <c r="AP39" s="384"/>
      <c r="AQ39" s="384"/>
      <c r="AR39" s="384"/>
      <c r="AS39" s="384"/>
      <c r="AT39" s="384"/>
      <c r="AU39" s="384"/>
      <c r="AV39" s="384"/>
      <c r="AW39" s="384"/>
      <c r="AX39" s="384"/>
      <c r="AY39" s="384"/>
      <c r="AZ39" s="384"/>
      <c r="BA39" s="384"/>
      <c r="BB39" s="384"/>
      <c r="BC39" s="384"/>
      <c r="BD39" s="384"/>
      <c r="BE39" s="384"/>
      <c r="BF39" s="384"/>
      <c r="BG39" s="384"/>
      <c r="BH39" s="384"/>
      <c r="BI39" s="384"/>
      <c r="BJ39" s="384"/>
      <c r="BK39" s="384"/>
      <c r="BL39" s="384"/>
      <c r="BM39" s="384"/>
    </row>
    <row r="40" spans="2:65" ht="19.95" customHeight="1" x14ac:dyDescent="0.3">
      <c r="B40" s="386" t="s">
        <v>209</v>
      </c>
      <c r="C40" s="386"/>
      <c r="D40" s="386"/>
      <c r="E40" s="386"/>
      <c r="F40" s="386"/>
      <c r="G40" s="386"/>
      <c r="H40" s="386"/>
      <c r="I40" s="386"/>
      <c r="J40" s="386"/>
      <c r="K40" s="386"/>
      <c r="L40" s="386"/>
      <c r="M40" s="386"/>
      <c r="N40" s="386"/>
      <c r="O40" s="386"/>
      <c r="P40" s="386"/>
      <c r="Q40" s="386"/>
      <c r="R40" s="386"/>
      <c r="S40" s="386"/>
      <c r="T40" s="386"/>
      <c r="U40" s="386"/>
      <c r="V40" s="386"/>
      <c r="W40" s="386"/>
      <c r="X40" s="386"/>
      <c r="Y40" s="386"/>
      <c r="Z40" s="386"/>
      <c r="AA40" s="386"/>
      <c r="AB40" s="386"/>
      <c r="AC40" s="386"/>
      <c r="AD40" s="386"/>
      <c r="AE40" s="386"/>
      <c r="AF40" s="386"/>
      <c r="AG40" s="386"/>
      <c r="AH40" s="387" t="s">
        <v>210</v>
      </c>
      <c r="AI40" s="387"/>
      <c r="AJ40" s="387"/>
      <c r="AK40" s="387"/>
      <c r="AL40" s="387"/>
      <c r="AM40" s="387"/>
      <c r="AN40" s="387"/>
      <c r="AO40" s="387"/>
      <c r="AP40" s="387"/>
      <c r="AQ40" s="387"/>
      <c r="AR40" s="387"/>
      <c r="AS40" s="387"/>
      <c r="AT40" s="387"/>
      <c r="AU40" s="387"/>
      <c r="AV40" s="387"/>
      <c r="AW40" s="387"/>
      <c r="AX40" s="387"/>
      <c r="AY40" s="387"/>
      <c r="AZ40" s="387"/>
      <c r="BA40" s="387"/>
      <c r="BB40" s="387"/>
      <c r="BC40" s="387"/>
      <c r="BD40" s="387"/>
      <c r="BE40" s="387"/>
      <c r="BF40" s="387"/>
      <c r="BG40" s="387"/>
      <c r="BH40" s="387"/>
      <c r="BI40" s="387"/>
      <c r="BJ40" s="387"/>
      <c r="BK40" s="387"/>
      <c r="BL40" s="387"/>
      <c r="BM40" s="387"/>
    </row>
    <row r="41" spans="2:65" ht="19.95" customHeight="1" x14ac:dyDescent="0.3">
      <c r="B41" s="55"/>
      <c r="C41" s="56">
        <v>1</v>
      </c>
      <c r="D41" s="56">
        <v>2</v>
      </c>
      <c r="E41" s="56">
        <v>3</v>
      </c>
      <c r="F41" s="56">
        <v>4</v>
      </c>
      <c r="G41" s="56">
        <v>5</v>
      </c>
      <c r="H41" s="56">
        <v>6</v>
      </c>
      <c r="I41" s="56">
        <v>7</v>
      </c>
      <c r="J41" s="56">
        <v>8</v>
      </c>
      <c r="K41" s="56">
        <v>9</v>
      </c>
      <c r="L41" s="56">
        <v>10</v>
      </c>
      <c r="M41" s="56">
        <v>11</v>
      </c>
      <c r="N41" s="56">
        <v>12</v>
      </c>
      <c r="O41" s="56">
        <v>13</v>
      </c>
      <c r="P41" s="56">
        <v>14</v>
      </c>
      <c r="Q41" s="56">
        <v>15</v>
      </c>
      <c r="R41" s="56">
        <v>16</v>
      </c>
      <c r="S41" s="56">
        <v>17</v>
      </c>
      <c r="T41" s="56">
        <v>18</v>
      </c>
      <c r="U41" s="56">
        <v>19</v>
      </c>
      <c r="V41" s="56">
        <v>20</v>
      </c>
      <c r="W41" s="56">
        <v>21</v>
      </c>
      <c r="X41" s="56">
        <v>22</v>
      </c>
      <c r="Y41" s="56">
        <v>23</v>
      </c>
      <c r="Z41" s="56">
        <v>24</v>
      </c>
      <c r="AA41" s="56">
        <v>25</v>
      </c>
      <c r="AB41" s="56">
        <v>26</v>
      </c>
      <c r="AC41" s="56">
        <v>27</v>
      </c>
      <c r="AD41" s="56">
        <v>28</v>
      </c>
      <c r="AE41" s="56">
        <v>29</v>
      </c>
      <c r="AF41" s="56">
        <v>30</v>
      </c>
      <c r="AG41" s="56">
        <v>31</v>
      </c>
      <c r="AH41" s="55"/>
      <c r="AI41" s="56">
        <v>1</v>
      </c>
      <c r="AJ41" s="56">
        <v>2</v>
      </c>
      <c r="AK41" s="56">
        <v>3</v>
      </c>
      <c r="AL41" s="56">
        <v>4</v>
      </c>
      <c r="AM41" s="56">
        <v>5</v>
      </c>
      <c r="AN41" s="56">
        <v>6</v>
      </c>
      <c r="AO41" s="56">
        <v>7</v>
      </c>
      <c r="AP41" s="56">
        <v>8</v>
      </c>
      <c r="AQ41" s="56">
        <v>9</v>
      </c>
      <c r="AR41" s="56">
        <v>10</v>
      </c>
      <c r="AS41" s="56">
        <v>11</v>
      </c>
      <c r="AT41" s="56">
        <v>12</v>
      </c>
      <c r="AU41" s="56">
        <v>13</v>
      </c>
      <c r="AV41" s="56">
        <v>14</v>
      </c>
      <c r="AW41" s="56">
        <v>15</v>
      </c>
      <c r="AX41" s="56">
        <v>16</v>
      </c>
      <c r="AY41" s="56">
        <v>17</v>
      </c>
      <c r="AZ41" s="56">
        <v>18</v>
      </c>
      <c r="BA41" s="56">
        <v>19</v>
      </c>
      <c r="BB41" s="56">
        <v>20</v>
      </c>
      <c r="BC41" s="56">
        <v>21</v>
      </c>
      <c r="BD41" s="56">
        <v>22</v>
      </c>
      <c r="BE41" s="56">
        <v>23</v>
      </c>
      <c r="BF41" s="56">
        <v>24</v>
      </c>
      <c r="BG41" s="56">
        <v>25</v>
      </c>
      <c r="BH41" s="56">
        <v>26</v>
      </c>
      <c r="BI41" s="56">
        <v>27</v>
      </c>
      <c r="BJ41" s="56">
        <v>28</v>
      </c>
      <c r="BK41" s="56">
        <v>29</v>
      </c>
      <c r="BL41" s="56">
        <v>30</v>
      </c>
      <c r="BM41" s="56">
        <v>31</v>
      </c>
    </row>
    <row r="42" spans="2:65" ht="19.95" customHeight="1" x14ac:dyDescent="0.3">
      <c r="B42" s="56" t="s">
        <v>29</v>
      </c>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6" t="s">
        <v>29</v>
      </c>
      <c r="AI42" s="57"/>
      <c r="AJ42" s="57"/>
      <c r="AK42" s="57"/>
      <c r="AL42" s="57"/>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row>
    <row r="43" spans="2:65" ht="19.95" customHeight="1" x14ac:dyDescent="0.3">
      <c r="B43" s="56" t="s">
        <v>30</v>
      </c>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6" t="s">
        <v>30</v>
      </c>
      <c r="AI43" s="57"/>
      <c r="AJ43" s="57"/>
      <c r="AK43" s="57"/>
      <c r="AL43" s="57"/>
      <c r="AM43" s="57"/>
      <c r="AN43" s="57"/>
      <c r="AO43" s="57"/>
      <c r="AP43" s="57"/>
      <c r="AQ43" s="57"/>
      <c r="AR43" s="57"/>
      <c r="AS43" s="57"/>
      <c r="AT43" s="57"/>
      <c r="AU43" s="57"/>
      <c r="AV43" s="57"/>
      <c r="AW43" s="57"/>
      <c r="AX43" s="57"/>
      <c r="AY43" s="57"/>
      <c r="AZ43" s="57"/>
      <c r="BA43" s="57"/>
      <c r="BB43" s="57"/>
      <c r="BC43" s="57"/>
      <c r="BD43" s="57"/>
      <c r="BE43" s="57"/>
      <c r="BF43" s="57"/>
      <c r="BG43" s="57"/>
      <c r="BH43" s="57"/>
      <c r="BI43" s="57"/>
      <c r="BJ43" s="57"/>
      <c r="BK43" s="57"/>
      <c r="BL43" s="57"/>
      <c r="BM43" s="57"/>
    </row>
    <row r="44" spans="2:65" ht="19.95" customHeight="1" x14ac:dyDescent="0.3">
      <c r="B44" s="56" t="s">
        <v>31</v>
      </c>
      <c r="C44" s="57"/>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6" t="s">
        <v>31</v>
      </c>
      <c r="AI44" s="57"/>
      <c r="AJ44" s="57"/>
      <c r="AK44" s="57"/>
      <c r="AL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c r="BK44" s="57"/>
      <c r="BL44" s="57"/>
      <c r="BM44" s="57"/>
    </row>
    <row r="45" spans="2:65" ht="19.95" customHeight="1" x14ac:dyDescent="0.3">
      <c r="B45" s="56" t="s">
        <v>32</v>
      </c>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6" t="s">
        <v>32</v>
      </c>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row>
    <row r="46" spans="2:65" ht="19.95" customHeight="1" x14ac:dyDescent="0.3">
      <c r="B46" s="56" t="s">
        <v>33</v>
      </c>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6" t="s">
        <v>33</v>
      </c>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row>
    <row r="47" spans="2:65" ht="19.95" customHeight="1" x14ac:dyDescent="0.3">
      <c r="B47" s="56" t="s">
        <v>34</v>
      </c>
      <c r="C47" s="57"/>
      <c r="D47" s="58"/>
      <c r="E47" s="58"/>
      <c r="F47" s="58"/>
      <c r="G47" s="58"/>
      <c r="H47" s="58"/>
      <c r="I47" s="58"/>
      <c r="J47" s="58"/>
      <c r="K47" s="58"/>
      <c r="L47" s="57"/>
      <c r="M47" s="57"/>
      <c r="N47" s="57"/>
      <c r="O47" s="57"/>
      <c r="P47" s="57"/>
      <c r="Q47" s="57"/>
      <c r="R47" s="57"/>
      <c r="S47" s="57"/>
      <c r="T47" s="57"/>
      <c r="U47" s="57"/>
      <c r="V47" s="57"/>
      <c r="W47" s="57"/>
      <c r="X47" s="57"/>
      <c r="Y47" s="57"/>
      <c r="Z47" s="57"/>
      <c r="AA47" s="57"/>
      <c r="AB47" s="57"/>
      <c r="AC47" s="57"/>
      <c r="AD47" s="57"/>
      <c r="AE47" s="57"/>
      <c r="AF47" s="57"/>
      <c r="AG47" s="57"/>
      <c r="AH47" s="56" t="s">
        <v>34</v>
      </c>
      <c r="AI47" s="57"/>
      <c r="AJ47" s="58"/>
      <c r="AK47" s="58"/>
      <c r="AL47" s="58"/>
      <c r="AM47" s="58"/>
      <c r="AN47" s="58"/>
      <c r="AO47" s="58"/>
      <c r="AP47" s="58"/>
      <c r="AQ47" s="58"/>
      <c r="AR47" s="57"/>
      <c r="AS47" s="57"/>
      <c r="AT47" s="57"/>
      <c r="AU47" s="57"/>
      <c r="AV47" s="57"/>
      <c r="AW47" s="57"/>
      <c r="AX47" s="57"/>
      <c r="AY47" s="57"/>
      <c r="AZ47" s="57"/>
      <c r="BA47" s="57"/>
      <c r="BB47" s="57"/>
      <c r="BC47" s="57"/>
      <c r="BD47" s="57"/>
      <c r="BE47" s="57"/>
      <c r="BF47" s="57"/>
      <c r="BG47" s="57"/>
      <c r="BH47" s="57"/>
      <c r="BI47" s="57"/>
      <c r="BJ47" s="57"/>
      <c r="BK47" s="57"/>
      <c r="BL47" s="57"/>
      <c r="BM47" s="57"/>
    </row>
    <row r="48" spans="2:65" ht="19.95" customHeight="1" x14ac:dyDescent="0.3">
      <c r="B48" s="387" t="s">
        <v>211</v>
      </c>
      <c r="C48" s="387"/>
      <c r="D48" s="387"/>
      <c r="E48" s="387"/>
      <c r="F48" s="387"/>
      <c r="G48" s="387"/>
      <c r="H48" s="387"/>
      <c r="I48" s="387"/>
      <c r="J48" s="387"/>
      <c r="K48" s="387"/>
      <c r="L48" s="387"/>
      <c r="M48" s="387"/>
      <c r="N48" s="387"/>
      <c r="O48" s="387"/>
      <c r="P48" s="387"/>
      <c r="Q48" s="387"/>
      <c r="R48" s="387"/>
      <c r="S48" s="387"/>
      <c r="T48" s="387"/>
      <c r="U48" s="387"/>
      <c r="V48" s="387"/>
      <c r="W48" s="387"/>
      <c r="X48" s="387"/>
      <c r="Y48" s="387"/>
      <c r="Z48" s="387"/>
      <c r="AA48" s="387"/>
      <c r="AB48" s="387"/>
      <c r="AC48" s="387"/>
      <c r="AD48" s="387"/>
      <c r="AE48" s="387"/>
      <c r="AF48" s="387"/>
      <c r="AG48" s="387"/>
      <c r="AH48" s="387" t="s">
        <v>212</v>
      </c>
      <c r="AI48" s="387"/>
      <c r="AJ48" s="387"/>
      <c r="AK48" s="387"/>
      <c r="AL48" s="387"/>
      <c r="AM48" s="387"/>
      <c r="AN48" s="387"/>
      <c r="AO48" s="387"/>
      <c r="AP48" s="387"/>
      <c r="AQ48" s="387"/>
      <c r="AR48" s="387"/>
      <c r="AS48" s="387"/>
      <c r="AT48" s="387"/>
      <c r="AU48" s="387"/>
      <c r="AV48" s="387"/>
      <c r="AW48" s="387"/>
      <c r="AX48" s="387"/>
      <c r="AY48" s="387"/>
      <c r="AZ48" s="387"/>
      <c r="BA48" s="387"/>
      <c r="BB48" s="387"/>
      <c r="BC48" s="387"/>
      <c r="BD48" s="387"/>
      <c r="BE48" s="387"/>
      <c r="BF48" s="387"/>
      <c r="BG48" s="387"/>
      <c r="BH48" s="387"/>
      <c r="BI48" s="387"/>
      <c r="BJ48" s="387"/>
      <c r="BK48" s="387"/>
      <c r="BL48" s="387"/>
      <c r="BM48" s="387"/>
    </row>
    <row r="49" spans="2:65" ht="19.95" customHeight="1" x14ac:dyDescent="0.3">
      <c r="B49" s="55"/>
      <c r="C49" s="56">
        <v>1</v>
      </c>
      <c r="D49" s="56">
        <v>2</v>
      </c>
      <c r="E49" s="56">
        <v>3</v>
      </c>
      <c r="F49" s="56">
        <v>4</v>
      </c>
      <c r="G49" s="56">
        <v>5</v>
      </c>
      <c r="H49" s="56">
        <v>6</v>
      </c>
      <c r="I49" s="56">
        <v>7</v>
      </c>
      <c r="J49" s="56">
        <v>8</v>
      </c>
      <c r="K49" s="56">
        <v>9</v>
      </c>
      <c r="L49" s="56">
        <v>10</v>
      </c>
      <c r="M49" s="56">
        <v>11</v>
      </c>
      <c r="N49" s="56">
        <v>12</v>
      </c>
      <c r="O49" s="56">
        <v>13</v>
      </c>
      <c r="P49" s="56">
        <v>14</v>
      </c>
      <c r="Q49" s="56">
        <v>15</v>
      </c>
      <c r="R49" s="56">
        <v>16</v>
      </c>
      <c r="S49" s="56">
        <v>17</v>
      </c>
      <c r="T49" s="56">
        <v>18</v>
      </c>
      <c r="U49" s="56">
        <v>19</v>
      </c>
      <c r="V49" s="56">
        <v>20</v>
      </c>
      <c r="W49" s="56">
        <v>21</v>
      </c>
      <c r="X49" s="56">
        <v>22</v>
      </c>
      <c r="Y49" s="56">
        <v>23</v>
      </c>
      <c r="Z49" s="56">
        <v>24</v>
      </c>
      <c r="AA49" s="56">
        <v>25</v>
      </c>
      <c r="AB49" s="56">
        <v>26</v>
      </c>
      <c r="AC49" s="56">
        <v>27</v>
      </c>
      <c r="AD49" s="56">
        <v>28</v>
      </c>
      <c r="AE49" s="56">
        <v>29</v>
      </c>
      <c r="AF49" s="56">
        <v>30</v>
      </c>
      <c r="AG49" s="56">
        <v>31</v>
      </c>
      <c r="AH49" s="55"/>
      <c r="AI49" s="56">
        <v>1</v>
      </c>
      <c r="AJ49" s="56">
        <v>2</v>
      </c>
      <c r="AK49" s="56">
        <v>3</v>
      </c>
      <c r="AL49" s="56">
        <v>4</v>
      </c>
      <c r="AM49" s="56">
        <v>5</v>
      </c>
      <c r="AN49" s="56">
        <v>6</v>
      </c>
      <c r="AO49" s="56">
        <v>7</v>
      </c>
      <c r="AP49" s="56">
        <v>8</v>
      </c>
      <c r="AQ49" s="56">
        <v>9</v>
      </c>
      <c r="AR49" s="56">
        <v>10</v>
      </c>
      <c r="AS49" s="56">
        <v>11</v>
      </c>
      <c r="AT49" s="56">
        <v>12</v>
      </c>
      <c r="AU49" s="56">
        <v>13</v>
      </c>
      <c r="AV49" s="56">
        <v>14</v>
      </c>
      <c r="AW49" s="56">
        <v>15</v>
      </c>
      <c r="AX49" s="56">
        <v>16</v>
      </c>
      <c r="AY49" s="56">
        <v>17</v>
      </c>
      <c r="AZ49" s="56">
        <v>18</v>
      </c>
      <c r="BA49" s="56">
        <v>19</v>
      </c>
      <c r="BB49" s="56">
        <v>20</v>
      </c>
      <c r="BC49" s="56">
        <v>21</v>
      </c>
      <c r="BD49" s="56">
        <v>22</v>
      </c>
      <c r="BE49" s="56">
        <v>23</v>
      </c>
      <c r="BF49" s="56">
        <v>24</v>
      </c>
      <c r="BG49" s="56">
        <v>25</v>
      </c>
      <c r="BH49" s="56">
        <v>26</v>
      </c>
      <c r="BI49" s="56">
        <v>27</v>
      </c>
      <c r="BJ49" s="56">
        <v>28</v>
      </c>
      <c r="BK49" s="56">
        <v>29</v>
      </c>
      <c r="BL49" s="56">
        <v>30</v>
      </c>
      <c r="BM49" s="56">
        <v>31</v>
      </c>
    </row>
    <row r="50" spans="2:65" ht="19.95" customHeight="1" x14ac:dyDescent="0.3">
      <c r="B50" s="56" t="s">
        <v>29</v>
      </c>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6" t="s">
        <v>29</v>
      </c>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row>
    <row r="51" spans="2:65" ht="19.95" customHeight="1" x14ac:dyDescent="0.3">
      <c r="B51" s="56" t="s">
        <v>30</v>
      </c>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6" t="s">
        <v>30</v>
      </c>
      <c r="AI51" s="57"/>
      <c r="AJ51" s="57"/>
      <c r="AK51" s="57"/>
      <c r="AL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row>
    <row r="52" spans="2:65" ht="19.95" customHeight="1" x14ac:dyDescent="0.3">
      <c r="B52" s="56" t="s">
        <v>31</v>
      </c>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6" t="s">
        <v>31</v>
      </c>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row>
    <row r="53" spans="2:65" ht="19.95" customHeight="1" x14ac:dyDescent="0.3">
      <c r="B53" s="56" t="s">
        <v>32</v>
      </c>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6" t="s">
        <v>32</v>
      </c>
      <c r="AI53" s="57"/>
      <c r="AJ53" s="57"/>
      <c r="AK53" s="57"/>
      <c r="AL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row>
    <row r="54" spans="2:65" ht="19.95" customHeight="1" x14ac:dyDescent="0.3">
      <c r="B54" s="56" t="s">
        <v>33</v>
      </c>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6" t="s">
        <v>33</v>
      </c>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row>
    <row r="55" spans="2:65" ht="19.95" customHeight="1" x14ac:dyDescent="0.3">
      <c r="B55" s="56" t="s">
        <v>34</v>
      </c>
      <c r="C55" s="57"/>
      <c r="D55" s="58"/>
      <c r="E55" s="58"/>
      <c r="F55" s="58"/>
      <c r="G55" s="58"/>
      <c r="H55" s="58"/>
      <c r="I55" s="58"/>
      <c r="J55" s="58"/>
      <c r="K55" s="58"/>
      <c r="L55" s="57"/>
      <c r="M55" s="57"/>
      <c r="N55" s="57"/>
      <c r="O55" s="57"/>
      <c r="P55" s="57"/>
      <c r="Q55" s="57"/>
      <c r="R55" s="57"/>
      <c r="S55" s="57"/>
      <c r="T55" s="57"/>
      <c r="U55" s="57"/>
      <c r="V55" s="57"/>
      <c r="W55" s="57"/>
      <c r="X55" s="57"/>
      <c r="Y55" s="57"/>
      <c r="Z55" s="57"/>
      <c r="AA55" s="57"/>
      <c r="AB55" s="57"/>
      <c r="AC55" s="57"/>
      <c r="AD55" s="57"/>
      <c r="AE55" s="57"/>
      <c r="AF55" s="57"/>
      <c r="AG55" s="57"/>
      <c r="AH55" s="56" t="s">
        <v>34</v>
      </c>
      <c r="AI55" s="57"/>
      <c r="AJ55" s="58"/>
      <c r="AK55" s="58"/>
      <c r="AL55" s="58"/>
      <c r="AM55" s="58"/>
      <c r="AN55" s="58"/>
      <c r="AO55" s="58"/>
      <c r="AP55" s="58"/>
      <c r="AQ55" s="58"/>
      <c r="AR55" s="57"/>
      <c r="AS55" s="57"/>
      <c r="AT55" s="57"/>
      <c r="AU55" s="57"/>
      <c r="AV55" s="57"/>
      <c r="AW55" s="57"/>
      <c r="AX55" s="57"/>
      <c r="AY55" s="57"/>
      <c r="AZ55" s="57"/>
      <c r="BA55" s="57"/>
      <c r="BB55" s="57"/>
      <c r="BC55" s="57"/>
      <c r="BD55" s="57"/>
      <c r="BE55" s="57"/>
      <c r="BF55" s="57"/>
      <c r="BG55" s="57"/>
      <c r="BH55" s="57"/>
      <c r="BI55" s="57"/>
      <c r="BJ55" s="57"/>
      <c r="BK55" s="57"/>
      <c r="BL55" s="57"/>
      <c r="BM55" s="57"/>
    </row>
    <row r="56" spans="2:65" ht="19.95" customHeight="1" x14ac:dyDescent="0.3">
      <c r="B56" s="382" t="s">
        <v>213</v>
      </c>
      <c r="C56" s="382"/>
      <c r="D56" s="382"/>
      <c r="E56" s="382"/>
      <c r="F56" s="382"/>
      <c r="G56" s="382"/>
      <c r="H56" s="382"/>
      <c r="I56" s="382"/>
      <c r="J56" s="382"/>
      <c r="K56" s="382"/>
      <c r="L56" s="382"/>
      <c r="M56" s="382"/>
      <c r="N56" s="382"/>
      <c r="O56" s="382"/>
      <c r="P56" s="382"/>
      <c r="Q56" s="382"/>
      <c r="R56" s="382"/>
      <c r="S56" s="382"/>
      <c r="T56" s="382"/>
      <c r="U56" s="382"/>
      <c r="V56" s="382"/>
      <c r="W56" s="382"/>
      <c r="X56" s="382"/>
      <c r="Y56" s="382"/>
      <c r="Z56" s="382"/>
      <c r="AA56" s="382"/>
      <c r="AB56" s="382"/>
      <c r="AC56" s="382"/>
      <c r="AD56" s="382"/>
      <c r="AE56" s="382"/>
      <c r="AF56" s="382"/>
      <c r="AG56" s="382"/>
      <c r="AH56" s="382" t="s">
        <v>213</v>
      </c>
      <c r="AI56" s="382"/>
      <c r="AJ56" s="382"/>
      <c r="AK56" s="382"/>
      <c r="AL56" s="382"/>
      <c r="AM56" s="382"/>
      <c r="AN56" s="382"/>
      <c r="AO56" s="382"/>
      <c r="AP56" s="382"/>
      <c r="AQ56" s="382"/>
      <c r="AR56" s="382"/>
      <c r="AS56" s="382"/>
      <c r="AT56" s="382"/>
      <c r="AU56" s="382"/>
      <c r="AV56" s="382"/>
      <c r="AW56" s="382"/>
      <c r="AX56" s="382"/>
      <c r="AY56" s="382"/>
      <c r="AZ56" s="382"/>
      <c r="BA56" s="382"/>
      <c r="BB56" s="382"/>
      <c r="BC56" s="382"/>
      <c r="BD56" s="382"/>
      <c r="BE56" s="382"/>
      <c r="BF56" s="382"/>
      <c r="BG56" s="382"/>
      <c r="BH56" s="382"/>
      <c r="BI56" s="382"/>
      <c r="BJ56" s="382"/>
      <c r="BK56" s="382"/>
      <c r="BL56" s="382"/>
      <c r="BM56" s="382"/>
    </row>
    <row r="57" spans="2:65" ht="19.95" customHeight="1" x14ac:dyDescent="0.3">
      <c r="B57" s="55"/>
      <c r="C57" s="56">
        <v>1</v>
      </c>
      <c r="D57" s="56">
        <v>2</v>
      </c>
      <c r="E57" s="56">
        <v>3</v>
      </c>
      <c r="F57" s="56">
        <v>4</v>
      </c>
      <c r="G57" s="56">
        <v>5</v>
      </c>
      <c r="H57" s="56">
        <v>6</v>
      </c>
      <c r="I57" s="56">
        <v>7</v>
      </c>
      <c r="J57" s="56">
        <v>8</v>
      </c>
      <c r="K57" s="56">
        <v>9</v>
      </c>
      <c r="L57" s="56">
        <v>10</v>
      </c>
      <c r="M57" s="56">
        <v>11</v>
      </c>
      <c r="N57" s="56">
        <v>12</v>
      </c>
      <c r="O57" s="56">
        <v>13</v>
      </c>
      <c r="P57" s="56">
        <v>14</v>
      </c>
      <c r="Q57" s="56">
        <v>15</v>
      </c>
      <c r="R57" s="56">
        <v>16</v>
      </c>
      <c r="S57" s="56">
        <v>17</v>
      </c>
      <c r="T57" s="56">
        <v>18</v>
      </c>
      <c r="U57" s="56">
        <v>19</v>
      </c>
      <c r="V57" s="56">
        <v>20</v>
      </c>
      <c r="W57" s="56">
        <v>21</v>
      </c>
      <c r="X57" s="56">
        <v>22</v>
      </c>
      <c r="Y57" s="56">
        <v>23</v>
      </c>
      <c r="Z57" s="56">
        <v>24</v>
      </c>
      <c r="AA57" s="56">
        <v>25</v>
      </c>
      <c r="AB57" s="56">
        <v>26</v>
      </c>
      <c r="AC57" s="56">
        <v>27</v>
      </c>
      <c r="AD57" s="56">
        <v>28</v>
      </c>
      <c r="AE57" s="56">
        <v>29</v>
      </c>
      <c r="AF57" s="56">
        <v>30</v>
      </c>
      <c r="AG57" s="56">
        <v>31</v>
      </c>
      <c r="AH57" s="55"/>
      <c r="AI57" s="56">
        <v>1</v>
      </c>
      <c r="AJ57" s="56">
        <v>2</v>
      </c>
      <c r="AK57" s="56">
        <v>3</v>
      </c>
      <c r="AL57" s="56">
        <v>4</v>
      </c>
      <c r="AM57" s="56">
        <v>5</v>
      </c>
      <c r="AN57" s="56">
        <v>6</v>
      </c>
      <c r="AO57" s="56">
        <v>7</v>
      </c>
      <c r="AP57" s="56">
        <v>8</v>
      </c>
      <c r="AQ57" s="56">
        <v>9</v>
      </c>
      <c r="AR57" s="56">
        <v>10</v>
      </c>
      <c r="AS57" s="56">
        <v>11</v>
      </c>
      <c r="AT57" s="56">
        <v>12</v>
      </c>
      <c r="AU57" s="56">
        <v>13</v>
      </c>
      <c r="AV57" s="56">
        <v>14</v>
      </c>
      <c r="AW57" s="56">
        <v>15</v>
      </c>
      <c r="AX57" s="56">
        <v>16</v>
      </c>
      <c r="AY57" s="56">
        <v>17</v>
      </c>
      <c r="AZ57" s="56">
        <v>18</v>
      </c>
      <c r="BA57" s="56">
        <v>19</v>
      </c>
      <c r="BB57" s="56">
        <v>20</v>
      </c>
      <c r="BC57" s="56">
        <v>21</v>
      </c>
      <c r="BD57" s="56">
        <v>22</v>
      </c>
      <c r="BE57" s="56">
        <v>23</v>
      </c>
      <c r="BF57" s="56">
        <v>24</v>
      </c>
      <c r="BG57" s="56">
        <v>25</v>
      </c>
      <c r="BH57" s="56">
        <v>26</v>
      </c>
      <c r="BI57" s="56">
        <v>27</v>
      </c>
      <c r="BJ57" s="56">
        <v>28</v>
      </c>
      <c r="BK57" s="56">
        <v>29</v>
      </c>
      <c r="BL57" s="56">
        <v>30</v>
      </c>
      <c r="BM57" s="56">
        <v>31</v>
      </c>
    </row>
    <row r="58" spans="2:65" ht="19.95" customHeight="1" x14ac:dyDescent="0.3">
      <c r="B58" s="56" t="s">
        <v>29</v>
      </c>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6" t="s">
        <v>29</v>
      </c>
      <c r="AI58" s="57"/>
      <c r="AJ58" s="57"/>
      <c r="AK58" s="57"/>
      <c r="AL58" s="57"/>
      <c r="AM58" s="57"/>
      <c r="AN58" s="57"/>
      <c r="AO58" s="57"/>
      <c r="AP58" s="57"/>
      <c r="AQ58" s="57"/>
      <c r="AR58" s="57"/>
      <c r="AS58" s="57"/>
      <c r="AT58" s="57"/>
      <c r="AU58" s="57"/>
      <c r="AV58" s="57"/>
      <c r="AW58" s="57"/>
      <c r="AX58" s="57"/>
      <c r="AY58" s="57"/>
      <c r="AZ58" s="57"/>
      <c r="BA58" s="57"/>
      <c r="BB58" s="57"/>
      <c r="BC58" s="57"/>
      <c r="BD58" s="57"/>
      <c r="BE58" s="57"/>
      <c r="BF58" s="57"/>
      <c r="BG58" s="57"/>
      <c r="BH58" s="57"/>
      <c r="BI58" s="57"/>
      <c r="BJ58" s="57"/>
      <c r="BK58" s="57"/>
      <c r="BL58" s="57"/>
      <c r="BM58" s="57"/>
    </row>
    <row r="59" spans="2:65" ht="19.95" customHeight="1" x14ac:dyDescent="0.3">
      <c r="B59" s="56" t="s">
        <v>30</v>
      </c>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6" t="s">
        <v>30</v>
      </c>
      <c r="AI59" s="57"/>
      <c r="AJ59" s="57"/>
      <c r="AK59" s="57"/>
      <c r="AL59" s="57"/>
      <c r="AM59" s="57"/>
      <c r="AN59" s="57"/>
      <c r="AO59" s="57"/>
      <c r="AP59" s="57"/>
      <c r="AQ59" s="57"/>
      <c r="AR59" s="57"/>
      <c r="AS59" s="57"/>
      <c r="AT59" s="57"/>
      <c r="AU59" s="57"/>
      <c r="AV59" s="57"/>
      <c r="AW59" s="57"/>
      <c r="AX59" s="57"/>
      <c r="AY59" s="57"/>
      <c r="AZ59" s="57"/>
      <c r="BA59" s="57"/>
      <c r="BB59" s="57"/>
      <c r="BC59" s="57"/>
      <c r="BD59" s="57"/>
      <c r="BE59" s="57"/>
      <c r="BF59" s="57"/>
      <c r="BG59" s="57"/>
      <c r="BH59" s="57"/>
      <c r="BI59" s="57"/>
      <c r="BJ59" s="57"/>
      <c r="BK59" s="57"/>
      <c r="BL59" s="57"/>
      <c r="BM59" s="57"/>
    </row>
    <row r="60" spans="2:65" ht="19.95" customHeight="1" x14ac:dyDescent="0.3">
      <c r="B60" s="56" t="s">
        <v>31</v>
      </c>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6" t="s">
        <v>31</v>
      </c>
      <c r="AI60" s="57"/>
      <c r="AJ60" s="57"/>
      <c r="AK60" s="57"/>
      <c r="AL60" s="57"/>
      <c r="AM60" s="57"/>
      <c r="AN60" s="57"/>
      <c r="AO60" s="57"/>
      <c r="AP60" s="57"/>
      <c r="AQ60" s="57"/>
      <c r="AR60" s="57"/>
      <c r="AS60" s="57"/>
      <c r="AT60" s="57"/>
      <c r="AU60" s="57"/>
      <c r="AV60" s="57"/>
      <c r="AW60" s="57"/>
      <c r="AX60" s="57"/>
      <c r="AY60" s="57"/>
      <c r="AZ60" s="57"/>
      <c r="BA60" s="57"/>
      <c r="BB60" s="57"/>
      <c r="BC60" s="57"/>
      <c r="BD60" s="57"/>
      <c r="BE60" s="57"/>
      <c r="BF60" s="57"/>
      <c r="BG60" s="57"/>
      <c r="BH60" s="57"/>
      <c r="BI60" s="57"/>
      <c r="BJ60" s="57"/>
      <c r="BK60" s="57"/>
      <c r="BL60" s="57"/>
      <c r="BM60" s="57"/>
    </row>
    <row r="61" spans="2:65" ht="19.95" customHeight="1" x14ac:dyDescent="0.3">
      <c r="B61" s="56" t="s">
        <v>32</v>
      </c>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6" t="s">
        <v>32</v>
      </c>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row>
    <row r="62" spans="2:65" ht="19.95" customHeight="1" x14ac:dyDescent="0.3">
      <c r="B62" s="56" t="s">
        <v>33</v>
      </c>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6" t="s">
        <v>33</v>
      </c>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row>
    <row r="63" spans="2:65" ht="19.95" customHeight="1" x14ac:dyDescent="0.3">
      <c r="B63" s="56" t="s">
        <v>34</v>
      </c>
      <c r="C63" s="57"/>
      <c r="D63" s="58"/>
      <c r="E63" s="58"/>
      <c r="F63" s="58"/>
      <c r="G63" s="58"/>
      <c r="H63" s="58"/>
      <c r="I63" s="58"/>
      <c r="J63" s="58"/>
      <c r="K63" s="58"/>
      <c r="L63" s="57"/>
      <c r="M63" s="57"/>
      <c r="N63" s="57"/>
      <c r="O63" s="57"/>
      <c r="P63" s="57"/>
      <c r="Q63" s="57"/>
      <c r="R63" s="57"/>
      <c r="S63" s="57"/>
      <c r="T63" s="57"/>
      <c r="U63" s="57"/>
      <c r="V63" s="57"/>
      <c r="W63" s="57"/>
      <c r="X63" s="57"/>
      <c r="Y63" s="57"/>
      <c r="Z63" s="57"/>
      <c r="AA63" s="57"/>
      <c r="AB63" s="57"/>
      <c r="AC63" s="57"/>
      <c r="AD63" s="57"/>
      <c r="AE63" s="57"/>
      <c r="AF63" s="57"/>
      <c r="AG63" s="57"/>
      <c r="AH63" s="56" t="s">
        <v>34</v>
      </c>
      <c r="AI63" s="57"/>
      <c r="AJ63" s="58"/>
      <c r="AK63" s="58"/>
      <c r="AL63" s="58"/>
      <c r="AM63" s="58"/>
      <c r="AN63" s="58"/>
      <c r="AO63" s="58"/>
      <c r="AP63" s="58"/>
      <c r="AQ63" s="58"/>
      <c r="AR63" s="57"/>
      <c r="AS63" s="57"/>
      <c r="AT63" s="57"/>
      <c r="AU63" s="57"/>
      <c r="AV63" s="57"/>
      <c r="AW63" s="57"/>
      <c r="AX63" s="57"/>
      <c r="AY63" s="57"/>
      <c r="AZ63" s="57"/>
      <c r="BA63" s="57"/>
      <c r="BB63" s="57"/>
      <c r="BC63" s="57"/>
      <c r="BD63" s="57"/>
      <c r="BE63" s="57"/>
      <c r="BF63" s="57"/>
      <c r="BG63" s="57"/>
      <c r="BH63" s="57"/>
      <c r="BI63" s="57"/>
      <c r="BJ63" s="57"/>
      <c r="BK63" s="57"/>
      <c r="BL63" s="57"/>
      <c r="BM63" s="57"/>
    </row>
    <row r="64" spans="2:65" ht="19.95" customHeight="1" x14ac:dyDescent="0.3">
      <c r="B64" s="383" t="s">
        <v>214</v>
      </c>
      <c r="C64" s="383"/>
      <c r="D64" s="383"/>
      <c r="E64" s="383"/>
      <c r="F64" s="383"/>
      <c r="G64" s="383"/>
      <c r="H64" s="383"/>
      <c r="I64" s="383"/>
      <c r="J64" s="383"/>
      <c r="K64" s="383"/>
      <c r="L64" s="383"/>
      <c r="M64" s="383"/>
      <c r="N64" s="383"/>
      <c r="O64" s="383"/>
      <c r="P64" s="383"/>
      <c r="Q64" s="383"/>
      <c r="R64" s="383"/>
      <c r="S64" s="383"/>
      <c r="T64" s="383"/>
      <c r="U64" s="383"/>
      <c r="V64" s="383"/>
      <c r="W64" s="383"/>
      <c r="X64" s="383"/>
      <c r="Y64" s="383"/>
      <c r="Z64" s="383"/>
      <c r="AA64" s="383"/>
      <c r="AB64" s="383"/>
      <c r="AC64" s="383"/>
      <c r="AD64" s="383"/>
      <c r="AE64" s="383"/>
      <c r="AF64" s="383"/>
      <c r="AG64" s="383"/>
      <c r="AH64" s="383" t="s">
        <v>214</v>
      </c>
      <c r="AI64" s="383"/>
      <c r="AJ64" s="383"/>
      <c r="AK64" s="383"/>
      <c r="AL64" s="383"/>
      <c r="AM64" s="383"/>
      <c r="AN64" s="383"/>
      <c r="AO64" s="383"/>
      <c r="AP64" s="383"/>
      <c r="AQ64" s="383"/>
      <c r="AR64" s="383"/>
      <c r="AS64" s="383"/>
      <c r="AT64" s="383"/>
      <c r="AU64" s="383"/>
      <c r="AV64" s="383"/>
      <c r="AW64" s="383"/>
      <c r="AX64" s="383"/>
      <c r="AY64" s="383"/>
      <c r="AZ64" s="383"/>
      <c r="BA64" s="383"/>
      <c r="BB64" s="383"/>
      <c r="BC64" s="383"/>
      <c r="BD64" s="383"/>
      <c r="BE64" s="383"/>
      <c r="BF64" s="383"/>
      <c r="BG64" s="383"/>
      <c r="BH64" s="383"/>
      <c r="BI64" s="383"/>
      <c r="BJ64" s="383"/>
      <c r="BK64" s="383"/>
      <c r="BL64" s="383"/>
      <c r="BM64" s="383"/>
    </row>
    <row r="65" spans="2:65" ht="19.95" customHeight="1" x14ac:dyDescent="0.3">
      <c r="B65" s="55"/>
      <c r="C65" s="56">
        <v>1</v>
      </c>
      <c r="D65" s="56">
        <v>2</v>
      </c>
      <c r="E65" s="56">
        <v>3</v>
      </c>
      <c r="F65" s="56">
        <v>4</v>
      </c>
      <c r="G65" s="56">
        <v>5</v>
      </c>
      <c r="H65" s="56">
        <v>6</v>
      </c>
      <c r="I65" s="56">
        <v>7</v>
      </c>
      <c r="J65" s="56">
        <v>8</v>
      </c>
      <c r="K65" s="56">
        <v>9</v>
      </c>
      <c r="L65" s="56">
        <v>10</v>
      </c>
      <c r="M65" s="56">
        <v>11</v>
      </c>
      <c r="N65" s="56">
        <v>12</v>
      </c>
      <c r="O65" s="56">
        <v>13</v>
      </c>
      <c r="P65" s="56">
        <v>14</v>
      </c>
      <c r="Q65" s="56">
        <v>15</v>
      </c>
      <c r="R65" s="56">
        <v>16</v>
      </c>
      <c r="S65" s="56">
        <v>17</v>
      </c>
      <c r="T65" s="56">
        <v>18</v>
      </c>
      <c r="U65" s="56">
        <v>19</v>
      </c>
      <c r="V65" s="56">
        <v>20</v>
      </c>
      <c r="W65" s="56">
        <v>21</v>
      </c>
      <c r="X65" s="56">
        <v>22</v>
      </c>
      <c r="Y65" s="56">
        <v>23</v>
      </c>
      <c r="Z65" s="56">
        <v>24</v>
      </c>
      <c r="AA65" s="56">
        <v>25</v>
      </c>
      <c r="AB65" s="56">
        <v>26</v>
      </c>
      <c r="AC65" s="56">
        <v>27</v>
      </c>
      <c r="AD65" s="56">
        <v>28</v>
      </c>
      <c r="AE65" s="56">
        <v>29</v>
      </c>
      <c r="AF65" s="56">
        <v>30</v>
      </c>
      <c r="AG65" s="56">
        <v>31</v>
      </c>
      <c r="AH65" s="55"/>
      <c r="AI65" s="56">
        <v>1</v>
      </c>
      <c r="AJ65" s="56">
        <v>2</v>
      </c>
      <c r="AK65" s="56">
        <v>3</v>
      </c>
      <c r="AL65" s="56">
        <v>4</v>
      </c>
      <c r="AM65" s="56">
        <v>5</v>
      </c>
      <c r="AN65" s="56">
        <v>6</v>
      </c>
      <c r="AO65" s="56">
        <v>7</v>
      </c>
      <c r="AP65" s="56">
        <v>8</v>
      </c>
      <c r="AQ65" s="56">
        <v>9</v>
      </c>
      <c r="AR65" s="56">
        <v>10</v>
      </c>
      <c r="AS65" s="56">
        <v>11</v>
      </c>
      <c r="AT65" s="56">
        <v>12</v>
      </c>
      <c r="AU65" s="56">
        <v>13</v>
      </c>
      <c r="AV65" s="56">
        <v>14</v>
      </c>
      <c r="AW65" s="56">
        <v>15</v>
      </c>
      <c r="AX65" s="56">
        <v>16</v>
      </c>
      <c r="AY65" s="56">
        <v>17</v>
      </c>
      <c r="AZ65" s="56">
        <v>18</v>
      </c>
      <c r="BA65" s="56">
        <v>19</v>
      </c>
      <c r="BB65" s="56">
        <v>20</v>
      </c>
      <c r="BC65" s="56">
        <v>21</v>
      </c>
      <c r="BD65" s="56">
        <v>22</v>
      </c>
      <c r="BE65" s="56">
        <v>23</v>
      </c>
      <c r="BF65" s="56">
        <v>24</v>
      </c>
      <c r="BG65" s="56">
        <v>25</v>
      </c>
      <c r="BH65" s="56">
        <v>26</v>
      </c>
      <c r="BI65" s="56">
        <v>27</v>
      </c>
      <c r="BJ65" s="56">
        <v>28</v>
      </c>
      <c r="BK65" s="56">
        <v>29</v>
      </c>
      <c r="BL65" s="56">
        <v>30</v>
      </c>
      <c r="BM65" s="56">
        <v>31</v>
      </c>
    </row>
    <row r="66" spans="2:65" ht="19.95" customHeight="1" x14ac:dyDescent="0.3">
      <c r="B66" s="56" t="s">
        <v>29</v>
      </c>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6" t="s">
        <v>29</v>
      </c>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row>
    <row r="67" spans="2:65" ht="19.95" customHeight="1" x14ac:dyDescent="0.3">
      <c r="B67" s="56" t="s">
        <v>30</v>
      </c>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6" t="s">
        <v>30</v>
      </c>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c r="BJ67" s="57"/>
      <c r="BK67" s="57"/>
      <c r="BL67" s="57"/>
      <c r="BM67" s="57"/>
    </row>
    <row r="68" spans="2:65" ht="19.95" customHeight="1" x14ac:dyDescent="0.3">
      <c r="B68" s="56" t="s">
        <v>31</v>
      </c>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6" t="s">
        <v>31</v>
      </c>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row>
    <row r="69" spans="2:65" ht="19.95" customHeight="1" x14ac:dyDescent="0.3">
      <c r="B69" s="56" t="s">
        <v>32</v>
      </c>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6" t="s">
        <v>32</v>
      </c>
      <c r="AI69" s="57"/>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row>
    <row r="70" spans="2:65" ht="19.95" customHeight="1" x14ac:dyDescent="0.3">
      <c r="B70" s="56" t="s">
        <v>33</v>
      </c>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6" t="s">
        <v>33</v>
      </c>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row>
    <row r="71" spans="2:65" ht="19.95" customHeight="1" x14ac:dyDescent="0.3">
      <c r="B71" s="56" t="s">
        <v>34</v>
      </c>
      <c r="C71" s="57"/>
      <c r="D71" s="58"/>
      <c r="E71" s="58"/>
      <c r="F71" s="58"/>
      <c r="G71" s="58"/>
      <c r="H71" s="58"/>
      <c r="I71" s="58"/>
      <c r="J71" s="58"/>
      <c r="K71" s="58"/>
      <c r="L71" s="57"/>
      <c r="M71" s="57"/>
      <c r="N71" s="57"/>
      <c r="O71" s="57"/>
      <c r="P71" s="57"/>
      <c r="Q71" s="57"/>
      <c r="R71" s="57"/>
      <c r="S71" s="57"/>
      <c r="T71" s="57"/>
      <c r="U71" s="57"/>
      <c r="V71" s="57"/>
      <c r="W71" s="57"/>
      <c r="X71" s="57"/>
      <c r="Y71" s="57"/>
      <c r="Z71" s="57"/>
      <c r="AA71" s="57"/>
      <c r="AB71" s="57"/>
      <c r="AC71" s="57"/>
      <c r="AD71" s="57"/>
      <c r="AE71" s="57"/>
      <c r="AF71" s="57"/>
      <c r="AG71" s="57"/>
      <c r="AH71" s="56" t="s">
        <v>34</v>
      </c>
      <c r="AI71" s="57"/>
      <c r="AJ71" s="58"/>
      <c r="AK71" s="58"/>
      <c r="AL71" s="58"/>
      <c r="AM71" s="58"/>
      <c r="AN71" s="58"/>
      <c r="AO71" s="58"/>
      <c r="AP71" s="58"/>
      <c r="AQ71" s="58"/>
      <c r="AR71" s="57"/>
      <c r="AS71" s="57"/>
      <c r="AT71" s="57"/>
      <c r="AU71" s="57"/>
      <c r="AV71" s="57"/>
      <c r="AW71" s="57"/>
      <c r="AX71" s="57"/>
      <c r="AY71" s="57"/>
      <c r="AZ71" s="57"/>
      <c r="BA71" s="57"/>
      <c r="BB71" s="57"/>
      <c r="BC71" s="57"/>
      <c r="BD71" s="57"/>
      <c r="BE71" s="57"/>
      <c r="BF71" s="57"/>
      <c r="BG71" s="57"/>
      <c r="BH71" s="57"/>
      <c r="BI71" s="57"/>
      <c r="BJ71" s="57"/>
      <c r="BK71" s="57"/>
      <c r="BL71" s="57"/>
      <c r="BM71" s="57"/>
    </row>
    <row r="72" spans="2:65" ht="19.95" customHeight="1" x14ac:dyDescent="0.3">
      <c r="B72" s="384" t="s">
        <v>215</v>
      </c>
      <c r="C72" s="384"/>
      <c r="D72" s="384"/>
      <c r="E72" s="384"/>
      <c r="F72" s="384"/>
      <c r="G72" s="384"/>
      <c r="H72" s="384"/>
      <c r="I72" s="384"/>
      <c r="J72" s="384"/>
      <c r="K72" s="384"/>
      <c r="L72" s="384"/>
      <c r="M72" s="384"/>
      <c r="N72" s="384"/>
      <c r="O72" s="384"/>
      <c r="P72" s="384"/>
      <c r="Q72" s="384"/>
      <c r="R72" s="384"/>
      <c r="S72" s="384"/>
      <c r="T72" s="384"/>
      <c r="U72" s="384"/>
      <c r="V72" s="384"/>
      <c r="W72" s="384"/>
      <c r="X72" s="384"/>
      <c r="Y72" s="384"/>
      <c r="Z72" s="384"/>
      <c r="AA72" s="384"/>
      <c r="AB72" s="384"/>
      <c r="AC72" s="384"/>
      <c r="AD72" s="384"/>
      <c r="AE72" s="384"/>
      <c r="AF72" s="384"/>
      <c r="AG72" s="384"/>
      <c r="AH72" s="384" t="s">
        <v>216</v>
      </c>
      <c r="AI72" s="384"/>
      <c r="AJ72" s="384"/>
      <c r="AK72" s="384"/>
      <c r="AL72" s="384"/>
      <c r="AM72" s="384"/>
      <c r="AN72" s="384"/>
      <c r="AO72" s="384"/>
      <c r="AP72" s="384"/>
      <c r="AQ72" s="384"/>
      <c r="AR72" s="384"/>
      <c r="AS72" s="384"/>
      <c r="AT72" s="384"/>
      <c r="AU72" s="384"/>
      <c r="AV72" s="384"/>
      <c r="AW72" s="384"/>
      <c r="AX72" s="384"/>
      <c r="AY72" s="384"/>
      <c r="AZ72" s="384"/>
      <c r="BA72" s="384"/>
      <c r="BB72" s="384"/>
      <c r="BC72" s="384"/>
      <c r="BD72" s="384"/>
      <c r="BE72" s="384"/>
      <c r="BF72" s="384"/>
      <c r="BG72" s="384"/>
      <c r="BH72" s="384"/>
      <c r="BI72" s="384"/>
      <c r="BJ72" s="384"/>
      <c r="BK72" s="384"/>
      <c r="BL72" s="384"/>
      <c r="BM72" s="384"/>
    </row>
    <row r="73" spans="2:65" ht="19.95" customHeight="1" x14ac:dyDescent="0.3">
      <c r="B73" s="388" t="s">
        <v>217</v>
      </c>
      <c r="C73" s="388"/>
      <c r="D73" s="388"/>
      <c r="E73" s="388"/>
      <c r="F73" s="388" t="s">
        <v>218</v>
      </c>
      <c r="G73" s="388"/>
      <c r="H73" s="388"/>
      <c r="I73" s="388" t="s">
        <v>219</v>
      </c>
      <c r="J73" s="388"/>
      <c r="K73" s="388" t="s">
        <v>220</v>
      </c>
      <c r="L73" s="388"/>
      <c r="M73" s="388"/>
      <c r="N73" s="388" t="s">
        <v>221</v>
      </c>
      <c r="O73" s="388"/>
      <c r="P73" s="388"/>
      <c r="Q73" s="388" t="s">
        <v>222</v>
      </c>
      <c r="R73" s="388"/>
      <c r="S73" s="388"/>
      <c r="T73" s="388" t="s">
        <v>223</v>
      </c>
      <c r="U73" s="388"/>
      <c r="V73" s="388"/>
      <c r="W73" s="388" t="s">
        <v>224</v>
      </c>
      <c r="X73" s="388"/>
      <c r="Y73" s="388"/>
      <c r="Z73" s="388" t="s">
        <v>225</v>
      </c>
      <c r="AA73" s="388"/>
      <c r="AB73" s="388"/>
      <c r="AC73" s="388"/>
      <c r="AD73" s="388" t="s">
        <v>226</v>
      </c>
      <c r="AE73" s="388"/>
      <c r="AF73" s="388"/>
      <c r="AG73" s="388"/>
      <c r="AH73" s="388" t="s">
        <v>217</v>
      </c>
      <c r="AI73" s="388"/>
      <c r="AJ73" s="388"/>
      <c r="AK73" s="388"/>
      <c r="AL73" s="388" t="s">
        <v>218</v>
      </c>
      <c r="AM73" s="388"/>
      <c r="AN73" s="388"/>
      <c r="AO73" s="388" t="s">
        <v>219</v>
      </c>
      <c r="AP73" s="388"/>
      <c r="AQ73" s="388" t="s">
        <v>220</v>
      </c>
      <c r="AR73" s="388"/>
      <c r="AS73" s="388"/>
      <c r="AT73" s="388" t="s">
        <v>221</v>
      </c>
      <c r="AU73" s="388"/>
      <c r="AV73" s="388"/>
      <c r="AW73" s="388" t="s">
        <v>222</v>
      </c>
      <c r="AX73" s="388"/>
      <c r="AY73" s="388"/>
      <c r="AZ73" s="388" t="s">
        <v>223</v>
      </c>
      <c r="BA73" s="388"/>
      <c r="BB73" s="388"/>
      <c r="BC73" s="388" t="s">
        <v>224</v>
      </c>
      <c r="BD73" s="388"/>
      <c r="BE73" s="388"/>
      <c r="BF73" s="388" t="s">
        <v>225</v>
      </c>
      <c r="BG73" s="388"/>
      <c r="BH73" s="388"/>
      <c r="BI73" s="388"/>
      <c r="BJ73" s="388" t="s">
        <v>226</v>
      </c>
      <c r="BK73" s="388"/>
      <c r="BL73" s="388"/>
      <c r="BM73" s="388"/>
    </row>
    <row r="74" spans="2:65" ht="19.95" customHeight="1" x14ac:dyDescent="0.3">
      <c r="B74" s="390" t="s">
        <v>49</v>
      </c>
      <c r="C74" s="390"/>
      <c r="D74" s="390"/>
      <c r="E74" s="390"/>
      <c r="F74" s="391" t="s">
        <v>12</v>
      </c>
      <c r="G74" s="391"/>
      <c r="H74" s="391"/>
      <c r="I74" s="392"/>
      <c r="J74" s="392"/>
      <c r="K74" s="392"/>
      <c r="L74" s="392"/>
      <c r="M74" s="392"/>
      <c r="N74" s="392"/>
      <c r="O74" s="392"/>
      <c r="P74" s="392"/>
      <c r="Q74" s="392"/>
      <c r="R74" s="392"/>
      <c r="S74" s="392"/>
      <c r="T74" s="392"/>
      <c r="U74" s="392"/>
      <c r="V74" s="392"/>
      <c r="W74" s="392"/>
      <c r="X74" s="392"/>
      <c r="Y74" s="392"/>
      <c r="Z74" s="392"/>
      <c r="AA74" s="392"/>
      <c r="AB74" s="392"/>
      <c r="AC74" s="392"/>
      <c r="AD74" s="392"/>
      <c r="AE74" s="392"/>
      <c r="AF74" s="392"/>
      <c r="AG74" s="392"/>
      <c r="AH74" s="396" t="s">
        <v>50</v>
      </c>
      <c r="AI74" s="396"/>
      <c r="AJ74" s="396"/>
      <c r="AK74" s="396"/>
      <c r="AL74" s="391" t="s">
        <v>15</v>
      </c>
      <c r="AM74" s="391"/>
      <c r="AN74" s="391"/>
      <c r="AO74" s="395"/>
      <c r="AP74" s="395"/>
      <c r="AQ74" s="395"/>
      <c r="AR74" s="395"/>
      <c r="AS74" s="395"/>
      <c r="AT74" s="395"/>
      <c r="AU74" s="395"/>
      <c r="AV74" s="395"/>
      <c r="AW74" s="395"/>
      <c r="AX74" s="395"/>
      <c r="AY74" s="395"/>
      <c r="AZ74" s="395"/>
      <c r="BA74" s="395"/>
      <c r="BB74" s="395"/>
      <c r="BC74" s="395"/>
      <c r="BD74" s="395"/>
      <c r="BE74" s="395"/>
      <c r="BF74" s="395"/>
      <c r="BG74" s="395"/>
      <c r="BH74" s="395"/>
      <c r="BI74" s="395"/>
      <c r="BJ74" s="395"/>
      <c r="BK74" s="395"/>
      <c r="BL74" s="395"/>
      <c r="BM74" s="395"/>
    </row>
    <row r="75" spans="2:65" ht="19.95" customHeight="1" x14ac:dyDescent="0.3">
      <c r="B75" s="394" t="s">
        <v>49</v>
      </c>
      <c r="C75" s="394"/>
      <c r="D75" s="394"/>
      <c r="E75" s="394"/>
      <c r="F75" s="391" t="s">
        <v>13</v>
      </c>
      <c r="G75" s="391"/>
      <c r="H75" s="391"/>
      <c r="I75" s="392"/>
      <c r="J75" s="392"/>
      <c r="K75" s="392"/>
      <c r="L75" s="392"/>
      <c r="M75" s="392"/>
      <c r="N75" s="392"/>
      <c r="O75" s="392"/>
      <c r="P75" s="392"/>
      <c r="Q75" s="392"/>
      <c r="R75" s="392"/>
      <c r="S75" s="392"/>
      <c r="T75" s="392"/>
      <c r="U75" s="392"/>
      <c r="V75" s="392"/>
      <c r="W75" s="392"/>
      <c r="X75" s="392"/>
      <c r="Y75" s="392"/>
      <c r="Z75" s="392"/>
      <c r="AA75" s="392"/>
      <c r="AB75" s="392"/>
      <c r="AC75" s="392"/>
      <c r="AD75" s="392"/>
      <c r="AE75" s="392"/>
      <c r="AF75" s="392"/>
      <c r="AG75" s="392"/>
      <c r="AH75" s="393" t="s">
        <v>51</v>
      </c>
      <c r="AI75" s="393"/>
      <c r="AJ75" s="393"/>
      <c r="AK75" s="393"/>
      <c r="AL75" s="391" t="s">
        <v>18</v>
      </c>
      <c r="AM75" s="391"/>
      <c r="AN75" s="391"/>
      <c r="AO75" s="395"/>
      <c r="AP75" s="395"/>
      <c r="AQ75" s="395"/>
      <c r="AR75" s="395"/>
      <c r="AS75" s="395"/>
      <c r="AT75" s="395"/>
      <c r="AU75" s="395"/>
      <c r="AV75" s="395"/>
      <c r="AW75" s="395"/>
      <c r="AX75" s="395"/>
      <c r="AY75" s="395"/>
      <c r="AZ75" s="395"/>
      <c r="BA75" s="395"/>
      <c r="BB75" s="395"/>
      <c r="BC75" s="395"/>
      <c r="BD75" s="395"/>
      <c r="BE75" s="395"/>
      <c r="BF75" s="395"/>
      <c r="BG75" s="395"/>
      <c r="BH75" s="395"/>
      <c r="BI75" s="395"/>
      <c r="BJ75" s="395"/>
      <c r="BK75" s="395"/>
      <c r="BL75" s="395"/>
      <c r="BM75" s="395"/>
    </row>
    <row r="76" spans="2:65" ht="19.95" customHeight="1" x14ac:dyDescent="0.3">
      <c r="B76" s="396" t="s">
        <v>50</v>
      </c>
      <c r="C76" s="396"/>
      <c r="D76" s="396"/>
      <c r="E76" s="396"/>
      <c r="F76" s="391" t="s">
        <v>14</v>
      </c>
      <c r="G76" s="391"/>
      <c r="H76" s="391"/>
      <c r="I76" s="392"/>
      <c r="J76" s="392"/>
      <c r="K76" s="392"/>
      <c r="L76" s="392"/>
      <c r="M76" s="392"/>
      <c r="N76" s="392"/>
      <c r="O76" s="392"/>
      <c r="P76" s="392"/>
      <c r="Q76" s="392"/>
      <c r="R76" s="392"/>
      <c r="S76" s="392"/>
      <c r="T76" s="392"/>
      <c r="U76" s="392"/>
      <c r="V76" s="392"/>
      <c r="W76" s="392"/>
      <c r="X76" s="392"/>
      <c r="Y76" s="392"/>
      <c r="Z76" s="392"/>
      <c r="AA76" s="392"/>
      <c r="AB76" s="392"/>
      <c r="AC76" s="392"/>
      <c r="AD76" s="392"/>
      <c r="AE76" s="392"/>
      <c r="AF76" s="392"/>
      <c r="AG76" s="392"/>
      <c r="AH76" s="397" t="s">
        <v>53</v>
      </c>
      <c r="AI76" s="397"/>
      <c r="AJ76" s="397"/>
      <c r="AK76" s="397"/>
      <c r="AL76" s="391" t="s">
        <v>21</v>
      </c>
      <c r="AM76" s="391"/>
      <c r="AN76" s="391"/>
      <c r="AO76" s="395"/>
      <c r="AP76" s="395"/>
      <c r="AQ76" s="395"/>
      <c r="AR76" s="395"/>
      <c r="AS76" s="395"/>
      <c r="AT76" s="395"/>
      <c r="AU76" s="395"/>
      <c r="AV76" s="395"/>
      <c r="AW76" s="395"/>
      <c r="AX76" s="395"/>
      <c r="AY76" s="395"/>
      <c r="AZ76" s="395"/>
      <c r="BA76" s="395"/>
      <c r="BB76" s="395"/>
      <c r="BC76" s="395"/>
      <c r="BD76" s="395"/>
      <c r="BE76" s="395"/>
      <c r="BF76" s="395"/>
      <c r="BG76" s="395"/>
      <c r="BH76" s="395"/>
      <c r="BI76" s="395"/>
      <c r="BJ76" s="395"/>
      <c r="BK76" s="395"/>
      <c r="BL76" s="395"/>
      <c r="BM76" s="395"/>
    </row>
    <row r="77" spans="2:65" ht="19.95" customHeight="1" x14ac:dyDescent="0.3">
      <c r="B77" s="396" t="s">
        <v>50</v>
      </c>
      <c r="C77" s="396"/>
      <c r="D77" s="396"/>
      <c r="E77" s="396"/>
      <c r="F77" s="391" t="s">
        <v>15</v>
      </c>
      <c r="G77" s="391"/>
      <c r="H77" s="391"/>
      <c r="I77" s="392"/>
      <c r="J77" s="392"/>
      <c r="K77" s="392"/>
      <c r="L77" s="392"/>
      <c r="M77" s="392"/>
      <c r="N77" s="392"/>
      <c r="O77" s="392"/>
      <c r="P77" s="392"/>
      <c r="Q77" s="392"/>
      <c r="R77" s="392"/>
      <c r="S77" s="392"/>
      <c r="T77" s="392"/>
      <c r="U77" s="392"/>
      <c r="V77" s="392"/>
      <c r="W77" s="392"/>
      <c r="X77" s="392"/>
      <c r="Y77" s="392"/>
      <c r="Z77" s="392"/>
      <c r="AA77" s="392"/>
      <c r="AB77" s="392"/>
      <c r="AC77" s="392"/>
      <c r="AD77" s="392"/>
      <c r="AE77" s="392"/>
      <c r="AF77" s="392"/>
      <c r="AG77" s="392"/>
      <c r="AH77" s="397" t="s">
        <v>53</v>
      </c>
      <c r="AI77" s="397"/>
      <c r="AJ77" s="397"/>
      <c r="AK77" s="397"/>
      <c r="AL77" s="391" t="s">
        <v>22</v>
      </c>
      <c r="AM77" s="391"/>
      <c r="AN77" s="391"/>
      <c r="AO77" s="395"/>
      <c r="AP77" s="395"/>
      <c r="AQ77" s="395"/>
      <c r="AR77" s="395"/>
      <c r="AS77" s="395"/>
      <c r="AT77" s="395"/>
      <c r="AU77" s="395"/>
      <c r="AV77" s="395"/>
      <c r="AW77" s="395"/>
      <c r="AX77" s="395"/>
      <c r="AY77" s="395"/>
      <c r="AZ77" s="395"/>
      <c r="BA77" s="395"/>
      <c r="BB77" s="395"/>
      <c r="BC77" s="395"/>
      <c r="BD77" s="395"/>
      <c r="BE77" s="395"/>
      <c r="BF77" s="395"/>
      <c r="BG77" s="395"/>
      <c r="BH77" s="395"/>
      <c r="BI77" s="395"/>
      <c r="BJ77" s="395"/>
      <c r="BK77" s="395"/>
      <c r="BL77" s="395"/>
      <c r="BM77" s="395"/>
    </row>
    <row r="78" spans="2:65" ht="19.95" customHeight="1" x14ac:dyDescent="0.3">
      <c r="B78" s="393" t="s">
        <v>51</v>
      </c>
      <c r="C78" s="393"/>
      <c r="D78" s="393"/>
      <c r="E78" s="393"/>
      <c r="F78" s="391" t="s">
        <v>16</v>
      </c>
      <c r="G78" s="391"/>
      <c r="H78" s="391"/>
      <c r="I78" s="392"/>
      <c r="J78" s="392"/>
      <c r="K78" s="392"/>
      <c r="L78" s="392"/>
      <c r="M78" s="392"/>
      <c r="N78" s="392"/>
      <c r="O78" s="392"/>
      <c r="P78" s="392"/>
      <c r="Q78" s="392"/>
      <c r="R78" s="392"/>
      <c r="S78" s="392"/>
      <c r="T78" s="392"/>
      <c r="U78" s="392"/>
      <c r="V78" s="392"/>
      <c r="W78" s="392"/>
      <c r="X78" s="392"/>
      <c r="Y78" s="392"/>
      <c r="Z78" s="392"/>
      <c r="AA78" s="392"/>
      <c r="AB78" s="392"/>
      <c r="AC78" s="392"/>
      <c r="AD78" s="392"/>
      <c r="AE78" s="392"/>
      <c r="AF78" s="392"/>
      <c r="AG78" s="392"/>
      <c r="AH78" s="397" t="s">
        <v>53</v>
      </c>
      <c r="AI78" s="397"/>
      <c r="AJ78" s="397"/>
      <c r="AK78" s="397"/>
      <c r="AL78" s="391" t="s">
        <v>23</v>
      </c>
      <c r="AM78" s="391"/>
      <c r="AN78" s="391"/>
      <c r="AO78" s="395"/>
      <c r="AP78" s="395"/>
      <c r="AQ78" s="395"/>
      <c r="AR78" s="395"/>
      <c r="AS78" s="395"/>
      <c r="AT78" s="395"/>
      <c r="AU78" s="395"/>
      <c r="AV78" s="395"/>
      <c r="AW78" s="395"/>
      <c r="AX78" s="395"/>
      <c r="AY78" s="395"/>
      <c r="AZ78" s="395"/>
      <c r="BA78" s="395"/>
      <c r="BB78" s="395"/>
      <c r="BC78" s="395"/>
      <c r="BD78" s="395"/>
      <c r="BE78" s="395"/>
      <c r="BF78" s="395"/>
      <c r="BG78" s="395"/>
      <c r="BH78" s="395"/>
      <c r="BI78" s="395"/>
      <c r="BJ78" s="395"/>
      <c r="BK78" s="395"/>
      <c r="BL78" s="395"/>
      <c r="BM78" s="395"/>
    </row>
    <row r="79" spans="2:65" ht="19.95" customHeight="1" x14ac:dyDescent="0.3">
      <c r="B79" s="393" t="s">
        <v>51</v>
      </c>
      <c r="C79" s="393"/>
      <c r="D79" s="393"/>
      <c r="E79" s="393"/>
      <c r="F79" s="391" t="s">
        <v>17</v>
      </c>
      <c r="G79" s="391"/>
      <c r="H79" s="391"/>
      <c r="I79" s="392"/>
      <c r="J79" s="392"/>
      <c r="K79" s="392"/>
      <c r="L79" s="392"/>
      <c r="M79" s="392"/>
      <c r="N79" s="392"/>
      <c r="O79" s="392"/>
      <c r="P79" s="392"/>
      <c r="Q79" s="392"/>
      <c r="R79" s="392"/>
      <c r="S79" s="392"/>
      <c r="T79" s="392"/>
      <c r="U79" s="392"/>
      <c r="V79" s="392"/>
      <c r="W79" s="392"/>
      <c r="X79" s="392"/>
      <c r="Y79" s="392"/>
      <c r="Z79" s="392"/>
      <c r="AA79" s="392"/>
      <c r="AB79" s="392"/>
      <c r="AC79" s="392"/>
      <c r="AD79" s="392"/>
      <c r="AE79" s="392"/>
      <c r="AF79" s="392"/>
      <c r="AG79" s="392"/>
      <c r="AH79" s="397" t="s">
        <v>53</v>
      </c>
      <c r="AI79" s="397"/>
      <c r="AJ79" s="397"/>
      <c r="AK79" s="397"/>
      <c r="AL79" s="398" t="s">
        <v>56</v>
      </c>
      <c r="AM79" s="398"/>
      <c r="AN79" s="398"/>
      <c r="AO79" s="395"/>
      <c r="AP79" s="395"/>
      <c r="AQ79" s="395"/>
      <c r="AR79" s="395"/>
      <c r="AS79" s="395"/>
      <c r="AT79" s="395"/>
      <c r="AU79" s="395"/>
      <c r="AV79" s="395"/>
      <c r="AW79" s="395"/>
      <c r="AX79" s="395"/>
      <c r="AY79" s="395"/>
      <c r="AZ79" s="395"/>
      <c r="BA79" s="395"/>
      <c r="BB79" s="395"/>
      <c r="BC79" s="395"/>
      <c r="BD79" s="395"/>
      <c r="BE79" s="395"/>
      <c r="BF79" s="395"/>
      <c r="BG79" s="395"/>
      <c r="BH79" s="395"/>
      <c r="BI79" s="395"/>
      <c r="BJ79" s="395"/>
      <c r="BK79" s="395"/>
      <c r="BL79" s="395"/>
      <c r="BM79" s="395"/>
    </row>
    <row r="80" spans="2:65" ht="19.95" customHeight="1" x14ac:dyDescent="0.3">
      <c r="B80" s="393" t="s">
        <v>51</v>
      </c>
      <c r="C80" s="393"/>
      <c r="D80" s="393"/>
      <c r="E80" s="393"/>
      <c r="F80" s="391" t="s">
        <v>18</v>
      </c>
      <c r="G80" s="391"/>
      <c r="H80" s="391"/>
      <c r="I80" s="392"/>
      <c r="J80" s="392"/>
      <c r="K80" s="392"/>
      <c r="L80" s="392"/>
      <c r="M80" s="392"/>
      <c r="N80" s="392"/>
      <c r="O80" s="392"/>
      <c r="P80" s="392"/>
      <c r="Q80" s="392"/>
      <c r="R80" s="392"/>
      <c r="S80" s="392"/>
      <c r="T80" s="392"/>
      <c r="U80" s="392"/>
      <c r="V80" s="392"/>
      <c r="W80" s="392"/>
      <c r="X80" s="392"/>
      <c r="Y80" s="392"/>
      <c r="Z80" s="392"/>
      <c r="AA80" s="392"/>
      <c r="AB80" s="392"/>
      <c r="AC80" s="392"/>
      <c r="AD80" s="392"/>
      <c r="AE80" s="392"/>
      <c r="AF80" s="392"/>
      <c r="AG80" s="392"/>
      <c r="AH80" s="400" t="s">
        <v>53</v>
      </c>
      <c r="AI80" s="400"/>
      <c r="AJ80" s="400"/>
      <c r="AK80" s="400"/>
      <c r="AL80" s="401" t="s">
        <v>59</v>
      </c>
      <c r="AM80" s="401"/>
      <c r="AN80" s="401"/>
      <c r="AO80" s="399"/>
      <c r="AP80" s="399"/>
      <c r="AQ80" s="399"/>
      <c r="AR80" s="399"/>
      <c r="AS80" s="399"/>
      <c r="AT80" s="399"/>
      <c r="AU80" s="399"/>
      <c r="AV80" s="399"/>
      <c r="AW80" s="399"/>
      <c r="AX80" s="399"/>
      <c r="AY80" s="399"/>
      <c r="AZ80" s="399"/>
      <c r="BA80" s="399"/>
      <c r="BB80" s="399"/>
      <c r="BC80" s="399"/>
      <c r="BD80" s="399"/>
      <c r="BE80" s="399"/>
      <c r="BF80" s="399"/>
      <c r="BG80" s="399"/>
      <c r="BH80" s="399"/>
      <c r="BI80" s="399"/>
      <c r="BJ80" s="399"/>
      <c r="BK80" s="399"/>
      <c r="BL80" s="399"/>
      <c r="BM80" s="399"/>
    </row>
    <row r="81" spans="2:65" ht="19.95" customHeight="1" x14ac:dyDescent="0.3">
      <c r="B81" s="403" t="s">
        <v>52</v>
      </c>
      <c r="C81" s="403"/>
      <c r="D81" s="403"/>
      <c r="E81" s="403"/>
      <c r="F81" s="391" t="s">
        <v>19</v>
      </c>
      <c r="G81" s="391"/>
      <c r="H81" s="391"/>
      <c r="I81" s="392"/>
      <c r="J81" s="392"/>
      <c r="K81" s="392"/>
      <c r="L81" s="392"/>
      <c r="M81" s="392"/>
      <c r="N81" s="392"/>
      <c r="O81" s="392"/>
      <c r="P81" s="392"/>
      <c r="Q81" s="392"/>
      <c r="R81" s="392"/>
      <c r="S81" s="392"/>
      <c r="T81" s="392"/>
      <c r="U81" s="392"/>
      <c r="V81" s="392"/>
      <c r="W81" s="392"/>
      <c r="X81" s="392"/>
      <c r="Y81" s="392"/>
      <c r="Z81" s="392"/>
      <c r="AA81" s="392"/>
      <c r="AB81" s="392"/>
      <c r="AC81" s="392"/>
      <c r="AD81" s="392"/>
      <c r="AE81" s="392"/>
      <c r="AF81" s="392"/>
      <c r="AG81" s="392"/>
      <c r="AH81" s="59"/>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0"/>
      <c r="BG81" s="60"/>
      <c r="BH81" s="60"/>
      <c r="BI81" s="60"/>
      <c r="BJ81" s="60"/>
      <c r="BK81" s="60"/>
      <c r="BL81" s="60"/>
      <c r="BM81" s="60"/>
    </row>
    <row r="82" spans="2:65" ht="19.95" customHeight="1" x14ac:dyDescent="0.3">
      <c r="B82" s="403" t="s">
        <v>52</v>
      </c>
      <c r="C82" s="403"/>
      <c r="D82" s="403"/>
      <c r="E82" s="403"/>
      <c r="F82" s="391" t="s">
        <v>20</v>
      </c>
      <c r="G82" s="391"/>
      <c r="H82" s="391"/>
      <c r="I82" s="392"/>
      <c r="J82" s="392"/>
      <c r="K82" s="392"/>
      <c r="L82" s="392"/>
      <c r="M82" s="392"/>
      <c r="N82" s="392"/>
      <c r="O82" s="392"/>
      <c r="P82" s="392"/>
      <c r="Q82" s="392"/>
      <c r="R82" s="392"/>
      <c r="S82" s="392"/>
      <c r="T82" s="392"/>
      <c r="U82" s="392"/>
      <c r="V82" s="392"/>
      <c r="W82" s="392"/>
      <c r="X82" s="392"/>
      <c r="Y82" s="392"/>
      <c r="Z82" s="392"/>
      <c r="AA82" s="392"/>
      <c r="AB82" s="392"/>
      <c r="AC82" s="392"/>
      <c r="AD82" s="392"/>
      <c r="AE82" s="392"/>
      <c r="AF82" s="392"/>
      <c r="AG82" s="392"/>
      <c r="AH82" s="402" t="s">
        <v>227</v>
      </c>
      <c r="AI82" s="402"/>
      <c r="AJ82" s="402"/>
      <c r="AK82" s="402"/>
      <c r="AL82" s="402"/>
      <c r="AM82" s="402"/>
      <c r="AN82" s="402"/>
      <c r="AO82" s="402"/>
      <c r="AP82" s="402"/>
      <c r="AQ82" s="402"/>
      <c r="AR82" s="402"/>
      <c r="AS82" s="402"/>
      <c r="AT82" s="402"/>
      <c r="AU82" s="402"/>
      <c r="AV82" s="402"/>
      <c r="AW82" s="402"/>
      <c r="AX82" s="402"/>
      <c r="AY82" s="402"/>
      <c r="AZ82" s="402"/>
      <c r="BA82" s="402"/>
      <c r="BB82" s="402"/>
      <c r="BC82" s="402"/>
      <c r="BD82" s="402"/>
      <c r="BE82" s="402"/>
      <c r="BF82" s="402"/>
      <c r="BG82" s="402"/>
      <c r="BH82" s="402"/>
      <c r="BI82" s="402"/>
      <c r="BJ82" s="402"/>
      <c r="BK82" s="402"/>
      <c r="BL82" s="402"/>
      <c r="BM82" s="402"/>
    </row>
    <row r="83" spans="2:65" ht="19.95" customHeight="1" x14ac:dyDescent="0.3">
      <c r="B83" s="397" t="s">
        <v>53</v>
      </c>
      <c r="C83" s="397"/>
      <c r="D83" s="397"/>
      <c r="E83" s="397"/>
      <c r="F83" s="391" t="s">
        <v>21</v>
      </c>
      <c r="G83" s="391"/>
      <c r="H83" s="391"/>
      <c r="I83" s="392"/>
      <c r="J83" s="392"/>
      <c r="K83" s="392"/>
      <c r="L83" s="392"/>
      <c r="M83" s="392"/>
      <c r="N83" s="392"/>
      <c r="O83" s="392"/>
      <c r="P83" s="392"/>
      <c r="Q83" s="392"/>
      <c r="R83" s="392"/>
      <c r="S83" s="392"/>
      <c r="T83" s="392"/>
      <c r="U83" s="392"/>
      <c r="V83" s="392"/>
      <c r="W83" s="392"/>
      <c r="X83" s="392"/>
      <c r="Y83" s="392"/>
      <c r="Z83" s="392"/>
      <c r="AA83" s="392"/>
      <c r="AB83" s="392"/>
      <c r="AC83" s="392"/>
      <c r="AD83" s="392"/>
      <c r="AE83" s="392"/>
      <c r="AF83" s="392"/>
      <c r="AG83" s="392"/>
      <c r="AH83" s="388" t="s">
        <v>218</v>
      </c>
      <c r="AI83" s="388"/>
      <c r="AJ83" s="388"/>
      <c r="AK83" s="404" t="s">
        <v>29</v>
      </c>
      <c r="AL83" s="404"/>
      <c r="AM83" s="404" t="s">
        <v>30</v>
      </c>
      <c r="AN83" s="404"/>
      <c r="AO83" s="404" t="s">
        <v>31</v>
      </c>
      <c r="AP83" s="404"/>
      <c r="AQ83" s="404" t="s">
        <v>62</v>
      </c>
      <c r="AR83" s="404"/>
      <c r="AS83" s="404" t="s">
        <v>33</v>
      </c>
      <c r="AT83" s="404"/>
      <c r="AU83" s="404" t="s">
        <v>34</v>
      </c>
      <c r="AV83" s="404"/>
      <c r="AW83" s="404" t="s">
        <v>228</v>
      </c>
      <c r="AX83" s="404"/>
      <c r="AY83" s="404"/>
      <c r="AZ83" s="404"/>
      <c r="BA83" s="404" t="s">
        <v>229</v>
      </c>
      <c r="BB83" s="404"/>
      <c r="BC83" s="404"/>
      <c r="BD83" s="404"/>
      <c r="BE83" s="388" t="s">
        <v>230</v>
      </c>
      <c r="BF83" s="388"/>
      <c r="BG83" s="388"/>
      <c r="BH83" s="388" t="s">
        <v>231</v>
      </c>
      <c r="BI83" s="388"/>
      <c r="BJ83" s="388"/>
      <c r="BK83" s="388" t="s">
        <v>232</v>
      </c>
      <c r="BL83" s="388"/>
      <c r="BM83" s="388"/>
    </row>
    <row r="84" spans="2:65" ht="19.95" customHeight="1" x14ac:dyDescent="0.3">
      <c r="B84" s="397" t="s">
        <v>53</v>
      </c>
      <c r="C84" s="397"/>
      <c r="D84" s="397"/>
      <c r="E84" s="397"/>
      <c r="F84" s="391" t="s">
        <v>22</v>
      </c>
      <c r="G84" s="391"/>
      <c r="H84" s="391"/>
      <c r="I84" s="392"/>
      <c r="J84" s="392"/>
      <c r="K84" s="392"/>
      <c r="L84" s="392"/>
      <c r="M84" s="392"/>
      <c r="N84" s="392"/>
      <c r="O84" s="392"/>
      <c r="P84" s="392"/>
      <c r="Q84" s="392"/>
      <c r="R84" s="392"/>
      <c r="S84" s="392"/>
      <c r="T84" s="392"/>
      <c r="U84" s="392"/>
      <c r="V84" s="392"/>
      <c r="W84" s="392"/>
      <c r="X84" s="392"/>
      <c r="Y84" s="392"/>
      <c r="Z84" s="392"/>
      <c r="AA84" s="392"/>
      <c r="AB84" s="392"/>
      <c r="AC84" s="392"/>
      <c r="AD84" s="392"/>
      <c r="AE84" s="392"/>
      <c r="AF84" s="392"/>
      <c r="AG84" s="392"/>
      <c r="AH84" s="391" t="s">
        <v>12</v>
      </c>
      <c r="AI84" s="391"/>
      <c r="AJ84" s="391"/>
      <c r="AK84" s="405"/>
      <c r="AL84" s="405"/>
      <c r="AM84" s="405"/>
      <c r="AN84" s="405"/>
      <c r="AO84" s="405"/>
      <c r="AP84" s="405"/>
      <c r="AQ84" s="405"/>
      <c r="AR84" s="405"/>
      <c r="AS84" s="405"/>
      <c r="AT84" s="405"/>
      <c r="AU84" s="405"/>
      <c r="AV84" s="405"/>
      <c r="AW84" s="405"/>
      <c r="AX84" s="405"/>
      <c r="AY84" s="405"/>
      <c r="AZ84" s="405"/>
      <c r="BA84" s="405"/>
      <c r="BB84" s="405"/>
      <c r="BC84" s="405"/>
      <c r="BD84" s="405"/>
      <c r="BE84" s="405"/>
      <c r="BF84" s="405"/>
      <c r="BG84" s="405"/>
      <c r="BH84" s="405"/>
      <c r="BI84" s="405"/>
      <c r="BJ84" s="405"/>
      <c r="BK84" s="405"/>
      <c r="BL84" s="405"/>
      <c r="BM84" s="405"/>
    </row>
    <row r="85" spans="2:65" ht="19.95" customHeight="1" x14ac:dyDescent="0.3">
      <c r="B85" s="397" t="s">
        <v>53</v>
      </c>
      <c r="C85" s="397"/>
      <c r="D85" s="397"/>
      <c r="E85" s="397"/>
      <c r="F85" s="391" t="s">
        <v>23</v>
      </c>
      <c r="G85" s="391"/>
      <c r="H85" s="391"/>
      <c r="I85" s="392"/>
      <c r="J85" s="392"/>
      <c r="K85" s="392"/>
      <c r="L85" s="392"/>
      <c r="M85" s="392"/>
      <c r="N85" s="392"/>
      <c r="O85" s="392"/>
      <c r="P85" s="392"/>
      <c r="Q85" s="392"/>
      <c r="R85" s="392"/>
      <c r="S85" s="392"/>
      <c r="T85" s="392"/>
      <c r="U85" s="392"/>
      <c r="V85" s="392"/>
      <c r="W85" s="392"/>
      <c r="X85" s="392"/>
      <c r="Y85" s="392"/>
      <c r="Z85" s="392"/>
      <c r="AA85" s="392"/>
      <c r="AB85" s="392"/>
      <c r="AC85" s="392"/>
      <c r="AD85" s="392"/>
      <c r="AE85" s="392"/>
      <c r="AF85" s="392"/>
      <c r="AG85" s="392"/>
      <c r="AH85" s="391" t="s">
        <v>13</v>
      </c>
      <c r="AI85" s="391"/>
      <c r="AJ85" s="391"/>
      <c r="AK85" s="405"/>
      <c r="AL85" s="405"/>
      <c r="AM85" s="405"/>
      <c r="AN85" s="405"/>
      <c r="AO85" s="405"/>
      <c r="AP85" s="405"/>
      <c r="AQ85" s="405"/>
      <c r="AR85" s="405"/>
      <c r="AS85" s="405"/>
      <c r="AT85" s="405"/>
      <c r="AU85" s="405"/>
      <c r="AV85" s="405"/>
      <c r="AW85" s="405"/>
      <c r="AX85" s="405"/>
      <c r="AY85" s="405"/>
      <c r="AZ85" s="405"/>
      <c r="BA85" s="405"/>
      <c r="BB85" s="405"/>
      <c r="BC85" s="405"/>
      <c r="BD85" s="405"/>
      <c r="BE85" s="405"/>
      <c r="BF85" s="405"/>
      <c r="BG85" s="405"/>
      <c r="BH85" s="405"/>
      <c r="BI85" s="405"/>
      <c r="BJ85" s="405"/>
      <c r="BK85" s="405"/>
      <c r="BL85" s="405"/>
      <c r="BM85" s="405"/>
    </row>
    <row r="86" spans="2:65" ht="19.95" customHeight="1" x14ac:dyDescent="0.3">
      <c r="B86" s="406" t="s">
        <v>233</v>
      </c>
      <c r="C86" s="406"/>
      <c r="D86" s="406"/>
      <c r="E86" s="406"/>
      <c r="F86" s="391" t="s">
        <v>234</v>
      </c>
      <c r="G86" s="391"/>
      <c r="H86" s="391"/>
      <c r="I86" s="392"/>
      <c r="J86" s="392"/>
      <c r="K86" s="392"/>
      <c r="L86" s="392"/>
      <c r="M86" s="392"/>
      <c r="N86" s="392"/>
      <c r="O86" s="392"/>
      <c r="P86" s="392"/>
      <c r="Q86" s="392"/>
      <c r="R86" s="392"/>
      <c r="S86" s="392"/>
      <c r="T86" s="392"/>
      <c r="U86" s="392"/>
      <c r="V86" s="392"/>
      <c r="W86" s="392"/>
      <c r="X86" s="392"/>
      <c r="Y86" s="392"/>
      <c r="Z86" s="392"/>
      <c r="AA86" s="392"/>
      <c r="AB86" s="392"/>
      <c r="AC86" s="392"/>
      <c r="AD86" s="392"/>
      <c r="AE86" s="392"/>
      <c r="AF86" s="392"/>
      <c r="AG86" s="392"/>
      <c r="AH86" s="391" t="s">
        <v>14</v>
      </c>
      <c r="AI86" s="391"/>
      <c r="AJ86" s="391"/>
      <c r="AK86" s="405"/>
      <c r="AL86" s="405"/>
      <c r="AM86" s="405"/>
      <c r="AN86" s="405"/>
      <c r="AO86" s="405"/>
      <c r="AP86" s="405"/>
      <c r="AQ86" s="405"/>
      <c r="AR86" s="405"/>
      <c r="AS86" s="405"/>
      <c r="AT86" s="405"/>
      <c r="AU86" s="405"/>
      <c r="AV86" s="405"/>
      <c r="AW86" s="405"/>
      <c r="AX86" s="405"/>
      <c r="AY86" s="405"/>
      <c r="AZ86" s="405"/>
      <c r="BA86" s="405"/>
      <c r="BB86" s="405"/>
      <c r="BC86" s="405"/>
      <c r="BD86" s="405"/>
      <c r="BE86" s="405"/>
      <c r="BF86" s="405"/>
      <c r="BG86" s="405"/>
      <c r="BH86" s="405"/>
      <c r="BI86" s="405"/>
      <c r="BJ86" s="405"/>
      <c r="BK86" s="405"/>
      <c r="BL86" s="405"/>
      <c r="BM86" s="405"/>
    </row>
    <row r="87" spans="2:65" ht="19.95" customHeight="1" x14ac:dyDescent="0.3">
      <c r="B87" s="406" t="s">
        <v>233</v>
      </c>
      <c r="C87" s="406"/>
      <c r="D87" s="406"/>
      <c r="E87" s="406"/>
      <c r="F87" s="391" t="s">
        <v>235</v>
      </c>
      <c r="G87" s="391"/>
      <c r="H87" s="391"/>
      <c r="I87" s="392"/>
      <c r="J87" s="392"/>
      <c r="K87" s="392"/>
      <c r="L87" s="392"/>
      <c r="M87" s="392"/>
      <c r="N87" s="392"/>
      <c r="O87" s="392"/>
      <c r="P87" s="392"/>
      <c r="Q87" s="392"/>
      <c r="R87" s="392"/>
      <c r="S87" s="392"/>
      <c r="T87" s="392"/>
      <c r="U87" s="392"/>
      <c r="V87" s="392"/>
      <c r="W87" s="392"/>
      <c r="X87" s="392"/>
      <c r="Y87" s="392"/>
      <c r="Z87" s="392"/>
      <c r="AA87" s="392"/>
      <c r="AB87" s="392"/>
      <c r="AC87" s="392"/>
      <c r="AD87" s="392"/>
      <c r="AE87" s="392"/>
      <c r="AF87" s="392"/>
      <c r="AG87" s="392"/>
      <c r="AH87" s="391" t="s">
        <v>15</v>
      </c>
      <c r="AI87" s="391"/>
      <c r="AJ87" s="391"/>
      <c r="AK87" s="405"/>
      <c r="AL87" s="405"/>
      <c r="AM87" s="405"/>
      <c r="AN87" s="405"/>
      <c r="AO87" s="405"/>
      <c r="AP87" s="405"/>
      <c r="AQ87" s="405"/>
      <c r="AR87" s="405"/>
      <c r="AS87" s="405"/>
      <c r="AT87" s="405"/>
      <c r="AU87" s="405"/>
      <c r="AV87" s="405"/>
      <c r="AW87" s="405"/>
      <c r="AX87" s="405"/>
      <c r="AY87" s="405"/>
      <c r="AZ87" s="405"/>
      <c r="BA87" s="405"/>
      <c r="BB87" s="405"/>
      <c r="BC87" s="405"/>
      <c r="BD87" s="405"/>
      <c r="BE87" s="405"/>
      <c r="BF87" s="405"/>
      <c r="BG87" s="405"/>
      <c r="BH87" s="405"/>
      <c r="BI87" s="405"/>
      <c r="BJ87" s="405"/>
      <c r="BK87" s="405"/>
      <c r="BL87" s="405"/>
      <c r="BM87" s="405"/>
    </row>
    <row r="88" spans="2:65" ht="19.95" customHeight="1" x14ac:dyDescent="0.3">
      <c r="B88" s="407" t="s">
        <v>236</v>
      </c>
      <c r="C88" s="407"/>
      <c r="D88" s="407"/>
      <c r="E88" s="407"/>
      <c r="F88" s="391" t="s">
        <v>237</v>
      </c>
      <c r="G88" s="391"/>
      <c r="H88" s="391"/>
      <c r="I88" s="392"/>
      <c r="J88" s="392"/>
      <c r="K88" s="392"/>
      <c r="L88" s="392"/>
      <c r="M88" s="392"/>
      <c r="N88" s="392"/>
      <c r="O88" s="392"/>
      <c r="P88" s="392"/>
      <c r="Q88" s="392"/>
      <c r="R88" s="392"/>
      <c r="S88" s="392"/>
      <c r="T88" s="392"/>
      <c r="U88" s="392"/>
      <c r="V88" s="392"/>
      <c r="W88" s="392"/>
      <c r="X88" s="392"/>
      <c r="Y88" s="392"/>
      <c r="Z88" s="392"/>
      <c r="AA88" s="392"/>
      <c r="AB88" s="392"/>
      <c r="AC88" s="392"/>
      <c r="AD88" s="392"/>
      <c r="AE88" s="392"/>
      <c r="AF88" s="392"/>
      <c r="AG88" s="392"/>
      <c r="AH88" s="391" t="s">
        <v>16</v>
      </c>
      <c r="AI88" s="391"/>
      <c r="AJ88" s="391"/>
      <c r="AK88" s="405"/>
      <c r="AL88" s="405"/>
      <c r="AM88" s="405"/>
      <c r="AN88" s="405"/>
      <c r="AO88" s="405"/>
      <c r="AP88" s="405"/>
      <c r="AQ88" s="405"/>
      <c r="AR88" s="405"/>
      <c r="AS88" s="405"/>
      <c r="AT88" s="405"/>
      <c r="AU88" s="405"/>
      <c r="AV88" s="405"/>
      <c r="AW88" s="405"/>
      <c r="AX88" s="405"/>
      <c r="AY88" s="405"/>
      <c r="AZ88" s="405"/>
      <c r="BA88" s="405"/>
      <c r="BB88" s="405"/>
      <c r="BC88" s="405"/>
      <c r="BD88" s="405"/>
      <c r="BE88" s="405"/>
      <c r="BF88" s="405"/>
      <c r="BG88" s="405"/>
      <c r="BH88" s="405"/>
      <c r="BI88" s="405"/>
      <c r="BJ88" s="405"/>
      <c r="BK88" s="405"/>
      <c r="BL88" s="405"/>
      <c r="BM88" s="405"/>
    </row>
    <row r="89" spans="2:65" ht="19.95" customHeight="1" x14ac:dyDescent="0.3">
      <c r="B89" s="407" t="s">
        <v>236</v>
      </c>
      <c r="C89" s="407"/>
      <c r="D89" s="407"/>
      <c r="E89" s="407"/>
      <c r="F89" s="391" t="s">
        <v>238</v>
      </c>
      <c r="G89" s="391"/>
      <c r="H89" s="391"/>
      <c r="I89" s="392"/>
      <c r="J89" s="392"/>
      <c r="K89" s="392"/>
      <c r="L89" s="392"/>
      <c r="M89" s="392"/>
      <c r="N89" s="392"/>
      <c r="O89" s="392"/>
      <c r="P89" s="392"/>
      <c r="Q89" s="392"/>
      <c r="R89" s="392"/>
      <c r="S89" s="392"/>
      <c r="T89" s="392"/>
      <c r="U89" s="392"/>
      <c r="V89" s="392"/>
      <c r="W89" s="392"/>
      <c r="X89" s="392"/>
      <c r="Y89" s="392"/>
      <c r="Z89" s="392"/>
      <c r="AA89" s="392"/>
      <c r="AB89" s="392"/>
      <c r="AC89" s="392"/>
      <c r="AD89" s="392"/>
      <c r="AE89" s="392"/>
      <c r="AF89" s="392"/>
      <c r="AG89" s="392"/>
      <c r="AH89" s="391" t="s">
        <v>17</v>
      </c>
      <c r="AI89" s="391"/>
      <c r="AJ89" s="391"/>
      <c r="AK89" s="405"/>
      <c r="AL89" s="405"/>
      <c r="AM89" s="405"/>
      <c r="AN89" s="405"/>
      <c r="AO89" s="405"/>
      <c r="AP89" s="405"/>
      <c r="AQ89" s="405"/>
      <c r="AR89" s="405"/>
      <c r="AS89" s="405"/>
      <c r="AT89" s="405"/>
      <c r="AU89" s="405"/>
      <c r="AV89" s="405"/>
      <c r="AW89" s="405"/>
      <c r="AX89" s="405"/>
      <c r="AY89" s="405"/>
      <c r="AZ89" s="405"/>
      <c r="BA89" s="405"/>
      <c r="BB89" s="405"/>
      <c r="BC89" s="405"/>
      <c r="BD89" s="405"/>
      <c r="BE89" s="405"/>
      <c r="BF89" s="405"/>
      <c r="BG89" s="405"/>
      <c r="BH89" s="405"/>
      <c r="BI89" s="405"/>
      <c r="BJ89" s="405"/>
      <c r="BK89" s="405"/>
      <c r="BL89" s="405"/>
      <c r="BM89" s="405"/>
    </row>
    <row r="90" spans="2:65" ht="19.95" customHeight="1" x14ac:dyDescent="0.3">
      <c r="B90" s="388" t="s">
        <v>217</v>
      </c>
      <c r="C90" s="388"/>
      <c r="D90" s="388"/>
      <c r="E90" s="388"/>
      <c r="F90" s="388" t="s">
        <v>239</v>
      </c>
      <c r="G90" s="388"/>
      <c r="H90" s="388"/>
      <c r="I90" s="388" t="s">
        <v>219</v>
      </c>
      <c r="J90" s="388"/>
      <c r="K90" s="388" t="s">
        <v>220</v>
      </c>
      <c r="L90" s="388"/>
      <c r="M90" s="388"/>
      <c r="N90" s="388" t="s">
        <v>221</v>
      </c>
      <c r="O90" s="388"/>
      <c r="P90" s="388"/>
      <c r="Q90" s="388" t="s">
        <v>222</v>
      </c>
      <c r="R90" s="388"/>
      <c r="S90" s="388"/>
      <c r="T90" s="388" t="s">
        <v>223</v>
      </c>
      <c r="U90" s="388"/>
      <c r="V90" s="388"/>
      <c r="W90" s="388" t="s">
        <v>224</v>
      </c>
      <c r="X90" s="388"/>
      <c r="Y90" s="388"/>
      <c r="Z90" s="388" t="s">
        <v>225</v>
      </c>
      <c r="AA90" s="388"/>
      <c r="AB90" s="388"/>
      <c r="AC90" s="388"/>
      <c r="AD90" s="388" t="s">
        <v>226</v>
      </c>
      <c r="AE90" s="388"/>
      <c r="AF90" s="388"/>
      <c r="AG90" s="388"/>
      <c r="AH90" s="408" t="s">
        <v>18</v>
      </c>
      <c r="AI90" s="391"/>
      <c r="AJ90" s="391"/>
      <c r="AK90" s="405"/>
      <c r="AL90" s="405"/>
      <c r="AM90" s="405"/>
      <c r="AN90" s="405"/>
      <c r="AO90" s="405"/>
      <c r="AP90" s="405"/>
      <c r="AQ90" s="405"/>
      <c r="AR90" s="405"/>
      <c r="AS90" s="405"/>
      <c r="AT90" s="405"/>
      <c r="AU90" s="405"/>
      <c r="AV90" s="405"/>
      <c r="AW90" s="405"/>
      <c r="AX90" s="405"/>
      <c r="AY90" s="405"/>
      <c r="AZ90" s="405"/>
      <c r="BA90" s="405"/>
      <c r="BB90" s="405"/>
      <c r="BC90" s="405"/>
      <c r="BD90" s="405"/>
      <c r="BE90" s="405"/>
      <c r="BF90" s="405"/>
      <c r="BG90" s="405"/>
      <c r="BH90" s="405"/>
      <c r="BI90" s="405"/>
      <c r="BJ90" s="405"/>
      <c r="BK90" s="405"/>
      <c r="BL90" s="405"/>
      <c r="BM90" s="405"/>
    </row>
    <row r="91" spans="2:65" ht="19.95" customHeight="1" x14ac:dyDescent="0.3">
      <c r="B91" s="390" t="s">
        <v>49</v>
      </c>
      <c r="C91" s="390"/>
      <c r="D91" s="390"/>
      <c r="E91" s="390"/>
      <c r="F91" s="398" t="s">
        <v>56</v>
      </c>
      <c r="G91" s="398"/>
      <c r="H91" s="398"/>
      <c r="I91" s="405"/>
      <c r="J91" s="405"/>
      <c r="K91" s="405"/>
      <c r="L91" s="405"/>
      <c r="M91" s="405"/>
      <c r="N91" s="405"/>
      <c r="O91" s="405"/>
      <c r="P91" s="405"/>
      <c r="Q91" s="405"/>
      <c r="R91" s="405"/>
      <c r="S91" s="405"/>
      <c r="T91" s="405"/>
      <c r="U91" s="405"/>
      <c r="V91" s="405"/>
      <c r="W91" s="405"/>
      <c r="X91" s="405"/>
      <c r="Y91" s="405"/>
      <c r="Z91" s="405"/>
      <c r="AA91" s="405"/>
      <c r="AB91" s="405"/>
      <c r="AC91" s="405"/>
      <c r="AD91" s="405"/>
      <c r="AE91" s="405"/>
      <c r="AF91" s="405"/>
      <c r="AG91" s="405"/>
      <c r="AH91" s="408" t="s">
        <v>19</v>
      </c>
      <c r="AI91" s="391"/>
      <c r="AJ91" s="391"/>
      <c r="AK91" s="405"/>
      <c r="AL91" s="405"/>
      <c r="AM91" s="405"/>
      <c r="AN91" s="405"/>
      <c r="AO91" s="405"/>
      <c r="AP91" s="405"/>
      <c r="AQ91" s="405"/>
      <c r="AR91" s="405"/>
      <c r="AS91" s="405"/>
      <c r="AT91" s="405"/>
      <c r="AU91" s="405"/>
      <c r="AV91" s="405"/>
      <c r="AW91" s="405"/>
      <c r="AX91" s="405"/>
      <c r="AY91" s="405"/>
      <c r="AZ91" s="405"/>
      <c r="BA91" s="405"/>
      <c r="BB91" s="405"/>
      <c r="BC91" s="405"/>
      <c r="BD91" s="405"/>
      <c r="BE91" s="405"/>
      <c r="BF91" s="405"/>
      <c r="BG91" s="405"/>
      <c r="BH91" s="405"/>
      <c r="BI91" s="405"/>
      <c r="BJ91" s="405"/>
      <c r="BK91" s="405"/>
      <c r="BL91" s="405"/>
      <c r="BM91" s="405"/>
    </row>
    <row r="92" spans="2:65" ht="19.95" customHeight="1" x14ac:dyDescent="0.3">
      <c r="B92" s="394" t="s">
        <v>49</v>
      </c>
      <c r="C92" s="394"/>
      <c r="D92" s="394"/>
      <c r="E92" s="394"/>
      <c r="F92" s="398" t="s">
        <v>59</v>
      </c>
      <c r="G92" s="398"/>
      <c r="H92" s="398"/>
      <c r="I92" s="405"/>
      <c r="J92" s="405"/>
      <c r="K92" s="405"/>
      <c r="L92" s="405"/>
      <c r="M92" s="405"/>
      <c r="N92" s="405"/>
      <c r="O92" s="405"/>
      <c r="P92" s="405"/>
      <c r="Q92" s="405"/>
      <c r="R92" s="405"/>
      <c r="S92" s="405"/>
      <c r="T92" s="405"/>
      <c r="U92" s="405"/>
      <c r="V92" s="405"/>
      <c r="W92" s="405"/>
      <c r="X92" s="405"/>
      <c r="Y92" s="405"/>
      <c r="Z92" s="405"/>
      <c r="AA92" s="405"/>
      <c r="AB92" s="405"/>
      <c r="AC92" s="405"/>
      <c r="AD92" s="405"/>
      <c r="AE92" s="405"/>
      <c r="AF92" s="405"/>
      <c r="AG92" s="405"/>
      <c r="AH92" s="408" t="s">
        <v>20</v>
      </c>
      <c r="AI92" s="391"/>
      <c r="AJ92" s="391"/>
      <c r="AK92" s="405"/>
      <c r="AL92" s="405"/>
      <c r="AM92" s="405"/>
      <c r="AN92" s="405"/>
      <c r="AO92" s="405"/>
      <c r="AP92" s="405"/>
      <c r="AQ92" s="405"/>
      <c r="AR92" s="405"/>
      <c r="AS92" s="405"/>
      <c r="AT92" s="405"/>
      <c r="AU92" s="405"/>
      <c r="AV92" s="405"/>
      <c r="AW92" s="405"/>
      <c r="AX92" s="405"/>
      <c r="AY92" s="405"/>
      <c r="AZ92" s="405"/>
      <c r="BA92" s="405"/>
      <c r="BB92" s="405"/>
      <c r="BC92" s="405"/>
      <c r="BD92" s="405"/>
      <c r="BE92" s="405"/>
      <c r="BF92" s="405"/>
      <c r="BG92" s="405"/>
      <c r="BH92" s="405"/>
      <c r="BI92" s="405"/>
      <c r="BJ92" s="405"/>
      <c r="BK92" s="405"/>
      <c r="BL92" s="405"/>
      <c r="BM92" s="405"/>
    </row>
    <row r="93" spans="2:65" ht="19.95" customHeight="1" x14ac:dyDescent="0.3">
      <c r="B93" s="396" t="s">
        <v>50</v>
      </c>
      <c r="C93" s="396"/>
      <c r="D93" s="396"/>
      <c r="E93" s="396"/>
      <c r="F93" s="398" t="s">
        <v>56</v>
      </c>
      <c r="G93" s="398"/>
      <c r="H93" s="398"/>
      <c r="I93" s="405"/>
      <c r="J93" s="405"/>
      <c r="K93" s="405"/>
      <c r="L93" s="405"/>
      <c r="M93" s="405"/>
      <c r="N93" s="405"/>
      <c r="O93" s="405"/>
      <c r="P93" s="405"/>
      <c r="Q93" s="405"/>
      <c r="R93" s="405"/>
      <c r="S93" s="405"/>
      <c r="T93" s="405"/>
      <c r="U93" s="405"/>
      <c r="V93" s="405"/>
      <c r="W93" s="405"/>
      <c r="X93" s="405"/>
      <c r="Y93" s="405"/>
      <c r="Z93" s="405"/>
      <c r="AA93" s="405"/>
      <c r="AB93" s="405"/>
      <c r="AC93" s="405"/>
      <c r="AD93" s="405"/>
      <c r="AE93" s="405"/>
      <c r="AF93" s="405"/>
      <c r="AG93" s="405"/>
      <c r="AH93" s="408" t="s">
        <v>21</v>
      </c>
      <c r="AI93" s="391"/>
      <c r="AJ93" s="391"/>
      <c r="AK93" s="405"/>
      <c r="AL93" s="405"/>
      <c r="AM93" s="405"/>
      <c r="AN93" s="405"/>
      <c r="AO93" s="405"/>
      <c r="AP93" s="405"/>
      <c r="AQ93" s="405"/>
      <c r="AR93" s="405"/>
      <c r="AS93" s="405"/>
      <c r="AT93" s="405"/>
      <c r="AU93" s="405"/>
      <c r="AV93" s="405"/>
      <c r="AW93" s="405"/>
      <c r="AX93" s="405"/>
      <c r="AY93" s="405"/>
      <c r="AZ93" s="405"/>
      <c r="BA93" s="405"/>
      <c r="BB93" s="405"/>
      <c r="BC93" s="405"/>
      <c r="BD93" s="405"/>
      <c r="BE93" s="405"/>
      <c r="BF93" s="405"/>
      <c r="BG93" s="405"/>
      <c r="BH93" s="405"/>
      <c r="BI93" s="405"/>
      <c r="BJ93" s="405"/>
      <c r="BK93" s="405"/>
      <c r="BL93" s="405"/>
      <c r="BM93" s="405"/>
    </row>
    <row r="94" spans="2:65" ht="19.95" customHeight="1" x14ac:dyDescent="0.3">
      <c r="B94" s="396" t="s">
        <v>50</v>
      </c>
      <c r="C94" s="396"/>
      <c r="D94" s="396"/>
      <c r="E94" s="396"/>
      <c r="F94" s="398" t="s">
        <v>59</v>
      </c>
      <c r="G94" s="398"/>
      <c r="H94" s="398"/>
      <c r="I94" s="405"/>
      <c r="J94" s="405"/>
      <c r="K94" s="405"/>
      <c r="L94" s="405"/>
      <c r="M94" s="405"/>
      <c r="N94" s="405"/>
      <c r="O94" s="405"/>
      <c r="P94" s="405"/>
      <c r="Q94" s="405"/>
      <c r="R94" s="405"/>
      <c r="S94" s="405"/>
      <c r="T94" s="405"/>
      <c r="U94" s="405"/>
      <c r="V94" s="405"/>
      <c r="W94" s="405"/>
      <c r="X94" s="405"/>
      <c r="Y94" s="405"/>
      <c r="Z94" s="405"/>
      <c r="AA94" s="405"/>
      <c r="AB94" s="405"/>
      <c r="AC94" s="405"/>
      <c r="AD94" s="405"/>
      <c r="AE94" s="405"/>
      <c r="AF94" s="405"/>
      <c r="AG94" s="405"/>
      <c r="AH94" s="408" t="s">
        <v>22</v>
      </c>
      <c r="AI94" s="391"/>
      <c r="AJ94" s="391"/>
      <c r="AK94" s="405"/>
      <c r="AL94" s="405"/>
      <c r="AM94" s="405"/>
      <c r="AN94" s="405"/>
      <c r="AO94" s="405"/>
      <c r="AP94" s="405"/>
      <c r="AQ94" s="405"/>
      <c r="AR94" s="405"/>
      <c r="AS94" s="405"/>
      <c r="AT94" s="405"/>
      <c r="AU94" s="405"/>
      <c r="AV94" s="405"/>
      <c r="AW94" s="405"/>
      <c r="AX94" s="405"/>
      <c r="AY94" s="405"/>
      <c r="AZ94" s="405"/>
      <c r="BA94" s="405"/>
      <c r="BB94" s="405"/>
      <c r="BC94" s="405"/>
      <c r="BD94" s="405"/>
      <c r="BE94" s="405"/>
      <c r="BF94" s="405"/>
      <c r="BG94" s="405"/>
      <c r="BH94" s="405"/>
      <c r="BI94" s="405"/>
      <c r="BJ94" s="405"/>
      <c r="BK94" s="405"/>
      <c r="BL94" s="405"/>
      <c r="BM94" s="405"/>
    </row>
    <row r="95" spans="2:65" ht="19.95" customHeight="1" x14ac:dyDescent="0.3">
      <c r="B95" s="393" t="s">
        <v>51</v>
      </c>
      <c r="C95" s="393"/>
      <c r="D95" s="393"/>
      <c r="E95" s="393"/>
      <c r="F95" s="398" t="s">
        <v>56</v>
      </c>
      <c r="G95" s="398"/>
      <c r="H95" s="398"/>
      <c r="I95" s="405"/>
      <c r="J95" s="405"/>
      <c r="K95" s="405"/>
      <c r="L95" s="405"/>
      <c r="M95" s="405"/>
      <c r="N95" s="405"/>
      <c r="O95" s="405"/>
      <c r="P95" s="405"/>
      <c r="Q95" s="405"/>
      <c r="R95" s="405"/>
      <c r="S95" s="405"/>
      <c r="T95" s="405"/>
      <c r="U95" s="405"/>
      <c r="V95" s="405"/>
      <c r="W95" s="405"/>
      <c r="X95" s="405"/>
      <c r="Y95" s="405"/>
      <c r="Z95" s="405"/>
      <c r="AA95" s="405"/>
      <c r="AB95" s="405"/>
      <c r="AC95" s="405"/>
      <c r="AD95" s="405"/>
      <c r="AE95" s="405"/>
      <c r="AF95" s="405"/>
      <c r="AG95" s="405"/>
      <c r="AH95" s="408" t="s">
        <v>23</v>
      </c>
      <c r="AI95" s="391"/>
      <c r="AJ95" s="391"/>
      <c r="AK95" s="405"/>
      <c r="AL95" s="405"/>
      <c r="AM95" s="405"/>
      <c r="AN95" s="405"/>
      <c r="AO95" s="405"/>
      <c r="AP95" s="405"/>
      <c r="AQ95" s="405"/>
      <c r="AR95" s="405"/>
      <c r="AS95" s="405"/>
      <c r="AT95" s="405"/>
      <c r="AU95" s="405"/>
      <c r="AV95" s="405"/>
      <c r="AW95" s="405"/>
      <c r="AX95" s="405"/>
      <c r="AY95" s="405"/>
      <c r="AZ95" s="405"/>
      <c r="BA95" s="405"/>
      <c r="BB95" s="405"/>
      <c r="BC95" s="405"/>
      <c r="BD95" s="405"/>
      <c r="BE95" s="405"/>
      <c r="BF95" s="405"/>
      <c r="BG95" s="405"/>
      <c r="BH95" s="405"/>
      <c r="BI95" s="405"/>
      <c r="BJ95" s="405"/>
      <c r="BK95" s="405"/>
      <c r="BL95" s="405"/>
      <c r="BM95" s="405"/>
    </row>
    <row r="96" spans="2:65" ht="19.95" customHeight="1" x14ac:dyDescent="0.3">
      <c r="B96" s="393" t="s">
        <v>51</v>
      </c>
      <c r="C96" s="393"/>
      <c r="D96" s="393"/>
      <c r="E96" s="393"/>
      <c r="F96" s="398" t="s">
        <v>59</v>
      </c>
      <c r="G96" s="398"/>
      <c r="H96" s="398"/>
      <c r="I96" s="405"/>
      <c r="J96" s="405"/>
      <c r="K96" s="405"/>
      <c r="L96" s="405"/>
      <c r="M96" s="405"/>
      <c r="N96" s="405"/>
      <c r="O96" s="405"/>
      <c r="P96" s="405"/>
      <c r="Q96" s="405"/>
      <c r="R96" s="405"/>
      <c r="S96" s="405"/>
      <c r="T96" s="405"/>
      <c r="U96" s="405"/>
      <c r="V96" s="405"/>
      <c r="W96" s="405"/>
      <c r="X96" s="405"/>
      <c r="Y96" s="405"/>
      <c r="Z96" s="405"/>
      <c r="AA96" s="405"/>
      <c r="AB96" s="405"/>
      <c r="AC96" s="405"/>
      <c r="AD96" s="405"/>
      <c r="AE96" s="405"/>
      <c r="AF96" s="405"/>
      <c r="AG96" s="405"/>
      <c r="AH96" s="408" t="s">
        <v>234</v>
      </c>
      <c r="AI96" s="391"/>
      <c r="AJ96" s="391"/>
      <c r="AK96" s="405"/>
      <c r="AL96" s="405"/>
      <c r="AM96" s="405"/>
      <c r="AN96" s="405"/>
      <c r="AO96" s="405"/>
      <c r="AP96" s="405"/>
      <c r="AQ96" s="405"/>
      <c r="AR96" s="405"/>
      <c r="AS96" s="405"/>
      <c r="AT96" s="405"/>
      <c r="AU96" s="405"/>
      <c r="AV96" s="405"/>
      <c r="AW96" s="405"/>
      <c r="AX96" s="405"/>
      <c r="AY96" s="405"/>
      <c r="AZ96" s="405"/>
      <c r="BA96" s="405"/>
      <c r="BB96" s="405"/>
      <c r="BC96" s="405"/>
      <c r="BD96" s="405"/>
      <c r="BE96" s="405"/>
      <c r="BF96" s="405"/>
      <c r="BG96" s="405"/>
      <c r="BH96" s="405"/>
      <c r="BI96" s="405"/>
      <c r="BJ96" s="405"/>
      <c r="BK96" s="405"/>
      <c r="BL96" s="405"/>
      <c r="BM96" s="405"/>
    </row>
    <row r="97" spans="2:65" ht="19.95" customHeight="1" x14ac:dyDescent="0.3">
      <c r="B97" s="403" t="s">
        <v>52</v>
      </c>
      <c r="C97" s="403"/>
      <c r="D97" s="403"/>
      <c r="E97" s="403"/>
      <c r="F97" s="398" t="s">
        <v>56</v>
      </c>
      <c r="G97" s="398"/>
      <c r="H97" s="398"/>
      <c r="I97" s="405"/>
      <c r="J97" s="405"/>
      <c r="K97" s="405"/>
      <c r="L97" s="405"/>
      <c r="M97" s="405"/>
      <c r="N97" s="405"/>
      <c r="O97" s="405"/>
      <c r="P97" s="405"/>
      <c r="Q97" s="405"/>
      <c r="R97" s="405"/>
      <c r="S97" s="405"/>
      <c r="T97" s="405"/>
      <c r="U97" s="405"/>
      <c r="V97" s="405"/>
      <c r="W97" s="405"/>
      <c r="X97" s="405"/>
      <c r="Y97" s="405"/>
      <c r="Z97" s="405"/>
      <c r="AA97" s="405"/>
      <c r="AB97" s="405"/>
      <c r="AC97" s="405"/>
      <c r="AD97" s="405"/>
      <c r="AE97" s="405"/>
      <c r="AF97" s="405"/>
      <c r="AG97" s="405"/>
      <c r="AH97" s="408" t="s">
        <v>235</v>
      </c>
      <c r="AI97" s="391"/>
      <c r="AJ97" s="391"/>
      <c r="AK97" s="405"/>
      <c r="AL97" s="405"/>
      <c r="AM97" s="405"/>
      <c r="AN97" s="405"/>
      <c r="AO97" s="405"/>
      <c r="AP97" s="405"/>
      <c r="AQ97" s="405"/>
      <c r="AR97" s="405"/>
      <c r="AS97" s="405"/>
      <c r="AT97" s="405"/>
      <c r="AU97" s="405"/>
      <c r="AV97" s="405"/>
      <c r="AW97" s="405"/>
      <c r="AX97" s="405"/>
      <c r="AY97" s="405"/>
      <c r="AZ97" s="405"/>
      <c r="BA97" s="405"/>
      <c r="BB97" s="405"/>
      <c r="BC97" s="405"/>
      <c r="BD97" s="405"/>
      <c r="BE97" s="405"/>
      <c r="BF97" s="405"/>
      <c r="BG97" s="405"/>
      <c r="BH97" s="405"/>
      <c r="BI97" s="405"/>
      <c r="BJ97" s="405"/>
      <c r="BK97" s="405"/>
      <c r="BL97" s="405"/>
      <c r="BM97" s="405"/>
    </row>
    <row r="98" spans="2:65" ht="19.95" customHeight="1" x14ac:dyDescent="0.3">
      <c r="B98" s="403" t="s">
        <v>52</v>
      </c>
      <c r="C98" s="403"/>
      <c r="D98" s="403"/>
      <c r="E98" s="403"/>
      <c r="F98" s="398" t="s">
        <v>59</v>
      </c>
      <c r="G98" s="398"/>
      <c r="H98" s="398"/>
      <c r="I98" s="405"/>
      <c r="J98" s="405"/>
      <c r="K98" s="405"/>
      <c r="L98" s="405"/>
      <c r="M98" s="405"/>
      <c r="N98" s="405"/>
      <c r="O98" s="405"/>
      <c r="P98" s="405"/>
      <c r="Q98" s="405"/>
      <c r="R98" s="405"/>
      <c r="S98" s="405"/>
      <c r="T98" s="405"/>
      <c r="U98" s="405"/>
      <c r="V98" s="405"/>
      <c r="W98" s="405"/>
      <c r="X98" s="405"/>
      <c r="Y98" s="405"/>
      <c r="Z98" s="405"/>
      <c r="AA98" s="405"/>
      <c r="AB98" s="405"/>
      <c r="AC98" s="405"/>
      <c r="AD98" s="405"/>
      <c r="AE98" s="405"/>
      <c r="AF98" s="405"/>
      <c r="AG98" s="405"/>
      <c r="AH98" s="408" t="s">
        <v>237</v>
      </c>
      <c r="AI98" s="391"/>
      <c r="AJ98" s="391"/>
      <c r="AK98" s="405"/>
      <c r="AL98" s="405"/>
      <c r="AM98" s="405"/>
      <c r="AN98" s="405"/>
      <c r="AO98" s="405"/>
      <c r="AP98" s="405"/>
      <c r="AQ98" s="405"/>
      <c r="AR98" s="405"/>
      <c r="AS98" s="405"/>
      <c r="AT98" s="405"/>
      <c r="AU98" s="405"/>
      <c r="AV98" s="405"/>
      <c r="AW98" s="405"/>
      <c r="AX98" s="405"/>
      <c r="AY98" s="405"/>
      <c r="AZ98" s="405"/>
      <c r="BA98" s="405"/>
      <c r="BB98" s="405"/>
      <c r="BC98" s="405"/>
      <c r="BD98" s="405"/>
      <c r="BE98" s="405"/>
      <c r="BF98" s="405"/>
      <c r="BG98" s="405"/>
      <c r="BH98" s="405"/>
      <c r="BI98" s="405"/>
      <c r="BJ98" s="405"/>
      <c r="BK98" s="405"/>
      <c r="BL98" s="405"/>
      <c r="BM98" s="405"/>
    </row>
    <row r="99" spans="2:65" ht="19.95" customHeight="1" x14ac:dyDescent="0.3">
      <c r="B99" s="397" t="s">
        <v>53</v>
      </c>
      <c r="C99" s="397"/>
      <c r="D99" s="397"/>
      <c r="E99" s="397"/>
      <c r="F99" s="398" t="s">
        <v>56</v>
      </c>
      <c r="G99" s="398"/>
      <c r="H99" s="398"/>
      <c r="I99" s="405"/>
      <c r="J99" s="405"/>
      <c r="K99" s="405"/>
      <c r="L99" s="405"/>
      <c r="M99" s="405"/>
      <c r="N99" s="405"/>
      <c r="O99" s="405"/>
      <c r="P99" s="405"/>
      <c r="Q99" s="405"/>
      <c r="R99" s="405"/>
      <c r="S99" s="405"/>
      <c r="T99" s="405"/>
      <c r="U99" s="405"/>
      <c r="V99" s="405"/>
      <c r="W99" s="405"/>
      <c r="X99" s="405"/>
      <c r="Y99" s="405"/>
      <c r="Z99" s="405"/>
      <c r="AA99" s="405"/>
      <c r="AB99" s="405"/>
      <c r="AC99" s="405"/>
      <c r="AD99" s="405"/>
      <c r="AE99" s="405"/>
      <c r="AF99" s="405"/>
      <c r="AG99" s="405"/>
      <c r="AH99" s="408" t="s">
        <v>238</v>
      </c>
      <c r="AI99" s="391"/>
      <c r="AJ99" s="391"/>
      <c r="AK99" s="405"/>
      <c r="AL99" s="405"/>
      <c r="AM99" s="405"/>
      <c r="AN99" s="405"/>
      <c r="AO99" s="405"/>
      <c r="AP99" s="405"/>
      <c r="AQ99" s="405"/>
      <c r="AR99" s="405"/>
      <c r="AS99" s="405"/>
      <c r="AT99" s="405"/>
      <c r="AU99" s="405"/>
      <c r="AV99" s="405"/>
      <c r="AW99" s="405"/>
      <c r="AX99" s="405"/>
      <c r="AY99" s="405"/>
      <c r="AZ99" s="405"/>
      <c r="BA99" s="405"/>
      <c r="BB99" s="405"/>
      <c r="BC99" s="405"/>
      <c r="BD99" s="405"/>
      <c r="BE99" s="405"/>
      <c r="BF99" s="405"/>
      <c r="BG99" s="405"/>
      <c r="BH99" s="405"/>
      <c r="BI99" s="405"/>
      <c r="BJ99" s="405"/>
      <c r="BK99" s="405"/>
      <c r="BL99" s="405"/>
      <c r="BM99" s="405"/>
    </row>
    <row r="100" spans="2:65" ht="19.95" customHeight="1" x14ac:dyDescent="0.3">
      <c r="B100" s="397" t="s">
        <v>53</v>
      </c>
      <c r="C100" s="397"/>
      <c r="D100" s="397"/>
      <c r="E100" s="397"/>
      <c r="F100" s="398" t="s">
        <v>59</v>
      </c>
      <c r="G100" s="398"/>
      <c r="H100" s="398"/>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405"/>
      <c r="AF100" s="405"/>
      <c r="AG100" s="405"/>
    </row>
    <row r="101" spans="2:65" ht="19.95" customHeight="1" x14ac:dyDescent="0.3">
      <c r="B101" s="406" t="s">
        <v>233</v>
      </c>
      <c r="C101" s="406"/>
      <c r="D101" s="406"/>
      <c r="E101" s="406"/>
      <c r="F101" s="398" t="s">
        <v>56</v>
      </c>
      <c r="G101" s="398"/>
      <c r="H101" s="398"/>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405"/>
      <c r="AF101" s="405"/>
      <c r="AG101" s="405"/>
    </row>
    <row r="102" spans="2:65" ht="19.95" customHeight="1" x14ac:dyDescent="0.3">
      <c r="B102" s="406" t="s">
        <v>233</v>
      </c>
      <c r="C102" s="406"/>
      <c r="D102" s="406"/>
      <c r="E102" s="406"/>
      <c r="F102" s="398" t="s">
        <v>59</v>
      </c>
      <c r="G102" s="398"/>
      <c r="H102" s="398"/>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405"/>
      <c r="AF102" s="405"/>
      <c r="AG102" s="405"/>
    </row>
    <row r="103" spans="2:65" ht="19.95" customHeight="1" x14ac:dyDescent="0.3">
      <c r="B103" s="407" t="s">
        <v>236</v>
      </c>
      <c r="C103" s="407"/>
      <c r="D103" s="407"/>
      <c r="E103" s="407"/>
      <c r="F103" s="398" t="s">
        <v>56</v>
      </c>
      <c r="G103" s="398"/>
      <c r="H103" s="398"/>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405"/>
      <c r="AF103" s="405"/>
      <c r="AG103" s="405"/>
    </row>
    <row r="104" spans="2:65" ht="19.95" customHeight="1" x14ac:dyDescent="0.3">
      <c r="B104" s="407" t="s">
        <v>236</v>
      </c>
      <c r="C104" s="407"/>
      <c r="D104" s="407"/>
      <c r="E104" s="407"/>
      <c r="F104" s="398" t="s">
        <v>59</v>
      </c>
      <c r="G104" s="398"/>
      <c r="H104" s="398"/>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row>
    <row r="105" spans="2:65" ht="19.95" customHeight="1" x14ac:dyDescent="0.3">
      <c r="B105" s="384" t="s">
        <v>240</v>
      </c>
      <c r="C105" s="384"/>
      <c r="D105" s="384"/>
      <c r="E105" s="384"/>
      <c r="F105" s="384"/>
      <c r="G105" s="384"/>
      <c r="H105" s="384"/>
      <c r="I105" s="384"/>
      <c r="J105" s="384"/>
      <c r="K105" s="384"/>
      <c r="L105" s="384"/>
      <c r="M105" s="384"/>
      <c r="N105" s="384"/>
      <c r="O105" s="384"/>
      <c r="P105" s="384"/>
      <c r="Q105" s="384"/>
      <c r="R105" s="384"/>
      <c r="S105" s="384"/>
      <c r="T105" s="384"/>
      <c r="U105" s="384"/>
      <c r="V105" s="384"/>
      <c r="W105" s="384"/>
      <c r="X105" s="384"/>
      <c r="Y105" s="384"/>
      <c r="Z105" s="384"/>
      <c r="AA105" s="384"/>
      <c r="AB105" s="384"/>
      <c r="AC105" s="384"/>
      <c r="AD105" s="384"/>
      <c r="AE105" s="384"/>
      <c r="AF105" s="384"/>
      <c r="AG105" s="384"/>
      <c r="AH105" s="402"/>
      <c r="AI105" s="402"/>
      <c r="AJ105" s="402"/>
      <c r="AK105" s="402"/>
      <c r="AL105" s="402"/>
      <c r="AM105" s="402"/>
      <c r="AN105" s="402"/>
      <c r="AO105" s="402"/>
      <c r="AP105" s="402"/>
      <c r="AQ105" s="402"/>
      <c r="AR105" s="402"/>
      <c r="AS105" s="402"/>
      <c r="AT105" s="402"/>
      <c r="AU105" s="402"/>
      <c r="AV105" s="402"/>
      <c r="AW105" s="402"/>
      <c r="AX105" s="402"/>
      <c r="AY105" s="402"/>
      <c r="AZ105" s="402"/>
      <c r="BA105" s="402"/>
      <c r="BB105" s="402"/>
      <c r="BC105" s="402"/>
      <c r="BD105" s="402"/>
      <c r="BE105" s="402"/>
      <c r="BF105" s="402"/>
      <c r="BG105" s="402"/>
      <c r="BH105" s="402"/>
      <c r="BI105" s="402"/>
      <c r="BJ105" s="402"/>
      <c r="BK105" s="402"/>
      <c r="BL105" s="402"/>
      <c r="BM105" s="402"/>
    </row>
    <row r="106" spans="2:65" ht="19.95" customHeight="1" x14ac:dyDescent="0.3">
      <c r="B106" s="388" t="s">
        <v>241</v>
      </c>
      <c r="C106" s="388"/>
      <c r="D106" s="388" t="s">
        <v>242</v>
      </c>
      <c r="E106" s="388"/>
      <c r="F106" s="388"/>
      <c r="G106" s="388" t="s">
        <v>217</v>
      </c>
      <c r="H106" s="388"/>
      <c r="I106" s="388"/>
      <c r="J106" s="388"/>
      <c r="K106" s="388" t="s">
        <v>218</v>
      </c>
      <c r="L106" s="388"/>
      <c r="M106" s="388"/>
      <c r="N106" s="388" t="s">
        <v>243</v>
      </c>
      <c r="O106" s="388"/>
      <c r="P106" s="388"/>
      <c r="Q106" s="388"/>
      <c r="R106" s="388"/>
      <c r="S106" s="388"/>
      <c r="T106" s="388" t="s">
        <v>244</v>
      </c>
      <c r="U106" s="388"/>
      <c r="V106" s="388"/>
      <c r="W106" s="388"/>
      <c r="X106" s="388"/>
      <c r="Y106" s="388"/>
      <c r="Z106" s="388"/>
      <c r="AA106" s="388"/>
      <c r="AB106" s="388"/>
      <c r="AC106" s="388"/>
      <c r="AD106" s="388"/>
      <c r="AE106" s="388"/>
      <c r="AF106" s="388"/>
      <c r="AG106" s="388"/>
      <c r="AH106" s="388"/>
      <c r="AI106" s="388"/>
      <c r="AJ106" s="388"/>
      <c r="AK106" s="388"/>
      <c r="AL106" s="388"/>
      <c r="AM106" s="388"/>
      <c r="AN106" s="388"/>
      <c r="AO106" s="388"/>
      <c r="AP106" s="388"/>
      <c r="AQ106" s="388"/>
      <c r="AR106" s="388"/>
      <c r="AS106" s="388"/>
      <c r="AT106" s="388"/>
      <c r="AU106" s="388"/>
      <c r="AV106" s="388"/>
      <c r="AW106" s="388"/>
      <c r="AX106" s="388"/>
      <c r="AY106" s="388"/>
      <c r="AZ106" s="388" t="s">
        <v>245</v>
      </c>
      <c r="BA106" s="388"/>
      <c r="BB106" s="388"/>
      <c r="BC106" s="388"/>
      <c r="BD106" s="388"/>
      <c r="BE106" s="388"/>
      <c r="BF106" s="388" t="s">
        <v>246</v>
      </c>
      <c r="BG106" s="388"/>
      <c r="BH106" s="388"/>
      <c r="BI106" s="388"/>
      <c r="BJ106" s="388"/>
      <c r="BK106" s="388"/>
      <c r="BL106" s="388"/>
      <c r="BM106" s="388"/>
    </row>
    <row r="107" spans="2:65" s="61" customFormat="1" ht="40.049999999999997" customHeight="1" x14ac:dyDescent="0.3">
      <c r="B107" s="409">
        <v>1</v>
      </c>
      <c r="C107" s="409"/>
      <c r="D107" s="410"/>
      <c r="E107" s="410"/>
      <c r="F107" s="410"/>
      <c r="G107" s="409"/>
      <c r="H107" s="409"/>
      <c r="I107" s="409"/>
      <c r="J107" s="409"/>
      <c r="K107" s="409"/>
      <c r="L107" s="409"/>
      <c r="M107" s="409"/>
      <c r="N107" s="409"/>
      <c r="O107" s="409"/>
      <c r="P107" s="409"/>
      <c r="Q107" s="409"/>
      <c r="R107" s="409"/>
      <c r="S107" s="409"/>
      <c r="T107" s="411"/>
      <c r="U107" s="411"/>
      <c r="V107" s="411"/>
      <c r="W107" s="411"/>
      <c r="X107" s="411"/>
      <c r="Y107" s="411"/>
      <c r="Z107" s="411"/>
      <c r="AA107" s="411"/>
      <c r="AB107" s="411"/>
      <c r="AC107" s="411"/>
      <c r="AD107" s="411"/>
      <c r="AE107" s="411"/>
      <c r="AF107" s="411"/>
      <c r="AG107" s="411"/>
      <c r="AH107" s="411"/>
      <c r="AI107" s="411"/>
      <c r="AJ107" s="411"/>
      <c r="AK107" s="411"/>
      <c r="AL107" s="411"/>
      <c r="AM107" s="411"/>
      <c r="AN107" s="411"/>
      <c r="AO107" s="411"/>
      <c r="AP107" s="411"/>
      <c r="AQ107" s="411"/>
      <c r="AR107" s="411"/>
      <c r="AS107" s="411"/>
      <c r="AT107" s="411"/>
      <c r="AU107" s="411"/>
      <c r="AV107" s="411"/>
      <c r="AW107" s="411"/>
      <c r="AX107" s="411"/>
      <c r="AY107" s="411"/>
      <c r="AZ107" s="409"/>
      <c r="BA107" s="409"/>
      <c r="BB107" s="409"/>
      <c r="BC107" s="409"/>
      <c r="BD107" s="409"/>
      <c r="BE107" s="409"/>
      <c r="BF107" s="409"/>
      <c r="BG107" s="409"/>
      <c r="BH107" s="409"/>
      <c r="BI107" s="409"/>
      <c r="BJ107" s="409"/>
      <c r="BK107" s="409"/>
      <c r="BL107" s="409"/>
      <c r="BM107" s="409"/>
    </row>
    <row r="108" spans="2:65" s="61" customFormat="1" ht="40.049999999999997" customHeight="1" x14ac:dyDescent="0.3">
      <c r="B108" s="409">
        <v>2</v>
      </c>
      <c r="C108" s="409"/>
      <c r="D108" s="410"/>
      <c r="E108" s="410"/>
      <c r="F108" s="410"/>
      <c r="G108" s="409"/>
      <c r="H108" s="409"/>
      <c r="I108" s="409"/>
      <c r="J108" s="409"/>
      <c r="K108" s="409"/>
      <c r="L108" s="409"/>
      <c r="M108" s="409"/>
      <c r="N108" s="409"/>
      <c r="O108" s="409"/>
      <c r="P108" s="409"/>
      <c r="Q108" s="409"/>
      <c r="R108" s="409"/>
      <c r="S108" s="409"/>
      <c r="T108" s="411"/>
      <c r="U108" s="411"/>
      <c r="V108" s="411"/>
      <c r="W108" s="411"/>
      <c r="X108" s="411"/>
      <c r="Y108" s="411"/>
      <c r="Z108" s="411"/>
      <c r="AA108" s="411"/>
      <c r="AB108" s="411"/>
      <c r="AC108" s="411"/>
      <c r="AD108" s="411"/>
      <c r="AE108" s="411"/>
      <c r="AF108" s="411"/>
      <c r="AG108" s="411"/>
      <c r="AH108" s="411"/>
      <c r="AI108" s="411"/>
      <c r="AJ108" s="411"/>
      <c r="AK108" s="411"/>
      <c r="AL108" s="411"/>
      <c r="AM108" s="411"/>
      <c r="AN108" s="411"/>
      <c r="AO108" s="411"/>
      <c r="AP108" s="411"/>
      <c r="AQ108" s="411"/>
      <c r="AR108" s="411"/>
      <c r="AS108" s="411"/>
      <c r="AT108" s="411"/>
      <c r="AU108" s="411"/>
      <c r="AV108" s="411"/>
      <c r="AW108" s="411"/>
      <c r="AX108" s="411"/>
      <c r="AY108" s="411"/>
      <c r="AZ108" s="409"/>
      <c r="BA108" s="409"/>
      <c r="BB108" s="409"/>
      <c r="BC108" s="409"/>
      <c r="BD108" s="409"/>
      <c r="BE108" s="409"/>
      <c r="BF108" s="409"/>
      <c r="BG108" s="409"/>
      <c r="BH108" s="409"/>
      <c r="BI108" s="409"/>
      <c r="BJ108" s="409"/>
      <c r="BK108" s="409"/>
      <c r="BL108" s="409"/>
      <c r="BM108" s="409"/>
    </row>
    <row r="109" spans="2:65" s="61" customFormat="1" ht="40.049999999999997" customHeight="1" x14ac:dyDescent="0.3">
      <c r="B109" s="409">
        <v>3</v>
      </c>
      <c r="C109" s="409"/>
      <c r="D109" s="410"/>
      <c r="E109" s="410"/>
      <c r="F109" s="410"/>
      <c r="G109" s="409"/>
      <c r="H109" s="409"/>
      <c r="I109" s="409"/>
      <c r="J109" s="409"/>
      <c r="K109" s="409"/>
      <c r="L109" s="409"/>
      <c r="M109" s="409"/>
      <c r="N109" s="409"/>
      <c r="O109" s="409"/>
      <c r="P109" s="409"/>
      <c r="Q109" s="409"/>
      <c r="R109" s="409"/>
      <c r="S109" s="409"/>
      <c r="T109" s="411"/>
      <c r="U109" s="411"/>
      <c r="V109" s="411"/>
      <c r="W109" s="411"/>
      <c r="X109" s="411"/>
      <c r="Y109" s="411"/>
      <c r="Z109" s="411"/>
      <c r="AA109" s="411"/>
      <c r="AB109" s="411"/>
      <c r="AC109" s="411"/>
      <c r="AD109" s="411"/>
      <c r="AE109" s="411"/>
      <c r="AF109" s="411"/>
      <c r="AG109" s="411"/>
      <c r="AH109" s="411"/>
      <c r="AI109" s="411"/>
      <c r="AJ109" s="411"/>
      <c r="AK109" s="411"/>
      <c r="AL109" s="411"/>
      <c r="AM109" s="411"/>
      <c r="AN109" s="411"/>
      <c r="AO109" s="411"/>
      <c r="AP109" s="411"/>
      <c r="AQ109" s="411"/>
      <c r="AR109" s="411"/>
      <c r="AS109" s="411"/>
      <c r="AT109" s="411"/>
      <c r="AU109" s="411"/>
      <c r="AV109" s="411"/>
      <c r="AW109" s="411"/>
      <c r="AX109" s="411"/>
      <c r="AY109" s="411"/>
      <c r="AZ109" s="409"/>
      <c r="BA109" s="409"/>
      <c r="BB109" s="409"/>
      <c r="BC109" s="409"/>
      <c r="BD109" s="409"/>
      <c r="BE109" s="409"/>
      <c r="BF109" s="409"/>
      <c r="BG109" s="409"/>
      <c r="BH109" s="409"/>
      <c r="BI109" s="409"/>
      <c r="BJ109" s="409"/>
      <c r="BK109" s="409"/>
      <c r="BL109" s="409"/>
      <c r="BM109" s="409"/>
    </row>
    <row r="110" spans="2:65" s="61" customFormat="1" ht="40.049999999999997" customHeight="1" x14ac:dyDescent="0.3">
      <c r="B110" s="409">
        <v>4</v>
      </c>
      <c r="C110" s="409"/>
      <c r="D110" s="410"/>
      <c r="E110" s="410"/>
      <c r="F110" s="410"/>
      <c r="G110" s="409"/>
      <c r="H110" s="409"/>
      <c r="I110" s="409"/>
      <c r="J110" s="409"/>
      <c r="K110" s="409"/>
      <c r="L110" s="409"/>
      <c r="M110" s="409"/>
      <c r="N110" s="409"/>
      <c r="O110" s="409"/>
      <c r="P110" s="409"/>
      <c r="Q110" s="409"/>
      <c r="R110" s="409"/>
      <c r="S110" s="409"/>
      <c r="T110" s="411"/>
      <c r="U110" s="411"/>
      <c r="V110" s="411"/>
      <c r="W110" s="411"/>
      <c r="X110" s="411"/>
      <c r="Y110" s="411"/>
      <c r="Z110" s="411"/>
      <c r="AA110" s="411"/>
      <c r="AB110" s="411"/>
      <c r="AC110" s="411"/>
      <c r="AD110" s="411"/>
      <c r="AE110" s="411"/>
      <c r="AF110" s="411"/>
      <c r="AG110" s="411"/>
      <c r="AH110" s="411"/>
      <c r="AI110" s="411"/>
      <c r="AJ110" s="411"/>
      <c r="AK110" s="411"/>
      <c r="AL110" s="411"/>
      <c r="AM110" s="411"/>
      <c r="AN110" s="411"/>
      <c r="AO110" s="411"/>
      <c r="AP110" s="411"/>
      <c r="AQ110" s="411"/>
      <c r="AR110" s="411"/>
      <c r="AS110" s="411"/>
      <c r="AT110" s="411"/>
      <c r="AU110" s="411"/>
      <c r="AV110" s="411"/>
      <c r="AW110" s="411"/>
      <c r="AX110" s="411"/>
      <c r="AY110" s="411"/>
      <c r="AZ110" s="409"/>
      <c r="BA110" s="409"/>
      <c r="BB110" s="409"/>
      <c r="BC110" s="409"/>
      <c r="BD110" s="409"/>
      <c r="BE110" s="409"/>
      <c r="BF110" s="409"/>
      <c r="BG110" s="409"/>
      <c r="BH110" s="409"/>
      <c r="BI110" s="409"/>
      <c r="BJ110" s="409"/>
      <c r="BK110" s="409"/>
      <c r="BL110" s="409"/>
      <c r="BM110" s="409"/>
    </row>
    <row r="111" spans="2:65" s="61" customFormat="1" ht="40.049999999999997" customHeight="1" x14ac:dyDescent="0.3">
      <c r="B111" s="409">
        <v>5</v>
      </c>
      <c r="C111" s="409"/>
      <c r="D111" s="410"/>
      <c r="E111" s="410"/>
      <c r="F111" s="410"/>
      <c r="G111" s="409"/>
      <c r="H111" s="409"/>
      <c r="I111" s="409"/>
      <c r="J111" s="409"/>
      <c r="K111" s="409"/>
      <c r="L111" s="409"/>
      <c r="M111" s="409"/>
      <c r="N111" s="409"/>
      <c r="O111" s="409"/>
      <c r="P111" s="409"/>
      <c r="Q111" s="409"/>
      <c r="R111" s="409"/>
      <c r="S111" s="409"/>
      <c r="T111" s="411"/>
      <c r="U111" s="411"/>
      <c r="V111" s="411"/>
      <c r="W111" s="411"/>
      <c r="X111" s="411"/>
      <c r="Y111" s="411"/>
      <c r="Z111" s="411"/>
      <c r="AA111" s="411"/>
      <c r="AB111" s="411"/>
      <c r="AC111" s="411"/>
      <c r="AD111" s="411"/>
      <c r="AE111" s="411"/>
      <c r="AF111" s="411"/>
      <c r="AG111" s="411"/>
      <c r="AH111" s="411"/>
      <c r="AI111" s="411"/>
      <c r="AJ111" s="411"/>
      <c r="AK111" s="411"/>
      <c r="AL111" s="411"/>
      <c r="AM111" s="411"/>
      <c r="AN111" s="411"/>
      <c r="AO111" s="411"/>
      <c r="AP111" s="411"/>
      <c r="AQ111" s="411"/>
      <c r="AR111" s="411"/>
      <c r="AS111" s="411"/>
      <c r="AT111" s="411"/>
      <c r="AU111" s="411"/>
      <c r="AV111" s="411"/>
      <c r="AW111" s="411"/>
      <c r="AX111" s="411"/>
      <c r="AY111" s="411"/>
      <c r="AZ111" s="409"/>
      <c r="BA111" s="409"/>
      <c r="BB111" s="409"/>
      <c r="BC111" s="409"/>
      <c r="BD111" s="409"/>
      <c r="BE111" s="409"/>
      <c r="BF111" s="409"/>
      <c r="BG111" s="409"/>
      <c r="BH111" s="409"/>
      <c r="BI111" s="409"/>
      <c r="BJ111" s="409"/>
      <c r="BK111" s="409"/>
      <c r="BL111" s="409"/>
      <c r="BM111" s="409"/>
    </row>
    <row r="112" spans="2:65" s="61" customFormat="1" ht="40.049999999999997" customHeight="1" x14ac:dyDescent="0.3">
      <c r="B112" s="409">
        <v>6</v>
      </c>
      <c r="C112" s="409"/>
      <c r="D112" s="410"/>
      <c r="E112" s="410"/>
      <c r="F112" s="410"/>
      <c r="G112" s="409"/>
      <c r="H112" s="409"/>
      <c r="I112" s="409"/>
      <c r="J112" s="409"/>
      <c r="K112" s="409"/>
      <c r="L112" s="409"/>
      <c r="M112" s="409"/>
      <c r="N112" s="409"/>
      <c r="O112" s="409"/>
      <c r="P112" s="409"/>
      <c r="Q112" s="409"/>
      <c r="R112" s="409"/>
      <c r="S112" s="409"/>
      <c r="T112" s="411"/>
      <c r="U112" s="411"/>
      <c r="V112" s="411"/>
      <c r="W112" s="411"/>
      <c r="X112" s="411"/>
      <c r="Y112" s="411"/>
      <c r="Z112" s="411"/>
      <c r="AA112" s="411"/>
      <c r="AB112" s="411"/>
      <c r="AC112" s="411"/>
      <c r="AD112" s="411"/>
      <c r="AE112" s="411"/>
      <c r="AF112" s="411"/>
      <c r="AG112" s="411"/>
      <c r="AH112" s="411"/>
      <c r="AI112" s="411"/>
      <c r="AJ112" s="411"/>
      <c r="AK112" s="411"/>
      <c r="AL112" s="411"/>
      <c r="AM112" s="411"/>
      <c r="AN112" s="411"/>
      <c r="AO112" s="411"/>
      <c r="AP112" s="411"/>
      <c r="AQ112" s="411"/>
      <c r="AR112" s="411"/>
      <c r="AS112" s="411"/>
      <c r="AT112" s="411"/>
      <c r="AU112" s="411"/>
      <c r="AV112" s="411"/>
      <c r="AW112" s="411"/>
      <c r="AX112" s="411"/>
      <c r="AY112" s="411"/>
      <c r="AZ112" s="409"/>
      <c r="BA112" s="409"/>
      <c r="BB112" s="409"/>
      <c r="BC112" s="409"/>
      <c r="BD112" s="409"/>
      <c r="BE112" s="409"/>
      <c r="BF112" s="409"/>
      <c r="BG112" s="409"/>
      <c r="BH112" s="409"/>
      <c r="BI112" s="409"/>
      <c r="BJ112" s="409"/>
      <c r="BK112" s="409"/>
      <c r="BL112" s="409"/>
      <c r="BM112" s="409"/>
    </row>
    <row r="113" spans="2:65" s="61" customFormat="1" ht="40.049999999999997" customHeight="1" x14ac:dyDescent="0.3">
      <c r="B113" s="409">
        <v>7</v>
      </c>
      <c r="C113" s="409"/>
      <c r="D113" s="410"/>
      <c r="E113" s="410"/>
      <c r="F113" s="410"/>
      <c r="G113" s="409"/>
      <c r="H113" s="409"/>
      <c r="I113" s="409"/>
      <c r="J113" s="409"/>
      <c r="K113" s="409"/>
      <c r="L113" s="409"/>
      <c r="M113" s="409"/>
      <c r="N113" s="409"/>
      <c r="O113" s="409"/>
      <c r="P113" s="409"/>
      <c r="Q113" s="409"/>
      <c r="R113" s="409"/>
      <c r="S113" s="409"/>
      <c r="T113" s="411"/>
      <c r="U113" s="411"/>
      <c r="V113" s="411"/>
      <c r="W113" s="411"/>
      <c r="X113" s="411"/>
      <c r="Y113" s="411"/>
      <c r="Z113" s="411"/>
      <c r="AA113" s="411"/>
      <c r="AB113" s="411"/>
      <c r="AC113" s="411"/>
      <c r="AD113" s="411"/>
      <c r="AE113" s="411"/>
      <c r="AF113" s="411"/>
      <c r="AG113" s="411"/>
      <c r="AH113" s="411"/>
      <c r="AI113" s="411"/>
      <c r="AJ113" s="411"/>
      <c r="AK113" s="411"/>
      <c r="AL113" s="411"/>
      <c r="AM113" s="411"/>
      <c r="AN113" s="411"/>
      <c r="AO113" s="411"/>
      <c r="AP113" s="411"/>
      <c r="AQ113" s="411"/>
      <c r="AR113" s="411"/>
      <c r="AS113" s="411"/>
      <c r="AT113" s="411"/>
      <c r="AU113" s="411"/>
      <c r="AV113" s="411"/>
      <c r="AW113" s="411"/>
      <c r="AX113" s="411"/>
      <c r="AY113" s="411"/>
      <c r="AZ113" s="409"/>
      <c r="BA113" s="409"/>
      <c r="BB113" s="409"/>
      <c r="BC113" s="409"/>
      <c r="BD113" s="409"/>
      <c r="BE113" s="409"/>
      <c r="BF113" s="409"/>
      <c r="BG113" s="409"/>
      <c r="BH113" s="409"/>
      <c r="BI113" s="409"/>
      <c r="BJ113" s="409"/>
      <c r="BK113" s="409"/>
      <c r="BL113" s="409"/>
      <c r="BM113" s="409"/>
    </row>
    <row r="114" spans="2:65" s="61" customFormat="1" ht="40.049999999999997" customHeight="1" x14ac:dyDescent="0.3">
      <c r="B114" s="409">
        <v>8</v>
      </c>
      <c r="C114" s="409"/>
      <c r="D114" s="410"/>
      <c r="E114" s="410"/>
      <c r="F114" s="410"/>
      <c r="G114" s="409"/>
      <c r="H114" s="409"/>
      <c r="I114" s="409"/>
      <c r="J114" s="409"/>
      <c r="K114" s="409"/>
      <c r="L114" s="409"/>
      <c r="M114" s="409"/>
      <c r="N114" s="409"/>
      <c r="O114" s="409"/>
      <c r="P114" s="409"/>
      <c r="Q114" s="409"/>
      <c r="R114" s="409"/>
      <c r="S114" s="409"/>
      <c r="T114" s="411"/>
      <c r="U114" s="411"/>
      <c r="V114" s="411"/>
      <c r="W114" s="411"/>
      <c r="X114" s="411"/>
      <c r="Y114" s="411"/>
      <c r="Z114" s="411"/>
      <c r="AA114" s="411"/>
      <c r="AB114" s="411"/>
      <c r="AC114" s="411"/>
      <c r="AD114" s="411"/>
      <c r="AE114" s="411"/>
      <c r="AF114" s="411"/>
      <c r="AG114" s="411"/>
      <c r="AH114" s="411"/>
      <c r="AI114" s="411"/>
      <c r="AJ114" s="411"/>
      <c r="AK114" s="411"/>
      <c r="AL114" s="411"/>
      <c r="AM114" s="411"/>
      <c r="AN114" s="411"/>
      <c r="AO114" s="411"/>
      <c r="AP114" s="411"/>
      <c r="AQ114" s="411"/>
      <c r="AR114" s="411"/>
      <c r="AS114" s="411"/>
      <c r="AT114" s="411"/>
      <c r="AU114" s="411"/>
      <c r="AV114" s="411"/>
      <c r="AW114" s="411"/>
      <c r="AX114" s="411"/>
      <c r="AY114" s="411"/>
      <c r="AZ114" s="409"/>
      <c r="BA114" s="409"/>
      <c r="BB114" s="409"/>
      <c r="BC114" s="409"/>
      <c r="BD114" s="409"/>
      <c r="BE114" s="409"/>
      <c r="BF114" s="409"/>
      <c r="BG114" s="409"/>
      <c r="BH114" s="409"/>
      <c r="BI114" s="409"/>
      <c r="BJ114" s="409"/>
      <c r="BK114" s="409"/>
      <c r="BL114" s="409"/>
      <c r="BM114" s="409"/>
    </row>
    <row r="115" spans="2:65" s="61" customFormat="1" ht="40.049999999999997" customHeight="1" x14ac:dyDescent="0.3">
      <c r="B115" s="409">
        <v>9</v>
      </c>
      <c r="C115" s="409"/>
      <c r="D115" s="410"/>
      <c r="E115" s="410"/>
      <c r="F115" s="410"/>
      <c r="G115" s="409"/>
      <c r="H115" s="409"/>
      <c r="I115" s="409"/>
      <c r="J115" s="409"/>
      <c r="K115" s="409"/>
      <c r="L115" s="409"/>
      <c r="M115" s="409"/>
      <c r="N115" s="409"/>
      <c r="O115" s="409"/>
      <c r="P115" s="409"/>
      <c r="Q115" s="409"/>
      <c r="R115" s="409"/>
      <c r="S115" s="409"/>
      <c r="T115" s="411"/>
      <c r="U115" s="411"/>
      <c r="V115" s="411"/>
      <c r="W115" s="411"/>
      <c r="X115" s="411"/>
      <c r="Y115" s="411"/>
      <c r="Z115" s="411"/>
      <c r="AA115" s="411"/>
      <c r="AB115" s="411"/>
      <c r="AC115" s="411"/>
      <c r="AD115" s="411"/>
      <c r="AE115" s="411"/>
      <c r="AF115" s="411"/>
      <c r="AG115" s="411"/>
      <c r="AH115" s="411"/>
      <c r="AI115" s="411"/>
      <c r="AJ115" s="411"/>
      <c r="AK115" s="411"/>
      <c r="AL115" s="411"/>
      <c r="AM115" s="411"/>
      <c r="AN115" s="411"/>
      <c r="AO115" s="411"/>
      <c r="AP115" s="411"/>
      <c r="AQ115" s="411"/>
      <c r="AR115" s="411"/>
      <c r="AS115" s="411"/>
      <c r="AT115" s="411"/>
      <c r="AU115" s="411"/>
      <c r="AV115" s="411"/>
      <c r="AW115" s="411"/>
      <c r="AX115" s="411"/>
      <c r="AY115" s="411"/>
      <c r="AZ115" s="409"/>
      <c r="BA115" s="409"/>
      <c r="BB115" s="409"/>
      <c r="BC115" s="409"/>
      <c r="BD115" s="409"/>
      <c r="BE115" s="409"/>
      <c r="BF115" s="409"/>
      <c r="BG115" s="409"/>
      <c r="BH115" s="409"/>
      <c r="BI115" s="409"/>
      <c r="BJ115" s="409"/>
      <c r="BK115" s="409"/>
      <c r="BL115" s="409"/>
      <c r="BM115" s="409"/>
    </row>
    <row r="116" spans="2:65" s="61" customFormat="1" ht="40.049999999999997" customHeight="1" x14ac:dyDescent="0.3">
      <c r="B116" s="409">
        <v>10</v>
      </c>
      <c r="C116" s="409"/>
      <c r="D116" s="410"/>
      <c r="E116" s="410"/>
      <c r="F116" s="410"/>
      <c r="G116" s="409"/>
      <c r="H116" s="409"/>
      <c r="I116" s="409"/>
      <c r="J116" s="409"/>
      <c r="K116" s="409"/>
      <c r="L116" s="409"/>
      <c r="M116" s="409"/>
      <c r="N116" s="409"/>
      <c r="O116" s="409"/>
      <c r="P116" s="409"/>
      <c r="Q116" s="409"/>
      <c r="R116" s="409"/>
      <c r="S116" s="409"/>
      <c r="T116" s="411"/>
      <c r="U116" s="411"/>
      <c r="V116" s="411"/>
      <c r="W116" s="411"/>
      <c r="X116" s="411"/>
      <c r="Y116" s="411"/>
      <c r="Z116" s="411"/>
      <c r="AA116" s="411"/>
      <c r="AB116" s="411"/>
      <c r="AC116" s="411"/>
      <c r="AD116" s="411"/>
      <c r="AE116" s="411"/>
      <c r="AF116" s="411"/>
      <c r="AG116" s="411"/>
      <c r="AH116" s="411"/>
      <c r="AI116" s="411"/>
      <c r="AJ116" s="411"/>
      <c r="AK116" s="411"/>
      <c r="AL116" s="411"/>
      <c r="AM116" s="411"/>
      <c r="AN116" s="411"/>
      <c r="AO116" s="411"/>
      <c r="AP116" s="411"/>
      <c r="AQ116" s="411"/>
      <c r="AR116" s="411"/>
      <c r="AS116" s="411"/>
      <c r="AT116" s="411"/>
      <c r="AU116" s="411"/>
      <c r="AV116" s="411"/>
      <c r="AW116" s="411"/>
      <c r="AX116" s="411"/>
      <c r="AY116" s="411"/>
      <c r="AZ116" s="409"/>
      <c r="BA116" s="409"/>
      <c r="BB116" s="409"/>
      <c r="BC116" s="409"/>
      <c r="BD116" s="409"/>
      <c r="BE116" s="409"/>
      <c r="BF116" s="409"/>
      <c r="BG116" s="409"/>
      <c r="BH116" s="409"/>
      <c r="BI116" s="409"/>
      <c r="BJ116" s="409"/>
      <c r="BK116" s="409"/>
      <c r="BL116" s="409"/>
      <c r="BM116" s="409"/>
    </row>
    <row r="117" spans="2:65" s="61" customFormat="1" ht="40.049999999999997" customHeight="1" x14ac:dyDescent="0.3">
      <c r="B117" s="409">
        <v>11</v>
      </c>
      <c r="C117" s="409"/>
      <c r="D117" s="410"/>
      <c r="E117" s="410"/>
      <c r="F117" s="410"/>
      <c r="G117" s="409"/>
      <c r="H117" s="409"/>
      <c r="I117" s="409"/>
      <c r="J117" s="409"/>
      <c r="K117" s="409"/>
      <c r="L117" s="409"/>
      <c r="M117" s="409"/>
      <c r="N117" s="409"/>
      <c r="O117" s="409"/>
      <c r="P117" s="409"/>
      <c r="Q117" s="409"/>
      <c r="R117" s="409"/>
      <c r="S117" s="409"/>
      <c r="T117" s="411"/>
      <c r="U117" s="411"/>
      <c r="V117" s="411"/>
      <c r="W117" s="411"/>
      <c r="X117" s="411"/>
      <c r="Y117" s="411"/>
      <c r="Z117" s="411"/>
      <c r="AA117" s="411"/>
      <c r="AB117" s="411"/>
      <c r="AC117" s="411"/>
      <c r="AD117" s="411"/>
      <c r="AE117" s="411"/>
      <c r="AF117" s="411"/>
      <c r="AG117" s="411"/>
      <c r="AH117" s="411"/>
      <c r="AI117" s="411"/>
      <c r="AJ117" s="411"/>
      <c r="AK117" s="411"/>
      <c r="AL117" s="411"/>
      <c r="AM117" s="411"/>
      <c r="AN117" s="411"/>
      <c r="AO117" s="411"/>
      <c r="AP117" s="411"/>
      <c r="AQ117" s="411"/>
      <c r="AR117" s="411"/>
      <c r="AS117" s="411"/>
      <c r="AT117" s="411"/>
      <c r="AU117" s="411"/>
      <c r="AV117" s="411"/>
      <c r="AW117" s="411"/>
      <c r="AX117" s="411"/>
      <c r="AY117" s="411"/>
      <c r="AZ117" s="409"/>
      <c r="BA117" s="409"/>
      <c r="BB117" s="409"/>
      <c r="BC117" s="409"/>
      <c r="BD117" s="409"/>
      <c r="BE117" s="409"/>
      <c r="BF117" s="409"/>
      <c r="BG117" s="409"/>
      <c r="BH117" s="409"/>
      <c r="BI117" s="409"/>
      <c r="BJ117" s="409"/>
      <c r="BK117" s="409"/>
      <c r="BL117" s="409"/>
      <c r="BM117" s="409"/>
    </row>
    <row r="118" spans="2:65" s="61" customFormat="1" ht="40.049999999999997" customHeight="1" x14ac:dyDescent="0.3">
      <c r="B118" s="409">
        <v>12</v>
      </c>
      <c r="C118" s="409"/>
      <c r="D118" s="410"/>
      <c r="E118" s="410"/>
      <c r="F118" s="410"/>
      <c r="G118" s="409"/>
      <c r="H118" s="409"/>
      <c r="I118" s="409"/>
      <c r="J118" s="409"/>
      <c r="K118" s="409"/>
      <c r="L118" s="409"/>
      <c r="M118" s="409"/>
      <c r="N118" s="409"/>
      <c r="O118" s="409"/>
      <c r="P118" s="409"/>
      <c r="Q118" s="409"/>
      <c r="R118" s="409"/>
      <c r="S118" s="409"/>
      <c r="T118" s="411"/>
      <c r="U118" s="411"/>
      <c r="V118" s="411"/>
      <c r="W118" s="411"/>
      <c r="X118" s="411"/>
      <c r="Y118" s="411"/>
      <c r="Z118" s="411"/>
      <c r="AA118" s="411"/>
      <c r="AB118" s="411"/>
      <c r="AC118" s="411"/>
      <c r="AD118" s="411"/>
      <c r="AE118" s="411"/>
      <c r="AF118" s="411"/>
      <c r="AG118" s="411"/>
      <c r="AH118" s="411"/>
      <c r="AI118" s="411"/>
      <c r="AJ118" s="411"/>
      <c r="AK118" s="411"/>
      <c r="AL118" s="411"/>
      <c r="AM118" s="411"/>
      <c r="AN118" s="411"/>
      <c r="AO118" s="411"/>
      <c r="AP118" s="411"/>
      <c r="AQ118" s="411"/>
      <c r="AR118" s="411"/>
      <c r="AS118" s="411"/>
      <c r="AT118" s="411"/>
      <c r="AU118" s="411"/>
      <c r="AV118" s="411"/>
      <c r="AW118" s="411"/>
      <c r="AX118" s="411"/>
      <c r="AY118" s="411"/>
      <c r="AZ118" s="409"/>
      <c r="BA118" s="409"/>
      <c r="BB118" s="409"/>
      <c r="BC118" s="409"/>
      <c r="BD118" s="409"/>
      <c r="BE118" s="409"/>
      <c r="BF118" s="409"/>
      <c r="BG118" s="409"/>
      <c r="BH118" s="409"/>
      <c r="BI118" s="409"/>
      <c r="BJ118" s="409"/>
      <c r="BK118" s="409"/>
      <c r="BL118" s="409"/>
      <c r="BM118" s="409"/>
    </row>
    <row r="119" spans="2:65" s="61" customFormat="1" ht="40.049999999999997" customHeight="1" x14ac:dyDescent="0.3">
      <c r="B119" s="409">
        <v>13</v>
      </c>
      <c r="C119" s="409"/>
      <c r="D119" s="410"/>
      <c r="E119" s="410"/>
      <c r="F119" s="410"/>
      <c r="G119" s="409"/>
      <c r="H119" s="409"/>
      <c r="I119" s="409"/>
      <c r="J119" s="409"/>
      <c r="K119" s="409"/>
      <c r="L119" s="409"/>
      <c r="M119" s="409"/>
      <c r="N119" s="409"/>
      <c r="O119" s="409"/>
      <c r="P119" s="409"/>
      <c r="Q119" s="409"/>
      <c r="R119" s="409"/>
      <c r="S119" s="409"/>
      <c r="T119" s="411"/>
      <c r="U119" s="411"/>
      <c r="V119" s="411"/>
      <c r="W119" s="411"/>
      <c r="X119" s="411"/>
      <c r="Y119" s="411"/>
      <c r="Z119" s="411"/>
      <c r="AA119" s="411"/>
      <c r="AB119" s="411"/>
      <c r="AC119" s="411"/>
      <c r="AD119" s="411"/>
      <c r="AE119" s="411"/>
      <c r="AF119" s="411"/>
      <c r="AG119" s="411"/>
      <c r="AH119" s="411"/>
      <c r="AI119" s="411"/>
      <c r="AJ119" s="411"/>
      <c r="AK119" s="411"/>
      <c r="AL119" s="411"/>
      <c r="AM119" s="411"/>
      <c r="AN119" s="411"/>
      <c r="AO119" s="411"/>
      <c r="AP119" s="411"/>
      <c r="AQ119" s="411"/>
      <c r="AR119" s="411"/>
      <c r="AS119" s="411"/>
      <c r="AT119" s="411"/>
      <c r="AU119" s="411"/>
      <c r="AV119" s="411"/>
      <c r="AW119" s="411"/>
      <c r="AX119" s="411"/>
      <c r="AY119" s="411"/>
      <c r="AZ119" s="409"/>
      <c r="BA119" s="409"/>
      <c r="BB119" s="409"/>
      <c r="BC119" s="409"/>
      <c r="BD119" s="409"/>
      <c r="BE119" s="409"/>
      <c r="BF119" s="409"/>
      <c r="BG119" s="409"/>
      <c r="BH119" s="409"/>
      <c r="BI119" s="409"/>
      <c r="BJ119" s="409"/>
      <c r="BK119" s="409"/>
      <c r="BL119" s="409"/>
      <c r="BM119" s="409"/>
    </row>
    <row r="120" spans="2:65" s="61" customFormat="1" ht="40.049999999999997" customHeight="1" x14ac:dyDescent="0.3">
      <c r="B120" s="409">
        <v>14</v>
      </c>
      <c r="C120" s="409"/>
      <c r="D120" s="410"/>
      <c r="E120" s="410"/>
      <c r="F120" s="410"/>
      <c r="G120" s="409"/>
      <c r="H120" s="409"/>
      <c r="I120" s="409"/>
      <c r="J120" s="409"/>
      <c r="K120" s="409"/>
      <c r="L120" s="409"/>
      <c r="M120" s="409"/>
      <c r="N120" s="409"/>
      <c r="O120" s="409"/>
      <c r="P120" s="409"/>
      <c r="Q120" s="409"/>
      <c r="R120" s="409"/>
      <c r="S120" s="409"/>
      <c r="T120" s="411"/>
      <c r="U120" s="411"/>
      <c r="V120" s="411"/>
      <c r="W120" s="411"/>
      <c r="X120" s="411"/>
      <c r="Y120" s="411"/>
      <c r="Z120" s="411"/>
      <c r="AA120" s="411"/>
      <c r="AB120" s="411"/>
      <c r="AC120" s="411"/>
      <c r="AD120" s="411"/>
      <c r="AE120" s="411"/>
      <c r="AF120" s="411"/>
      <c r="AG120" s="411"/>
      <c r="AH120" s="411"/>
      <c r="AI120" s="411"/>
      <c r="AJ120" s="411"/>
      <c r="AK120" s="411"/>
      <c r="AL120" s="411"/>
      <c r="AM120" s="411"/>
      <c r="AN120" s="411"/>
      <c r="AO120" s="411"/>
      <c r="AP120" s="411"/>
      <c r="AQ120" s="411"/>
      <c r="AR120" s="411"/>
      <c r="AS120" s="411"/>
      <c r="AT120" s="411"/>
      <c r="AU120" s="411"/>
      <c r="AV120" s="411"/>
      <c r="AW120" s="411"/>
      <c r="AX120" s="411"/>
      <c r="AY120" s="411"/>
      <c r="AZ120" s="409"/>
      <c r="BA120" s="409"/>
      <c r="BB120" s="409"/>
      <c r="BC120" s="409"/>
      <c r="BD120" s="409"/>
      <c r="BE120" s="409"/>
      <c r="BF120" s="409"/>
      <c r="BG120" s="409"/>
      <c r="BH120" s="409"/>
      <c r="BI120" s="409"/>
      <c r="BJ120" s="409"/>
      <c r="BK120" s="409"/>
      <c r="BL120" s="409"/>
      <c r="BM120" s="409"/>
    </row>
    <row r="121" spans="2:65" s="61" customFormat="1" ht="40.049999999999997" customHeight="1" x14ac:dyDescent="0.3">
      <c r="B121" s="409">
        <v>15</v>
      </c>
      <c r="C121" s="409"/>
      <c r="D121" s="410"/>
      <c r="E121" s="410"/>
      <c r="F121" s="410"/>
      <c r="G121" s="409"/>
      <c r="H121" s="409"/>
      <c r="I121" s="409"/>
      <c r="J121" s="409"/>
      <c r="K121" s="409"/>
      <c r="L121" s="409"/>
      <c r="M121" s="409"/>
      <c r="N121" s="409"/>
      <c r="O121" s="409"/>
      <c r="P121" s="409"/>
      <c r="Q121" s="409"/>
      <c r="R121" s="409"/>
      <c r="S121" s="409"/>
      <c r="T121" s="411"/>
      <c r="U121" s="411"/>
      <c r="V121" s="411"/>
      <c r="W121" s="411"/>
      <c r="X121" s="411"/>
      <c r="Y121" s="411"/>
      <c r="Z121" s="411"/>
      <c r="AA121" s="411"/>
      <c r="AB121" s="411"/>
      <c r="AC121" s="411"/>
      <c r="AD121" s="411"/>
      <c r="AE121" s="411"/>
      <c r="AF121" s="411"/>
      <c r="AG121" s="411"/>
      <c r="AH121" s="411"/>
      <c r="AI121" s="411"/>
      <c r="AJ121" s="411"/>
      <c r="AK121" s="411"/>
      <c r="AL121" s="411"/>
      <c r="AM121" s="411"/>
      <c r="AN121" s="411"/>
      <c r="AO121" s="411"/>
      <c r="AP121" s="411"/>
      <c r="AQ121" s="411"/>
      <c r="AR121" s="411"/>
      <c r="AS121" s="411"/>
      <c r="AT121" s="411"/>
      <c r="AU121" s="411"/>
      <c r="AV121" s="411"/>
      <c r="AW121" s="411"/>
      <c r="AX121" s="411"/>
      <c r="AY121" s="411"/>
      <c r="AZ121" s="409"/>
      <c r="BA121" s="409"/>
      <c r="BB121" s="409"/>
      <c r="BC121" s="409"/>
      <c r="BD121" s="409"/>
      <c r="BE121" s="409"/>
      <c r="BF121" s="409"/>
      <c r="BG121" s="409"/>
      <c r="BH121" s="409"/>
      <c r="BI121" s="409"/>
      <c r="BJ121" s="409"/>
      <c r="BK121" s="409"/>
      <c r="BL121" s="409"/>
      <c r="BM121" s="409"/>
    </row>
    <row r="122" spans="2:65" s="61" customFormat="1" ht="40.049999999999997" customHeight="1" x14ac:dyDescent="0.3">
      <c r="B122" s="409">
        <v>16</v>
      </c>
      <c r="C122" s="409"/>
      <c r="D122" s="410"/>
      <c r="E122" s="410"/>
      <c r="F122" s="410"/>
      <c r="G122" s="409"/>
      <c r="H122" s="409"/>
      <c r="I122" s="409"/>
      <c r="J122" s="409"/>
      <c r="K122" s="409"/>
      <c r="L122" s="409"/>
      <c r="M122" s="409"/>
      <c r="N122" s="409"/>
      <c r="O122" s="409"/>
      <c r="P122" s="409"/>
      <c r="Q122" s="409"/>
      <c r="R122" s="409"/>
      <c r="S122" s="409"/>
      <c r="T122" s="411"/>
      <c r="U122" s="411"/>
      <c r="V122" s="411"/>
      <c r="W122" s="411"/>
      <c r="X122" s="411"/>
      <c r="Y122" s="411"/>
      <c r="Z122" s="411"/>
      <c r="AA122" s="411"/>
      <c r="AB122" s="411"/>
      <c r="AC122" s="411"/>
      <c r="AD122" s="411"/>
      <c r="AE122" s="411"/>
      <c r="AF122" s="411"/>
      <c r="AG122" s="411"/>
      <c r="AH122" s="411"/>
      <c r="AI122" s="411"/>
      <c r="AJ122" s="411"/>
      <c r="AK122" s="411"/>
      <c r="AL122" s="411"/>
      <c r="AM122" s="411"/>
      <c r="AN122" s="411"/>
      <c r="AO122" s="411"/>
      <c r="AP122" s="411"/>
      <c r="AQ122" s="411"/>
      <c r="AR122" s="411"/>
      <c r="AS122" s="411"/>
      <c r="AT122" s="411"/>
      <c r="AU122" s="411"/>
      <c r="AV122" s="411"/>
      <c r="AW122" s="411"/>
      <c r="AX122" s="411"/>
      <c r="AY122" s="411"/>
      <c r="AZ122" s="409"/>
      <c r="BA122" s="409"/>
      <c r="BB122" s="409"/>
      <c r="BC122" s="409"/>
      <c r="BD122" s="409"/>
      <c r="BE122" s="409"/>
      <c r="BF122" s="409"/>
      <c r="BG122" s="409"/>
      <c r="BH122" s="409"/>
      <c r="BI122" s="409"/>
      <c r="BJ122" s="409"/>
      <c r="BK122" s="409"/>
      <c r="BL122" s="409"/>
      <c r="BM122" s="409"/>
    </row>
    <row r="123" spans="2:65" s="61" customFormat="1" ht="40.049999999999997" customHeight="1" x14ac:dyDescent="0.3">
      <c r="B123" s="409">
        <v>17</v>
      </c>
      <c r="C123" s="409"/>
      <c r="D123" s="410"/>
      <c r="E123" s="410"/>
      <c r="F123" s="410"/>
      <c r="G123" s="409"/>
      <c r="H123" s="409"/>
      <c r="I123" s="409"/>
      <c r="J123" s="409"/>
      <c r="K123" s="409"/>
      <c r="L123" s="409"/>
      <c r="M123" s="409"/>
      <c r="N123" s="409"/>
      <c r="O123" s="409"/>
      <c r="P123" s="409"/>
      <c r="Q123" s="409"/>
      <c r="R123" s="409"/>
      <c r="S123" s="409"/>
      <c r="T123" s="411"/>
      <c r="U123" s="411"/>
      <c r="V123" s="411"/>
      <c r="W123" s="411"/>
      <c r="X123" s="411"/>
      <c r="Y123" s="411"/>
      <c r="Z123" s="411"/>
      <c r="AA123" s="411"/>
      <c r="AB123" s="411"/>
      <c r="AC123" s="411"/>
      <c r="AD123" s="411"/>
      <c r="AE123" s="411"/>
      <c r="AF123" s="411"/>
      <c r="AG123" s="411"/>
      <c r="AH123" s="411"/>
      <c r="AI123" s="411"/>
      <c r="AJ123" s="411"/>
      <c r="AK123" s="411"/>
      <c r="AL123" s="411"/>
      <c r="AM123" s="411"/>
      <c r="AN123" s="411"/>
      <c r="AO123" s="411"/>
      <c r="AP123" s="411"/>
      <c r="AQ123" s="411"/>
      <c r="AR123" s="411"/>
      <c r="AS123" s="411"/>
      <c r="AT123" s="411"/>
      <c r="AU123" s="411"/>
      <c r="AV123" s="411"/>
      <c r="AW123" s="411"/>
      <c r="AX123" s="411"/>
      <c r="AY123" s="411"/>
      <c r="AZ123" s="409"/>
      <c r="BA123" s="409"/>
      <c r="BB123" s="409"/>
      <c r="BC123" s="409"/>
      <c r="BD123" s="409"/>
      <c r="BE123" s="409"/>
      <c r="BF123" s="409"/>
      <c r="BG123" s="409"/>
      <c r="BH123" s="409"/>
      <c r="BI123" s="409"/>
      <c r="BJ123" s="409"/>
      <c r="BK123" s="409"/>
      <c r="BL123" s="409"/>
      <c r="BM123" s="409"/>
    </row>
    <row r="124" spans="2:65" s="61" customFormat="1" ht="40.049999999999997" customHeight="1" x14ac:dyDescent="0.3">
      <c r="B124" s="409">
        <v>18</v>
      </c>
      <c r="C124" s="409"/>
      <c r="D124" s="410"/>
      <c r="E124" s="410"/>
      <c r="F124" s="410"/>
      <c r="G124" s="409"/>
      <c r="H124" s="409"/>
      <c r="I124" s="409"/>
      <c r="J124" s="409"/>
      <c r="K124" s="409"/>
      <c r="L124" s="409"/>
      <c r="M124" s="409"/>
      <c r="N124" s="409"/>
      <c r="O124" s="409"/>
      <c r="P124" s="409"/>
      <c r="Q124" s="409"/>
      <c r="R124" s="409"/>
      <c r="S124" s="409"/>
      <c r="T124" s="411"/>
      <c r="U124" s="411"/>
      <c r="V124" s="411"/>
      <c r="W124" s="411"/>
      <c r="X124" s="411"/>
      <c r="Y124" s="411"/>
      <c r="Z124" s="411"/>
      <c r="AA124" s="411"/>
      <c r="AB124" s="411"/>
      <c r="AC124" s="411"/>
      <c r="AD124" s="411"/>
      <c r="AE124" s="411"/>
      <c r="AF124" s="411"/>
      <c r="AG124" s="411"/>
      <c r="AH124" s="411"/>
      <c r="AI124" s="411"/>
      <c r="AJ124" s="411"/>
      <c r="AK124" s="411"/>
      <c r="AL124" s="411"/>
      <c r="AM124" s="411"/>
      <c r="AN124" s="411"/>
      <c r="AO124" s="411"/>
      <c r="AP124" s="411"/>
      <c r="AQ124" s="411"/>
      <c r="AR124" s="411"/>
      <c r="AS124" s="411"/>
      <c r="AT124" s="411"/>
      <c r="AU124" s="411"/>
      <c r="AV124" s="411"/>
      <c r="AW124" s="411"/>
      <c r="AX124" s="411"/>
      <c r="AY124" s="411"/>
      <c r="AZ124" s="409"/>
      <c r="BA124" s="409"/>
      <c r="BB124" s="409"/>
      <c r="BC124" s="409"/>
      <c r="BD124" s="409"/>
      <c r="BE124" s="409"/>
      <c r="BF124" s="409"/>
      <c r="BG124" s="409"/>
      <c r="BH124" s="409"/>
      <c r="BI124" s="409"/>
      <c r="BJ124" s="409"/>
      <c r="BK124" s="409"/>
      <c r="BL124" s="409"/>
      <c r="BM124" s="409"/>
    </row>
    <row r="125" spans="2:65" s="61" customFormat="1" ht="40.049999999999997" customHeight="1" x14ac:dyDescent="0.3">
      <c r="B125" s="409">
        <v>19</v>
      </c>
      <c r="C125" s="409"/>
      <c r="D125" s="410"/>
      <c r="E125" s="410"/>
      <c r="F125" s="410"/>
      <c r="G125" s="409"/>
      <c r="H125" s="409"/>
      <c r="I125" s="409"/>
      <c r="J125" s="409"/>
      <c r="K125" s="409"/>
      <c r="L125" s="409"/>
      <c r="M125" s="409"/>
      <c r="N125" s="409"/>
      <c r="O125" s="409"/>
      <c r="P125" s="409"/>
      <c r="Q125" s="409"/>
      <c r="R125" s="409"/>
      <c r="S125" s="409"/>
      <c r="T125" s="411"/>
      <c r="U125" s="411"/>
      <c r="V125" s="411"/>
      <c r="W125" s="411"/>
      <c r="X125" s="411"/>
      <c r="Y125" s="411"/>
      <c r="Z125" s="411"/>
      <c r="AA125" s="411"/>
      <c r="AB125" s="411"/>
      <c r="AC125" s="411"/>
      <c r="AD125" s="411"/>
      <c r="AE125" s="411"/>
      <c r="AF125" s="411"/>
      <c r="AG125" s="411"/>
      <c r="AH125" s="411"/>
      <c r="AI125" s="411"/>
      <c r="AJ125" s="411"/>
      <c r="AK125" s="411"/>
      <c r="AL125" s="411"/>
      <c r="AM125" s="411"/>
      <c r="AN125" s="411"/>
      <c r="AO125" s="411"/>
      <c r="AP125" s="411"/>
      <c r="AQ125" s="411"/>
      <c r="AR125" s="411"/>
      <c r="AS125" s="411"/>
      <c r="AT125" s="411"/>
      <c r="AU125" s="411"/>
      <c r="AV125" s="411"/>
      <c r="AW125" s="411"/>
      <c r="AX125" s="411"/>
      <c r="AY125" s="411"/>
      <c r="AZ125" s="409"/>
      <c r="BA125" s="409"/>
      <c r="BB125" s="409"/>
      <c r="BC125" s="409"/>
      <c r="BD125" s="409"/>
      <c r="BE125" s="409"/>
      <c r="BF125" s="409"/>
      <c r="BG125" s="409"/>
      <c r="BH125" s="409"/>
      <c r="BI125" s="409"/>
      <c r="BJ125" s="409"/>
      <c r="BK125" s="409"/>
      <c r="BL125" s="409"/>
      <c r="BM125" s="409"/>
    </row>
    <row r="126" spans="2:65" s="61" customFormat="1" ht="40.049999999999997" customHeight="1" x14ac:dyDescent="0.3">
      <c r="B126" s="409">
        <v>20</v>
      </c>
      <c r="C126" s="409"/>
      <c r="D126" s="410"/>
      <c r="E126" s="410"/>
      <c r="F126" s="410"/>
      <c r="G126" s="409"/>
      <c r="H126" s="409"/>
      <c r="I126" s="409"/>
      <c r="J126" s="409"/>
      <c r="K126" s="409"/>
      <c r="L126" s="409"/>
      <c r="M126" s="409"/>
      <c r="N126" s="409"/>
      <c r="O126" s="409"/>
      <c r="P126" s="409"/>
      <c r="Q126" s="409"/>
      <c r="R126" s="409"/>
      <c r="S126" s="409"/>
      <c r="T126" s="411"/>
      <c r="U126" s="411"/>
      <c r="V126" s="411"/>
      <c r="W126" s="411"/>
      <c r="X126" s="411"/>
      <c r="Y126" s="411"/>
      <c r="Z126" s="411"/>
      <c r="AA126" s="411"/>
      <c r="AB126" s="411"/>
      <c r="AC126" s="411"/>
      <c r="AD126" s="411"/>
      <c r="AE126" s="411"/>
      <c r="AF126" s="411"/>
      <c r="AG126" s="411"/>
      <c r="AH126" s="411"/>
      <c r="AI126" s="411"/>
      <c r="AJ126" s="411"/>
      <c r="AK126" s="411"/>
      <c r="AL126" s="411"/>
      <c r="AM126" s="411"/>
      <c r="AN126" s="411"/>
      <c r="AO126" s="411"/>
      <c r="AP126" s="411"/>
      <c r="AQ126" s="411"/>
      <c r="AR126" s="411"/>
      <c r="AS126" s="411"/>
      <c r="AT126" s="411"/>
      <c r="AU126" s="411"/>
      <c r="AV126" s="411"/>
      <c r="AW126" s="411"/>
      <c r="AX126" s="411"/>
      <c r="AY126" s="411"/>
      <c r="AZ126" s="409"/>
      <c r="BA126" s="409"/>
      <c r="BB126" s="409"/>
      <c r="BC126" s="409"/>
      <c r="BD126" s="409"/>
      <c r="BE126" s="409"/>
      <c r="BF126" s="409"/>
      <c r="BG126" s="409"/>
      <c r="BH126" s="409"/>
      <c r="BI126" s="409"/>
      <c r="BJ126" s="409"/>
      <c r="BK126" s="409"/>
      <c r="BL126" s="409"/>
      <c r="BM126" s="409"/>
    </row>
    <row r="127" spans="2:65" s="61" customFormat="1" ht="40.049999999999997" customHeight="1" x14ac:dyDescent="0.3">
      <c r="B127" s="409">
        <v>21</v>
      </c>
      <c r="C127" s="409"/>
      <c r="D127" s="410"/>
      <c r="E127" s="410"/>
      <c r="F127" s="410"/>
      <c r="G127" s="409"/>
      <c r="H127" s="409"/>
      <c r="I127" s="409"/>
      <c r="J127" s="409"/>
      <c r="K127" s="409"/>
      <c r="L127" s="409"/>
      <c r="M127" s="409"/>
      <c r="N127" s="409"/>
      <c r="O127" s="409"/>
      <c r="P127" s="409"/>
      <c r="Q127" s="409"/>
      <c r="R127" s="409"/>
      <c r="S127" s="409"/>
      <c r="T127" s="411"/>
      <c r="U127" s="411"/>
      <c r="V127" s="411"/>
      <c r="W127" s="411"/>
      <c r="X127" s="411"/>
      <c r="Y127" s="411"/>
      <c r="Z127" s="411"/>
      <c r="AA127" s="411"/>
      <c r="AB127" s="411"/>
      <c r="AC127" s="411"/>
      <c r="AD127" s="411"/>
      <c r="AE127" s="411"/>
      <c r="AF127" s="411"/>
      <c r="AG127" s="411"/>
      <c r="AH127" s="411"/>
      <c r="AI127" s="411"/>
      <c r="AJ127" s="411"/>
      <c r="AK127" s="411"/>
      <c r="AL127" s="411"/>
      <c r="AM127" s="411"/>
      <c r="AN127" s="411"/>
      <c r="AO127" s="411"/>
      <c r="AP127" s="411"/>
      <c r="AQ127" s="411"/>
      <c r="AR127" s="411"/>
      <c r="AS127" s="411"/>
      <c r="AT127" s="411"/>
      <c r="AU127" s="411"/>
      <c r="AV127" s="411"/>
      <c r="AW127" s="411"/>
      <c r="AX127" s="411"/>
      <c r="AY127" s="411"/>
      <c r="AZ127" s="409"/>
      <c r="BA127" s="409"/>
      <c r="BB127" s="409"/>
      <c r="BC127" s="409"/>
      <c r="BD127" s="409"/>
      <c r="BE127" s="409"/>
      <c r="BF127" s="409"/>
      <c r="BG127" s="409"/>
      <c r="BH127" s="409"/>
      <c r="BI127" s="409"/>
      <c r="BJ127" s="409"/>
      <c r="BK127" s="409"/>
      <c r="BL127" s="409"/>
      <c r="BM127" s="409"/>
    </row>
    <row r="128" spans="2:65" s="61" customFormat="1" ht="40.049999999999997" customHeight="1" x14ac:dyDescent="0.3">
      <c r="B128" s="409">
        <v>22</v>
      </c>
      <c r="C128" s="409"/>
      <c r="D128" s="410"/>
      <c r="E128" s="410"/>
      <c r="F128" s="410"/>
      <c r="G128" s="409"/>
      <c r="H128" s="409"/>
      <c r="I128" s="409"/>
      <c r="J128" s="409"/>
      <c r="K128" s="409"/>
      <c r="L128" s="409"/>
      <c r="M128" s="409"/>
      <c r="N128" s="409"/>
      <c r="O128" s="409"/>
      <c r="P128" s="409"/>
      <c r="Q128" s="409"/>
      <c r="R128" s="409"/>
      <c r="S128" s="409"/>
      <c r="T128" s="411"/>
      <c r="U128" s="411"/>
      <c r="V128" s="411"/>
      <c r="W128" s="411"/>
      <c r="X128" s="411"/>
      <c r="Y128" s="411"/>
      <c r="Z128" s="411"/>
      <c r="AA128" s="411"/>
      <c r="AB128" s="411"/>
      <c r="AC128" s="411"/>
      <c r="AD128" s="411"/>
      <c r="AE128" s="411"/>
      <c r="AF128" s="411"/>
      <c r="AG128" s="411"/>
      <c r="AH128" s="411"/>
      <c r="AI128" s="411"/>
      <c r="AJ128" s="411"/>
      <c r="AK128" s="411"/>
      <c r="AL128" s="411"/>
      <c r="AM128" s="411"/>
      <c r="AN128" s="411"/>
      <c r="AO128" s="411"/>
      <c r="AP128" s="411"/>
      <c r="AQ128" s="411"/>
      <c r="AR128" s="411"/>
      <c r="AS128" s="411"/>
      <c r="AT128" s="411"/>
      <c r="AU128" s="411"/>
      <c r="AV128" s="411"/>
      <c r="AW128" s="411"/>
      <c r="AX128" s="411"/>
      <c r="AY128" s="411"/>
      <c r="AZ128" s="409"/>
      <c r="BA128" s="409"/>
      <c r="BB128" s="409"/>
      <c r="BC128" s="409"/>
      <c r="BD128" s="409"/>
      <c r="BE128" s="409"/>
      <c r="BF128" s="409"/>
      <c r="BG128" s="409"/>
      <c r="BH128" s="409"/>
      <c r="BI128" s="409"/>
      <c r="BJ128" s="409"/>
      <c r="BK128" s="409"/>
      <c r="BL128" s="409"/>
      <c r="BM128" s="409"/>
    </row>
    <row r="129" spans="2:65" s="61" customFormat="1" ht="40.049999999999997" customHeight="1" x14ac:dyDescent="0.3">
      <c r="B129" s="409">
        <v>23</v>
      </c>
      <c r="C129" s="409"/>
      <c r="D129" s="410"/>
      <c r="E129" s="410"/>
      <c r="F129" s="410"/>
      <c r="G129" s="409"/>
      <c r="H129" s="409"/>
      <c r="I129" s="409"/>
      <c r="J129" s="409"/>
      <c r="K129" s="409"/>
      <c r="L129" s="409"/>
      <c r="M129" s="409"/>
      <c r="N129" s="409"/>
      <c r="O129" s="409"/>
      <c r="P129" s="409"/>
      <c r="Q129" s="409"/>
      <c r="R129" s="409"/>
      <c r="S129" s="409"/>
      <c r="T129" s="411"/>
      <c r="U129" s="411"/>
      <c r="V129" s="411"/>
      <c r="W129" s="411"/>
      <c r="X129" s="411"/>
      <c r="Y129" s="411"/>
      <c r="Z129" s="411"/>
      <c r="AA129" s="411"/>
      <c r="AB129" s="411"/>
      <c r="AC129" s="411"/>
      <c r="AD129" s="411"/>
      <c r="AE129" s="411"/>
      <c r="AF129" s="411"/>
      <c r="AG129" s="411"/>
      <c r="AH129" s="411"/>
      <c r="AI129" s="411"/>
      <c r="AJ129" s="411"/>
      <c r="AK129" s="411"/>
      <c r="AL129" s="411"/>
      <c r="AM129" s="411"/>
      <c r="AN129" s="411"/>
      <c r="AO129" s="411"/>
      <c r="AP129" s="411"/>
      <c r="AQ129" s="411"/>
      <c r="AR129" s="411"/>
      <c r="AS129" s="411"/>
      <c r="AT129" s="411"/>
      <c r="AU129" s="411"/>
      <c r="AV129" s="411"/>
      <c r="AW129" s="411"/>
      <c r="AX129" s="411"/>
      <c r="AY129" s="411"/>
      <c r="AZ129" s="409"/>
      <c r="BA129" s="409"/>
      <c r="BB129" s="409"/>
      <c r="BC129" s="409"/>
      <c r="BD129" s="409"/>
      <c r="BE129" s="409"/>
      <c r="BF129" s="409"/>
      <c r="BG129" s="409"/>
      <c r="BH129" s="409"/>
      <c r="BI129" s="409"/>
      <c r="BJ129" s="409"/>
      <c r="BK129" s="409"/>
      <c r="BL129" s="409"/>
      <c r="BM129" s="409"/>
    </row>
    <row r="130" spans="2:65" s="61" customFormat="1" ht="40.049999999999997" customHeight="1" x14ac:dyDescent="0.3">
      <c r="B130" s="409">
        <v>24</v>
      </c>
      <c r="C130" s="409"/>
      <c r="D130" s="410"/>
      <c r="E130" s="410"/>
      <c r="F130" s="410"/>
      <c r="G130" s="409"/>
      <c r="H130" s="409"/>
      <c r="I130" s="409"/>
      <c r="J130" s="409"/>
      <c r="K130" s="409"/>
      <c r="L130" s="409"/>
      <c r="M130" s="409"/>
      <c r="N130" s="409"/>
      <c r="O130" s="409"/>
      <c r="P130" s="409"/>
      <c r="Q130" s="409"/>
      <c r="R130" s="409"/>
      <c r="S130" s="409"/>
      <c r="T130" s="411"/>
      <c r="U130" s="411"/>
      <c r="V130" s="411"/>
      <c r="W130" s="411"/>
      <c r="X130" s="411"/>
      <c r="Y130" s="411"/>
      <c r="Z130" s="411"/>
      <c r="AA130" s="411"/>
      <c r="AB130" s="411"/>
      <c r="AC130" s="411"/>
      <c r="AD130" s="411"/>
      <c r="AE130" s="411"/>
      <c r="AF130" s="411"/>
      <c r="AG130" s="411"/>
      <c r="AH130" s="411"/>
      <c r="AI130" s="411"/>
      <c r="AJ130" s="411"/>
      <c r="AK130" s="411"/>
      <c r="AL130" s="411"/>
      <c r="AM130" s="411"/>
      <c r="AN130" s="411"/>
      <c r="AO130" s="411"/>
      <c r="AP130" s="411"/>
      <c r="AQ130" s="411"/>
      <c r="AR130" s="411"/>
      <c r="AS130" s="411"/>
      <c r="AT130" s="411"/>
      <c r="AU130" s="411"/>
      <c r="AV130" s="411"/>
      <c r="AW130" s="411"/>
      <c r="AX130" s="411"/>
      <c r="AY130" s="411"/>
      <c r="AZ130" s="409"/>
      <c r="BA130" s="409"/>
      <c r="BB130" s="409"/>
      <c r="BC130" s="409"/>
      <c r="BD130" s="409"/>
      <c r="BE130" s="409"/>
      <c r="BF130" s="409"/>
      <c r="BG130" s="409"/>
      <c r="BH130" s="409"/>
      <c r="BI130" s="409"/>
      <c r="BJ130" s="409"/>
      <c r="BK130" s="409"/>
      <c r="BL130" s="409"/>
      <c r="BM130" s="409"/>
    </row>
    <row r="131" spans="2:65" s="61" customFormat="1" ht="40.049999999999997" customHeight="1" x14ac:dyDescent="0.3">
      <c r="B131" s="409">
        <v>25</v>
      </c>
      <c r="C131" s="409"/>
      <c r="D131" s="410"/>
      <c r="E131" s="410"/>
      <c r="F131" s="410"/>
      <c r="G131" s="409"/>
      <c r="H131" s="409"/>
      <c r="I131" s="409"/>
      <c r="J131" s="409"/>
      <c r="K131" s="409"/>
      <c r="L131" s="409"/>
      <c r="M131" s="409"/>
      <c r="N131" s="409"/>
      <c r="O131" s="409"/>
      <c r="P131" s="409"/>
      <c r="Q131" s="409"/>
      <c r="R131" s="409"/>
      <c r="S131" s="409"/>
      <c r="T131" s="411"/>
      <c r="U131" s="411"/>
      <c r="V131" s="411"/>
      <c r="W131" s="411"/>
      <c r="X131" s="411"/>
      <c r="Y131" s="411"/>
      <c r="Z131" s="411"/>
      <c r="AA131" s="411"/>
      <c r="AB131" s="411"/>
      <c r="AC131" s="411"/>
      <c r="AD131" s="411"/>
      <c r="AE131" s="411"/>
      <c r="AF131" s="411"/>
      <c r="AG131" s="411"/>
      <c r="AH131" s="411"/>
      <c r="AI131" s="411"/>
      <c r="AJ131" s="411"/>
      <c r="AK131" s="411"/>
      <c r="AL131" s="411"/>
      <c r="AM131" s="411"/>
      <c r="AN131" s="411"/>
      <c r="AO131" s="411"/>
      <c r="AP131" s="411"/>
      <c r="AQ131" s="411"/>
      <c r="AR131" s="411"/>
      <c r="AS131" s="411"/>
      <c r="AT131" s="411"/>
      <c r="AU131" s="411"/>
      <c r="AV131" s="411"/>
      <c r="AW131" s="411"/>
      <c r="AX131" s="411"/>
      <c r="AY131" s="411"/>
      <c r="AZ131" s="409"/>
      <c r="BA131" s="409"/>
      <c r="BB131" s="409"/>
      <c r="BC131" s="409"/>
      <c r="BD131" s="409"/>
      <c r="BE131" s="409"/>
      <c r="BF131" s="409"/>
      <c r="BG131" s="409"/>
      <c r="BH131" s="409"/>
      <c r="BI131" s="409"/>
      <c r="BJ131" s="409"/>
      <c r="BK131" s="409"/>
      <c r="BL131" s="409"/>
      <c r="BM131" s="409"/>
    </row>
    <row r="132" spans="2:65" s="61" customFormat="1" ht="40.049999999999997" customHeight="1" x14ac:dyDescent="0.3">
      <c r="B132" s="409">
        <v>26</v>
      </c>
      <c r="C132" s="409"/>
      <c r="D132" s="410"/>
      <c r="E132" s="410"/>
      <c r="F132" s="410"/>
      <c r="G132" s="409"/>
      <c r="H132" s="409"/>
      <c r="I132" s="409"/>
      <c r="J132" s="409"/>
      <c r="K132" s="409"/>
      <c r="L132" s="409"/>
      <c r="M132" s="409"/>
      <c r="N132" s="409"/>
      <c r="O132" s="409"/>
      <c r="P132" s="409"/>
      <c r="Q132" s="409"/>
      <c r="R132" s="409"/>
      <c r="S132" s="409"/>
      <c r="T132" s="411"/>
      <c r="U132" s="411"/>
      <c r="V132" s="411"/>
      <c r="W132" s="411"/>
      <c r="X132" s="411"/>
      <c r="Y132" s="411"/>
      <c r="Z132" s="411"/>
      <c r="AA132" s="411"/>
      <c r="AB132" s="411"/>
      <c r="AC132" s="411"/>
      <c r="AD132" s="411"/>
      <c r="AE132" s="411"/>
      <c r="AF132" s="411"/>
      <c r="AG132" s="411"/>
      <c r="AH132" s="411"/>
      <c r="AI132" s="411"/>
      <c r="AJ132" s="411"/>
      <c r="AK132" s="411"/>
      <c r="AL132" s="411"/>
      <c r="AM132" s="411"/>
      <c r="AN132" s="411"/>
      <c r="AO132" s="411"/>
      <c r="AP132" s="411"/>
      <c r="AQ132" s="411"/>
      <c r="AR132" s="411"/>
      <c r="AS132" s="411"/>
      <c r="AT132" s="411"/>
      <c r="AU132" s="411"/>
      <c r="AV132" s="411"/>
      <c r="AW132" s="411"/>
      <c r="AX132" s="411"/>
      <c r="AY132" s="411"/>
      <c r="AZ132" s="409"/>
      <c r="BA132" s="409"/>
      <c r="BB132" s="409"/>
      <c r="BC132" s="409"/>
      <c r="BD132" s="409"/>
      <c r="BE132" s="409"/>
      <c r="BF132" s="409"/>
      <c r="BG132" s="409"/>
      <c r="BH132" s="409"/>
      <c r="BI132" s="409"/>
      <c r="BJ132" s="409"/>
      <c r="BK132" s="409"/>
      <c r="BL132" s="409"/>
      <c r="BM132" s="409"/>
    </row>
    <row r="133" spans="2:65" s="61" customFormat="1" ht="40.049999999999997" customHeight="1" x14ac:dyDescent="0.3">
      <c r="B133" s="409">
        <v>27</v>
      </c>
      <c r="C133" s="409"/>
      <c r="D133" s="410"/>
      <c r="E133" s="410"/>
      <c r="F133" s="410"/>
      <c r="G133" s="409"/>
      <c r="H133" s="409"/>
      <c r="I133" s="409"/>
      <c r="J133" s="409"/>
      <c r="K133" s="409"/>
      <c r="L133" s="409"/>
      <c r="M133" s="409"/>
      <c r="N133" s="409"/>
      <c r="O133" s="409"/>
      <c r="P133" s="409"/>
      <c r="Q133" s="409"/>
      <c r="R133" s="409"/>
      <c r="S133" s="409"/>
      <c r="T133" s="411"/>
      <c r="U133" s="411"/>
      <c r="V133" s="411"/>
      <c r="W133" s="411"/>
      <c r="X133" s="411"/>
      <c r="Y133" s="411"/>
      <c r="Z133" s="411"/>
      <c r="AA133" s="411"/>
      <c r="AB133" s="411"/>
      <c r="AC133" s="411"/>
      <c r="AD133" s="411"/>
      <c r="AE133" s="411"/>
      <c r="AF133" s="411"/>
      <c r="AG133" s="411"/>
      <c r="AH133" s="411"/>
      <c r="AI133" s="411"/>
      <c r="AJ133" s="411"/>
      <c r="AK133" s="411"/>
      <c r="AL133" s="411"/>
      <c r="AM133" s="411"/>
      <c r="AN133" s="411"/>
      <c r="AO133" s="411"/>
      <c r="AP133" s="411"/>
      <c r="AQ133" s="411"/>
      <c r="AR133" s="411"/>
      <c r="AS133" s="411"/>
      <c r="AT133" s="411"/>
      <c r="AU133" s="411"/>
      <c r="AV133" s="411"/>
      <c r="AW133" s="411"/>
      <c r="AX133" s="411"/>
      <c r="AY133" s="411"/>
      <c r="AZ133" s="409"/>
      <c r="BA133" s="409"/>
      <c r="BB133" s="409"/>
      <c r="BC133" s="409"/>
      <c r="BD133" s="409"/>
      <c r="BE133" s="409"/>
      <c r="BF133" s="409"/>
      <c r="BG133" s="409"/>
      <c r="BH133" s="409"/>
      <c r="BI133" s="409"/>
      <c r="BJ133" s="409"/>
      <c r="BK133" s="409"/>
      <c r="BL133" s="409"/>
      <c r="BM133" s="409"/>
    </row>
    <row r="134" spans="2:65" s="61" customFormat="1" ht="40.049999999999997" customHeight="1" x14ac:dyDescent="0.3">
      <c r="B134" s="409">
        <v>28</v>
      </c>
      <c r="C134" s="409"/>
      <c r="D134" s="410"/>
      <c r="E134" s="410"/>
      <c r="F134" s="410"/>
      <c r="G134" s="409"/>
      <c r="H134" s="409"/>
      <c r="I134" s="409"/>
      <c r="J134" s="409"/>
      <c r="K134" s="409"/>
      <c r="L134" s="409"/>
      <c r="M134" s="409"/>
      <c r="N134" s="409"/>
      <c r="O134" s="409"/>
      <c r="P134" s="409"/>
      <c r="Q134" s="409"/>
      <c r="R134" s="409"/>
      <c r="S134" s="409"/>
      <c r="T134" s="411"/>
      <c r="U134" s="411"/>
      <c r="V134" s="411"/>
      <c r="W134" s="411"/>
      <c r="X134" s="411"/>
      <c r="Y134" s="411"/>
      <c r="Z134" s="411"/>
      <c r="AA134" s="411"/>
      <c r="AB134" s="411"/>
      <c r="AC134" s="411"/>
      <c r="AD134" s="411"/>
      <c r="AE134" s="411"/>
      <c r="AF134" s="411"/>
      <c r="AG134" s="411"/>
      <c r="AH134" s="411"/>
      <c r="AI134" s="411"/>
      <c r="AJ134" s="411"/>
      <c r="AK134" s="411"/>
      <c r="AL134" s="411"/>
      <c r="AM134" s="411"/>
      <c r="AN134" s="411"/>
      <c r="AO134" s="411"/>
      <c r="AP134" s="411"/>
      <c r="AQ134" s="411"/>
      <c r="AR134" s="411"/>
      <c r="AS134" s="411"/>
      <c r="AT134" s="411"/>
      <c r="AU134" s="411"/>
      <c r="AV134" s="411"/>
      <c r="AW134" s="411"/>
      <c r="AX134" s="411"/>
      <c r="AY134" s="411"/>
      <c r="AZ134" s="409"/>
      <c r="BA134" s="409"/>
      <c r="BB134" s="409"/>
      <c r="BC134" s="409"/>
      <c r="BD134" s="409"/>
      <c r="BE134" s="409"/>
      <c r="BF134" s="409"/>
      <c r="BG134" s="409"/>
      <c r="BH134" s="409"/>
      <c r="BI134" s="409"/>
      <c r="BJ134" s="409"/>
      <c r="BK134" s="409"/>
      <c r="BL134" s="409"/>
      <c r="BM134" s="409"/>
    </row>
    <row r="135" spans="2:65" s="61" customFormat="1" ht="40.049999999999997" customHeight="1" x14ac:dyDescent="0.3">
      <c r="B135" s="409">
        <v>29</v>
      </c>
      <c r="C135" s="409"/>
      <c r="D135" s="410"/>
      <c r="E135" s="410"/>
      <c r="F135" s="410"/>
      <c r="G135" s="409"/>
      <c r="H135" s="409"/>
      <c r="I135" s="409"/>
      <c r="J135" s="409"/>
      <c r="K135" s="409"/>
      <c r="L135" s="409"/>
      <c r="M135" s="409"/>
      <c r="N135" s="409"/>
      <c r="O135" s="409"/>
      <c r="P135" s="409"/>
      <c r="Q135" s="409"/>
      <c r="R135" s="409"/>
      <c r="S135" s="409"/>
      <c r="T135" s="411"/>
      <c r="U135" s="411"/>
      <c r="V135" s="411"/>
      <c r="W135" s="411"/>
      <c r="X135" s="411"/>
      <c r="Y135" s="411"/>
      <c r="Z135" s="411"/>
      <c r="AA135" s="411"/>
      <c r="AB135" s="411"/>
      <c r="AC135" s="411"/>
      <c r="AD135" s="411"/>
      <c r="AE135" s="411"/>
      <c r="AF135" s="411"/>
      <c r="AG135" s="411"/>
      <c r="AH135" s="411"/>
      <c r="AI135" s="411"/>
      <c r="AJ135" s="411"/>
      <c r="AK135" s="411"/>
      <c r="AL135" s="411"/>
      <c r="AM135" s="411"/>
      <c r="AN135" s="411"/>
      <c r="AO135" s="411"/>
      <c r="AP135" s="411"/>
      <c r="AQ135" s="411"/>
      <c r="AR135" s="411"/>
      <c r="AS135" s="411"/>
      <c r="AT135" s="411"/>
      <c r="AU135" s="411"/>
      <c r="AV135" s="411"/>
      <c r="AW135" s="411"/>
      <c r="AX135" s="411"/>
      <c r="AY135" s="411"/>
      <c r="AZ135" s="409"/>
      <c r="BA135" s="409"/>
      <c r="BB135" s="409"/>
      <c r="BC135" s="409"/>
      <c r="BD135" s="409"/>
      <c r="BE135" s="409"/>
      <c r="BF135" s="409"/>
      <c r="BG135" s="409"/>
      <c r="BH135" s="409"/>
      <c r="BI135" s="409"/>
      <c r="BJ135" s="409"/>
      <c r="BK135" s="409"/>
      <c r="BL135" s="409"/>
      <c r="BM135" s="409"/>
    </row>
    <row r="136" spans="2:65" s="61" customFormat="1" ht="40.049999999999997" customHeight="1" x14ac:dyDescent="0.3">
      <c r="B136" s="409">
        <v>30</v>
      </c>
      <c r="C136" s="409"/>
      <c r="D136" s="410"/>
      <c r="E136" s="410"/>
      <c r="F136" s="410"/>
      <c r="G136" s="409"/>
      <c r="H136" s="409"/>
      <c r="I136" s="409"/>
      <c r="J136" s="409"/>
      <c r="K136" s="409"/>
      <c r="L136" s="409"/>
      <c r="M136" s="409"/>
      <c r="N136" s="409"/>
      <c r="O136" s="409"/>
      <c r="P136" s="409"/>
      <c r="Q136" s="409"/>
      <c r="R136" s="409"/>
      <c r="S136" s="409"/>
      <c r="T136" s="411"/>
      <c r="U136" s="411"/>
      <c r="V136" s="411"/>
      <c r="W136" s="411"/>
      <c r="X136" s="411"/>
      <c r="Y136" s="411"/>
      <c r="Z136" s="411"/>
      <c r="AA136" s="411"/>
      <c r="AB136" s="411"/>
      <c r="AC136" s="411"/>
      <c r="AD136" s="411"/>
      <c r="AE136" s="411"/>
      <c r="AF136" s="411"/>
      <c r="AG136" s="411"/>
      <c r="AH136" s="411"/>
      <c r="AI136" s="411"/>
      <c r="AJ136" s="411"/>
      <c r="AK136" s="411"/>
      <c r="AL136" s="411"/>
      <c r="AM136" s="411"/>
      <c r="AN136" s="411"/>
      <c r="AO136" s="411"/>
      <c r="AP136" s="411"/>
      <c r="AQ136" s="411"/>
      <c r="AR136" s="411"/>
      <c r="AS136" s="411"/>
      <c r="AT136" s="411"/>
      <c r="AU136" s="411"/>
      <c r="AV136" s="411"/>
      <c r="AW136" s="411"/>
      <c r="AX136" s="411"/>
      <c r="AY136" s="411"/>
      <c r="AZ136" s="409"/>
      <c r="BA136" s="409"/>
      <c r="BB136" s="409"/>
      <c r="BC136" s="409"/>
      <c r="BD136" s="409"/>
      <c r="BE136" s="409"/>
      <c r="BF136" s="409"/>
      <c r="BG136" s="409"/>
      <c r="BH136" s="409"/>
      <c r="BI136" s="409"/>
      <c r="BJ136" s="409"/>
      <c r="BK136" s="409"/>
      <c r="BL136" s="409"/>
      <c r="BM136" s="409"/>
    </row>
    <row r="137" spans="2:65" s="61" customFormat="1" ht="40.049999999999997" customHeight="1" x14ac:dyDescent="0.3">
      <c r="B137" s="409">
        <v>31</v>
      </c>
      <c r="C137" s="409"/>
      <c r="D137" s="410"/>
      <c r="E137" s="410"/>
      <c r="F137" s="410"/>
      <c r="G137" s="409"/>
      <c r="H137" s="409"/>
      <c r="I137" s="409"/>
      <c r="J137" s="409"/>
      <c r="K137" s="409"/>
      <c r="L137" s="409"/>
      <c r="M137" s="409"/>
      <c r="N137" s="409"/>
      <c r="O137" s="409"/>
      <c r="P137" s="409"/>
      <c r="Q137" s="409"/>
      <c r="R137" s="409"/>
      <c r="S137" s="409"/>
      <c r="T137" s="411"/>
      <c r="U137" s="411"/>
      <c r="V137" s="411"/>
      <c r="W137" s="411"/>
      <c r="X137" s="411"/>
      <c r="Y137" s="411"/>
      <c r="Z137" s="411"/>
      <c r="AA137" s="411"/>
      <c r="AB137" s="411"/>
      <c r="AC137" s="411"/>
      <c r="AD137" s="411"/>
      <c r="AE137" s="411"/>
      <c r="AF137" s="411"/>
      <c r="AG137" s="411"/>
      <c r="AH137" s="411"/>
      <c r="AI137" s="411"/>
      <c r="AJ137" s="411"/>
      <c r="AK137" s="411"/>
      <c r="AL137" s="411"/>
      <c r="AM137" s="411"/>
      <c r="AN137" s="411"/>
      <c r="AO137" s="411"/>
      <c r="AP137" s="411"/>
      <c r="AQ137" s="411"/>
      <c r="AR137" s="411"/>
      <c r="AS137" s="411"/>
      <c r="AT137" s="411"/>
      <c r="AU137" s="411"/>
      <c r="AV137" s="411"/>
      <c r="AW137" s="411"/>
      <c r="AX137" s="411"/>
      <c r="AY137" s="411"/>
      <c r="AZ137" s="409"/>
      <c r="BA137" s="409"/>
      <c r="BB137" s="409"/>
      <c r="BC137" s="409"/>
      <c r="BD137" s="409"/>
      <c r="BE137" s="409"/>
      <c r="BF137" s="409"/>
      <c r="BG137" s="409"/>
      <c r="BH137" s="409"/>
      <c r="BI137" s="409"/>
      <c r="BJ137" s="409"/>
      <c r="BK137" s="409"/>
      <c r="BL137" s="409"/>
      <c r="BM137" s="409"/>
    </row>
    <row r="138" spans="2:65" ht="40.049999999999997" customHeight="1" x14ac:dyDescent="0.3">
      <c r="B138" s="409">
        <v>32</v>
      </c>
      <c r="C138" s="409"/>
      <c r="D138" s="410"/>
      <c r="E138" s="410"/>
      <c r="F138" s="410"/>
      <c r="G138" s="409"/>
      <c r="H138" s="409"/>
      <c r="I138" s="409"/>
      <c r="J138" s="409"/>
      <c r="K138" s="409"/>
      <c r="L138" s="409"/>
      <c r="M138" s="409"/>
      <c r="N138" s="409"/>
      <c r="O138" s="409"/>
      <c r="P138" s="409"/>
      <c r="Q138" s="409"/>
      <c r="R138" s="409"/>
      <c r="S138" s="409"/>
      <c r="T138" s="411"/>
      <c r="U138" s="411"/>
      <c r="V138" s="411"/>
      <c r="W138" s="411"/>
      <c r="X138" s="411"/>
      <c r="Y138" s="411"/>
      <c r="Z138" s="411"/>
      <c r="AA138" s="411"/>
      <c r="AB138" s="411"/>
      <c r="AC138" s="411"/>
      <c r="AD138" s="411"/>
      <c r="AE138" s="411"/>
      <c r="AF138" s="411"/>
      <c r="AG138" s="411"/>
      <c r="AH138" s="411"/>
      <c r="AI138" s="411"/>
      <c r="AJ138" s="411"/>
      <c r="AK138" s="411"/>
      <c r="AL138" s="411"/>
      <c r="AM138" s="411"/>
      <c r="AN138" s="411"/>
      <c r="AO138" s="411"/>
      <c r="AP138" s="411"/>
      <c r="AQ138" s="411"/>
      <c r="AR138" s="411"/>
      <c r="AS138" s="411"/>
      <c r="AT138" s="411"/>
      <c r="AU138" s="411"/>
      <c r="AV138" s="411"/>
      <c r="AW138" s="411"/>
      <c r="AX138" s="411"/>
      <c r="AY138" s="411"/>
      <c r="AZ138" s="409"/>
      <c r="BA138" s="409"/>
      <c r="BB138" s="409"/>
      <c r="BC138" s="409"/>
      <c r="BD138" s="409"/>
      <c r="BE138" s="409"/>
      <c r="BF138" s="409"/>
      <c r="BG138" s="409"/>
      <c r="BH138" s="409"/>
      <c r="BI138" s="409"/>
      <c r="BJ138" s="409"/>
      <c r="BK138" s="409"/>
      <c r="BL138" s="409"/>
      <c r="BM138" s="409"/>
    </row>
    <row r="139" spans="2:65" ht="40.049999999999997" customHeight="1" x14ac:dyDescent="0.3">
      <c r="B139" s="409">
        <v>33</v>
      </c>
      <c r="C139" s="409"/>
      <c r="D139" s="410"/>
      <c r="E139" s="410"/>
      <c r="F139" s="410"/>
      <c r="G139" s="409"/>
      <c r="H139" s="409"/>
      <c r="I139" s="409"/>
      <c r="J139" s="409"/>
      <c r="K139" s="409"/>
      <c r="L139" s="409"/>
      <c r="M139" s="409"/>
      <c r="N139" s="409"/>
      <c r="O139" s="409"/>
      <c r="P139" s="409"/>
      <c r="Q139" s="409"/>
      <c r="R139" s="409"/>
      <c r="S139" s="409"/>
      <c r="T139" s="411"/>
      <c r="U139" s="411"/>
      <c r="V139" s="411"/>
      <c r="W139" s="411"/>
      <c r="X139" s="411"/>
      <c r="Y139" s="411"/>
      <c r="Z139" s="411"/>
      <c r="AA139" s="411"/>
      <c r="AB139" s="411"/>
      <c r="AC139" s="411"/>
      <c r="AD139" s="411"/>
      <c r="AE139" s="411"/>
      <c r="AF139" s="411"/>
      <c r="AG139" s="411"/>
      <c r="AH139" s="411"/>
      <c r="AI139" s="411"/>
      <c r="AJ139" s="411"/>
      <c r="AK139" s="411"/>
      <c r="AL139" s="411"/>
      <c r="AM139" s="411"/>
      <c r="AN139" s="411"/>
      <c r="AO139" s="411"/>
      <c r="AP139" s="411"/>
      <c r="AQ139" s="411"/>
      <c r="AR139" s="411"/>
      <c r="AS139" s="411"/>
      <c r="AT139" s="411"/>
      <c r="AU139" s="411"/>
      <c r="AV139" s="411"/>
      <c r="AW139" s="411"/>
      <c r="AX139" s="411"/>
      <c r="AY139" s="411"/>
      <c r="AZ139" s="409"/>
      <c r="BA139" s="409"/>
      <c r="BB139" s="409"/>
      <c r="BC139" s="409"/>
      <c r="BD139" s="409"/>
      <c r="BE139" s="409"/>
      <c r="BF139" s="409"/>
      <c r="BG139" s="409"/>
      <c r="BH139" s="409"/>
      <c r="BI139" s="409"/>
      <c r="BJ139" s="409"/>
      <c r="BK139" s="409"/>
      <c r="BL139" s="409"/>
      <c r="BM139" s="409"/>
    </row>
    <row r="140" spans="2:65" ht="40.049999999999997" customHeight="1" x14ac:dyDescent="0.3">
      <c r="B140" s="409">
        <v>34</v>
      </c>
      <c r="C140" s="409"/>
      <c r="D140" s="410"/>
      <c r="E140" s="410"/>
      <c r="F140" s="410"/>
      <c r="G140" s="409"/>
      <c r="H140" s="409"/>
      <c r="I140" s="409"/>
      <c r="J140" s="409"/>
      <c r="K140" s="409"/>
      <c r="L140" s="409"/>
      <c r="M140" s="409"/>
      <c r="N140" s="409"/>
      <c r="O140" s="409"/>
      <c r="P140" s="409"/>
      <c r="Q140" s="409"/>
      <c r="R140" s="409"/>
      <c r="S140" s="409"/>
      <c r="T140" s="411"/>
      <c r="U140" s="411"/>
      <c r="V140" s="411"/>
      <c r="W140" s="411"/>
      <c r="X140" s="411"/>
      <c r="Y140" s="411"/>
      <c r="Z140" s="411"/>
      <c r="AA140" s="411"/>
      <c r="AB140" s="411"/>
      <c r="AC140" s="411"/>
      <c r="AD140" s="411"/>
      <c r="AE140" s="411"/>
      <c r="AF140" s="411"/>
      <c r="AG140" s="411"/>
      <c r="AH140" s="411"/>
      <c r="AI140" s="411"/>
      <c r="AJ140" s="411"/>
      <c r="AK140" s="411"/>
      <c r="AL140" s="411"/>
      <c r="AM140" s="411"/>
      <c r="AN140" s="411"/>
      <c r="AO140" s="411"/>
      <c r="AP140" s="411"/>
      <c r="AQ140" s="411"/>
      <c r="AR140" s="411"/>
      <c r="AS140" s="411"/>
      <c r="AT140" s="411"/>
      <c r="AU140" s="411"/>
      <c r="AV140" s="411"/>
      <c r="AW140" s="411"/>
      <c r="AX140" s="411"/>
      <c r="AY140" s="411"/>
      <c r="AZ140" s="409"/>
      <c r="BA140" s="409"/>
      <c r="BB140" s="409"/>
      <c r="BC140" s="409"/>
      <c r="BD140" s="409"/>
      <c r="BE140" s="409"/>
      <c r="BF140" s="409"/>
      <c r="BG140" s="409"/>
      <c r="BH140" s="409"/>
      <c r="BI140" s="409"/>
      <c r="BJ140" s="409"/>
      <c r="BK140" s="409"/>
      <c r="BL140" s="409"/>
      <c r="BM140" s="409"/>
    </row>
    <row r="141" spans="2:65" ht="40.049999999999997" customHeight="1" x14ac:dyDescent="0.3">
      <c r="B141" s="409">
        <v>35</v>
      </c>
      <c r="C141" s="409"/>
      <c r="D141" s="410"/>
      <c r="E141" s="410"/>
      <c r="F141" s="410"/>
      <c r="G141" s="409"/>
      <c r="H141" s="409"/>
      <c r="I141" s="409"/>
      <c r="J141" s="409"/>
      <c r="K141" s="409"/>
      <c r="L141" s="409"/>
      <c r="M141" s="409"/>
      <c r="N141" s="409"/>
      <c r="O141" s="409"/>
      <c r="P141" s="409"/>
      <c r="Q141" s="409"/>
      <c r="R141" s="409"/>
      <c r="S141" s="409"/>
      <c r="T141" s="411"/>
      <c r="U141" s="411"/>
      <c r="V141" s="411"/>
      <c r="W141" s="411"/>
      <c r="X141" s="411"/>
      <c r="Y141" s="411"/>
      <c r="Z141" s="411"/>
      <c r="AA141" s="411"/>
      <c r="AB141" s="411"/>
      <c r="AC141" s="411"/>
      <c r="AD141" s="411"/>
      <c r="AE141" s="411"/>
      <c r="AF141" s="411"/>
      <c r="AG141" s="411"/>
      <c r="AH141" s="411"/>
      <c r="AI141" s="411"/>
      <c r="AJ141" s="411"/>
      <c r="AK141" s="411"/>
      <c r="AL141" s="411"/>
      <c r="AM141" s="411"/>
      <c r="AN141" s="411"/>
      <c r="AO141" s="411"/>
      <c r="AP141" s="411"/>
      <c r="AQ141" s="411"/>
      <c r="AR141" s="411"/>
      <c r="AS141" s="411"/>
      <c r="AT141" s="411"/>
      <c r="AU141" s="411"/>
      <c r="AV141" s="411"/>
      <c r="AW141" s="411"/>
      <c r="AX141" s="411"/>
      <c r="AY141" s="411"/>
      <c r="AZ141" s="409"/>
      <c r="BA141" s="409"/>
      <c r="BB141" s="409"/>
      <c r="BC141" s="409"/>
      <c r="BD141" s="409"/>
      <c r="BE141" s="409"/>
      <c r="BF141" s="409"/>
      <c r="BG141" s="409"/>
      <c r="BH141" s="409"/>
      <c r="BI141" s="409"/>
      <c r="BJ141" s="409"/>
      <c r="BK141" s="409"/>
      <c r="BL141" s="409"/>
      <c r="BM141" s="409"/>
    </row>
    <row r="142" spans="2:65" ht="40.049999999999997" customHeight="1" x14ac:dyDescent="0.3">
      <c r="B142" s="409">
        <v>36</v>
      </c>
      <c r="C142" s="409"/>
      <c r="D142" s="410"/>
      <c r="E142" s="410"/>
      <c r="F142" s="410"/>
      <c r="G142" s="409"/>
      <c r="H142" s="409"/>
      <c r="I142" s="409"/>
      <c r="J142" s="409"/>
      <c r="K142" s="409"/>
      <c r="L142" s="409"/>
      <c r="M142" s="409"/>
      <c r="N142" s="409"/>
      <c r="O142" s="409"/>
      <c r="P142" s="409"/>
      <c r="Q142" s="409"/>
      <c r="R142" s="409"/>
      <c r="S142" s="409"/>
      <c r="T142" s="411"/>
      <c r="U142" s="411"/>
      <c r="V142" s="411"/>
      <c r="W142" s="411"/>
      <c r="X142" s="411"/>
      <c r="Y142" s="411"/>
      <c r="Z142" s="411"/>
      <c r="AA142" s="411"/>
      <c r="AB142" s="411"/>
      <c r="AC142" s="411"/>
      <c r="AD142" s="411"/>
      <c r="AE142" s="411"/>
      <c r="AF142" s="411"/>
      <c r="AG142" s="411"/>
      <c r="AH142" s="411"/>
      <c r="AI142" s="411"/>
      <c r="AJ142" s="411"/>
      <c r="AK142" s="411"/>
      <c r="AL142" s="411"/>
      <c r="AM142" s="411"/>
      <c r="AN142" s="411"/>
      <c r="AO142" s="411"/>
      <c r="AP142" s="411"/>
      <c r="AQ142" s="411"/>
      <c r="AR142" s="411"/>
      <c r="AS142" s="411"/>
      <c r="AT142" s="411"/>
      <c r="AU142" s="411"/>
      <c r="AV142" s="411"/>
      <c r="AW142" s="411"/>
      <c r="AX142" s="411"/>
      <c r="AY142" s="411"/>
      <c r="AZ142" s="409"/>
      <c r="BA142" s="409"/>
      <c r="BB142" s="409"/>
      <c r="BC142" s="409"/>
      <c r="BD142" s="409"/>
      <c r="BE142" s="409"/>
      <c r="BF142" s="409"/>
      <c r="BG142" s="409"/>
      <c r="BH142" s="409"/>
      <c r="BI142" s="409"/>
      <c r="BJ142" s="409"/>
      <c r="BK142" s="409"/>
      <c r="BL142" s="409"/>
      <c r="BM142" s="409"/>
    </row>
    <row r="143" spans="2:65" ht="40.049999999999997" customHeight="1" x14ac:dyDescent="0.3">
      <c r="B143" s="409">
        <v>37</v>
      </c>
      <c r="C143" s="409"/>
      <c r="D143" s="410"/>
      <c r="E143" s="410"/>
      <c r="F143" s="410"/>
      <c r="G143" s="409"/>
      <c r="H143" s="409"/>
      <c r="I143" s="409"/>
      <c r="J143" s="409"/>
      <c r="K143" s="409"/>
      <c r="L143" s="409"/>
      <c r="M143" s="409"/>
      <c r="N143" s="409"/>
      <c r="O143" s="409"/>
      <c r="P143" s="409"/>
      <c r="Q143" s="409"/>
      <c r="R143" s="409"/>
      <c r="S143" s="409"/>
      <c r="T143" s="411"/>
      <c r="U143" s="411"/>
      <c r="V143" s="411"/>
      <c r="W143" s="411"/>
      <c r="X143" s="411"/>
      <c r="Y143" s="411"/>
      <c r="Z143" s="411"/>
      <c r="AA143" s="411"/>
      <c r="AB143" s="411"/>
      <c r="AC143" s="411"/>
      <c r="AD143" s="411"/>
      <c r="AE143" s="411"/>
      <c r="AF143" s="411"/>
      <c r="AG143" s="411"/>
      <c r="AH143" s="411"/>
      <c r="AI143" s="411"/>
      <c r="AJ143" s="411"/>
      <c r="AK143" s="411"/>
      <c r="AL143" s="411"/>
      <c r="AM143" s="411"/>
      <c r="AN143" s="411"/>
      <c r="AO143" s="411"/>
      <c r="AP143" s="411"/>
      <c r="AQ143" s="411"/>
      <c r="AR143" s="411"/>
      <c r="AS143" s="411"/>
      <c r="AT143" s="411"/>
      <c r="AU143" s="411"/>
      <c r="AV143" s="411"/>
      <c r="AW143" s="411"/>
      <c r="AX143" s="411"/>
      <c r="AY143" s="411"/>
      <c r="AZ143" s="409"/>
      <c r="BA143" s="409"/>
      <c r="BB143" s="409"/>
      <c r="BC143" s="409"/>
      <c r="BD143" s="409"/>
      <c r="BE143" s="409"/>
      <c r="BF143" s="409"/>
      <c r="BG143" s="409"/>
      <c r="BH143" s="409"/>
      <c r="BI143" s="409"/>
      <c r="BJ143" s="409"/>
      <c r="BK143" s="409"/>
      <c r="BL143" s="409"/>
      <c r="BM143" s="409"/>
    </row>
    <row r="144" spans="2:65" ht="40.049999999999997" customHeight="1" x14ac:dyDescent="0.3">
      <c r="B144" s="409">
        <v>38</v>
      </c>
      <c r="C144" s="409"/>
      <c r="D144" s="410"/>
      <c r="E144" s="410"/>
      <c r="F144" s="410"/>
      <c r="G144" s="409"/>
      <c r="H144" s="409"/>
      <c r="I144" s="409"/>
      <c r="J144" s="409"/>
      <c r="K144" s="409"/>
      <c r="L144" s="409"/>
      <c r="M144" s="409"/>
      <c r="N144" s="409"/>
      <c r="O144" s="409"/>
      <c r="P144" s="409"/>
      <c r="Q144" s="409"/>
      <c r="R144" s="409"/>
      <c r="S144" s="409"/>
      <c r="T144" s="411"/>
      <c r="U144" s="411"/>
      <c r="V144" s="411"/>
      <c r="W144" s="411"/>
      <c r="X144" s="411"/>
      <c r="Y144" s="411"/>
      <c r="Z144" s="411"/>
      <c r="AA144" s="411"/>
      <c r="AB144" s="411"/>
      <c r="AC144" s="411"/>
      <c r="AD144" s="411"/>
      <c r="AE144" s="411"/>
      <c r="AF144" s="411"/>
      <c r="AG144" s="411"/>
      <c r="AH144" s="411"/>
      <c r="AI144" s="411"/>
      <c r="AJ144" s="411"/>
      <c r="AK144" s="411"/>
      <c r="AL144" s="411"/>
      <c r="AM144" s="411"/>
      <c r="AN144" s="411"/>
      <c r="AO144" s="411"/>
      <c r="AP144" s="411"/>
      <c r="AQ144" s="411"/>
      <c r="AR144" s="411"/>
      <c r="AS144" s="411"/>
      <c r="AT144" s="411"/>
      <c r="AU144" s="411"/>
      <c r="AV144" s="411"/>
      <c r="AW144" s="411"/>
      <c r="AX144" s="411"/>
      <c r="AY144" s="411"/>
      <c r="AZ144" s="409"/>
      <c r="BA144" s="409"/>
      <c r="BB144" s="409"/>
      <c r="BC144" s="409"/>
      <c r="BD144" s="409"/>
      <c r="BE144" s="409"/>
      <c r="BF144" s="409"/>
      <c r="BG144" s="409"/>
      <c r="BH144" s="409"/>
      <c r="BI144" s="409"/>
      <c r="BJ144" s="409"/>
      <c r="BK144" s="409"/>
      <c r="BL144" s="409"/>
      <c r="BM144" s="409"/>
    </row>
    <row r="145" spans="2:65" ht="40.049999999999997" customHeight="1" x14ac:dyDescent="0.3">
      <c r="B145" s="409">
        <v>39</v>
      </c>
      <c r="C145" s="409"/>
      <c r="D145" s="410"/>
      <c r="E145" s="410"/>
      <c r="F145" s="410"/>
      <c r="G145" s="409"/>
      <c r="H145" s="409"/>
      <c r="I145" s="409"/>
      <c r="J145" s="409"/>
      <c r="K145" s="409"/>
      <c r="L145" s="409"/>
      <c r="M145" s="409"/>
      <c r="N145" s="409"/>
      <c r="O145" s="409"/>
      <c r="P145" s="409"/>
      <c r="Q145" s="409"/>
      <c r="R145" s="409"/>
      <c r="S145" s="409"/>
      <c r="T145" s="411"/>
      <c r="U145" s="411"/>
      <c r="V145" s="411"/>
      <c r="W145" s="411"/>
      <c r="X145" s="411"/>
      <c r="Y145" s="411"/>
      <c r="Z145" s="411"/>
      <c r="AA145" s="411"/>
      <c r="AB145" s="411"/>
      <c r="AC145" s="411"/>
      <c r="AD145" s="411"/>
      <c r="AE145" s="411"/>
      <c r="AF145" s="411"/>
      <c r="AG145" s="411"/>
      <c r="AH145" s="411"/>
      <c r="AI145" s="411"/>
      <c r="AJ145" s="411"/>
      <c r="AK145" s="411"/>
      <c r="AL145" s="411"/>
      <c r="AM145" s="411"/>
      <c r="AN145" s="411"/>
      <c r="AO145" s="411"/>
      <c r="AP145" s="411"/>
      <c r="AQ145" s="411"/>
      <c r="AR145" s="411"/>
      <c r="AS145" s="411"/>
      <c r="AT145" s="411"/>
      <c r="AU145" s="411"/>
      <c r="AV145" s="411"/>
      <c r="AW145" s="411"/>
      <c r="AX145" s="411"/>
      <c r="AY145" s="411"/>
      <c r="AZ145" s="409"/>
      <c r="BA145" s="409"/>
      <c r="BB145" s="409"/>
      <c r="BC145" s="409"/>
      <c r="BD145" s="409"/>
      <c r="BE145" s="409"/>
      <c r="BF145" s="409"/>
      <c r="BG145" s="409"/>
      <c r="BH145" s="409"/>
      <c r="BI145" s="409"/>
      <c r="BJ145" s="409"/>
      <c r="BK145" s="409"/>
      <c r="BL145" s="409"/>
      <c r="BM145" s="409"/>
    </row>
    <row r="146" spans="2:65" ht="40.049999999999997" customHeight="1" x14ac:dyDescent="0.3">
      <c r="B146" s="409">
        <v>40</v>
      </c>
      <c r="C146" s="409"/>
      <c r="D146" s="410"/>
      <c r="E146" s="410"/>
      <c r="F146" s="410"/>
      <c r="G146" s="409"/>
      <c r="H146" s="409"/>
      <c r="I146" s="409"/>
      <c r="J146" s="409"/>
      <c r="K146" s="409"/>
      <c r="L146" s="409"/>
      <c r="M146" s="409"/>
      <c r="N146" s="409"/>
      <c r="O146" s="409"/>
      <c r="P146" s="409"/>
      <c r="Q146" s="409"/>
      <c r="R146" s="409"/>
      <c r="S146" s="409"/>
      <c r="T146" s="411"/>
      <c r="U146" s="411"/>
      <c r="V146" s="411"/>
      <c r="W146" s="411"/>
      <c r="X146" s="411"/>
      <c r="Y146" s="411"/>
      <c r="Z146" s="411"/>
      <c r="AA146" s="411"/>
      <c r="AB146" s="411"/>
      <c r="AC146" s="411"/>
      <c r="AD146" s="411"/>
      <c r="AE146" s="411"/>
      <c r="AF146" s="411"/>
      <c r="AG146" s="411"/>
      <c r="AH146" s="411"/>
      <c r="AI146" s="411"/>
      <c r="AJ146" s="411"/>
      <c r="AK146" s="411"/>
      <c r="AL146" s="411"/>
      <c r="AM146" s="411"/>
      <c r="AN146" s="411"/>
      <c r="AO146" s="411"/>
      <c r="AP146" s="411"/>
      <c r="AQ146" s="411"/>
      <c r="AR146" s="411"/>
      <c r="AS146" s="411"/>
      <c r="AT146" s="411"/>
      <c r="AU146" s="411"/>
      <c r="AV146" s="411"/>
      <c r="AW146" s="411"/>
      <c r="AX146" s="411"/>
      <c r="AY146" s="411"/>
      <c r="AZ146" s="409"/>
      <c r="BA146" s="409"/>
      <c r="BB146" s="409"/>
      <c r="BC146" s="409"/>
      <c r="BD146" s="409"/>
      <c r="BE146" s="409"/>
      <c r="BF146" s="409"/>
      <c r="BG146" s="409"/>
      <c r="BH146" s="409"/>
      <c r="BI146" s="409"/>
      <c r="BJ146" s="409"/>
      <c r="BK146" s="409"/>
      <c r="BL146" s="409"/>
      <c r="BM146" s="409"/>
    </row>
    <row r="147" spans="2:65" ht="19.95" customHeight="1" x14ac:dyDescent="0.3">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0"/>
      <c r="BG147" s="60"/>
      <c r="BH147" s="60"/>
      <c r="BI147" s="60"/>
      <c r="BJ147" s="60"/>
      <c r="BK147" s="60"/>
      <c r="BL147" s="60"/>
      <c r="BM147" s="60"/>
    </row>
    <row r="148" spans="2:65" ht="19.95" customHeight="1" x14ac:dyDescent="0.3">
      <c r="B148" s="402" t="s">
        <v>247</v>
      </c>
      <c r="C148" s="402"/>
      <c r="D148" s="402"/>
      <c r="E148" s="402"/>
      <c r="F148" s="402"/>
      <c r="G148" s="402"/>
      <c r="H148" s="402"/>
      <c r="I148" s="402"/>
      <c r="J148" s="402"/>
      <c r="K148" s="402"/>
      <c r="L148" s="402"/>
      <c r="M148" s="402"/>
      <c r="N148" s="402"/>
      <c r="O148" s="402"/>
      <c r="P148" s="402"/>
      <c r="Q148" s="402"/>
      <c r="R148" s="402"/>
      <c r="S148" s="402"/>
      <c r="T148" s="402"/>
      <c r="U148" s="402"/>
      <c r="V148" s="402"/>
      <c r="W148" s="402"/>
      <c r="X148" s="402"/>
      <c r="Y148" s="402"/>
      <c r="Z148" s="402"/>
      <c r="AA148" s="402"/>
      <c r="AB148" s="402"/>
      <c r="AC148" s="402"/>
      <c r="AD148" s="402"/>
      <c r="AE148" s="402"/>
      <c r="AF148" s="402"/>
      <c r="AG148" s="402"/>
      <c r="AH148" s="402"/>
      <c r="AI148" s="402"/>
      <c r="AJ148" s="402"/>
      <c r="AK148" s="402"/>
      <c r="AL148" s="402"/>
      <c r="AM148" s="402"/>
      <c r="AN148" s="402"/>
      <c r="AO148" s="402"/>
      <c r="AP148" s="402"/>
      <c r="AQ148" s="402"/>
      <c r="AR148" s="402"/>
      <c r="AS148" s="402"/>
      <c r="AT148" s="402"/>
      <c r="AU148" s="402"/>
      <c r="AV148" s="402"/>
      <c r="AW148" s="402"/>
      <c r="AX148" s="402"/>
      <c r="AY148" s="402"/>
      <c r="AZ148" s="402"/>
      <c r="BA148" s="402"/>
      <c r="BB148" s="402"/>
      <c r="BC148" s="402"/>
      <c r="BD148" s="402"/>
      <c r="BE148" s="402"/>
      <c r="BF148" s="402"/>
      <c r="BG148" s="402"/>
      <c r="BH148" s="402"/>
      <c r="BI148" s="402"/>
      <c r="BJ148" s="402"/>
      <c r="BK148" s="402"/>
      <c r="BL148" s="402"/>
      <c r="BM148" s="402"/>
    </row>
    <row r="149" spans="2:65" ht="19.95" customHeight="1" x14ac:dyDescent="0.3">
      <c r="B149" s="388" t="s">
        <v>241</v>
      </c>
      <c r="C149" s="388"/>
      <c r="D149" s="388"/>
      <c r="E149" s="388" t="s">
        <v>242</v>
      </c>
      <c r="F149" s="388"/>
      <c r="G149" s="388"/>
      <c r="H149" s="388"/>
      <c r="I149" s="388" t="s">
        <v>217</v>
      </c>
      <c r="J149" s="388"/>
      <c r="K149" s="388"/>
      <c r="L149" s="388"/>
      <c r="M149" s="388"/>
      <c r="N149" s="388" t="s">
        <v>218</v>
      </c>
      <c r="O149" s="388"/>
      <c r="P149" s="388"/>
      <c r="Q149" s="388"/>
      <c r="R149" s="388"/>
      <c r="S149" s="412" t="s">
        <v>248</v>
      </c>
      <c r="T149" s="413"/>
      <c r="U149" s="413"/>
      <c r="V149" s="413"/>
      <c r="W149" s="413"/>
      <c r="X149" s="413"/>
      <c r="Y149" s="413"/>
      <c r="Z149" s="413"/>
      <c r="AA149" s="413"/>
      <c r="AB149" s="414"/>
      <c r="AC149" s="412" t="s">
        <v>249</v>
      </c>
      <c r="AD149" s="413"/>
      <c r="AE149" s="413"/>
      <c r="AF149" s="413"/>
      <c r="AG149" s="413"/>
      <c r="AH149" s="413"/>
      <c r="AI149" s="413"/>
      <c r="AJ149" s="413"/>
      <c r="AK149" s="413"/>
      <c r="AL149" s="413"/>
      <c r="AM149" s="413"/>
      <c r="AN149" s="414"/>
      <c r="AO149" s="412" t="s">
        <v>250</v>
      </c>
      <c r="AP149" s="413"/>
      <c r="AQ149" s="413"/>
      <c r="AR149" s="413"/>
      <c r="AS149" s="413"/>
      <c r="AT149" s="413"/>
      <c r="AU149" s="414"/>
      <c r="AV149" s="412" t="s">
        <v>251</v>
      </c>
      <c r="AW149" s="413"/>
      <c r="AX149" s="413"/>
      <c r="AY149" s="413"/>
      <c r="AZ149" s="413"/>
      <c r="BA149" s="413"/>
      <c r="BB149" s="413"/>
      <c r="BC149" s="413"/>
      <c r="BD149" s="412" t="s">
        <v>252</v>
      </c>
      <c r="BE149" s="413"/>
      <c r="BF149" s="413"/>
      <c r="BG149" s="413"/>
      <c r="BH149" s="413"/>
      <c r="BI149" s="413"/>
      <c r="BJ149" s="413"/>
      <c r="BK149" s="413"/>
      <c r="BL149" s="413"/>
      <c r="BM149" s="414"/>
    </row>
    <row r="150" spans="2:65" ht="19.95" customHeight="1" x14ac:dyDescent="0.3">
      <c r="B150" s="405"/>
      <c r="C150" s="405"/>
      <c r="D150" s="405"/>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c r="AA150" s="405"/>
      <c r="AB150" s="405"/>
      <c r="AC150" s="405"/>
      <c r="AD150" s="405"/>
      <c r="AE150" s="405"/>
      <c r="AF150" s="405"/>
      <c r="AG150" s="405"/>
      <c r="AH150" s="405"/>
      <c r="AI150" s="405"/>
      <c r="AJ150" s="405"/>
      <c r="AK150" s="405"/>
      <c r="AL150" s="405"/>
      <c r="AM150" s="405"/>
      <c r="AN150" s="405"/>
      <c r="AO150" s="405"/>
      <c r="AP150" s="405"/>
      <c r="AQ150" s="405"/>
      <c r="AR150" s="405"/>
      <c r="AS150" s="405"/>
      <c r="AT150" s="405"/>
      <c r="AU150" s="405"/>
      <c r="AV150" s="405"/>
      <c r="AW150" s="405"/>
      <c r="AX150" s="405"/>
      <c r="AY150" s="405"/>
      <c r="AZ150" s="405"/>
      <c r="BA150" s="405"/>
      <c r="BB150" s="405"/>
      <c r="BC150" s="405"/>
      <c r="BD150" s="405"/>
      <c r="BE150" s="405"/>
      <c r="BF150" s="405"/>
      <c r="BG150" s="405"/>
      <c r="BH150" s="405"/>
      <c r="BI150" s="405"/>
      <c r="BJ150" s="405"/>
      <c r="BK150" s="405"/>
      <c r="BL150" s="405"/>
      <c r="BM150" s="405"/>
    </row>
    <row r="151" spans="2:65" ht="19.95" customHeight="1" x14ac:dyDescent="0.3">
      <c r="B151" s="405"/>
      <c r="C151" s="405"/>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c r="AA151" s="405"/>
      <c r="AB151" s="405"/>
      <c r="AC151" s="405"/>
      <c r="AD151" s="405"/>
      <c r="AE151" s="405"/>
      <c r="AF151" s="405"/>
      <c r="AG151" s="405"/>
      <c r="AH151" s="405"/>
      <c r="AI151" s="405"/>
      <c r="AJ151" s="405"/>
      <c r="AK151" s="405"/>
      <c r="AL151" s="405"/>
      <c r="AM151" s="405"/>
      <c r="AN151" s="405"/>
      <c r="AO151" s="405"/>
      <c r="AP151" s="405"/>
      <c r="AQ151" s="405"/>
      <c r="AR151" s="405"/>
      <c r="AS151" s="405"/>
      <c r="AT151" s="405"/>
      <c r="AU151" s="405"/>
      <c r="AV151" s="405"/>
      <c r="AW151" s="405"/>
      <c r="AX151" s="405"/>
      <c r="AY151" s="405"/>
      <c r="AZ151" s="405"/>
      <c r="BA151" s="405"/>
      <c r="BB151" s="405"/>
      <c r="BC151" s="405"/>
      <c r="BD151" s="405"/>
      <c r="BE151" s="405"/>
      <c r="BF151" s="405"/>
      <c r="BG151" s="405"/>
      <c r="BH151" s="405"/>
      <c r="BI151" s="405"/>
      <c r="BJ151" s="405"/>
      <c r="BK151" s="405"/>
      <c r="BL151" s="405"/>
      <c r="BM151" s="405"/>
    </row>
    <row r="152" spans="2:65" ht="19.95" customHeight="1" x14ac:dyDescent="0.3">
      <c r="B152" s="405"/>
      <c r="C152" s="405"/>
      <c r="D152" s="405"/>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c r="AA152" s="405"/>
      <c r="AB152" s="405"/>
      <c r="AC152" s="405"/>
      <c r="AD152" s="405"/>
      <c r="AE152" s="405"/>
      <c r="AF152" s="405"/>
      <c r="AG152" s="405"/>
      <c r="AH152" s="405"/>
      <c r="AI152" s="405"/>
      <c r="AJ152" s="405"/>
      <c r="AK152" s="405"/>
      <c r="AL152" s="405"/>
      <c r="AM152" s="405"/>
      <c r="AN152" s="405"/>
      <c r="AO152" s="405"/>
      <c r="AP152" s="405"/>
      <c r="AQ152" s="405"/>
      <c r="AR152" s="405"/>
      <c r="AS152" s="405"/>
      <c r="AT152" s="405"/>
      <c r="AU152" s="405"/>
      <c r="AV152" s="405"/>
      <c r="AW152" s="405"/>
      <c r="AX152" s="405"/>
      <c r="AY152" s="405"/>
      <c r="AZ152" s="405"/>
      <c r="BA152" s="405"/>
      <c r="BB152" s="405"/>
      <c r="BC152" s="405"/>
      <c r="BD152" s="405"/>
      <c r="BE152" s="405"/>
      <c r="BF152" s="405"/>
      <c r="BG152" s="405"/>
      <c r="BH152" s="405"/>
      <c r="BI152" s="405"/>
      <c r="BJ152" s="405"/>
      <c r="BK152" s="405"/>
      <c r="BL152" s="405"/>
      <c r="BM152" s="405"/>
    </row>
    <row r="153" spans="2:65" ht="19.95" customHeight="1" x14ac:dyDescent="0.3">
      <c r="B153" s="405"/>
      <c r="C153" s="405"/>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c r="AA153" s="405"/>
      <c r="AB153" s="405"/>
      <c r="AC153" s="405"/>
      <c r="AD153" s="405"/>
      <c r="AE153" s="405"/>
      <c r="AF153" s="405"/>
      <c r="AG153" s="405"/>
      <c r="AH153" s="405"/>
      <c r="AI153" s="405"/>
      <c r="AJ153" s="405"/>
      <c r="AK153" s="405"/>
      <c r="AL153" s="405"/>
      <c r="AM153" s="405"/>
      <c r="AN153" s="405"/>
      <c r="AO153" s="405"/>
      <c r="AP153" s="405"/>
      <c r="AQ153" s="405"/>
      <c r="AR153" s="405"/>
      <c r="AS153" s="405"/>
      <c r="AT153" s="405"/>
      <c r="AU153" s="405"/>
      <c r="AV153" s="405"/>
      <c r="AW153" s="405"/>
      <c r="AX153" s="405"/>
      <c r="AY153" s="405"/>
      <c r="AZ153" s="405"/>
      <c r="BA153" s="405"/>
      <c r="BB153" s="405"/>
      <c r="BC153" s="405"/>
      <c r="BD153" s="405"/>
      <c r="BE153" s="405"/>
      <c r="BF153" s="405"/>
      <c r="BG153" s="405"/>
      <c r="BH153" s="405"/>
      <c r="BI153" s="405"/>
      <c r="BJ153" s="405"/>
      <c r="BK153" s="405"/>
      <c r="BL153" s="405"/>
      <c r="BM153" s="405"/>
    </row>
    <row r="154" spans="2:65" ht="19.95" customHeight="1" x14ac:dyDescent="0.3">
      <c r="B154" s="405"/>
      <c r="C154" s="405"/>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405"/>
      <c r="AF154" s="405"/>
      <c r="AG154" s="405"/>
      <c r="AH154" s="405"/>
      <c r="AI154" s="405"/>
      <c r="AJ154" s="405"/>
      <c r="AK154" s="405"/>
      <c r="AL154" s="405"/>
      <c r="AM154" s="405"/>
      <c r="AN154" s="405"/>
      <c r="AO154" s="405"/>
      <c r="AP154" s="405"/>
      <c r="AQ154" s="405"/>
      <c r="AR154" s="405"/>
      <c r="AS154" s="405"/>
      <c r="AT154" s="405"/>
      <c r="AU154" s="405"/>
      <c r="AV154" s="405"/>
      <c r="AW154" s="405"/>
      <c r="AX154" s="405"/>
      <c r="AY154" s="405"/>
      <c r="AZ154" s="405"/>
      <c r="BA154" s="405"/>
      <c r="BB154" s="405"/>
      <c r="BC154" s="405"/>
      <c r="BD154" s="405"/>
      <c r="BE154" s="405"/>
      <c r="BF154" s="405"/>
      <c r="BG154" s="405"/>
      <c r="BH154" s="405"/>
      <c r="BI154" s="405"/>
      <c r="BJ154" s="405"/>
      <c r="BK154" s="405"/>
      <c r="BL154" s="405"/>
      <c r="BM154" s="405"/>
    </row>
    <row r="155" spans="2:65" ht="19.95" customHeight="1" x14ac:dyDescent="0.3">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0"/>
      <c r="BG155" s="60"/>
      <c r="BH155" s="60"/>
      <c r="BI155" s="60"/>
      <c r="BJ155" s="60"/>
      <c r="BK155" s="60"/>
      <c r="BL155" s="60"/>
      <c r="BM155" s="60"/>
    </row>
    <row r="156" spans="2:65" ht="19.95" customHeight="1" x14ac:dyDescent="0.3">
      <c r="B156" s="384" t="s">
        <v>253</v>
      </c>
      <c r="C156" s="384"/>
      <c r="D156" s="384"/>
      <c r="E156" s="384"/>
      <c r="F156" s="384"/>
      <c r="G156" s="384"/>
      <c r="H156" s="384"/>
      <c r="I156" s="384"/>
      <c r="J156" s="384"/>
      <c r="K156" s="384"/>
      <c r="L156" s="384"/>
      <c r="M156" s="384"/>
      <c r="N156" s="384"/>
      <c r="O156" s="384"/>
      <c r="P156" s="384"/>
      <c r="Q156" s="384"/>
      <c r="R156" s="384"/>
      <c r="S156" s="384"/>
      <c r="T156" s="384"/>
      <c r="U156" s="384"/>
      <c r="V156" s="384"/>
      <c r="W156" s="384"/>
      <c r="X156" s="384"/>
      <c r="Y156" s="384"/>
      <c r="Z156" s="384"/>
      <c r="AA156" s="384"/>
      <c r="AB156" s="384"/>
      <c r="AC156" s="384"/>
      <c r="AD156" s="384"/>
      <c r="AE156" s="384"/>
      <c r="AF156" s="384"/>
      <c r="AG156" s="384"/>
      <c r="AH156" s="384"/>
      <c r="AI156" s="384"/>
      <c r="AJ156" s="384"/>
      <c r="AK156" s="384"/>
      <c r="AL156" s="384"/>
      <c r="AM156" s="384"/>
      <c r="AN156" s="384"/>
      <c r="AO156" s="384"/>
      <c r="AP156" s="384"/>
      <c r="AQ156" s="384"/>
      <c r="AR156" s="384"/>
      <c r="AS156" s="384"/>
      <c r="AT156" s="384"/>
      <c r="AU156" s="384"/>
      <c r="AV156" s="384"/>
      <c r="AW156" s="384"/>
      <c r="AX156" s="384"/>
      <c r="AY156" s="384"/>
      <c r="AZ156" s="384"/>
      <c r="BA156" s="384"/>
      <c r="BB156" s="384"/>
      <c r="BC156" s="384"/>
      <c r="BD156" s="384"/>
      <c r="BE156" s="384"/>
      <c r="BF156" s="384"/>
      <c r="BG156" s="384"/>
      <c r="BH156" s="384"/>
      <c r="BI156" s="384"/>
      <c r="BJ156" s="384"/>
      <c r="BK156" s="384"/>
      <c r="BL156" s="384"/>
      <c r="BM156" s="384"/>
    </row>
    <row r="157" spans="2:65" ht="19.95" customHeight="1" x14ac:dyDescent="0.3">
      <c r="B157" s="411" t="s">
        <v>254</v>
      </c>
      <c r="C157" s="398"/>
      <c r="D157" s="398"/>
      <c r="E157" s="398"/>
      <c r="F157" s="398"/>
      <c r="G157" s="398"/>
      <c r="H157" s="398"/>
      <c r="I157" s="398"/>
      <c r="J157" s="398"/>
      <c r="K157" s="398"/>
      <c r="L157" s="398"/>
      <c r="M157" s="398"/>
      <c r="N157" s="398"/>
      <c r="O157" s="398"/>
      <c r="P157" s="398"/>
      <c r="Q157" s="398"/>
      <c r="R157" s="398"/>
      <c r="S157" s="398"/>
      <c r="T157" s="398"/>
      <c r="U157" s="398"/>
      <c r="V157" s="398"/>
      <c r="W157" s="398"/>
      <c r="X157" s="398"/>
      <c r="Y157" s="398"/>
      <c r="Z157" s="398"/>
      <c r="AA157" s="398"/>
      <c r="AB157" s="398"/>
      <c r="AC157" s="398"/>
      <c r="AD157" s="398"/>
      <c r="AE157" s="398"/>
      <c r="AF157" s="398"/>
      <c r="AG157" s="398"/>
      <c r="AH157" s="398"/>
      <c r="AI157" s="398"/>
      <c r="AJ157" s="398"/>
      <c r="AK157" s="398"/>
      <c r="AL157" s="398"/>
      <c r="AM157" s="398"/>
      <c r="AN157" s="398"/>
      <c r="AO157" s="398"/>
      <c r="AP157" s="398"/>
      <c r="AQ157" s="398"/>
      <c r="AR157" s="398"/>
      <c r="AS157" s="398"/>
      <c r="AT157" s="398"/>
      <c r="AU157" s="398"/>
      <c r="AV157" s="398"/>
      <c r="AW157" s="398"/>
      <c r="AX157" s="398"/>
      <c r="AY157" s="398"/>
      <c r="AZ157" s="398"/>
      <c r="BA157" s="398"/>
      <c r="BB157" s="398"/>
      <c r="BC157" s="398"/>
      <c r="BD157" s="398"/>
      <c r="BE157" s="398"/>
      <c r="BF157" s="398"/>
      <c r="BG157" s="398"/>
      <c r="BH157" s="398"/>
      <c r="BI157" s="398"/>
      <c r="BJ157" s="398"/>
      <c r="BK157" s="398"/>
      <c r="BL157" s="398"/>
      <c r="BM157" s="398"/>
    </row>
    <row r="158" spans="2:65" ht="19.95" customHeight="1" x14ac:dyDescent="0.3">
      <c r="B158" s="398"/>
      <c r="C158" s="398"/>
      <c r="D158" s="398"/>
      <c r="E158" s="398"/>
      <c r="F158" s="398"/>
      <c r="G158" s="398"/>
      <c r="H158" s="398"/>
      <c r="I158" s="398"/>
      <c r="J158" s="398"/>
      <c r="K158" s="398"/>
      <c r="L158" s="398"/>
      <c r="M158" s="398"/>
      <c r="N158" s="398"/>
      <c r="O158" s="398"/>
      <c r="P158" s="398"/>
      <c r="Q158" s="398"/>
      <c r="R158" s="398"/>
      <c r="S158" s="398"/>
      <c r="T158" s="398"/>
      <c r="U158" s="398"/>
      <c r="V158" s="398"/>
      <c r="W158" s="398"/>
      <c r="X158" s="398"/>
      <c r="Y158" s="398"/>
      <c r="Z158" s="398"/>
      <c r="AA158" s="398"/>
      <c r="AB158" s="398"/>
      <c r="AC158" s="398"/>
      <c r="AD158" s="398"/>
      <c r="AE158" s="398"/>
      <c r="AF158" s="398"/>
      <c r="AG158" s="398"/>
      <c r="AH158" s="398"/>
      <c r="AI158" s="398"/>
      <c r="AJ158" s="398"/>
      <c r="AK158" s="398"/>
      <c r="AL158" s="398"/>
      <c r="AM158" s="398"/>
      <c r="AN158" s="398"/>
      <c r="AO158" s="398"/>
      <c r="AP158" s="398"/>
      <c r="AQ158" s="398"/>
      <c r="AR158" s="398"/>
      <c r="AS158" s="398"/>
      <c r="AT158" s="398"/>
      <c r="AU158" s="398"/>
      <c r="AV158" s="398"/>
      <c r="AW158" s="398"/>
      <c r="AX158" s="398"/>
      <c r="AY158" s="398"/>
      <c r="AZ158" s="398"/>
      <c r="BA158" s="398"/>
      <c r="BB158" s="398"/>
      <c r="BC158" s="398"/>
      <c r="BD158" s="398"/>
      <c r="BE158" s="398"/>
      <c r="BF158" s="398"/>
      <c r="BG158" s="398"/>
      <c r="BH158" s="398"/>
      <c r="BI158" s="398"/>
      <c r="BJ158" s="398"/>
      <c r="BK158" s="398"/>
      <c r="BL158" s="398"/>
      <c r="BM158" s="398"/>
    </row>
    <row r="159" spans="2:65" ht="19.95" customHeight="1" x14ac:dyDescent="0.3">
      <c r="B159" s="398"/>
      <c r="C159" s="398"/>
      <c r="D159" s="398"/>
      <c r="E159" s="398"/>
      <c r="F159" s="398"/>
      <c r="G159" s="398"/>
      <c r="H159" s="398"/>
      <c r="I159" s="398"/>
      <c r="J159" s="398"/>
      <c r="K159" s="398"/>
      <c r="L159" s="398"/>
      <c r="M159" s="398"/>
      <c r="N159" s="398"/>
      <c r="O159" s="398"/>
      <c r="P159" s="398"/>
      <c r="Q159" s="398"/>
      <c r="R159" s="398"/>
      <c r="S159" s="398"/>
      <c r="T159" s="398"/>
      <c r="U159" s="398"/>
      <c r="V159" s="398"/>
      <c r="W159" s="398"/>
      <c r="X159" s="398"/>
      <c r="Y159" s="398"/>
      <c r="Z159" s="398"/>
      <c r="AA159" s="398"/>
      <c r="AB159" s="398"/>
      <c r="AC159" s="398"/>
      <c r="AD159" s="398"/>
      <c r="AE159" s="398"/>
      <c r="AF159" s="398"/>
      <c r="AG159" s="398"/>
      <c r="AH159" s="398"/>
      <c r="AI159" s="398"/>
      <c r="AJ159" s="398"/>
      <c r="AK159" s="398"/>
      <c r="AL159" s="398"/>
      <c r="AM159" s="398"/>
      <c r="AN159" s="398"/>
      <c r="AO159" s="398"/>
      <c r="AP159" s="398"/>
      <c r="AQ159" s="398"/>
      <c r="AR159" s="398"/>
      <c r="AS159" s="398"/>
      <c r="AT159" s="398"/>
      <c r="AU159" s="398"/>
      <c r="AV159" s="398"/>
      <c r="AW159" s="398"/>
      <c r="AX159" s="398"/>
      <c r="AY159" s="398"/>
      <c r="AZ159" s="398"/>
      <c r="BA159" s="398"/>
      <c r="BB159" s="398"/>
      <c r="BC159" s="398"/>
      <c r="BD159" s="398"/>
      <c r="BE159" s="398"/>
      <c r="BF159" s="398"/>
      <c r="BG159" s="398"/>
      <c r="BH159" s="398"/>
      <c r="BI159" s="398"/>
      <c r="BJ159" s="398"/>
      <c r="BK159" s="398"/>
      <c r="BL159" s="398"/>
      <c r="BM159" s="398"/>
    </row>
    <row r="160" spans="2:65" ht="19.95" customHeight="1" x14ac:dyDescent="0.3">
      <c r="B160" s="398"/>
      <c r="C160" s="398"/>
      <c r="D160" s="398"/>
      <c r="E160" s="398"/>
      <c r="F160" s="398"/>
      <c r="G160" s="398"/>
      <c r="H160" s="398"/>
      <c r="I160" s="398"/>
      <c r="J160" s="398"/>
      <c r="K160" s="398"/>
      <c r="L160" s="398"/>
      <c r="M160" s="398"/>
      <c r="N160" s="398"/>
      <c r="O160" s="398"/>
      <c r="P160" s="398"/>
      <c r="Q160" s="398"/>
      <c r="R160" s="398"/>
      <c r="S160" s="398"/>
      <c r="T160" s="398"/>
      <c r="U160" s="398"/>
      <c r="V160" s="398"/>
      <c r="W160" s="398"/>
      <c r="X160" s="398"/>
      <c r="Y160" s="398"/>
      <c r="Z160" s="398"/>
      <c r="AA160" s="398"/>
      <c r="AB160" s="398"/>
      <c r="AC160" s="398"/>
      <c r="AD160" s="398"/>
      <c r="AE160" s="398"/>
      <c r="AF160" s="398"/>
      <c r="AG160" s="398"/>
      <c r="AH160" s="398"/>
      <c r="AI160" s="398"/>
      <c r="AJ160" s="398"/>
      <c r="AK160" s="398"/>
      <c r="AL160" s="398"/>
      <c r="AM160" s="398"/>
      <c r="AN160" s="398"/>
      <c r="AO160" s="398"/>
      <c r="AP160" s="398"/>
      <c r="AQ160" s="398"/>
      <c r="AR160" s="398"/>
      <c r="AS160" s="398"/>
      <c r="AT160" s="398"/>
      <c r="AU160" s="398"/>
      <c r="AV160" s="398"/>
      <c r="AW160" s="398"/>
      <c r="AX160" s="398"/>
      <c r="AY160" s="398"/>
      <c r="AZ160" s="398"/>
      <c r="BA160" s="398"/>
      <c r="BB160" s="398"/>
      <c r="BC160" s="398"/>
      <c r="BD160" s="398"/>
      <c r="BE160" s="398"/>
      <c r="BF160" s="398"/>
      <c r="BG160" s="398"/>
      <c r="BH160" s="398"/>
      <c r="BI160" s="398"/>
      <c r="BJ160" s="398"/>
      <c r="BK160" s="398"/>
      <c r="BL160" s="398"/>
      <c r="BM160" s="398"/>
    </row>
    <row r="161" spans="2:129" ht="19.95" customHeight="1" x14ac:dyDescent="0.3">
      <c r="B161" s="398"/>
      <c r="C161" s="398"/>
      <c r="D161" s="398"/>
      <c r="E161" s="398"/>
      <c r="F161" s="398"/>
      <c r="G161" s="398"/>
      <c r="H161" s="398"/>
      <c r="I161" s="398"/>
      <c r="J161" s="398"/>
      <c r="K161" s="398"/>
      <c r="L161" s="398"/>
      <c r="M161" s="398"/>
      <c r="N161" s="398"/>
      <c r="O161" s="398"/>
      <c r="P161" s="398"/>
      <c r="Q161" s="398"/>
      <c r="R161" s="398"/>
      <c r="S161" s="398"/>
      <c r="T161" s="398"/>
      <c r="U161" s="398"/>
      <c r="V161" s="398"/>
      <c r="W161" s="398"/>
      <c r="X161" s="398"/>
      <c r="Y161" s="398"/>
      <c r="Z161" s="398"/>
      <c r="AA161" s="398"/>
      <c r="AB161" s="398"/>
      <c r="AC161" s="398"/>
      <c r="AD161" s="398"/>
      <c r="AE161" s="398"/>
      <c r="AF161" s="398"/>
      <c r="AG161" s="398"/>
      <c r="AH161" s="398"/>
      <c r="AI161" s="398"/>
      <c r="AJ161" s="398"/>
      <c r="AK161" s="398"/>
      <c r="AL161" s="398"/>
      <c r="AM161" s="398"/>
      <c r="AN161" s="398"/>
      <c r="AO161" s="398"/>
      <c r="AP161" s="398"/>
      <c r="AQ161" s="398"/>
      <c r="AR161" s="398"/>
      <c r="AS161" s="398"/>
      <c r="AT161" s="398"/>
      <c r="AU161" s="398"/>
      <c r="AV161" s="398"/>
      <c r="AW161" s="398"/>
      <c r="AX161" s="398"/>
      <c r="AY161" s="398"/>
      <c r="AZ161" s="398"/>
      <c r="BA161" s="398"/>
      <c r="BB161" s="398"/>
      <c r="BC161" s="398"/>
      <c r="BD161" s="398"/>
      <c r="BE161" s="398"/>
      <c r="BF161" s="398"/>
      <c r="BG161" s="398"/>
      <c r="BH161" s="398"/>
      <c r="BI161" s="398"/>
      <c r="BJ161" s="398"/>
      <c r="BK161" s="398"/>
      <c r="BL161" s="398"/>
      <c r="BM161" s="398"/>
    </row>
    <row r="162" spans="2:129" ht="19.95" customHeight="1" x14ac:dyDescent="0.3">
      <c r="B162" s="384" t="s">
        <v>255</v>
      </c>
      <c r="C162" s="384"/>
      <c r="D162" s="384"/>
      <c r="E162" s="384"/>
      <c r="F162" s="384"/>
      <c r="G162" s="384"/>
      <c r="H162" s="384"/>
      <c r="I162" s="384"/>
      <c r="J162" s="384"/>
      <c r="K162" s="384"/>
      <c r="L162" s="384"/>
      <c r="M162" s="384"/>
      <c r="N162" s="384"/>
      <c r="O162" s="384"/>
      <c r="P162" s="384"/>
      <c r="Q162" s="384"/>
      <c r="R162" s="384"/>
      <c r="S162" s="384"/>
      <c r="T162" s="384"/>
      <c r="U162" s="384"/>
      <c r="V162" s="384"/>
      <c r="W162" s="384"/>
      <c r="X162" s="384"/>
      <c r="Y162" s="384"/>
      <c r="Z162" s="384"/>
      <c r="AA162" s="384"/>
      <c r="AB162" s="384"/>
      <c r="AC162" s="384"/>
      <c r="AD162" s="384"/>
      <c r="AE162" s="384"/>
      <c r="AF162" s="384"/>
      <c r="AG162" s="384"/>
      <c r="AH162" s="384"/>
      <c r="AI162" s="384"/>
      <c r="AJ162" s="384"/>
      <c r="AK162" s="384"/>
      <c r="AL162" s="384"/>
      <c r="AM162" s="384"/>
      <c r="AN162" s="384"/>
      <c r="AO162" s="384"/>
      <c r="AP162" s="384"/>
      <c r="AQ162" s="384"/>
      <c r="AR162" s="384"/>
      <c r="AS162" s="384"/>
      <c r="AT162" s="384"/>
      <c r="AU162" s="384"/>
      <c r="AV162" s="384"/>
      <c r="AW162" s="384"/>
      <c r="AX162" s="384"/>
      <c r="AY162" s="384"/>
      <c r="AZ162" s="384"/>
      <c r="BA162" s="384"/>
      <c r="BB162" s="384"/>
      <c r="BC162" s="384"/>
      <c r="BD162" s="384"/>
      <c r="BE162" s="384"/>
      <c r="BF162" s="384"/>
      <c r="BG162" s="384"/>
      <c r="BH162" s="384"/>
      <c r="BI162" s="384"/>
      <c r="BJ162" s="384"/>
      <c r="BK162" s="384"/>
      <c r="BL162" s="384"/>
      <c r="BM162" s="384"/>
    </row>
    <row r="163" spans="2:129" ht="19.95" customHeight="1" x14ac:dyDescent="0.3">
      <c r="B163" s="388" t="s">
        <v>241</v>
      </c>
      <c r="C163" s="388"/>
      <c r="D163" s="388"/>
      <c r="E163" s="388" t="s">
        <v>256</v>
      </c>
      <c r="F163" s="388"/>
      <c r="G163" s="388"/>
      <c r="H163" s="388"/>
      <c r="I163" s="388"/>
      <c r="J163" s="388"/>
      <c r="K163" s="388"/>
      <c r="L163" s="388"/>
      <c r="M163" s="388"/>
      <c r="N163" s="388"/>
      <c r="O163" s="388"/>
      <c r="P163" s="388"/>
      <c r="Q163" s="388"/>
      <c r="R163" s="388"/>
      <c r="S163" s="388"/>
      <c r="T163" s="388"/>
      <c r="U163" s="388"/>
      <c r="V163" s="388"/>
      <c r="W163" s="388"/>
      <c r="X163" s="388"/>
      <c r="Y163" s="388"/>
      <c r="Z163" s="388"/>
      <c r="AA163" s="388"/>
      <c r="AB163" s="388"/>
      <c r="AC163" s="388"/>
      <c r="AD163" s="388"/>
      <c r="AE163" s="388"/>
      <c r="AF163" s="388"/>
      <c r="AG163" s="388"/>
      <c r="AH163" s="388"/>
      <c r="AI163" s="388"/>
      <c r="AJ163" s="388" t="s">
        <v>257</v>
      </c>
      <c r="AK163" s="388"/>
      <c r="AL163" s="388"/>
      <c r="AM163" s="388"/>
      <c r="AN163" s="388"/>
      <c r="AO163" s="388"/>
      <c r="AP163" s="388"/>
      <c r="AQ163" s="388"/>
      <c r="AR163" s="388"/>
      <c r="AS163" s="388"/>
      <c r="AT163" s="388" t="s">
        <v>258</v>
      </c>
      <c r="AU163" s="388"/>
      <c r="AV163" s="388"/>
      <c r="AW163" s="388"/>
      <c r="AX163" s="388"/>
      <c r="AY163" s="388"/>
      <c r="AZ163" s="388"/>
      <c r="BA163" s="388"/>
      <c r="BB163" s="388"/>
      <c r="BC163" s="388"/>
      <c r="BD163" s="388" t="s">
        <v>259</v>
      </c>
      <c r="BE163" s="388"/>
      <c r="BF163" s="388"/>
      <c r="BG163" s="388"/>
      <c r="BH163" s="388"/>
      <c r="BI163" s="388"/>
      <c r="BJ163" s="388"/>
      <c r="BK163" s="388"/>
      <c r="BL163" s="388"/>
      <c r="BM163" s="388"/>
    </row>
    <row r="164" spans="2:129" s="61" customFormat="1" ht="19.95" customHeight="1" x14ac:dyDescent="0.3">
      <c r="B164" s="409">
        <v>1</v>
      </c>
      <c r="C164" s="409"/>
      <c r="D164" s="409"/>
      <c r="E164" s="415"/>
      <c r="F164" s="416"/>
      <c r="G164" s="416"/>
      <c r="H164" s="416"/>
      <c r="I164" s="416"/>
      <c r="J164" s="416"/>
      <c r="K164" s="416"/>
      <c r="L164" s="416"/>
      <c r="M164" s="416"/>
      <c r="N164" s="416"/>
      <c r="O164" s="416"/>
      <c r="P164" s="416"/>
      <c r="Q164" s="416"/>
      <c r="R164" s="416"/>
      <c r="S164" s="416"/>
      <c r="T164" s="416"/>
      <c r="U164" s="416"/>
      <c r="V164" s="416"/>
      <c r="W164" s="416"/>
      <c r="X164" s="416"/>
      <c r="Y164" s="416"/>
      <c r="Z164" s="416"/>
      <c r="AA164" s="416"/>
      <c r="AB164" s="416"/>
      <c r="AC164" s="416"/>
      <c r="AD164" s="416"/>
      <c r="AE164" s="416"/>
      <c r="AF164" s="416"/>
      <c r="AG164" s="416"/>
      <c r="AH164" s="416"/>
      <c r="AI164" s="417"/>
      <c r="AJ164" s="409"/>
      <c r="AK164" s="409"/>
      <c r="AL164" s="409"/>
      <c r="AM164" s="409"/>
      <c r="AN164" s="409"/>
      <c r="AO164" s="409"/>
      <c r="AP164" s="409"/>
      <c r="AQ164" s="409"/>
      <c r="AR164" s="409"/>
      <c r="AS164" s="409"/>
      <c r="AT164" s="409"/>
      <c r="AU164" s="409"/>
      <c r="AV164" s="409"/>
      <c r="AW164" s="409"/>
      <c r="AX164" s="409"/>
      <c r="AY164" s="409"/>
      <c r="AZ164" s="409"/>
      <c r="BA164" s="409"/>
      <c r="BB164" s="409"/>
      <c r="BC164" s="409"/>
      <c r="BD164" s="409"/>
      <c r="BE164" s="409"/>
      <c r="BF164" s="409"/>
      <c r="BG164" s="409"/>
      <c r="BH164" s="409"/>
      <c r="BI164" s="409"/>
      <c r="BJ164" s="409"/>
      <c r="BK164" s="409"/>
      <c r="BL164" s="409"/>
      <c r="BM164" s="409"/>
    </row>
    <row r="165" spans="2:129" ht="19.95" customHeight="1" x14ac:dyDescent="0.3">
      <c r="B165" s="409">
        <v>2</v>
      </c>
      <c r="C165" s="409"/>
      <c r="D165" s="409"/>
      <c r="E165" s="415"/>
      <c r="F165" s="416"/>
      <c r="G165" s="416"/>
      <c r="H165" s="416"/>
      <c r="I165" s="416"/>
      <c r="J165" s="416"/>
      <c r="K165" s="416"/>
      <c r="L165" s="416"/>
      <c r="M165" s="416"/>
      <c r="N165" s="416"/>
      <c r="O165" s="416"/>
      <c r="P165" s="416"/>
      <c r="Q165" s="416"/>
      <c r="R165" s="416"/>
      <c r="S165" s="416"/>
      <c r="T165" s="416"/>
      <c r="U165" s="416"/>
      <c r="V165" s="416"/>
      <c r="W165" s="416"/>
      <c r="X165" s="416"/>
      <c r="Y165" s="416"/>
      <c r="Z165" s="416"/>
      <c r="AA165" s="416"/>
      <c r="AB165" s="416"/>
      <c r="AC165" s="416"/>
      <c r="AD165" s="416"/>
      <c r="AE165" s="416"/>
      <c r="AF165" s="416"/>
      <c r="AG165" s="416"/>
      <c r="AH165" s="416"/>
      <c r="AI165" s="417"/>
      <c r="AJ165" s="409"/>
      <c r="AK165" s="409"/>
      <c r="AL165" s="409"/>
      <c r="AM165" s="409"/>
      <c r="AN165" s="409"/>
      <c r="AO165" s="409"/>
      <c r="AP165" s="409"/>
      <c r="AQ165" s="409"/>
      <c r="AR165" s="409"/>
      <c r="AS165" s="409"/>
      <c r="AT165" s="409"/>
      <c r="AU165" s="409"/>
      <c r="AV165" s="409"/>
      <c r="AW165" s="409"/>
      <c r="AX165" s="409"/>
      <c r="AY165" s="409"/>
      <c r="AZ165" s="409"/>
      <c r="BA165" s="409"/>
      <c r="BB165" s="409"/>
      <c r="BC165" s="409"/>
      <c r="BD165" s="409"/>
      <c r="BE165" s="409"/>
      <c r="BF165" s="409"/>
      <c r="BG165" s="409"/>
      <c r="BH165" s="409"/>
      <c r="BI165" s="409"/>
      <c r="BJ165" s="409"/>
      <c r="BK165" s="409"/>
      <c r="BL165" s="409"/>
      <c r="BM165" s="409"/>
    </row>
    <row r="166" spans="2:129" ht="19.95" customHeight="1" x14ac:dyDescent="0.3">
      <c r="B166" s="409">
        <v>3</v>
      </c>
      <c r="C166" s="409"/>
      <c r="D166" s="409"/>
      <c r="E166" s="415"/>
      <c r="F166" s="416"/>
      <c r="G166" s="416"/>
      <c r="H166" s="416"/>
      <c r="I166" s="416"/>
      <c r="J166" s="416"/>
      <c r="K166" s="416"/>
      <c r="L166" s="416"/>
      <c r="M166" s="416"/>
      <c r="N166" s="416"/>
      <c r="O166" s="416"/>
      <c r="P166" s="416"/>
      <c r="Q166" s="416"/>
      <c r="R166" s="416"/>
      <c r="S166" s="416"/>
      <c r="T166" s="416"/>
      <c r="U166" s="416"/>
      <c r="V166" s="416"/>
      <c r="W166" s="416"/>
      <c r="X166" s="416"/>
      <c r="Y166" s="416"/>
      <c r="Z166" s="416"/>
      <c r="AA166" s="416"/>
      <c r="AB166" s="416"/>
      <c r="AC166" s="416"/>
      <c r="AD166" s="416"/>
      <c r="AE166" s="416"/>
      <c r="AF166" s="416"/>
      <c r="AG166" s="416"/>
      <c r="AH166" s="416"/>
      <c r="AI166" s="417"/>
      <c r="AJ166" s="409"/>
      <c r="AK166" s="409"/>
      <c r="AL166" s="409"/>
      <c r="AM166" s="409"/>
      <c r="AN166" s="409"/>
      <c r="AO166" s="409"/>
      <c r="AP166" s="409"/>
      <c r="AQ166" s="409"/>
      <c r="AR166" s="409"/>
      <c r="AS166" s="409"/>
      <c r="AT166" s="409"/>
      <c r="AU166" s="409"/>
      <c r="AV166" s="409"/>
      <c r="AW166" s="409"/>
      <c r="AX166" s="409"/>
      <c r="AY166" s="409"/>
      <c r="AZ166" s="409"/>
      <c r="BA166" s="409"/>
      <c r="BB166" s="409"/>
      <c r="BC166" s="409"/>
      <c r="BD166" s="409"/>
      <c r="BE166" s="409"/>
      <c r="BF166" s="409"/>
      <c r="BG166" s="409"/>
      <c r="BH166" s="409"/>
      <c r="BI166" s="409"/>
      <c r="BJ166" s="409"/>
      <c r="BK166" s="409"/>
      <c r="BL166" s="409"/>
      <c r="BM166" s="409"/>
    </row>
    <row r="167" spans="2:129" ht="19.95" customHeight="1" x14ac:dyDescent="0.3">
      <c r="B167" s="409">
        <v>4</v>
      </c>
      <c r="C167" s="409"/>
      <c r="D167" s="409"/>
      <c r="E167" s="415"/>
      <c r="F167" s="416"/>
      <c r="G167" s="416"/>
      <c r="H167" s="416"/>
      <c r="I167" s="416"/>
      <c r="J167" s="416"/>
      <c r="K167" s="416"/>
      <c r="L167" s="416"/>
      <c r="M167" s="416"/>
      <c r="N167" s="416"/>
      <c r="O167" s="416"/>
      <c r="P167" s="416"/>
      <c r="Q167" s="416"/>
      <c r="R167" s="416"/>
      <c r="S167" s="416"/>
      <c r="T167" s="416"/>
      <c r="U167" s="416"/>
      <c r="V167" s="416"/>
      <c r="W167" s="416"/>
      <c r="X167" s="416"/>
      <c r="Y167" s="416"/>
      <c r="Z167" s="416"/>
      <c r="AA167" s="416"/>
      <c r="AB167" s="416"/>
      <c r="AC167" s="416"/>
      <c r="AD167" s="416"/>
      <c r="AE167" s="416"/>
      <c r="AF167" s="416"/>
      <c r="AG167" s="416"/>
      <c r="AH167" s="416"/>
      <c r="AI167" s="417"/>
      <c r="AJ167" s="409"/>
      <c r="AK167" s="409"/>
      <c r="AL167" s="409"/>
      <c r="AM167" s="409"/>
      <c r="AN167" s="409"/>
      <c r="AO167" s="409"/>
      <c r="AP167" s="409"/>
      <c r="AQ167" s="409"/>
      <c r="AR167" s="409"/>
      <c r="AS167" s="409"/>
      <c r="AT167" s="409"/>
      <c r="AU167" s="409"/>
      <c r="AV167" s="409"/>
      <c r="AW167" s="409"/>
      <c r="AX167" s="409"/>
      <c r="AY167" s="409"/>
      <c r="AZ167" s="409"/>
      <c r="BA167" s="409"/>
      <c r="BB167" s="409"/>
      <c r="BC167" s="409"/>
      <c r="BD167" s="409"/>
      <c r="BE167" s="409"/>
      <c r="BF167" s="409"/>
      <c r="BG167" s="409"/>
      <c r="BH167" s="409"/>
      <c r="BI167" s="409"/>
      <c r="BJ167" s="409"/>
      <c r="BK167" s="409"/>
      <c r="BL167" s="409"/>
      <c r="BM167" s="409"/>
    </row>
    <row r="168" spans="2:129" ht="19.95" customHeight="1" x14ac:dyDescent="0.3">
      <c r="B168" s="409">
        <v>5</v>
      </c>
      <c r="C168" s="409"/>
      <c r="D168" s="409"/>
      <c r="E168" s="415"/>
      <c r="F168" s="416"/>
      <c r="G168" s="416"/>
      <c r="H168" s="416"/>
      <c r="I168" s="416"/>
      <c r="J168" s="416"/>
      <c r="K168" s="416"/>
      <c r="L168" s="416"/>
      <c r="M168" s="416"/>
      <c r="N168" s="416"/>
      <c r="O168" s="416"/>
      <c r="P168" s="416"/>
      <c r="Q168" s="416"/>
      <c r="R168" s="416"/>
      <c r="S168" s="416"/>
      <c r="T168" s="416"/>
      <c r="U168" s="416"/>
      <c r="V168" s="416"/>
      <c r="W168" s="416"/>
      <c r="X168" s="416"/>
      <c r="Y168" s="416"/>
      <c r="Z168" s="416"/>
      <c r="AA168" s="416"/>
      <c r="AB168" s="416"/>
      <c r="AC168" s="416"/>
      <c r="AD168" s="416"/>
      <c r="AE168" s="416"/>
      <c r="AF168" s="416"/>
      <c r="AG168" s="416"/>
      <c r="AH168" s="416"/>
      <c r="AI168" s="417"/>
      <c r="AJ168" s="409"/>
      <c r="AK168" s="409"/>
      <c r="AL168" s="409"/>
      <c r="AM168" s="409"/>
      <c r="AN168" s="409"/>
      <c r="AO168" s="409"/>
      <c r="AP168" s="409"/>
      <c r="AQ168" s="409"/>
      <c r="AR168" s="409"/>
      <c r="AS168" s="409"/>
      <c r="AT168" s="409"/>
      <c r="AU168" s="409"/>
      <c r="AV168" s="409"/>
      <c r="AW168" s="409"/>
      <c r="AX168" s="409"/>
      <c r="AY168" s="409"/>
      <c r="AZ168" s="409"/>
      <c r="BA168" s="409"/>
      <c r="BB168" s="409"/>
      <c r="BC168" s="409"/>
      <c r="BD168" s="409"/>
      <c r="BE168" s="409"/>
      <c r="BF168" s="409"/>
      <c r="BG168" s="409"/>
      <c r="BH168" s="409"/>
      <c r="BI168" s="409"/>
      <c r="BJ168" s="409"/>
      <c r="BK168" s="409"/>
      <c r="BL168" s="409"/>
      <c r="BM168" s="409"/>
    </row>
    <row r="169" spans="2:129" ht="19.95" customHeight="1" x14ac:dyDescent="0.3">
      <c r="B169" s="409">
        <v>6</v>
      </c>
      <c r="C169" s="409"/>
      <c r="D169" s="409"/>
      <c r="E169" s="415"/>
      <c r="F169" s="416"/>
      <c r="G169" s="416"/>
      <c r="H169" s="416"/>
      <c r="I169" s="416"/>
      <c r="J169" s="416"/>
      <c r="K169" s="416"/>
      <c r="L169" s="416"/>
      <c r="M169" s="416"/>
      <c r="N169" s="416"/>
      <c r="O169" s="416"/>
      <c r="P169" s="416"/>
      <c r="Q169" s="416"/>
      <c r="R169" s="416"/>
      <c r="S169" s="416"/>
      <c r="T169" s="416"/>
      <c r="U169" s="416"/>
      <c r="V169" s="416"/>
      <c r="W169" s="416"/>
      <c r="X169" s="416"/>
      <c r="Y169" s="416"/>
      <c r="Z169" s="416"/>
      <c r="AA169" s="416"/>
      <c r="AB169" s="416"/>
      <c r="AC169" s="416"/>
      <c r="AD169" s="416"/>
      <c r="AE169" s="416"/>
      <c r="AF169" s="416"/>
      <c r="AG169" s="416"/>
      <c r="AH169" s="416"/>
      <c r="AI169" s="417"/>
      <c r="AJ169" s="409"/>
      <c r="AK169" s="409"/>
      <c r="AL169" s="409"/>
      <c r="AM169" s="409"/>
      <c r="AN169" s="409"/>
      <c r="AO169" s="409"/>
      <c r="AP169" s="409"/>
      <c r="AQ169" s="409"/>
      <c r="AR169" s="409"/>
      <c r="AS169" s="409"/>
      <c r="AT169" s="409"/>
      <c r="AU169" s="409"/>
      <c r="AV169" s="409"/>
      <c r="AW169" s="409"/>
      <c r="AX169" s="409"/>
      <c r="AY169" s="409"/>
      <c r="AZ169" s="409"/>
      <c r="BA169" s="409"/>
      <c r="BB169" s="409"/>
      <c r="BC169" s="409"/>
      <c r="BD169" s="409"/>
      <c r="BE169" s="409"/>
      <c r="BF169" s="409"/>
      <c r="BG169" s="409"/>
      <c r="BH169" s="409"/>
      <c r="BI169" s="409"/>
      <c r="BJ169" s="409"/>
      <c r="BK169" s="409"/>
      <c r="BL169" s="409"/>
      <c r="BM169" s="409"/>
    </row>
    <row r="170" spans="2:129" ht="19.95" customHeight="1" x14ac:dyDescent="0.3">
      <c r="B170" s="409">
        <v>7</v>
      </c>
      <c r="C170" s="409"/>
      <c r="D170" s="409"/>
      <c r="E170" s="415"/>
      <c r="F170" s="416"/>
      <c r="G170" s="416"/>
      <c r="H170" s="416"/>
      <c r="I170" s="416"/>
      <c r="J170" s="416"/>
      <c r="K170" s="416"/>
      <c r="L170" s="416"/>
      <c r="M170" s="416"/>
      <c r="N170" s="416"/>
      <c r="O170" s="416"/>
      <c r="P170" s="416"/>
      <c r="Q170" s="416"/>
      <c r="R170" s="416"/>
      <c r="S170" s="416"/>
      <c r="T170" s="416"/>
      <c r="U170" s="416"/>
      <c r="V170" s="416"/>
      <c r="W170" s="416"/>
      <c r="X170" s="416"/>
      <c r="Y170" s="416"/>
      <c r="Z170" s="416"/>
      <c r="AA170" s="416"/>
      <c r="AB170" s="416"/>
      <c r="AC170" s="416"/>
      <c r="AD170" s="416"/>
      <c r="AE170" s="416"/>
      <c r="AF170" s="416"/>
      <c r="AG170" s="416"/>
      <c r="AH170" s="416"/>
      <c r="AI170" s="417"/>
      <c r="AJ170" s="409"/>
      <c r="AK170" s="409"/>
      <c r="AL170" s="409"/>
      <c r="AM170" s="409"/>
      <c r="AN170" s="409"/>
      <c r="AO170" s="409"/>
      <c r="AP170" s="409"/>
      <c r="AQ170" s="409"/>
      <c r="AR170" s="409"/>
      <c r="AS170" s="409"/>
      <c r="AT170" s="409"/>
      <c r="AU170" s="409"/>
      <c r="AV170" s="409"/>
      <c r="AW170" s="409"/>
      <c r="AX170" s="409"/>
      <c r="AY170" s="409"/>
      <c r="AZ170" s="409"/>
      <c r="BA170" s="409"/>
      <c r="BB170" s="409"/>
      <c r="BC170" s="409"/>
      <c r="BD170" s="409"/>
      <c r="BE170" s="409"/>
      <c r="BF170" s="409"/>
      <c r="BG170" s="409"/>
      <c r="BH170" s="409"/>
      <c r="BI170" s="409"/>
      <c r="BJ170" s="409"/>
      <c r="BK170" s="409"/>
      <c r="BL170" s="409"/>
      <c r="BM170" s="409"/>
    </row>
    <row r="171" spans="2:129" ht="19.95" customHeight="1" x14ac:dyDescent="0.3">
      <c r="B171" s="409">
        <v>8</v>
      </c>
      <c r="C171" s="409"/>
      <c r="D171" s="409"/>
      <c r="E171" s="415"/>
      <c r="F171" s="416"/>
      <c r="G171" s="416"/>
      <c r="H171" s="416"/>
      <c r="I171" s="416"/>
      <c r="J171" s="416"/>
      <c r="K171" s="416"/>
      <c r="L171" s="416"/>
      <c r="M171" s="416"/>
      <c r="N171" s="416"/>
      <c r="O171" s="416"/>
      <c r="P171" s="416"/>
      <c r="Q171" s="416"/>
      <c r="R171" s="416"/>
      <c r="S171" s="416"/>
      <c r="T171" s="416"/>
      <c r="U171" s="416"/>
      <c r="V171" s="416"/>
      <c r="W171" s="416"/>
      <c r="X171" s="416"/>
      <c r="Y171" s="416"/>
      <c r="Z171" s="416"/>
      <c r="AA171" s="416"/>
      <c r="AB171" s="416"/>
      <c r="AC171" s="416"/>
      <c r="AD171" s="416"/>
      <c r="AE171" s="416"/>
      <c r="AF171" s="416"/>
      <c r="AG171" s="416"/>
      <c r="AH171" s="416"/>
      <c r="AI171" s="417"/>
      <c r="AJ171" s="409"/>
      <c r="AK171" s="409"/>
      <c r="AL171" s="409"/>
      <c r="AM171" s="409"/>
      <c r="AN171" s="409"/>
      <c r="AO171" s="409"/>
      <c r="AP171" s="409"/>
      <c r="AQ171" s="409"/>
      <c r="AR171" s="409"/>
      <c r="AS171" s="409"/>
      <c r="AT171" s="409"/>
      <c r="AU171" s="409"/>
      <c r="AV171" s="409"/>
      <c r="AW171" s="409"/>
      <c r="AX171" s="409"/>
      <c r="AY171" s="409"/>
      <c r="AZ171" s="409"/>
      <c r="BA171" s="409"/>
      <c r="BB171" s="409"/>
      <c r="BC171" s="409"/>
      <c r="BD171" s="409"/>
      <c r="BE171" s="409"/>
      <c r="BF171" s="409"/>
      <c r="BG171" s="409"/>
      <c r="BH171" s="409"/>
      <c r="BI171" s="409"/>
      <c r="BJ171" s="409"/>
      <c r="BK171" s="409"/>
      <c r="BL171" s="409"/>
      <c r="BM171" s="409"/>
    </row>
    <row r="172" spans="2:129" ht="19.95" customHeight="1" x14ac:dyDescent="0.3">
      <c r="B172" s="409">
        <v>9</v>
      </c>
      <c r="C172" s="409"/>
      <c r="D172" s="409"/>
      <c r="E172" s="415"/>
      <c r="F172" s="416"/>
      <c r="G172" s="416"/>
      <c r="H172" s="416"/>
      <c r="I172" s="416"/>
      <c r="J172" s="416"/>
      <c r="K172" s="416"/>
      <c r="L172" s="416"/>
      <c r="M172" s="416"/>
      <c r="N172" s="416"/>
      <c r="O172" s="416"/>
      <c r="P172" s="416"/>
      <c r="Q172" s="416"/>
      <c r="R172" s="416"/>
      <c r="S172" s="416"/>
      <c r="T172" s="416"/>
      <c r="U172" s="416"/>
      <c r="V172" s="416"/>
      <c r="W172" s="416"/>
      <c r="X172" s="416"/>
      <c r="Y172" s="416"/>
      <c r="Z172" s="416"/>
      <c r="AA172" s="416"/>
      <c r="AB172" s="416"/>
      <c r="AC172" s="416"/>
      <c r="AD172" s="416"/>
      <c r="AE172" s="416"/>
      <c r="AF172" s="416"/>
      <c r="AG172" s="416"/>
      <c r="AH172" s="416"/>
      <c r="AI172" s="417"/>
      <c r="AJ172" s="409"/>
      <c r="AK172" s="409"/>
      <c r="AL172" s="409"/>
      <c r="AM172" s="409"/>
      <c r="AN172" s="409"/>
      <c r="AO172" s="409"/>
      <c r="AP172" s="409"/>
      <c r="AQ172" s="409"/>
      <c r="AR172" s="409"/>
      <c r="AS172" s="409"/>
      <c r="AT172" s="409"/>
      <c r="AU172" s="409"/>
      <c r="AV172" s="409"/>
      <c r="AW172" s="409"/>
      <c r="AX172" s="409"/>
      <c r="AY172" s="409"/>
      <c r="AZ172" s="409"/>
      <c r="BA172" s="409"/>
      <c r="BB172" s="409"/>
      <c r="BC172" s="409"/>
      <c r="BD172" s="409"/>
      <c r="BE172" s="409"/>
      <c r="BF172" s="409"/>
      <c r="BG172" s="409"/>
      <c r="BH172" s="409"/>
      <c r="BI172" s="409"/>
      <c r="BJ172" s="409"/>
      <c r="BK172" s="409"/>
      <c r="BL172" s="409"/>
      <c r="BM172" s="409"/>
      <c r="BN172" s="62"/>
      <c r="BO172" s="62"/>
      <c r="BP172" s="62"/>
      <c r="BQ172" s="62"/>
      <c r="BR172" s="62"/>
      <c r="BS172" s="62"/>
      <c r="BT172" s="62"/>
      <c r="BU172" s="62"/>
      <c r="BV172" s="62"/>
      <c r="BW172" s="62"/>
      <c r="BX172" s="62"/>
      <c r="BY172" s="62"/>
      <c r="BZ172" s="62"/>
      <c r="CA172" s="62"/>
      <c r="CB172" s="62"/>
      <c r="CC172" s="62"/>
      <c r="CD172" s="62"/>
      <c r="CE172" s="62"/>
      <c r="CF172" s="62"/>
      <c r="CG172" s="62"/>
      <c r="CH172" s="62"/>
      <c r="CI172" s="62"/>
      <c r="CJ172" s="62"/>
      <c r="CK172" s="62"/>
      <c r="CL172" s="62"/>
      <c r="CM172" s="62"/>
      <c r="CN172" s="62"/>
      <c r="CO172" s="62"/>
      <c r="CP172" s="62"/>
      <c r="CQ172" s="62"/>
      <c r="CR172" s="62"/>
      <c r="CS172" s="62"/>
      <c r="CT172" s="62"/>
      <c r="CU172" s="62"/>
      <c r="CV172" s="62"/>
      <c r="CW172" s="62"/>
      <c r="CX172" s="62"/>
      <c r="CY172" s="62"/>
      <c r="CZ172" s="62"/>
      <c r="DA172" s="62"/>
      <c r="DB172" s="62"/>
      <c r="DC172" s="62"/>
      <c r="DD172" s="62"/>
      <c r="DE172" s="62"/>
      <c r="DF172" s="62"/>
      <c r="DG172" s="62"/>
      <c r="DH172" s="62"/>
      <c r="DI172" s="62"/>
      <c r="DJ172" s="62"/>
      <c r="DK172" s="62"/>
      <c r="DL172" s="62"/>
      <c r="DM172" s="62"/>
      <c r="DN172" s="62"/>
      <c r="DO172" s="62"/>
      <c r="DP172" s="62"/>
      <c r="DQ172" s="62"/>
      <c r="DR172" s="62"/>
      <c r="DS172" s="62"/>
      <c r="DT172" s="62"/>
      <c r="DU172" s="62"/>
      <c r="DV172" s="62"/>
      <c r="DW172" s="62"/>
      <c r="DX172" s="62"/>
      <c r="DY172" s="62"/>
    </row>
    <row r="173" spans="2:129" ht="19.95" customHeight="1" x14ac:dyDescent="0.3">
      <c r="B173" s="409">
        <v>10</v>
      </c>
      <c r="C173" s="409"/>
      <c r="D173" s="409"/>
      <c r="E173" s="415"/>
      <c r="F173" s="416"/>
      <c r="G173" s="416"/>
      <c r="H173" s="416"/>
      <c r="I173" s="416"/>
      <c r="J173" s="416"/>
      <c r="K173" s="416"/>
      <c r="L173" s="416"/>
      <c r="M173" s="416"/>
      <c r="N173" s="416"/>
      <c r="O173" s="416"/>
      <c r="P173" s="416"/>
      <c r="Q173" s="416"/>
      <c r="R173" s="416"/>
      <c r="S173" s="416"/>
      <c r="T173" s="416"/>
      <c r="U173" s="416"/>
      <c r="V173" s="416"/>
      <c r="W173" s="416"/>
      <c r="X173" s="416"/>
      <c r="Y173" s="416"/>
      <c r="Z173" s="416"/>
      <c r="AA173" s="416"/>
      <c r="AB173" s="416"/>
      <c r="AC173" s="416"/>
      <c r="AD173" s="416"/>
      <c r="AE173" s="416"/>
      <c r="AF173" s="416"/>
      <c r="AG173" s="416"/>
      <c r="AH173" s="416"/>
      <c r="AI173" s="417"/>
      <c r="AJ173" s="409"/>
      <c r="AK173" s="409"/>
      <c r="AL173" s="409"/>
      <c r="AM173" s="409"/>
      <c r="AN173" s="409"/>
      <c r="AO173" s="409"/>
      <c r="AP173" s="409"/>
      <c r="AQ173" s="409"/>
      <c r="AR173" s="409"/>
      <c r="AS173" s="409"/>
      <c r="AT173" s="409"/>
      <c r="AU173" s="409"/>
      <c r="AV173" s="409"/>
      <c r="AW173" s="409"/>
      <c r="AX173" s="409"/>
      <c r="AY173" s="409"/>
      <c r="AZ173" s="409"/>
      <c r="BA173" s="409"/>
      <c r="BB173" s="409"/>
      <c r="BC173" s="409"/>
      <c r="BD173" s="409"/>
      <c r="BE173" s="409"/>
      <c r="BF173" s="409"/>
      <c r="BG173" s="409"/>
      <c r="BH173" s="409"/>
      <c r="BI173" s="409"/>
      <c r="BJ173" s="409"/>
      <c r="BK173" s="409"/>
      <c r="BL173" s="409"/>
      <c r="BM173" s="409"/>
    </row>
    <row r="174" spans="2:129" ht="19.95" customHeight="1" x14ac:dyDescent="0.3">
      <c r="B174" s="409">
        <v>11</v>
      </c>
      <c r="C174" s="409"/>
      <c r="D174" s="409"/>
      <c r="E174" s="415"/>
      <c r="F174" s="416"/>
      <c r="G174" s="416"/>
      <c r="H174" s="416"/>
      <c r="I174" s="416"/>
      <c r="J174" s="416"/>
      <c r="K174" s="416"/>
      <c r="L174" s="416"/>
      <c r="M174" s="416"/>
      <c r="N174" s="416"/>
      <c r="O174" s="416"/>
      <c r="P174" s="416"/>
      <c r="Q174" s="416"/>
      <c r="R174" s="416"/>
      <c r="S174" s="416"/>
      <c r="T174" s="416"/>
      <c r="U174" s="416"/>
      <c r="V174" s="416"/>
      <c r="W174" s="416"/>
      <c r="X174" s="416"/>
      <c r="Y174" s="416"/>
      <c r="Z174" s="416"/>
      <c r="AA174" s="416"/>
      <c r="AB174" s="416"/>
      <c r="AC174" s="416"/>
      <c r="AD174" s="416"/>
      <c r="AE174" s="416"/>
      <c r="AF174" s="416"/>
      <c r="AG174" s="416"/>
      <c r="AH174" s="416"/>
      <c r="AI174" s="417"/>
      <c r="AJ174" s="409"/>
      <c r="AK174" s="409"/>
      <c r="AL174" s="409"/>
      <c r="AM174" s="409"/>
      <c r="AN174" s="409"/>
      <c r="AO174" s="409"/>
      <c r="AP174" s="409"/>
      <c r="AQ174" s="409"/>
      <c r="AR174" s="409"/>
      <c r="AS174" s="409"/>
      <c r="AT174" s="409"/>
      <c r="AU174" s="409"/>
      <c r="AV174" s="409"/>
      <c r="AW174" s="409"/>
      <c r="AX174" s="409"/>
      <c r="AY174" s="409"/>
      <c r="AZ174" s="409"/>
      <c r="BA174" s="409"/>
      <c r="BB174" s="409"/>
      <c r="BC174" s="409"/>
      <c r="BD174" s="409"/>
      <c r="BE174" s="409"/>
      <c r="BF174" s="409"/>
      <c r="BG174" s="409"/>
      <c r="BH174" s="409"/>
      <c r="BI174" s="409"/>
      <c r="BJ174" s="409"/>
      <c r="BK174" s="409"/>
      <c r="BL174" s="409"/>
      <c r="BM174" s="409"/>
    </row>
    <row r="176" spans="2:129" ht="19.95" customHeight="1" x14ac:dyDescent="0.3">
      <c r="B176" s="384" t="s">
        <v>260</v>
      </c>
      <c r="C176" s="384"/>
      <c r="D176" s="384"/>
      <c r="E176" s="384"/>
      <c r="F176" s="384"/>
      <c r="G176" s="384"/>
      <c r="H176" s="384"/>
      <c r="I176" s="384"/>
      <c r="J176" s="384"/>
      <c r="K176" s="384"/>
      <c r="L176" s="384"/>
      <c r="M176" s="384"/>
      <c r="N176" s="384"/>
      <c r="O176" s="384"/>
      <c r="P176" s="384"/>
      <c r="Q176" s="384"/>
      <c r="R176" s="384"/>
      <c r="S176" s="384"/>
      <c r="T176" s="384"/>
      <c r="U176" s="384"/>
      <c r="V176" s="384"/>
      <c r="W176" s="384"/>
      <c r="X176" s="384"/>
      <c r="Y176" s="384"/>
      <c r="Z176" s="384"/>
      <c r="AA176" s="384"/>
      <c r="AB176" s="384"/>
      <c r="AC176" s="384"/>
      <c r="AD176" s="384"/>
      <c r="AE176" s="384"/>
      <c r="AF176" s="384"/>
      <c r="AG176" s="62"/>
      <c r="AH176" s="384" t="s">
        <v>261</v>
      </c>
      <c r="AI176" s="384"/>
      <c r="AJ176" s="384"/>
      <c r="AK176" s="384"/>
      <c r="AL176" s="384"/>
      <c r="AM176" s="384"/>
      <c r="AN176" s="384"/>
      <c r="AO176" s="384"/>
      <c r="AP176" s="384"/>
      <c r="AQ176" s="384"/>
      <c r="AR176" s="384"/>
      <c r="AS176" s="384"/>
      <c r="AT176" s="384"/>
      <c r="AU176" s="384"/>
      <c r="AV176" s="384"/>
      <c r="AW176" s="384"/>
      <c r="AX176" s="384"/>
      <c r="AY176" s="384"/>
      <c r="AZ176" s="384"/>
      <c r="BA176" s="384"/>
      <c r="BB176" s="384"/>
      <c r="BC176" s="384"/>
      <c r="BD176" s="384"/>
      <c r="BE176" s="384"/>
      <c r="BF176" s="384"/>
      <c r="BG176" s="384"/>
      <c r="BH176" s="384"/>
      <c r="BI176" s="384"/>
      <c r="BJ176" s="384"/>
      <c r="BK176" s="384"/>
      <c r="BL176" s="384"/>
      <c r="BM176" s="384"/>
    </row>
    <row r="177" spans="2:129" ht="19.95" customHeight="1" x14ac:dyDescent="0.3">
      <c r="B177" s="414" t="s">
        <v>148</v>
      </c>
      <c r="C177" s="388"/>
      <c r="D177" s="388"/>
      <c r="E177" s="388"/>
      <c r="F177" s="388"/>
      <c r="G177" s="388"/>
      <c r="H177" s="388"/>
      <c r="I177" s="388"/>
      <c r="J177" s="388"/>
      <c r="K177" s="388"/>
      <c r="L177" s="388"/>
      <c r="M177" s="388"/>
      <c r="N177" s="388"/>
      <c r="O177" s="388"/>
      <c r="P177" s="388"/>
      <c r="Q177" s="388"/>
      <c r="R177" s="388"/>
      <c r="S177" s="388"/>
      <c r="T177" s="388"/>
      <c r="U177" s="388"/>
      <c r="V177" s="388"/>
      <c r="W177" s="388"/>
      <c r="X177" s="388"/>
      <c r="Y177" s="388"/>
      <c r="Z177" s="388"/>
      <c r="AA177" s="388"/>
      <c r="AB177" s="388"/>
      <c r="AC177" s="388"/>
      <c r="AD177" s="388"/>
      <c r="AE177" s="388"/>
      <c r="AF177" s="388"/>
      <c r="AG177" s="62"/>
      <c r="AH177" s="388" t="s">
        <v>148</v>
      </c>
      <c r="AI177" s="388"/>
      <c r="AJ177" s="388"/>
      <c r="AK177" s="388"/>
      <c r="AL177" s="388"/>
      <c r="AM177" s="388"/>
      <c r="AN177" s="388"/>
      <c r="AO177" s="388"/>
      <c r="AP177" s="388"/>
      <c r="AQ177" s="388"/>
      <c r="AR177" s="388"/>
      <c r="AS177" s="388"/>
      <c r="AT177" s="388"/>
      <c r="AU177" s="388"/>
      <c r="AV177" s="388"/>
      <c r="AW177" s="388"/>
      <c r="AX177" s="388"/>
      <c r="AY177" s="388"/>
      <c r="AZ177" s="388"/>
      <c r="BA177" s="388"/>
      <c r="BB177" s="388"/>
      <c r="BC177" s="388"/>
      <c r="BD177" s="388"/>
      <c r="BE177" s="388"/>
      <c r="BF177" s="388"/>
      <c r="BG177" s="388"/>
      <c r="BH177" s="388"/>
      <c r="BI177" s="388"/>
      <c r="BJ177" s="388"/>
      <c r="BK177" s="388"/>
      <c r="BL177" s="388"/>
      <c r="BM177" s="388"/>
    </row>
    <row r="178" spans="2:129" ht="34.950000000000003" customHeight="1" x14ac:dyDescent="0.3">
      <c r="B178" s="424" t="s">
        <v>241</v>
      </c>
      <c r="C178" s="418"/>
      <c r="D178" s="418" t="s">
        <v>262</v>
      </c>
      <c r="E178" s="418"/>
      <c r="F178" s="418"/>
      <c r="G178" s="418"/>
      <c r="H178" s="418"/>
      <c r="I178" s="418"/>
      <c r="J178" s="418"/>
      <c r="K178" s="418"/>
      <c r="L178" s="418"/>
      <c r="M178" s="418"/>
      <c r="N178" s="418"/>
      <c r="O178" s="418"/>
      <c r="P178" s="418" t="s">
        <v>263</v>
      </c>
      <c r="Q178" s="418"/>
      <c r="R178" s="418"/>
      <c r="S178" s="418"/>
      <c r="T178" s="418"/>
      <c r="U178" s="418" t="s">
        <v>264</v>
      </c>
      <c r="V178" s="418"/>
      <c r="W178" s="418" t="s">
        <v>265</v>
      </c>
      <c r="X178" s="418"/>
      <c r="Y178" s="418"/>
      <c r="Z178" s="418"/>
      <c r="AA178" s="418"/>
      <c r="AB178" s="418" t="s">
        <v>266</v>
      </c>
      <c r="AC178" s="418"/>
      <c r="AD178" s="418"/>
      <c r="AE178" s="418"/>
      <c r="AF178" s="418"/>
      <c r="AG178" s="62"/>
      <c r="AH178" s="418" t="s">
        <v>241</v>
      </c>
      <c r="AI178" s="418"/>
      <c r="AJ178" s="418" t="s">
        <v>262</v>
      </c>
      <c r="AK178" s="418"/>
      <c r="AL178" s="418"/>
      <c r="AM178" s="418"/>
      <c r="AN178" s="418"/>
      <c r="AO178" s="418"/>
      <c r="AP178" s="418" t="s">
        <v>218</v>
      </c>
      <c r="AQ178" s="418"/>
      <c r="AR178" s="418"/>
      <c r="AS178" s="418" t="s">
        <v>263</v>
      </c>
      <c r="AT178" s="418"/>
      <c r="AU178" s="418"/>
      <c r="AV178" s="418"/>
      <c r="AW178" s="418" t="s">
        <v>264</v>
      </c>
      <c r="AX178" s="418"/>
      <c r="AY178" s="63" t="s">
        <v>29</v>
      </c>
      <c r="AZ178" s="64" t="s">
        <v>30</v>
      </c>
      <c r="BA178" s="64" t="s">
        <v>31</v>
      </c>
      <c r="BB178" s="63" t="s">
        <v>155</v>
      </c>
      <c r="BC178" s="64" t="s">
        <v>33</v>
      </c>
      <c r="BD178" s="418" t="s">
        <v>267</v>
      </c>
      <c r="BE178" s="418"/>
      <c r="BF178" s="418"/>
      <c r="BG178" s="418"/>
      <c r="BH178" s="418"/>
      <c r="BI178" s="418" t="s">
        <v>268</v>
      </c>
      <c r="BJ178" s="418"/>
      <c r="BK178" s="418"/>
      <c r="BL178" s="418"/>
      <c r="BM178" s="418"/>
    </row>
    <row r="179" spans="2:129" ht="19.95" customHeight="1" x14ac:dyDescent="0.3">
      <c r="B179" s="419">
        <v>1</v>
      </c>
      <c r="C179" s="420"/>
      <c r="D179" s="421" t="s">
        <v>269</v>
      </c>
      <c r="E179" s="422"/>
      <c r="F179" s="422"/>
      <c r="G179" s="422"/>
      <c r="H179" s="422"/>
      <c r="I179" s="422"/>
      <c r="J179" s="422"/>
      <c r="K179" s="422"/>
      <c r="L179" s="422"/>
      <c r="M179" s="422"/>
      <c r="N179" s="422"/>
      <c r="O179" s="423"/>
      <c r="P179" s="420"/>
      <c r="Q179" s="420"/>
      <c r="R179" s="420"/>
      <c r="S179" s="420"/>
      <c r="T179" s="420"/>
      <c r="U179" s="420"/>
      <c r="V179" s="420"/>
      <c r="W179" s="420"/>
      <c r="X179" s="420"/>
      <c r="Y179" s="420"/>
      <c r="Z179" s="420"/>
      <c r="AA179" s="420"/>
      <c r="AB179" s="420"/>
      <c r="AC179" s="420"/>
      <c r="AD179" s="420"/>
      <c r="AE179" s="420"/>
      <c r="AF179" s="420"/>
      <c r="AG179" s="62"/>
      <c r="AH179" s="420">
        <v>1</v>
      </c>
      <c r="AI179" s="420"/>
      <c r="AJ179" s="420" t="s">
        <v>160</v>
      </c>
      <c r="AK179" s="420"/>
      <c r="AL179" s="420"/>
      <c r="AM179" s="420"/>
      <c r="AN179" s="420"/>
      <c r="AO179" s="420"/>
      <c r="AP179" s="420" t="s">
        <v>161</v>
      </c>
      <c r="AQ179" s="420"/>
      <c r="AR179" s="420"/>
      <c r="AS179" s="420"/>
      <c r="AT179" s="420"/>
      <c r="AU179" s="420"/>
      <c r="AV179" s="420"/>
      <c r="AW179" s="420"/>
      <c r="AX179" s="420"/>
      <c r="AY179" s="65"/>
      <c r="AZ179" s="65"/>
      <c r="BA179" s="65"/>
      <c r="BB179" s="65"/>
      <c r="BC179" s="66"/>
      <c r="BD179" s="420"/>
      <c r="BE179" s="420"/>
      <c r="BF179" s="420"/>
      <c r="BG179" s="420"/>
      <c r="BH179" s="420"/>
      <c r="BI179" s="420"/>
      <c r="BJ179" s="420"/>
      <c r="BK179" s="420"/>
      <c r="BL179" s="420"/>
      <c r="BM179" s="420"/>
    </row>
    <row r="180" spans="2:129" ht="19.95" customHeight="1" x14ac:dyDescent="0.3">
      <c r="B180" s="419">
        <v>2</v>
      </c>
      <c r="C180" s="420"/>
      <c r="D180" s="421" t="s">
        <v>270</v>
      </c>
      <c r="E180" s="422"/>
      <c r="F180" s="422"/>
      <c r="G180" s="422"/>
      <c r="H180" s="422"/>
      <c r="I180" s="422"/>
      <c r="J180" s="422"/>
      <c r="K180" s="422"/>
      <c r="L180" s="422"/>
      <c r="M180" s="422"/>
      <c r="N180" s="422"/>
      <c r="O180" s="423"/>
      <c r="P180" s="420"/>
      <c r="Q180" s="420"/>
      <c r="R180" s="420"/>
      <c r="S180" s="420"/>
      <c r="T180" s="420"/>
      <c r="U180" s="420"/>
      <c r="V180" s="420"/>
      <c r="W180" s="420"/>
      <c r="X180" s="420"/>
      <c r="Y180" s="420"/>
      <c r="Z180" s="420"/>
      <c r="AA180" s="420"/>
      <c r="AB180" s="420"/>
      <c r="AC180" s="420"/>
      <c r="AD180" s="420"/>
      <c r="AE180" s="420"/>
      <c r="AF180" s="420"/>
      <c r="AG180" s="62"/>
      <c r="AH180" s="420">
        <v>2</v>
      </c>
      <c r="AI180" s="420"/>
      <c r="AJ180" s="420" t="s">
        <v>162</v>
      </c>
      <c r="AK180" s="420"/>
      <c r="AL180" s="420"/>
      <c r="AM180" s="420"/>
      <c r="AN180" s="420"/>
      <c r="AO180" s="420"/>
      <c r="AP180" s="420" t="s">
        <v>163</v>
      </c>
      <c r="AQ180" s="420"/>
      <c r="AR180" s="420"/>
      <c r="AS180" s="420"/>
      <c r="AT180" s="420"/>
      <c r="AU180" s="420"/>
      <c r="AV180" s="420"/>
      <c r="AW180" s="420"/>
      <c r="AX180" s="420"/>
      <c r="AY180" s="65"/>
      <c r="AZ180" s="65"/>
      <c r="BA180" s="65"/>
      <c r="BB180" s="65"/>
      <c r="BC180" s="66"/>
      <c r="BD180" s="420"/>
      <c r="BE180" s="420"/>
      <c r="BF180" s="420"/>
      <c r="BG180" s="420"/>
      <c r="BH180" s="420"/>
      <c r="BI180" s="420"/>
      <c r="BJ180" s="420"/>
      <c r="BK180" s="420"/>
      <c r="BL180" s="420"/>
      <c r="BM180" s="420"/>
    </row>
    <row r="181" spans="2:129" ht="19.95" customHeight="1" x14ac:dyDescent="0.3">
      <c r="B181" s="419">
        <v>3</v>
      </c>
      <c r="C181" s="420"/>
      <c r="D181" s="421" t="s">
        <v>271</v>
      </c>
      <c r="E181" s="422"/>
      <c r="F181" s="422"/>
      <c r="G181" s="422"/>
      <c r="H181" s="422"/>
      <c r="I181" s="422"/>
      <c r="J181" s="422"/>
      <c r="K181" s="422"/>
      <c r="L181" s="422"/>
      <c r="M181" s="422"/>
      <c r="N181" s="422"/>
      <c r="O181" s="423"/>
      <c r="P181" s="420"/>
      <c r="Q181" s="420"/>
      <c r="R181" s="420"/>
      <c r="S181" s="420"/>
      <c r="T181" s="420"/>
      <c r="U181" s="420"/>
      <c r="V181" s="420"/>
      <c r="W181" s="420"/>
      <c r="X181" s="420"/>
      <c r="Y181" s="420"/>
      <c r="Z181" s="420"/>
      <c r="AA181" s="420"/>
      <c r="AB181" s="420"/>
      <c r="AC181" s="420"/>
      <c r="AD181" s="420"/>
      <c r="AE181" s="420"/>
      <c r="AF181" s="420"/>
      <c r="AG181" s="62"/>
      <c r="AH181" s="420">
        <v>3</v>
      </c>
      <c r="AI181" s="420"/>
      <c r="AJ181" s="420"/>
      <c r="AK181" s="420"/>
      <c r="AL181" s="420"/>
      <c r="AM181" s="420"/>
      <c r="AN181" s="420"/>
      <c r="AO181" s="420"/>
      <c r="AP181" s="420"/>
      <c r="AQ181" s="420"/>
      <c r="AR181" s="420"/>
      <c r="AS181" s="420"/>
      <c r="AT181" s="420"/>
      <c r="AU181" s="420"/>
      <c r="AV181" s="420"/>
      <c r="AW181" s="420"/>
      <c r="AX181" s="420"/>
      <c r="AY181" s="65"/>
      <c r="AZ181" s="65"/>
      <c r="BA181" s="65"/>
      <c r="BB181" s="65"/>
      <c r="BC181" s="66"/>
      <c r="BD181" s="420"/>
      <c r="BE181" s="420"/>
      <c r="BF181" s="420"/>
      <c r="BG181" s="420"/>
      <c r="BH181" s="420"/>
      <c r="BI181" s="420"/>
      <c r="BJ181" s="420"/>
      <c r="BK181" s="420"/>
      <c r="BL181" s="420"/>
      <c r="BM181" s="420"/>
    </row>
    <row r="182" spans="2:129" ht="19.95" customHeight="1" x14ac:dyDescent="0.3">
      <c r="B182" s="419">
        <v>4</v>
      </c>
      <c r="C182" s="420"/>
      <c r="D182" s="437"/>
      <c r="E182" s="437"/>
      <c r="F182" s="437"/>
      <c r="G182" s="437"/>
      <c r="H182" s="437"/>
      <c r="I182" s="437"/>
      <c r="J182" s="437"/>
      <c r="K182" s="437"/>
      <c r="L182" s="437"/>
      <c r="M182" s="437"/>
      <c r="N182" s="437"/>
      <c r="O182" s="437"/>
      <c r="P182" s="420"/>
      <c r="Q182" s="420"/>
      <c r="R182" s="420"/>
      <c r="S182" s="420"/>
      <c r="T182" s="420"/>
      <c r="U182" s="420"/>
      <c r="V182" s="420"/>
      <c r="W182" s="420"/>
      <c r="X182" s="420"/>
      <c r="Y182" s="420"/>
      <c r="Z182" s="420"/>
      <c r="AA182" s="420"/>
      <c r="AB182" s="420"/>
      <c r="AC182" s="420"/>
      <c r="AD182" s="420"/>
      <c r="AE182" s="420"/>
      <c r="AF182" s="420"/>
      <c r="AG182" s="62"/>
      <c r="AH182" s="420">
        <v>4</v>
      </c>
      <c r="AI182" s="420"/>
      <c r="AJ182" s="420"/>
      <c r="AK182" s="420"/>
      <c r="AL182" s="420"/>
      <c r="AM182" s="420"/>
      <c r="AN182" s="420"/>
      <c r="AO182" s="420"/>
      <c r="AP182" s="420"/>
      <c r="AQ182" s="420"/>
      <c r="AR182" s="420"/>
      <c r="AS182" s="420"/>
      <c r="AT182" s="420"/>
      <c r="AU182" s="420"/>
      <c r="AV182" s="420"/>
      <c r="AW182" s="420"/>
      <c r="AX182" s="420"/>
      <c r="AY182" s="65"/>
      <c r="AZ182" s="65"/>
      <c r="BA182" s="65"/>
      <c r="BB182" s="65"/>
      <c r="BC182" s="66"/>
      <c r="BD182" s="420"/>
      <c r="BE182" s="420"/>
      <c r="BF182" s="420"/>
      <c r="BG182" s="420"/>
      <c r="BH182" s="420"/>
      <c r="BI182" s="420"/>
      <c r="BJ182" s="420"/>
      <c r="BK182" s="420"/>
      <c r="BL182" s="420"/>
      <c r="BM182" s="420"/>
      <c r="BN182" s="62"/>
      <c r="BO182" s="62"/>
      <c r="BP182" s="62"/>
      <c r="BQ182" s="62"/>
      <c r="BR182" s="62"/>
      <c r="BS182" s="62"/>
      <c r="BT182" s="62"/>
      <c r="BU182" s="62"/>
      <c r="BV182" s="62"/>
      <c r="BW182" s="62"/>
      <c r="BX182" s="62"/>
      <c r="BY182" s="62"/>
      <c r="BZ182" s="62"/>
      <c r="CA182" s="62"/>
      <c r="CB182" s="62"/>
      <c r="CC182" s="62"/>
      <c r="CD182" s="62"/>
      <c r="CE182" s="62"/>
      <c r="CF182" s="62"/>
      <c r="CG182" s="62"/>
      <c r="CH182" s="62"/>
      <c r="CI182" s="62"/>
      <c r="CJ182" s="62"/>
      <c r="CK182" s="62"/>
      <c r="CL182" s="62"/>
      <c r="CM182" s="62"/>
      <c r="CN182" s="62"/>
      <c r="CO182" s="62"/>
      <c r="CP182" s="62"/>
      <c r="CQ182" s="62"/>
      <c r="CR182" s="62"/>
      <c r="CS182" s="62"/>
      <c r="CT182" s="62"/>
      <c r="CU182" s="62"/>
      <c r="CV182" s="62"/>
      <c r="CW182" s="62"/>
      <c r="CX182" s="62"/>
      <c r="CY182" s="62"/>
      <c r="CZ182" s="62"/>
      <c r="DA182" s="62"/>
      <c r="DB182" s="62"/>
      <c r="DC182" s="62"/>
      <c r="DD182" s="62"/>
      <c r="DE182" s="62"/>
      <c r="DF182" s="62"/>
      <c r="DG182" s="62"/>
      <c r="DH182" s="62"/>
      <c r="DI182" s="62"/>
      <c r="DJ182" s="62"/>
      <c r="DK182" s="62"/>
      <c r="DL182" s="62"/>
      <c r="DM182" s="62"/>
      <c r="DN182" s="62"/>
      <c r="DO182" s="62"/>
      <c r="DP182" s="62"/>
      <c r="DQ182" s="62"/>
      <c r="DR182" s="62"/>
      <c r="DS182" s="62"/>
      <c r="DT182" s="62"/>
      <c r="DU182" s="62"/>
      <c r="DV182" s="62"/>
      <c r="DW182" s="62"/>
      <c r="DX182" s="62"/>
      <c r="DY182" s="62"/>
    </row>
    <row r="183" spans="2:129" ht="19.95" customHeight="1" x14ac:dyDescent="0.3">
      <c r="B183" s="425" t="s">
        <v>169</v>
      </c>
      <c r="C183" s="426"/>
      <c r="D183" s="426"/>
      <c r="E183" s="426"/>
      <c r="F183" s="426"/>
      <c r="G183" s="426"/>
      <c r="H183" s="426"/>
      <c r="I183" s="426"/>
      <c r="J183" s="426"/>
      <c r="K183" s="426"/>
      <c r="L183" s="426"/>
      <c r="M183" s="426"/>
      <c r="N183" s="426"/>
      <c r="O183" s="426"/>
      <c r="P183" s="426"/>
      <c r="Q183" s="426"/>
      <c r="R183" s="426"/>
      <c r="S183" s="426"/>
      <c r="T183" s="426"/>
      <c r="U183" s="427"/>
      <c r="V183" s="62"/>
      <c r="W183" s="432" t="s">
        <v>272</v>
      </c>
      <c r="X183" s="432"/>
      <c r="Y183" s="432"/>
      <c r="Z183" s="432"/>
      <c r="AA183" s="432"/>
      <c r="AB183" s="433"/>
      <c r="AC183" s="433"/>
      <c r="AD183" s="433"/>
      <c r="AE183" s="433"/>
      <c r="AF183" s="433"/>
      <c r="AG183" s="62"/>
      <c r="AH183" s="434" t="s">
        <v>273</v>
      </c>
      <c r="AI183" s="426"/>
      <c r="AJ183" s="426"/>
      <c r="AK183" s="426"/>
      <c r="AL183" s="426"/>
      <c r="AM183" s="426"/>
      <c r="AN183" s="426"/>
      <c r="AO183" s="426"/>
      <c r="AP183" s="426"/>
      <c r="AQ183" s="426"/>
      <c r="AR183" s="426"/>
      <c r="AS183" s="426"/>
      <c r="AT183" s="426"/>
      <c r="AU183" s="426"/>
      <c r="AV183" s="426"/>
      <c r="AW183" s="426"/>
      <c r="AX183" s="426"/>
      <c r="AY183" s="426"/>
      <c r="AZ183" s="426"/>
      <c r="BA183" s="426"/>
      <c r="BB183" s="427"/>
      <c r="BC183" s="62"/>
      <c r="BD183" s="432" t="s">
        <v>272</v>
      </c>
      <c r="BE183" s="432"/>
      <c r="BF183" s="432"/>
      <c r="BG183" s="432"/>
      <c r="BH183" s="432"/>
      <c r="BI183" s="433"/>
      <c r="BJ183" s="433"/>
      <c r="BK183" s="433"/>
      <c r="BL183" s="433"/>
      <c r="BM183" s="433"/>
    </row>
    <row r="184" spans="2:129" ht="19.95" customHeight="1" x14ac:dyDescent="0.3">
      <c r="B184" s="428"/>
      <c r="C184" s="428"/>
      <c r="D184" s="428"/>
      <c r="E184" s="428"/>
      <c r="F184" s="428"/>
      <c r="G184" s="428"/>
      <c r="H184" s="428"/>
      <c r="I184" s="428"/>
      <c r="J184" s="428"/>
      <c r="K184" s="428"/>
      <c r="L184" s="428"/>
      <c r="M184" s="428"/>
      <c r="N184" s="428"/>
      <c r="O184" s="428"/>
      <c r="P184" s="428"/>
      <c r="Q184" s="428"/>
      <c r="R184" s="428"/>
      <c r="S184" s="428"/>
      <c r="T184" s="428"/>
      <c r="U184" s="429"/>
      <c r="V184" s="62"/>
      <c r="W184" s="439" t="s">
        <v>274</v>
      </c>
      <c r="X184" s="439"/>
      <c r="Y184" s="439"/>
      <c r="Z184" s="439"/>
      <c r="AA184" s="439"/>
      <c r="AB184" s="440"/>
      <c r="AC184" s="440"/>
      <c r="AD184" s="440"/>
      <c r="AE184" s="440"/>
      <c r="AF184" s="440"/>
      <c r="AG184" s="62"/>
      <c r="AH184" s="435"/>
      <c r="AI184" s="428"/>
      <c r="AJ184" s="428"/>
      <c r="AK184" s="428"/>
      <c r="AL184" s="428"/>
      <c r="AM184" s="428"/>
      <c r="AN184" s="428"/>
      <c r="AO184" s="428"/>
      <c r="AP184" s="428"/>
      <c r="AQ184" s="428"/>
      <c r="AR184" s="428"/>
      <c r="AS184" s="428"/>
      <c r="AT184" s="428"/>
      <c r="AU184" s="428"/>
      <c r="AV184" s="428"/>
      <c r="AW184" s="428"/>
      <c r="AX184" s="428"/>
      <c r="AY184" s="428"/>
      <c r="AZ184" s="428"/>
      <c r="BA184" s="428"/>
      <c r="BB184" s="429"/>
      <c r="BC184" s="62"/>
      <c r="BD184" s="439" t="s">
        <v>274</v>
      </c>
      <c r="BE184" s="439"/>
      <c r="BF184" s="439"/>
      <c r="BG184" s="439"/>
      <c r="BH184" s="439"/>
      <c r="BI184" s="440"/>
      <c r="BJ184" s="440"/>
      <c r="BK184" s="440"/>
      <c r="BL184" s="440"/>
      <c r="BM184" s="440"/>
    </row>
    <row r="185" spans="2:129" ht="19.95" customHeight="1" x14ac:dyDescent="0.3">
      <c r="B185" s="430"/>
      <c r="C185" s="430"/>
      <c r="D185" s="430"/>
      <c r="E185" s="430"/>
      <c r="F185" s="430"/>
      <c r="G185" s="430"/>
      <c r="H185" s="430"/>
      <c r="I185" s="430"/>
      <c r="J185" s="430"/>
      <c r="K185" s="430"/>
      <c r="L185" s="430"/>
      <c r="M185" s="430"/>
      <c r="N185" s="430"/>
      <c r="O185" s="430"/>
      <c r="P185" s="430"/>
      <c r="Q185" s="430"/>
      <c r="R185" s="430"/>
      <c r="S185" s="430"/>
      <c r="T185" s="430"/>
      <c r="U185" s="431"/>
      <c r="V185" s="62"/>
      <c r="W185" s="441" t="s">
        <v>275</v>
      </c>
      <c r="X185" s="441"/>
      <c r="Y185" s="441"/>
      <c r="Z185" s="441"/>
      <c r="AA185" s="441"/>
      <c r="AB185" s="442"/>
      <c r="AC185" s="442"/>
      <c r="AD185" s="442"/>
      <c r="AE185" s="442"/>
      <c r="AF185" s="442"/>
      <c r="AG185" s="62"/>
      <c r="AH185" s="436"/>
      <c r="AI185" s="430"/>
      <c r="AJ185" s="430"/>
      <c r="AK185" s="430"/>
      <c r="AL185" s="430"/>
      <c r="AM185" s="430"/>
      <c r="AN185" s="430"/>
      <c r="AO185" s="430"/>
      <c r="AP185" s="430"/>
      <c r="AQ185" s="430"/>
      <c r="AR185" s="430"/>
      <c r="AS185" s="430"/>
      <c r="AT185" s="430"/>
      <c r="AU185" s="430"/>
      <c r="AV185" s="430"/>
      <c r="AW185" s="430"/>
      <c r="AX185" s="430"/>
      <c r="AY185" s="430"/>
      <c r="AZ185" s="430"/>
      <c r="BA185" s="430"/>
      <c r="BB185" s="431"/>
      <c r="BC185" s="62"/>
      <c r="BD185" s="441" t="s">
        <v>275</v>
      </c>
      <c r="BE185" s="441"/>
      <c r="BF185" s="441"/>
      <c r="BG185" s="441"/>
      <c r="BH185" s="441"/>
      <c r="BI185" s="442"/>
      <c r="BJ185" s="442"/>
      <c r="BK185" s="442"/>
      <c r="BL185" s="442"/>
      <c r="BM185" s="442"/>
    </row>
    <row r="195" spans="2:75" ht="19.95" customHeight="1" x14ac:dyDescent="0.3">
      <c r="B195" s="438" t="s">
        <v>276</v>
      </c>
      <c r="C195" s="384"/>
      <c r="D195" s="384"/>
      <c r="E195" s="384"/>
      <c r="F195" s="384"/>
      <c r="G195" s="384"/>
      <c r="H195" s="384"/>
      <c r="I195" s="384"/>
      <c r="J195" s="384"/>
      <c r="K195" s="384"/>
      <c r="L195" s="384"/>
      <c r="M195" s="384"/>
      <c r="N195" s="384"/>
      <c r="O195" s="384"/>
      <c r="P195" s="384"/>
      <c r="Q195" s="384"/>
      <c r="R195" s="384"/>
      <c r="S195" s="384"/>
      <c r="T195" s="384"/>
      <c r="U195" s="384"/>
      <c r="V195" s="384"/>
      <c r="W195" s="384"/>
      <c r="X195" s="384"/>
      <c r="Y195" s="384"/>
      <c r="Z195" s="384"/>
      <c r="AA195" s="384"/>
      <c r="AB195" s="384"/>
      <c r="AC195" s="384"/>
      <c r="AD195" s="384"/>
      <c r="AE195" s="384"/>
      <c r="AF195" s="384"/>
      <c r="AG195" s="62"/>
      <c r="AH195" s="384" t="s">
        <v>277</v>
      </c>
      <c r="AI195" s="384"/>
      <c r="AJ195" s="384"/>
      <c r="AK195" s="384"/>
      <c r="AL195" s="384"/>
      <c r="AM195" s="384"/>
      <c r="AN195" s="384"/>
      <c r="AO195" s="384"/>
      <c r="AP195" s="384"/>
      <c r="AQ195" s="384"/>
      <c r="AR195" s="384"/>
      <c r="AS195" s="384"/>
      <c r="AT195" s="384"/>
      <c r="AU195" s="384"/>
      <c r="AV195" s="384"/>
      <c r="AW195" s="384"/>
      <c r="AX195" s="384"/>
      <c r="AY195" s="384"/>
      <c r="AZ195" s="384"/>
      <c r="BA195" s="384"/>
      <c r="BB195" s="384"/>
      <c r="BC195" s="384"/>
      <c r="BD195" s="384"/>
      <c r="BE195" s="384"/>
      <c r="BF195" s="384"/>
      <c r="BG195" s="384"/>
      <c r="BH195" s="384"/>
      <c r="BI195" s="384"/>
      <c r="BJ195" s="384"/>
      <c r="BK195" s="384"/>
      <c r="BL195" s="384"/>
      <c r="BM195" s="384"/>
    </row>
    <row r="196" spans="2:75" ht="19.95" customHeight="1" x14ac:dyDescent="0.3">
      <c r="B196" s="414" t="s">
        <v>148</v>
      </c>
      <c r="C196" s="388"/>
      <c r="D196" s="388"/>
      <c r="E196" s="388"/>
      <c r="F196" s="388"/>
      <c r="G196" s="388"/>
      <c r="H196" s="388"/>
      <c r="I196" s="388"/>
      <c r="J196" s="388"/>
      <c r="K196" s="388"/>
      <c r="L196" s="388"/>
      <c r="M196" s="388"/>
      <c r="N196" s="388"/>
      <c r="O196" s="388"/>
      <c r="P196" s="388"/>
      <c r="Q196" s="388"/>
      <c r="R196" s="388"/>
      <c r="S196" s="388"/>
      <c r="T196" s="388"/>
      <c r="U196" s="388"/>
      <c r="V196" s="388"/>
      <c r="W196" s="388"/>
      <c r="X196" s="388"/>
      <c r="Y196" s="388"/>
      <c r="Z196" s="388"/>
      <c r="AA196" s="388"/>
      <c r="AB196" s="388"/>
      <c r="AC196" s="388"/>
      <c r="AD196" s="388"/>
      <c r="AE196" s="388"/>
      <c r="AF196" s="388"/>
      <c r="AG196" s="62"/>
      <c r="AH196" s="388" t="s">
        <v>148</v>
      </c>
      <c r="AI196" s="388"/>
      <c r="AJ196" s="388"/>
      <c r="AK196" s="388"/>
      <c r="AL196" s="388"/>
      <c r="AM196" s="388"/>
      <c r="AN196" s="388"/>
      <c r="AO196" s="388"/>
      <c r="AP196" s="388"/>
      <c r="AQ196" s="388"/>
      <c r="AR196" s="388"/>
      <c r="AS196" s="388"/>
      <c r="AT196" s="388"/>
      <c r="AU196" s="388"/>
      <c r="AV196" s="388"/>
      <c r="AW196" s="388"/>
      <c r="AX196" s="388"/>
      <c r="AY196" s="388"/>
      <c r="AZ196" s="388"/>
      <c r="BA196" s="388"/>
      <c r="BB196" s="388"/>
      <c r="BC196" s="388"/>
      <c r="BD196" s="388"/>
      <c r="BE196" s="388"/>
      <c r="BF196" s="388"/>
      <c r="BG196" s="388"/>
      <c r="BH196" s="388"/>
      <c r="BI196" s="388"/>
      <c r="BJ196" s="388"/>
      <c r="BK196" s="388"/>
      <c r="BL196" s="388"/>
      <c r="BM196" s="388"/>
    </row>
    <row r="197" spans="2:75" ht="34.950000000000003" customHeight="1" x14ac:dyDescent="0.3">
      <c r="B197" s="418" t="s">
        <v>241</v>
      </c>
      <c r="C197" s="418"/>
      <c r="D197" s="418" t="s">
        <v>262</v>
      </c>
      <c r="E197" s="418"/>
      <c r="F197" s="418"/>
      <c r="G197" s="418"/>
      <c r="H197" s="418"/>
      <c r="I197" s="418"/>
      <c r="J197" s="418"/>
      <c r="K197" s="418"/>
      <c r="L197" s="418"/>
      <c r="M197" s="418"/>
      <c r="N197" s="418"/>
      <c r="O197" s="418"/>
      <c r="P197" s="418" t="s">
        <v>263</v>
      </c>
      <c r="Q197" s="418"/>
      <c r="R197" s="418"/>
      <c r="S197" s="418"/>
      <c r="T197" s="418"/>
      <c r="U197" s="418" t="s">
        <v>264</v>
      </c>
      <c r="V197" s="418"/>
      <c r="W197" s="418" t="s">
        <v>265</v>
      </c>
      <c r="X197" s="418"/>
      <c r="Y197" s="418"/>
      <c r="Z197" s="418"/>
      <c r="AA197" s="418"/>
      <c r="AB197" s="418" t="s">
        <v>266</v>
      </c>
      <c r="AC197" s="418"/>
      <c r="AD197" s="418"/>
      <c r="AE197" s="418"/>
      <c r="AF197" s="418"/>
      <c r="AG197" s="62"/>
      <c r="AH197" s="418" t="s">
        <v>241</v>
      </c>
      <c r="AI197" s="418"/>
      <c r="AJ197" s="418" t="s">
        <v>262</v>
      </c>
      <c r="AK197" s="418"/>
      <c r="AL197" s="418"/>
      <c r="AM197" s="418"/>
      <c r="AN197" s="418"/>
      <c r="AO197" s="418"/>
      <c r="AP197" s="418" t="s">
        <v>218</v>
      </c>
      <c r="AQ197" s="418"/>
      <c r="AR197" s="418"/>
      <c r="AS197" s="418" t="s">
        <v>263</v>
      </c>
      <c r="AT197" s="418"/>
      <c r="AU197" s="418"/>
      <c r="AV197" s="418"/>
      <c r="AW197" s="418" t="s">
        <v>264</v>
      </c>
      <c r="AX197" s="418"/>
      <c r="AY197" s="63" t="s">
        <v>29</v>
      </c>
      <c r="AZ197" s="64" t="s">
        <v>30</v>
      </c>
      <c r="BA197" s="64" t="s">
        <v>31</v>
      </c>
      <c r="BB197" s="63" t="s">
        <v>155</v>
      </c>
      <c r="BC197" s="64" t="s">
        <v>33</v>
      </c>
      <c r="BD197" s="418" t="s">
        <v>267</v>
      </c>
      <c r="BE197" s="418"/>
      <c r="BF197" s="418"/>
      <c r="BG197" s="418"/>
      <c r="BH197" s="418"/>
      <c r="BI197" s="418" t="s">
        <v>268</v>
      </c>
      <c r="BJ197" s="418"/>
      <c r="BK197" s="418"/>
      <c r="BL197" s="418"/>
      <c r="BM197" s="418"/>
    </row>
    <row r="198" spans="2:75" ht="19.95" customHeight="1" x14ac:dyDescent="0.3">
      <c r="B198" s="420">
        <v>1</v>
      </c>
      <c r="C198" s="420"/>
      <c r="D198" s="421"/>
      <c r="E198" s="422"/>
      <c r="F198" s="422"/>
      <c r="G198" s="422"/>
      <c r="H198" s="422"/>
      <c r="I198" s="422"/>
      <c r="J198" s="422"/>
      <c r="K198" s="422"/>
      <c r="L198" s="422"/>
      <c r="M198" s="422"/>
      <c r="N198" s="422"/>
      <c r="O198" s="423"/>
      <c r="P198" s="420"/>
      <c r="Q198" s="420"/>
      <c r="R198" s="420"/>
      <c r="S198" s="420"/>
      <c r="T198" s="420"/>
      <c r="U198" s="420"/>
      <c r="V198" s="420"/>
      <c r="W198" s="420"/>
      <c r="X198" s="420"/>
      <c r="Y198" s="420"/>
      <c r="Z198" s="420"/>
      <c r="AA198" s="420"/>
      <c r="AB198" s="420"/>
      <c r="AC198" s="420"/>
      <c r="AD198" s="420"/>
      <c r="AE198" s="420"/>
      <c r="AF198" s="420"/>
      <c r="AG198" s="62"/>
      <c r="AH198" s="420">
        <v>1</v>
      </c>
      <c r="AI198" s="420"/>
      <c r="AJ198" s="420"/>
      <c r="AK198" s="420"/>
      <c r="AL198" s="420"/>
      <c r="AM198" s="420"/>
      <c r="AN198" s="420"/>
      <c r="AO198" s="420"/>
      <c r="AP198" s="420"/>
      <c r="AQ198" s="420"/>
      <c r="AR198" s="420"/>
      <c r="AS198" s="420"/>
      <c r="AT198" s="420"/>
      <c r="AU198" s="420"/>
      <c r="AV198" s="420"/>
      <c r="AW198" s="420"/>
      <c r="AX198" s="420"/>
      <c r="AY198" s="65"/>
      <c r="AZ198" s="65"/>
      <c r="BA198" s="65"/>
      <c r="BB198" s="65"/>
      <c r="BC198" s="66"/>
      <c r="BD198" s="420"/>
      <c r="BE198" s="420"/>
      <c r="BF198" s="420"/>
      <c r="BG198" s="420"/>
      <c r="BH198" s="420"/>
      <c r="BI198" s="420"/>
      <c r="BJ198" s="420"/>
      <c r="BK198" s="420"/>
      <c r="BL198" s="420"/>
      <c r="BM198" s="420"/>
    </row>
    <row r="199" spans="2:75" ht="19.95" customHeight="1" x14ac:dyDescent="0.3">
      <c r="B199" s="420">
        <v>2</v>
      </c>
      <c r="C199" s="420"/>
      <c r="D199" s="421"/>
      <c r="E199" s="422"/>
      <c r="F199" s="422"/>
      <c r="G199" s="422"/>
      <c r="H199" s="422"/>
      <c r="I199" s="422"/>
      <c r="J199" s="422"/>
      <c r="K199" s="422"/>
      <c r="L199" s="422"/>
      <c r="M199" s="422"/>
      <c r="N199" s="422"/>
      <c r="O199" s="423"/>
      <c r="P199" s="420"/>
      <c r="Q199" s="420"/>
      <c r="R199" s="420"/>
      <c r="S199" s="420"/>
      <c r="T199" s="420"/>
      <c r="U199" s="420"/>
      <c r="V199" s="420"/>
      <c r="W199" s="420"/>
      <c r="X199" s="420"/>
      <c r="Y199" s="420"/>
      <c r="Z199" s="420"/>
      <c r="AA199" s="420"/>
      <c r="AB199" s="420"/>
      <c r="AC199" s="420"/>
      <c r="AD199" s="420"/>
      <c r="AE199" s="420"/>
      <c r="AF199" s="420"/>
      <c r="AG199" s="62"/>
      <c r="AH199" s="420">
        <v>2</v>
      </c>
      <c r="AI199" s="420"/>
      <c r="AJ199" s="420"/>
      <c r="AK199" s="420"/>
      <c r="AL199" s="420"/>
      <c r="AM199" s="420"/>
      <c r="AN199" s="420"/>
      <c r="AO199" s="420"/>
      <c r="AP199" s="420"/>
      <c r="AQ199" s="420"/>
      <c r="AR199" s="420"/>
      <c r="AS199" s="420"/>
      <c r="AT199" s="420"/>
      <c r="AU199" s="420"/>
      <c r="AV199" s="420"/>
      <c r="AW199" s="420"/>
      <c r="AX199" s="420"/>
      <c r="AY199" s="65"/>
      <c r="AZ199" s="65"/>
      <c r="BA199" s="65"/>
      <c r="BB199" s="65"/>
      <c r="BC199" s="66"/>
      <c r="BD199" s="420"/>
      <c r="BE199" s="420"/>
      <c r="BF199" s="420"/>
      <c r="BG199" s="420"/>
      <c r="BH199" s="420"/>
      <c r="BI199" s="420"/>
      <c r="BJ199" s="420"/>
      <c r="BK199" s="420"/>
      <c r="BL199" s="420"/>
      <c r="BM199" s="420"/>
    </row>
    <row r="200" spans="2:75" ht="19.95" customHeight="1" x14ac:dyDescent="0.3">
      <c r="B200" s="420">
        <v>3</v>
      </c>
      <c r="C200" s="420"/>
      <c r="D200" s="421"/>
      <c r="E200" s="422"/>
      <c r="F200" s="422"/>
      <c r="G200" s="422"/>
      <c r="H200" s="422"/>
      <c r="I200" s="422"/>
      <c r="J200" s="422"/>
      <c r="K200" s="422"/>
      <c r="L200" s="422"/>
      <c r="M200" s="422"/>
      <c r="N200" s="422"/>
      <c r="O200" s="423"/>
      <c r="P200" s="420"/>
      <c r="Q200" s="420"/>
      <c r="R200" s="420"/>
      <c r="S200" s="420"/>
      <c r="T200" s="420"/>
      <c r="U200" s="420"/>
      <c r="V200" s="420"/>
      <c r="W200" s="420"/>
      <c r="X200" s="420"/>
      <c r="Y200" s="420"/>
      <c r="Z200" s="420"/>
      <c r="AA200" s="420"/>
      <c r="AB200" s="420"/>
      <c r="AC200" s="420"/>
      <c r="AD200" s="420"/>
      <c r="AE200" s="420"/>
      <c r="AF200" s="420"/>
      <c r="AG200" s="62"/>
      <c r="AH200" s="420">
        <v>3</v>
      </c>
      <c r="AI200" s="420"/>
      <c r="AJ200" s="420"/>
      <c r="AK200" s="420"/>
      <c r="AL200" s="420"/>
      <c r="AM200" s="420"/>
      <c r="AN200" s="420"/>
      <c r="AO200" s="420"/>
      <c r="AP200" s="420"/>
      <c r="AQ200" s="420"/>
      <c r="AR200" s="420"/>
      <c r="AS200" s="420"/>
      <c r="AT200" s="420"/>
      <c r="AU200" s="420"/>
      <c r="AV200" s="420"/>
      <c r="AW200" s="420"/>
      <c r="AX200" s="420"/>
      <c r="AY200" s="65"/>
      <c r="AZ200" s="65"/>
      <c r="BA200" s="65"/>
      <c r="BB200" s="65"/>
      <c r="BC200" s="66"/>
      <c r="BD200" s="420"/>
      <c r="BE200" s="420"/>
      <c r="BF200" s="420"/>
      <c r="BG200" s="420"/>
      <c r="BH200" s="420"/>
      <c r="BI200" s="420"/>
      <c r="BJ200" s="420"/>
      <c r="BK200" s="420"/>
      <c r="BL200" s="420"/>
      <c r="BM200" s="420"/>
    </row>
    <row r="201" spans="2:75" ht="19.95" customHeight="1" x14ac:dyDescent="0.3">
      <c r="B201" s="443" t="s">
        <v>169</v>
      </c>
      <c r="C201" s="426"/>
      <c r="D201" s="426"/>
      <c r="E201" s="426"/>
      <c r="F201" s="426"/>
      <c r="G201" s="426"/>
      <c r="H201" s="426"/>
      <c r="I201" s="426"/>
      <c r="J201" s="426"/>
      <c r="K201" s="426"/>
      <c r="L201" s="426"/>
      <c r="M201" s="426"/>
      <c r="N201" s="426"/>
      <c r="O201" s="426"/>
      <c r="P201" s="426"/>
      <c r="Q201" s="426"/>
      <c r="R201" s="426"/>
      <c r="S201" s="426"/>
      <c r="T201" s="426"/>
      <c r="U201" s="427"/>
      <c r="V201" s="62"/>
      <c r="W201" s="432" t="s">
        <v>272</v>
      </c>
      <c r="X201" s="432"/>
      <c r="Y201" s="432"/>
      <c r="Z201" s="432"/>
      <c r="AA201" s="432"/>
      <c r="AB201" s="433"/>
      <c r="AC201" s="433"/>
      <c r="AD201" s="433"/>
      <c r="AE201" s="433"/>
      <c r="AF201" s="433"/>
      <c r="AG201" s="62"/>
      <c r="AH201" s="434" t="s">
        <v>273</v>
      </c>
      <c r="AI201" s="426"/>
      <c r="AJ201" s="426"/>
      <c r="AK201" s="426"/>
      <c r="AL201" s="426"/>
      <c r="AM201" s="426"/>
      <c r="AN201" s="426"/>
      <c r="AO201" s="426"/>
      <c r="AP201" s="426"/>
      <c r="AQ201" s="426"/>
      <c r="AR201" s="426"/>
      <c r="AS201" s="426"/>
      <c r="AT201" s="426"/>
      <c r="AU201" s="426"/>
      <c r="AV201" s="426"/>
      <c r="AW201" s="426"/>
      <c r="AX201" s="426"/>
      <c r="AY201" s="426"/>
      <c r="AZ201" s="426"/>
      <c r="BA201" s="426"/>
      <c r="BB201" s="427"/>
      <c r="BC201" s="62"/>
      <c r="BD201" s="432" t="s">
        <v>272</v>
      </c>
      <c r="BE201" s="432"/>
      <c r="BF201" s="432"/>
      <c r="BG201" s="432"/>
      <c r="BH201" s="432"/>
      <c r="BI201" s="433"/>
      <c r="BJ201" s="433"/>
      <c r="BK201" s="433"/>
      <c r="BL201" s="433"/>
      <c r="BM201" s="433"/>
    </row>
    <row r="202" spans="2:75" ht="19.95" customHeight="1" x14ac:dyDescent="0.3">
      <c r="B202" s="435"/>
      <c r="C202" s="428"/>
      <c r="D202" s="428"/>
      <c r="E202" s="428"/>
      <c r="F202" s="428"/>
      <c r="G202" s="428"/>
      <c r="H202" s="428"/>
      <c r="I202" s="428"/>
      <c r="J202" s="428"/>
      <c r="K202" s="428"/>
      <c r="L202" s="428"/>
      <c r="M202" s="428"/>
      <c r="N202" s="428"/>
      <c r="O202" s="428"/>
      <c r="P202" s="428"/>
      <c r="Q202" s="428"/>
      <c r="R202" s="428"/>
      <c r="S202" s="428"/>
      <c r="T202" s="428"/>
      <c r="U202" s="429"/>
      <c r="V202" s="62"/>
      <c r="W202" s="439" t="s">
        <v>274</v>
      </c>
      <c r="X202" s="439"/>
      <c r="Y202" s="439"/>
      <c r="Z202" s="439"/>
      <c r="AA202" s="439"/>
      <c r="AB202" s="440"/>
      <c r="AC202" s="440"/>
      <c r="AD202" s="440"/>
      <c r="AE202" s="440"/>
      <c r="AF202" s="440"/>
      <c r="AG202" s="62"/>
      <c r="AH202" s="435"/>
      <c r="AI202" s="428"/>
      <c r="AJ202" s="428"/>
      <c r="AK202" s="428"/>
      <c r="AL202" s="428"/>
      <c r="AM202" s="428"/>
      <c r="AN202" s="428"/>
      <c r="AO202" s="428"/>
      <c r="AP202" s="428"/>
      <c r="AQ202" s="428"/>
      <c r="AR202" s="428"/>
      <c r="AS202" s="428"/>
      <c r="AT202" s="428"/>
      <c r="AU202" s="428"/>
      <c r="AV202" s="428"/>
      <c r="AW202" s="428"/>
      <c r="AX202" s="428"/>
      <c r="AY202" s="428"/>
      <c r="AZ202" s="428"/>
      <c r="BA202" s="428"/>
      <c r="BB202" s="429"/>
      <c r="BC202" s="62"/>
      <c r="BD202" s="439" t="s">
        <v>274</v>
      </c>
      <c r="BE202" s="439"/>
      <c r="BF202" s="439"/>
      <c r="BG202" s="439"/>
      <c r="BH202" s="439"/>
      <c r="BI202" s="440"/>
      <c r="BJ202" s="440"/>
      <c r="BK202" s="440"/>
      <c r="BL202" s="440"/>
      <c r="BM202" s="440"/>
      <c r="BN202" s="61"/>
      <c r="BO202" s="61"/>
      <c r="BP202" s="61"/>
      <c r="BQ202" s="61"/>
      <c r="BR202" s="61"/>
      <c r="BS202" s="61"/>
      <c r="BT202" s="61"/>
      <c r="BU202" s="61"/>
      <c r="BV202" s="61"/>
      <c r="BW202" s="61"/>
    </row>
    <row r="203" spans="2:75" ht="19.95" customHeight="1" x14ac:dyDescent="0.3">
      <c r="B203" s="436"/>
      <c r="C203" s="430"/>
      <c r="D203" s="430"/>
      <c r="E203" s="430"/>
      <c r="F203" s="430"/>
      <c r="G203" s="430"/>
      <c r="H203" s="430"/>
      <c r="I203" s="430"/>
      <c r="J203" s="430"/>
      <c r="K203" s="430"/>
      <c r="L203" s="430"/>
      <c r="M203" s="430"/>
      <c r="N203" s="430"/>
      <c r="O203" s="430"/>
      <c r="P203" s="430"/>
      <c r="Q203" s="430"/>
      <c r="R203" s="430"/>
      <c r="S203" s="430"/>
      <c r="T203" s="430"/>
      <c r="U203" s="431"/>
      <c r="V203" s="62"/>
      <c r="W203" s="441" t="s">
        <v>275</v>
      </c>
      <c r="X203" s="441"/>
      <c r="Y203" s="441"/>
      <c r="Z203" s="441"/>
      <c r="AA203" s="441"/>
      <c r="AB203" s="442"/>
      <c r="AC203" s="442"/>
      <c r="AD203" s="442"/>
      <c r="AE203" s="442"/>
      <c r="AF203" s="442"/>
      <c r="AG203" s="62"/>
      <c r="AH203" s="436"/>
      <c r="AI203" s="430"/>
      <c r="AJ203" s="430"/>
      <c r="AK203" s="430"/>
      <c r="AL203" s="430"/>
      <c r="AM203" s="430"/>
      <c r="AN203" s="430"/>
      <c r="AO203" s="430"/>
      <c r="AP203" s="430"/>
      <c r="AQ203" s="430"/>
      <c r="AR203" s="430"/>
      <c r="AS203" s="430"/>
      <c r="AT203" s="430"/>
      <c r="AU203" s="430"/>
      <c r="AV203" s="430"/>
      <c r="AW203" s="430"/>
      <c r="AX203" s="430"/>
      <c r="AY203" s="430"/>
      <c r="AZ203" s="430"/>
      <c r="BA203" s="430"/>
      <c r="BB203" s="431"/>
      <c r="BC203" s="62"/>
      <c r="BD203" s="441" t="s">
        <v>275</v>
      </c>
      <c r="BE203" s="441"/>
      <c r="BF203" s="441"/>
      <c r="BG203" s="441"/>
      <c r="BH203" s="441"/>
      <c r="BI203" s="442"/>
      <c r="BJ203" s="442"/>
      <c r="BK203" s="442"/>
      <c r="BL203" s="442"/>
      <c r="BM203" s="442"/>
    </row>
    <row r="205" spans="2:75" ht="19.95" customHeight="1" x14ac:dyDescent="0.3">
      <c r="B205" s="384" t="s">
        <v>278</v>
      </c>
      <c r="C205" s="384"/>
      <c r="D205" s="384"/>
      <c r="E205" s="384"/>
      <c r="F205" s="384"/>
      <c r="G205" s="384"/>
      <c r="H205" s="384"/>
      <c r="I205" s="384"/>
      <c r="J205" s="384"/>
      <c r="K205" s="384"/>
      <c r="L205" s="384"/>
      <c r="M205" s="384"/>
      <c r="N205" s="384"/>
      <c r="O205" s="384"/>
      <c r="P205" s="384"/>
      <c r="Q205" s="384"/>
      <c r="R205" s="384"/>
      <c r="S205" s="384"/>
      <c r="T205" s="384"/>
      <c r="U205" s="384"/>
      <c r="V205" s="384"/>
      <c r="W205" s="384"/>
      <c r="X205" s="384"/>
      <c r="Y205" s="384"/>
      <c r="Z205" s="384"/>
      <c r="AA205" s="384"/>
      <c r="AB205" s="384"/>
      <c r="AC205" s="384"/>
      <c r="AD205" s="384"/>
      <c r="AE205" s="384"/>
      <c r="AF205" s="384"/>
      <c r="AG205" s="62"/>
      <c r="AH205" s="384" t="s">
        <v>279</v>
      </c>
      <c r="AI205" s="384"/>
      <c r="AJ205" s="384"/>
      <c r="AK205" s="384"/>
      <c r="AL205" s="384"/>
      <c r="AM205" s="384"/>
      <c r="AN205" s="384"/>
      <c r="AO205" s="384"/>
      <c r="AP205" s="384"/>
      <c r="AQ205" s="384"/>
      <c r="AR205" s="384"/>
      <c r="AS205" s="384"/>
      <c r="AT205" s="384"/>
      <c r="AU205" s="384"/>
      <c r="AV205" s="384"/>
      <c r="AW205" s="384"/>
      <c r="AX205" s="384"/>
      <c r="AY205" s="384"/>
      <c r="AZ205" s="384"/>
      <c r="BA205" s="384"/>
      <c r="BB205" s="384"/>
      <c r="BC205" s="384"/>
      <c r="BD205" s="384"/>
      <c r="BE205" s="384"/>
      <c r="BF205" s="384"/>
      <c r="BG205" s="384"/>
      <c r="BH205" s="384"/>
      <c r="BI205" s="384"/>
      <c r="BJ205" s="384"/>
      <c r="BK205" s="384"/>
      <c r="BL205" s="384"/>
      <c r="BM205" s="384"/>
    </row>
    <row r="206" spans="2:75" ht="19.95" customHeight="1" x14ac:dyDescent="0.3">
      <c r="B206" s="388" t="s">
        <v>148</v>
      </c>
      <c r="C206" s="388"/>
      <c r="D206" s="388"/>
      <c r="E206" s="388"/>
      <c r="F206" s="388"/>
      <c r="G206" s="388"/>
      <c r="H206" s="388"/>
      <c r="I206" s="388"/>
      <c r="J206" s="388"/>
      <c r="K206" s="388"/>
      <c r="L206" s="388"/>
      <c r="M206" s="388"/>
      <c r="N206" s="388"/>
      <c r="O206" s="388"/>
      <c r="P206" s="388"/>
      <c r="Q206" s="388"/>
      <c r="R206" s="388"/>
      <c r="S206" s="388"/>
      <c r="T206" s="388"/>
      <c r="U206" s="388"/>
      <c r="V206" s="388"/>
      <c r="W206" s="388"/>
      <c r="X206" s="388"/>
      <c r="Y206" s="388"/>
      <c r="Z206" s="388"/>
      <c r="AA206" s="388"/>
      <c r="AB206" s="388"/>
      <c r="AC206" s="388"/>
      <c r="AD206" s="388"/>
      <c r="AE206" s="388"/>
      <c r="AF206" s="388"/>
      <c r="AG206" s="62"/>
      <c r="AH206" s="388" t="s">
        <v>148</v>
      </c>
      <c r="AI206" s="388"/>
      <c r="AJ206" s="388"/>
      <c r="AK206" s="388"/>
      <c r="AL206" s="388"/>
      <c r="AM206" s="388"/>
      <c r="AN206" s="388"/>
      <c r="AO206" s="388"/>
      <c r="AP206" s="388"/>
      <c r="AQ206" s="388"/>
      <c r="AR206" s="388"/>
      <c r="AS206" s="388"/>
      <c r="AT206" s="388"/>
      <c r="AU206" s="388"/>
      <c r="AV206" s="388"/>
      <c r="AW206" s="388"/>
      <c r="AX206" s="388"/>
      <c r="AY206" s="388"/>
      <c r="AZ206" s="388"/>
      <c r="BA206" s="388"/>
      <c r="BB206" s="388"/>
      <c r="BC206" s="388"/>
      <c r="BD206" s="388"/>
      <c r="BE206" s="388"/>
      <c r="BF206" s="388"/>
      <c r="BG206" s="388"/>
      <c r="BH206" s="388"/>
      <c r="BI206" s="388"/>
      <c r="BJ206" s="388"/>
      <c r="BK206" s="388"/>
      <c r="BL206" s="388"/>
      <c r="BM206" s="388"/>
    </row>
    <row r="207" spans="2:75" ht="34.950000000000003" customHeight="1" x14ac:dyDescent="0.3">
      <c r="B207" s="418" t="s">
        <v>241</v>
      </c>
      <c r="C207" s="418"/>
      <c r="D207" s="418" t="s">
        <v>262</v>
      </c>
      <c r="E207" s="418"/>
      <c r="F207" s="418"/>
      <c r="G207" s="418"/>
      <c r="H207" s="418"/>
      <c r="I207" s="418"/>
      <c r="J207" s="418"/>
      <c r="K207" s="418"/>
      <c r="L207" s="418"/>
      <c r="M207" s="418"/>
      <c r="N207" s="418"/>
      <c r="O207" s="418"/>
      <c r="P207" s="418" t="s">
        <v>263</v>
      </c>
      <c r="Q207" s="418"/>
      <c r="R207" s="418"/>
      <c r="S207" s="418"/>
      <c r="T207" s="418"/>
      <c r="U207" s="418" t="s">
        <v>264</v>
      </c>
      <c r="V207" s="418"/>
      <c r="W207" s="418" t="s">
        <v>265</v>
      </c>
      <c r="X207" s="418"/>
      <c r="Y207" s="418"/>
      <c r="Z207" s="418"/>
      <c r="AA207" s="418"/>
      <c r="AB207" s="418" t="s">
        <v>266</v>
      </c>
      <c r="AC207" s="418"/>
      <c r="AD207" s="418"/>
      <c r="AE207" s="418"/>
      <c r="AF207" s="418"/>
      <c r="AG207" s="62"/>
      <c r="AH207" s="418" t="s">
        <v>241</v>
      </c>
      <c r="AI207" s="418"/>
      <c r="AJ207" s="418" t="s">
        <v>262</v>
      </c>
      <c r="AK207" s="418"/>
      <c r="AL207" s="418"/>
      <c r="AM207" s="418"/>
      <c r="AN207" s="418"/>
      <c r="AO207" s="418"/>
      <c r="AP207" s="418" t="s">
        <v>218</v>
      </c>
      <c r="AQ207" s="418"/>
      <c r="AR207" s="418"/>
      <c r="AS207" s="418" t="s">
        <v>263</v>
      </c>
      <c r="AT207" s="418"/>
      <c r="AU207" s="418"/>
      <c r="AV207" s="418"/>
      <c r="AW207" s="418" t="s">
        <v>264</v>
      </c>
      <c r="AX207" s="418"/>
      <c r="AY207" s="63" t="s">
        <v>29</v>
      </c>
      <c r="AZ207" s="64" t="s">
        <v>30</v>
      </c>
      <c r="BA207" s="64" t="s">
        <v>31</v>
      </c>
      <c r="BB207" s="63" t="s">
        <v>155</v>
      </c>
      <c r="BC207" s="64" t="s">
        <v>33</v>
      </c>
      <c r="BD207" s="418" t="s">
        <v>267</v>
      </c>
      <c r="BE207" s="418"/>
      <c r="BF207" s="418"/>
      <c r="BG207" s="418"/>
      <c r="BH207" s="418"/>
      <c r="BI207" s="418" t="s">
        <v>268</v>
      </c>
      <c r="BJ207" s="418"/>
      <c r="BK207" s="418"/>
      <c r="BL207" s="418"/>
      <c r="BM207" s="418"/>
    </row>
    <row r="208" spans="2:75" ht="19.95" customHeight="1" x14ac:dyDescent="0.3">
      <c r="B208" s="420">
        <v>1</v>
      </c>
      <c r="C208" s="420"/>
      <c r="D208" s="421"/>
      <c r="E208" s="422"/>
      <c r="F208" s="422"/>
      <c r="G208" s="422"/>
      <c r="H208" s="422"/>
      <c r="I208" s="422"/>
      <c r="J208" s="422"/>
      <c r="K208" s="422"/>
      <c r="L208" s="422"/>
      <c r="M208" s="422"/>
      <c r="N208" s="422"/>
      <c r="O208" s="423"/>
      <c r="P208" s="420"/>
      <c r="Q208" s="420"/>
      <c r="R208" s="420"/>
      <c r="S208" s="420"/>
      <c r="T208" s="420"/>
      <c r="U208" s="420"/>
      <c r="V208" s="420"/>
      <c r="W208" s="420"/>
      <c r="X208" s="420"/>
      <c r="Y208" s="420"/>
      <c r="Z208" s="420"/>
      <c r="AA208" s="420"/>
      <c r="AB208" s="420"/>
      <c r="AC208" s="420"/>
      <c r="AD208" s="420"/>
      <c r="AE208" s="420"/>
      <c r="AF208" s="420"/>
      <c r="AG208" s="62"/>
      <c r="AH208" s="420">
        <v>1</v>
      </c>
      <c r="AI208" s="420"/>
      <c r="AJ208" s="420"/>
      <c r="AK208" s="420"/>
      <c r="AL208" s="420"/>
      <c r="AM208" s="420"/>
      <c r="AN208" s="420"/>
      <c r="AO208" s="420"/>
      <c r="AP208" s="420"/>
      <c r="AQ208" s="420"/>
      <c r="AR208" s="420"/>
      <c r="AS208" s="420"/>
      <c r="AT208" s="420"/>
      <c r="AU208" s="420"/>
      <c r="AV208" s="420"/>
      <c r="AW208" s="420"/>
      <c r="AX208" s="420"/>
      <c r="AY208" s="65"/>
      <c r="AZ208" s="65"/>
      <c r="BA208" s="65"/>
      <c r="BB208" s="65"/>
      <c r="BC208" s="66"/>
      <c r="BD208" s="420"/>
      <c r="BE208" s="420"/>
      <c r="BF208" s="420"/>
      <c r="BG208" s="420"/>
      <c r="BH208" s="420"/>
      <c r="BI208" s="420"/>
      <c r="BJ208" s="420"/>
      <c r="BK208" s="420"/>
      <c r="BL208" s="420"/>
      <c r="BM208" s="420"/>
    </row>
    <row r="209" spans="2:65" ht="19.95" customHeight="1" x14ac:dyDescent="0.3">
      <c r="B209" s="420">
        <v>2</v>
      </c>
      <c r="C209" s="420"/>
      <c r="D209" s="421"/>
      <c r="E209" s="422"/>
      <c r="F209" s="422"/>
      <c r="G209" s="422"/>
      <c r="H209" s="422"/>
      <c r="I209" s="422"/>
      <c r="J209" s="422"/>
      <c r="K209" s="422"/>
      <c r="L209" s="422"/>
      <c r="M209" s="422"/>
      <c r="N209" s="422"/>
      <c r="O209" s="423"/>
      <c r="P209" s="420"/>
      <c r="Q209" s="420"/>
      <c r="R209" s="420"/>
      <c r="S209" s="420"/>
      <c r="T209" s="420"/>
      <c r="U209" s="420"/>
      <c r="V209" s="420"/>
      <c r="W209" s="420"/>
      <c r="X209" s="420"/>
      <c r="Y209" s="420"/>
      <c r="Z209" s="420"/>
      <c r="AA209" s="420"/>
      <c r="AB209" s="420"/>
      <c r="AC209" s="420"/>
      <c r="AD209" s="420"/>
      <c r="AE209" s="420"/>
      <c r="AF209" s="420"/>
      <c r="AG209" s="62"/>
      <c r="AH209" s="420">
        <v>2</v>
      </c>
      <c r="AI209" s="420"/>
      <c r="AJ209" s="420"/>
      <c r="AK209" s="420"/>
      <c r="AL209" s="420"/>
      <c r="AM209" s="420"/>
      <c r="AN209" s="420"/>
      <c r="AO209" s="420"/>
      <c r="AP209" s="420"/>
      <c r="AQ209" s="420"/>
      <c r="AR209" s="420"/>
      <c r="AS209" s="420"/>
      <c r="AT209" s="420"/>
      <c r="AU209" s="420"/>
      <c r="AV209" s="420"/>
      <c r="AW209" s="420"/>
      <c r="AX209" s="420"/>
      <c r="AY209" s="65"/>
      <c r="AZ209" s="65"/>
      <c r="BA209" s="65"/>
      <c r="BB209" s="65"/>
      <c r="BC209" s="66"/>
      <c r="BD209" s="420"/>
      <c r="BE209" s="420"/>
      <c r="BF209" s="420"/>
      <c r="BG209" s="420"/>
      <c r="BH209" s="420"/>
      <c r="BI209" s="420"/>
      <c r="BJ209" s="420"/>
      <c r="BK209" s="420"/>
      <c r="BL209" s="420"/>
      <c r="BM209" s="420"/>
    </row>
    <row r="210" spans="2:65" ht="19.95" customHeight="1" x14ac:dyDescent="0.3">
      <c r="B210" s="420">
        <v>3</v>
      </c>
      <c r="C210" s="420"/>
      <c r="D210" s="421"/>
      <c r="E210" s="422"/>
      <c r="F210" s="422"/>
      <c r="G210" s="422"/>
      <c r="H210" s="422"/>
      <c r="I210" s="422"/>
      <c r="J210" s="422"/>
      <c r="K210" s="422"/>
      <c r="L210" s="422"/>
      <c r="M210" s="422"/>
      <c r="N210" s="422"/>
      <c r="O210" s="423"/>
      <c r="P210" s="420"/>
      <c r="Q210" s="420"/>
      <c r="R210" s="420"/>
      <c r="S210" s="420"/>
      <c r="T210" s="420"/>
      <c r="U210" s="420"/>
      <c r="V210" s="420"/>
      <c r="W210" s="420"/>
      <c r="X210" s="420"/>
      <c r="Y210" s="420"/>
      <c r="Z210" s="420"/>
      <c r="AA210" s="420"/>
      <c r="AB210" s="420"/>
      <c r="AC210" s="420"/>
      <c r="AD210" s="420"/>
      <c r="AE210" s="420"/>
      <c r="AF210" s="420"/>
      <c r="AG210" s="62"/>
      <c r="AH210" s="420">
        <v>3</v>
      </c>
      <c r="AI210" s="420"/>
      <c r="AJ210" s="420"/>
      <c r="AK210" s="420"/>
      <c r="AL210" s="420"/>
      <c r="AM210" s="420"/>
      <c r="AN210" s="420"/>
      <c r="AO210" s="420"/>
      <c r="AP210" s="420"/>
      <c r="AQ210" s="420"/>
      <c r="AR210" s="420"/>
      <c r="AS210" s="420"/>
      <c r="AT210" s="420"/>
      <c r="AU210" s="420"/>
      <c r="AV210" s="420"/>
      <c r="AW210" s="420"/>
      <c r="AX210" s="420"/>
      <c r="AY210" s="65"/>
      <c r="AZ210" s="65"/>
      <c r="BA210" s="65"/>
      <c r="BB210" s="65"/>
      <c r="BC210" s="66"/>
      <c r="BD210" s="420"/>
      <c r="BE210" s="420"/>
      <c r="BF210" s="420"/>
      <c r="BG210" s="420"/>
      <c r="BH210" s="420"/>
      <c r="BI210" s="420"/>
      <c r="BJ210" s="420"/>
      <c r="BK210" s="420"/>
      <c r="BL210" s="420"/>
      <c r="BM210" s="420"/>
    </row>
    <row r="211" spans="2:65" ht="19.95" customHeight="1" x14ac:dyDescent="0.3">
      <c r="B211" s="420">
        <v>4</v>
      </c>
      <c r="C211" s="420"/>
      <c r="D211" s="437"/>
      <c r="E211" s="437"/>
      <c r="F211" s="437"/>
      <c r="G211" s="437"/>
      <c r="H211" s="437"/>
      <c r="I211" s="437"/>
      <c r="J211" s="437"/>
      <c r="K211" s="437"/>
      <c r="L211" s="437"/>
      <c r="M211" s="437"/>
      <c r="N211" s="437"/>
      <c r="O211" s="437"/>
      <c r="P211" s="420"/>
      <c r="Q211" s="420"/>
      <c r="R211" s="420"/>
      <c r="S211" s="420"/>
      <c r="T211" s="420"/>
      <c r="U211" s="420"/>
      <c r="V211" s="420"/>
      <c r="W211" s="420"/>
      <c r="X211" s="420"/>
      <c r="Y211" s="420"/>
      <c r="Z211" s="420"/>
      <c r="AA211" s="420"/>
      <c r="AB211" s="420"/>
      <c r="AC211" s="420"/>
      <c r="AD211" s="420"/>
      <c r="AE211" s="420"/>
      <c r="AF211" s="420"/>
      <c r="AG211" s="62"/>
      <c r="AH211" s="420">
        <v>4</v>
      </c>
      <c r="AI211" s="420"/>
      <c r="AJ211" s="420"/>
      <c r="AK211" s="420"/>
      <c r="AL211" s="420"/>
      <c r="AM211" s="420"/>
      <c r="AN211" s="420"/>
      <c r="AO211" s="420"/>
      <c r="AP211" s="420"/>
      <c r="AQ211" s="420"/>
      <c r="AR211" s="420"/>
      <c r="AS211" s="420"/>
      <c r="AT211" s="420"/>
      <c r="AU211" s="420"/>
      <c r="AV211" s="420"/>
      <c r="AW211" s="420"/>
      <c r="AX211" s="420"/>
      <c r="AY211" s="65"/>
      <c r="AZ211" s="65"/>
      <c r="BA211" s="65"/>
      <c r="BB211" s="65"/>
      <c r="BC211" s="66"/>
      <c r="BD211" s="420"/>
      <c r="BE211" s="420"/>
      <c r="BF211" s="420"/>
      <c r="BG211" s="420"/>
      <c r="BH211" s="420"/>
      <c r="BI211" s="420"/>
      <c r="BJ211" s="420"/>
      <c r="BK211" s="420"/>
      <c r="BL211" s="420"/>
      <c r="BM211" s="420"/>
    </row>
    <row r="212" spans="2:65" ht="19.95" customHeight="1" x14ac:dyDescent="0.3">
      <c r="B212" s="443" t="s">
        <v>169</v>
      </c>
      <c r="C212" s="426"/>
      <c r="D212" s="426"/>
      <c r="E212" s="426"/>
      <c r="F212" s="426"/>
      <c r="G212" s="426"/>
      <c r="H212" s="426"/>
      <c r="I212" s="426"/>
      <c r="J212" s="426"/>
      <c r="K212" s="426"/>
      <c r="L212" s="426"/>
      <c r="M212" s="426"/>
      <c r="N212" s="426"/>
      <c r="O212" s="426"/>
      <c r="P212" s="426"/>
      <c r="Q212" s="426"/>
      <c r="R212" s="426"/>
      <c r="S212" s="426"/>
      <c r="T212" s="426"/>
      <c r="U212" s="427"/>
      <c r="V212" s="62"/>
      <c r="W212" s="432" t="s">
        <v>272</v>
      </c>
      <c r="X212" s="432"/>
      <c r="Y212" s="432"/>
      <c r="Z212" s="432"/>
      <c r="AA212" s="432"/>
      <c r="AB212" s="433"/>
      <c r="AC212" s="433"/>
      <c r="AD212" s="433"/>
      <c r="AE212" s="433"/>
      <c r="AF212" s="433"/>
      <c r="AG212" s="62"/>
      <c r="AH212" s="434" t="s">
        <v>273</v>
      </c>
      <c r="AI212" s="426"/>
      <c r="AJ212" s="426"/>
      <c r="AK212" s="426"/>
      <c r="AL212" s="426"/>
      <c r="AM212" s="426"/>
      <c r="AN212" s="426"/>
      <c r="AO212" s="426"/>
      <c r="AP212" s="426"/>
      <c r="AQ212" s="426"/>
      <c r="AR212" s="426"/>
      <c r="AS212" s="426"/>
      <c r="AT212" s="426"/>
      <c r="AU212" s="426"/>
      <c r="AV212" s="426"/>
      <c r="AW212" s="426"/>
      <c r="AX212" s="426"/>
      <c r="AY212" s="426"/>
      <c r="AZ212" s="426"/>
      <c r="BA212" s="426"/>
      <c r="BB212" s="427"/>
      <c r="BC212" s="62"/>
      <c r="BD212" s="432" t="s">
        <v>272</v>
      </c>
      <c r="BE212" s="432"/>
      <c r="BF212" s="432"/>
      <c r="BG212" s="432"/>
      <c r="BH212" s="432"/>
      <c r="BI212" s="433"/>
      <c r="BJ212" s="433"/>
      <c r="BK212" s="433"/>
      <c r="BL212" s="433"/>
      <c r="BM212" s="433"/>
    </row>
    <row r="213" spans="2:65" ht="19.95" customHeight="1" x14ac:dyDescent="0.3">
      <c r="B213" s="435"/>
      <c r="C213" s="428"/>
      <c r="D213" s="428"/>
      <c r="E213" s="428"/>
      <c r="F213" s="428"/>
      <c r="G213" s="428"/>
      <c r="H213" s="428"/>
      <c r="I213" s="428"/>
      <c r="J213" s="428"/>
      <c r="K213" s="428"/>
      <c r="L213" s="428"/>
      <c r="M213" s="428"/>
      <c r="N213" s="428"/>
      <c r="O213" s="428"/>
      <c r="P213" s="428"/>
      <c r="Q213" s="428"/>
      <c r="R213" s="428"/>
      <c r="S213" s="428"/>
      <c r="T213" s="428"/>
      <c r="U213" s="429"/>
      <c r="V213" s="62"/>
      <c r="W213" s="439" t="s">
        <v>274</v>
      </c>
      <c r="X213" s="439"/>
      <c r="Y213" s="439"/>
      <c r="Z213" s="439"/>
      <c r="AA213" s="439"/>
      <c r="AB213" s="440"/>
      <c r="AC213" s="440"/>
      <c r="AD213" s="440"/>
      <c r="AE213" s="440"/>
      <c r="AF213" s="440"/>
      <c r="AG213" s="62"/>
      <c r="AH213" s="435"/>
      <c r="AI213" s="428"/>
      <c r="AJ213" s="428"/>
      <c r="AK213" s="428"/>
      <c r="AL213" s="428"/>
      <c r="AM213" s="428"/>
      <c r="AN213" s="428"/>
      <c r="AO213" s="428"/>
      <c r="AP213" s="428"/>
      <c r="AQ213" s="428"/>
      <c r="AR213" s="428"/>
      <c r="AS213" s="428"/>
      <c r="AT213" s="428"/>
      <c r="AU213" s="428"/>
      <c r="AV213" s="428"/>
      <c r="AW213" s="428"/>
      <c r="AX213" s="428"/>
      <c r="AY213" s="428"/>
      <c r="AZ213" s="428"/>
      <c r="BA213" s="428"/>
      <c r="BB213" s="429"/>
      <c r="BC213" s="62"/>
      <c r="BD213" s="439" t="s">
        <v>274</v>
      </c>
      <c r="BE213" s="439"/>
      <c r="BF213" s="439"/>
      <c r="BG213" s="439"/>
      <c r="BH213" s="439"/>
      <c r="BI213" s="440"/>
      <c r="BJ213" s="440"/>
      <c r="BK213" s="440"/>
      <c r="BL213" s="440"/>
      <c r="BM213" s="440"/>
    </row>
    <row r="214" spans="2:65" ht="19.95" customHeight="1" x14ac:dyDescent="0.3">
      <c r="B214" s="436"/>
      <c r="C214" s="430"/>
      <c r="D214" s="430"/>
      <c r="E214" s="430"/>
      <c r="F214" s="430"/>
      <c r="G214" s="430"/>
      <c r="H214" s="430"/>
      <c r="I214" s="430"/>
      <c r="J214" s="430"/>
      <c r="K214" s="430"/>
      <c r="L214" s="430"/>
      <c r="M214" s="430"/>
      <c r="N214" s="430"/>
      <c r="O214" s="430"/>
      <c r="P214" s="430"/>
      <c r="Q214" s="430"/>
      <c r="R214" s="430"/>
      <c r="S214" s="430"/>
      <c r="T214" s="430"/>
      <c r="U214" s="431"/>
      <c r="V214" s="62"/>
      <c r="W214" s="441" t="s">
        <v>275</v>
      </c>
      <c r="X214" s="441"/>
      <c r="Y214" s="441"/>
      <c r="Z214" s="441"/>
      <c r="AA214" s="441"/>
      <c r="AB214" s="442"/>
      <c r="AC214" s="442"/>
      <c r="AD214" s="442"/>
      <c r="AE214" s="442"/>
      <c r="AF214" s="442"/>
      <c r="AG214" s="62"/>
      <c r="AH214" s="436"/>
      <c r="AI214" s="430"/>
      <c r="AJ214" s="430"/>
      <c r="AK214" s="430"/>
      <c r="AL214" s="430"/>
      <c r="AM214" s="430"/>
      <c r="AN214" s="430"/>
      <c r="AO214" s="430"/>
      <c r="AP214" s="430"/>
      <c r="AQ214" s="430"/>
      <c r="AR214" s="430"/>
      <c r="AS214" s="430"/>
      <c r="AT214" s="430"/>
      <c r="AU214" s="430"/>
      <c r="AV214" s="430"/>
      <c r="AW214" s="430"/>
      <c r="AX214" s="430"/>
      <c r="AY214" s="430"/>
      <c r="AZ214" s="430"/>
      <c r="BA214" s="430"/>
      <c r="BB214" s="431"/>
      <c r="BC214" s="62"/>
      <c r="BD214" s="441" t="s">
        <v>275</v>
      </c>
      <c r="BE214" s="441"/>
      <c r="BF214" s="441"/>
      <c r="BG214" s="441"/>
      <c r="BH214" s="441"/>
      <c r="BI214" s="442"/>
      <c r="BJ214" s="442"/>
      <c r="BK214" s="442"/>
      <c r="BL214" s="442"/>
      <c r="BM214" s="442"/>
    </row>
    <row r="216" spans="2:65" ht="19.95" customHeight="1" x14ac:dyDescent="0.3">
      <c r="B216" s="384" t="s">
        <v>280</v>
      </c>
      <c r="C216" s="384"/>
      <c r="D216" s="384"/>
      <c r="E216" s="384"/>
      <c r="F216" s="384"/>
      <c r="G216" s="384"/>
      <c r="H216" s="384"/>
      <c r="I216" s="384"/>
      <c r="J216" s="384"/>
      <c r="K216" s="384"/>
      <c r="L216" s="384"/>
      <c r="M216" s="384"/>
      <c r="N216" s="384"/>
      <c r="O216" s="384"/>
      <c r="P216" s="384"/>
      <c r="Q216" s="384"/>
      <c r="R216" s="384"/>
      <c r="S216" s="384"/>
      <c r="T216" s="384"/>
      <c r="U216" s="384"/>
      <c r="V216" s="384"/>
      <c r="W216" s="384"/>
      <c r="X216" s="384"/>
      <c r="Y216" s="384"/>
      <c r="Z216" s="384"/>
      <c r="AA216" s="384"/>
      <c r="AB216" s="384"/>
      <c r="AC216" s="384"/>
      <c r="AD216" s="384"/>
      <c r="AE216" s="384"/>
      <c r="AF216" s="384"/>
      <c r="AG216" s="62"/>
      <c r="AH216" s="384" t="s">
        <v>281</v>
      </c>
      <c r="AI216" s="384"/>
      <c r="AJ216" s="384"/>
      <c r="AK216" s="384"/>
      <c r="AL216" s="384"/>
      <c r="AM216" s="384"/>
      <c r="AN216" s="384"/>
      <c r="AO216" s="384"/>
      <c r="AP216" s="384"/>
      <c r="AQ216" s="384"/>
      <c r="AR216" s="384"/>
      <c r="AS216" s="384"/>
      <c r="AT216" s="384"/>
      <c r="AU216" s="384"/>
      <c r="AV216" s="384"/>
      <c r="AW216" s="384"/>
      <c r="AX216" s="384"/>
      <c r="AY216" s="384"/>
      <c r="AZ216" s="384"/>
      <c r="BA216" s="384"/>
      <c r="BB216" s="384"/>
      <c r="BC216" s="384"/>
      <c r="BD216" s="384"/>
      <c r="BE216" s="384"/>
      <c r="BF216" s="384"/>
      <c r="BG216" s="384"/>
      <c r="BH216" s="384"/>
      <c r="BI216" s="384"/>
      <c r="BJ216" s="384"/>
      <c r="BK216" s="384"/>
      <c r="BL216" s="384"/>
      <c r="BM216" s="384"/>
    </row>
    <row r="217" spans="2:65" ht="19.95" customHeight="1" x14ac:dyDescent="0.3">
      <c r="B217" s="388" t="s">
        <v>148</v>
      </c>
      <c r="C217" s="388"/>
      <c r="D217" s="388"/>
      <c r="E217" s="388"/>
      <c r="F217" s="388"/>
      <c r="G217" s="388"/>
      <c r="H217" s="388"/>
      <c r="I217" s="388"/>
      <c r="J217" s="388"/>
      <c r="K217" s="388"/>
      <c r="L217" s="388"/>
      <c r="M217" s="388"/>
      <c r="N217" s="388"/>
      <c r="O217" s="388"/>
      <c r="P217" s="388"/>
      <c r="Q217" s="388"/>
      <c r="R217" s="388"/>
      <c r="S217" s="388"/>
      <c r="T217" s="388"/>
      <c r="U217" s="388"/>
      <c r="V217" s="388"/>
      <c r="W217" s="388"/>
      <c r="X217" s="388"/>
      <c r="Y217" s="388"/>
      <c r="Z217" s="388"/>
      <c r="AA217" s="388"/>
      <c r="AB217" s="388"/>
      <c r="AC217" s="388"/>
      <c r="AD217" s="388"/>
      <c r="AE217" s="388"/>
      <c r="AF217" s="388"/>
      <c r="AG217" s="62"/>
      <c r="AH217" s="388" t="s">
        <v>148</v>
      </c>
      <c r="AI217" s="388"/>
      <c r="AJ217" s="388"/>
      <c r="AK217" s="388"/>
      <c r="AL217" s="388"/>
      <c r="AM217" s="388"/>
      <c r="AN217" s="388"/>
      <c r="AO217" s="388"/>
      <c r="AP217" s="388"/>
      <c r="AQ217" s="388"/>
      <c r="AR217" s="388"/>
      <c r="AS217" s="388"/>
      <c r="AT217" s="388"/>
      <c r="AU217" s="388"/>
      <c r="AV217" s="388"/>
      <c r="AW217" s="388"/>
      <c r="AX217" s="388"/>
      <c r="AY217" s="388"/>
      <c r="AZ217" s="388"/>
      <c r="BA217" s="388"/>
      <c r="BB217" s="388"/>
      <c r="BC217" s="388"/>
      <c r="BD217" s="388"/>
      <c r="BE217" s="388"/>
      <c r="BF217" s="388"/>
      <c r="BG217" s="388"/>
      <c r="BH217" s="388"/>
      <c r="BI217" s="388"/>
      <c r="BJ217" s="388"/>
      <c r="BK217" s="388"/>
      <c r="BL217" s="388"/>
      <c r="BM217" s="388"/>
    </row>
    <row r="218" spans="2:65" ht="34.950000000000003" customHeight="1" x14ac:dyDescent="0.3">
      <c r="B218" s="418" t="s">
        <v>241</v>
      </c>
      <c r="C218" s="418"/>
      <c r="D218" s="418" t="s">
        <v>262</v>
      </c>
      <c r="E218" s="418"/>
      <c r="F218" s="418"/>
      <c r="G218" s="418"/>
      <c r="H218" s="418"/>
      <c r="I218" s="418"/>
      <c r="J218" s="418"/>
      <c r="K218" s="418"/>
      <c r="L218" s="418"/>
      <c r="M218" s="418"/>
      <c r="N218" s="418"/>
      <c r="O218" s="418"/>
      <c r="P218" s="418" t="s">
        <v>263</v>
      </c>
      <c r="Q218" s="418"/>
      <c r="R218" s="418"/>
      <c r="S218" s="418"/>
      <c r="T218" s="418"/>
      <c r="U218" s="418" t="s">
        <v>264</v>
      </c>
      <c r="V218" s="418"/>
      <c r="W218" s="418" t="s">
        <v>265</v>
      </c>
      <c r="X218" s="418"/>
      <c r="Y218" s="418"/>
      <c r="Z218" s="418"/>
      <c r="AA218" s="418"/>
      <c r="AB218" s="418" t="s">
        <v>266</v>
      </c>
      <c r="AC218" s="418"/>
      <c r="AD218" s="418"/>
      <c r="AE218" s="418"/>
      <c r="AF218" s="418"/>
      <c r="AG218" s="62"/>
      <c r="AH218" s="418" t="s">
        <v>241</v>
      </c>
      <c r="AI218" s="418"/>
      <c r="AJ218" s="418" t="s">
        <v>262</v>
      </c>
      <c r="AK218" s="418"/>
      <c r="AL218" s="418"/>
      <c r="AM218" s="418"/>
      <c r="AN218" s="418"/>
      <c r="AO218" s="418"/>
      <c r="AP218" s="418" t="s">
        <v>218</v>
      </c>
      <c r="AQ218" s="418"/>
      <c r="AR218" s="418"/>
      <c r="AS218" s="418" t="s">
        <v>263</v>
      </c>
      <c r="AT218" s="418"/>
      <c r="AU218" s="418"/>
      <c r="AV218" s="418"/>
      <c r="AW218" s="418" t="s">
        <v>264</v>
      </c>
      <c r="AX218" s="418"/>
      <c r="AY218" s="63" t="s">
        <v>29</v>
      </c>
      <c r="AZ218" s="64" t="s">
        <v>30</v>
      </c>
      <c r="BA218" s="64" t="s">
        <v>31</v>
      </c>
      <c r="BB218" s="63" t="s">
        <v>155</v>
      </c>
      <c r="BC218" s="64" t="s">
        <v>33</v>
      </c>
      <c r="BD218" s="418" t="s">
        <v>267</v>
      </c>
      <c r="BE218" s="418"/>
      <c r="BF218" s="418"/>
      <c r="BG218" s="418"/>
      <c r="BH218" s="418"/>
      <c r="BI218" s="418" t="s">
        <v>268</v>
      </c>
      <c r="BJ218" s="418"/>
      <c r="BK218" s="418"/>
      <c r="BL218" s="418"/>
      <c r="BM218" s="418"/>
    </row>
    <row r="219" spans="2:65" ht="19.95" customHeight="1" x14ac:dyDescent="0.3">
      <c r="B219" s="420">
        <v>1</v>
      </c>
      <c r="C219" s="420"/>
      <c r="D219" s="421"/>
      <c r="E219" s="422"/>
      <c r="F219" s="422"/>
      <c r="G219" s="422"/>
      <c r="H219" s="422"/>
      <c r="I219" s="422"/>
      <c r="J219" s="422"/>
      <c r="K219" s="422"/>
      <c r="L219" s="422"/>
      <c r="M219" s="422"/>
      <c r="N219" s="422"/>
      <c r="O219" s="423"/>
      <c r="P219" s="420"/>
      <c r="Q219" s="420"/>
      <c r="R219" s="420"/>
      <c r="S219" s="420"/>
      <c r="T219" s="420"/>
      <c r="U219" s="420"/>
      <c r="V219" s="420"/>
      <c r="W219" s="420"/>
      <c r="X219" s="420"/>
      <c r="Y219" s="420"/>
      <c r="Z219" s="420"/>
      <c r="AA219" s="420"/>
      <c r="AB219" s="420"/>
      <c r="AC219" s="420"/>
      <c r="AD219" s="420"/>
      <c r="AE219" s="420"/>
      <c r="AF219" s="420"/>
      <c r="AG219" s="62"/>
      <c r="AH219" s="420">
        <v>1</v>
      </c>
      <c r="AI219" s="420"/>
      <c r="AJ219" s="420"/>
      <c r="AK219" s="420"/>
      <c r="AL219" s="420"/>
      <c r="AM219" s="420"/>
      <c r="AN219" s="420"/>
      <c r="AO219" s="420"/>
      <c r="AP219" s="420"/>
      <c r="AQ219" s="420"/>
      <c r="AR219" s="420"/>
      <c r="AS219" s="420"/>
      <c r="AT219" s="420"/>
      <c r="AU219" s="420"/>
      <c r="AV219" s="420"/>
      <c r="AW219" s="420"/>
      <c r="AX219" s="420"/>
      <c r="AY219" s="65"/>
      <c r="AZ219" s="65"/>
      <c r="BA219" s="65"/>
      <c r="BB219" s="65"/>
      <c r="BC219" s="66"/>
      <c r="BD219" s="420"/>
      <c r="BE219" s="420"/>
      <c r="BF219" s="420"/>
      <c r="BG219" s="420"/>
      <c r="BH219" s="420"/>
      <c r="BI219" s="420"/>
      <c r="BJ219" s="420"/>
      <c r="BK219" s="420"/>
      <c r="BL219" s="420"/>
      <c r="BM219" s="420"/>
    </row>
    <row r="220" spans="2:65" ht="19.95" customHeight="1" x14ac:dyDescent="0.3">
      <c r="B220" s="420">
        <v>2</v>
      </c>
      <c r="C220" s="420"/>
      <c r="D220" s="421"/>
      <c r="E220" s="422"/>
      <c r="F220" s="422"/>
      <c r="G220" s="422"/>
      <c r="H220" s="422"/>
      <c r="I220" s="422"/>
      <c r="J220" s="422"/>
      <c r="K220" s="422"/>
      <c r="L220" s="422"/>
      <c r="M220" s="422"/>
      <c r="N220" s="422"/>
      <c r="O220" s="423"/>
      <c r="P220" s="420"/>
      <c r="Q220" s="420"/>
      <c r="R220" s="420"/>
      <c r="S220" s="420"/>
      <c r="T220" s="420"/>
      <c r="U220" s="420"/>
      <c r="V220" s="420"/>
      <c r="W220" s="420"/>
      <c r="X220" s="420"/>
      <c r="Y220" s="420"/>
      <c r="Z220" s="420"/>
      <c r="AA220" s="420"/>
      <c r="AB220" s="420"/>
      <c r="AC220" s="420"/>
      <c r="AD220" s="420"/>
      <c r="AE220" s="420"/>
      <c r="AF220" s="420"/>
      <c r="AG220" s="62"/>
      <c r="AH220" s="420">
        <v>2</v>
      </c>
      <c r="AI220" s="420"/>
      <c r="AJ220" s="420"/>
      <c r="AK220" s="420"/>
      <c r="AL220" s="420"/>
      <c r="AM220" s="420"/>
      <c r="AN220" s="420"/>
      <c r="AO220" s="420"/>
      <c r="AP220" s="420"/>
      <c r="AQ220" s="420"/>
      <c r="AR220" s="420"/>
      <c r="AS220" s="420"/>
      <c r="AT220" s="420"/>
      <c r="AU220" s="420"/>
      <c r="AV220" s="420"/>
      <c r="AW220" s="420"/>
      <c r="AX220" s="420"/>
      <c r="AY220" s="65"/>
      <c r="AZ220" s="65"/>
      <c r="BA220" s="65"/>
      <c r="BB220" s="65"/>
      <c r="BC220" s="66"/>
      <c r="BD220" s="420"/>
      <c r="BE220" s="420"/>
      <c r="BF220" s="420"/>
      <c r="BG220" s="420"/>
      <c r="BH220" s="420"/>
      <c r="BI220" s="420"/>
      <c r="BJ220" s="420"/>
      <c r="BK220" s="420"/>
      <c r="BL220" s="420"/>
      <c r="BM220" s="420"/>
    </row>
    <row r="221" spans="2:65" ht="19.95" customHeight="1" x14ac:dyDescent="0.3">
      <c r="B221" s="420">
        <v>3</v>
      </c>
      <c r="C221" s="420"/>
      <c r="D221" s="421"/>
      <c r="E221" s="422"/>
      <c r="F221" s="422"/>
      <c r="G221" s="422"/>
      <c r="H221" s="422"/>
      <c r="I221" s="422"/>
      <c r="J221" s="422"/>
      <c r="K221" s="422"/>
      <c r="L221" s="422"/>
      <c r="M221" s="422"/>
      <c r="N221" s="422"/>
      <c r="O221" s="423"/>
      <c r="P221" s="420"/>
      <c r="Q221" s="420"/>
      <c r="R221" s="420"/>
      <c r="S221" s="420"/>
      <c r="T221" s="420"/>
      <c r="U221" s="420"/>
      <c r="V221" s="420"/>
      <c r="W221" s="420"/>
      <c r="X221" s="420"/>
      <c r="Y221" s="420"/>
      <c r="Z221" s="420"/>
      <c r="AA221" s="420"/>
      <c r="AB221" s="420"/>
      <c r="AC221" s="420"/>
      <c r="AD221" s="420"/>
      <c r="AE221" s="420"/>
      <c r="AF221" s="420"/>
      <c r="AG221" s="62"/>
      <c r="AH221" s="420">
        <v>3</v>
      </c>
      <c r="AI221" s="420"/>
      <c r="AJ221" s="420"/>
      <c r="AK221" s="420"/>
      <c r="AL221" s="420"/>
      <c r="AM221" s="420"/>
      <c r="AN221" s="420"/>
      <c r="AO221" s="420"/>
      <c r="AP221" s="420"/>
      <c r="AQ221" s="420"/>
      <c r="AR221" s="420"/>
      <c r="AS221" s="420"/>
      <c r="AT221" s="420"/>
      <c r="AU221" s="420"/>
      <c r="AV221" s="420"/>
      <c r="AW221" s="420"/>
      <c r="AX221" s="420"/>
      <c r="AY221" s="65"/>
      <c r="AZ221" s="65"/>
      <c r="BA221" s="65"/>
      <c r="BB221" s="65"/>
      <c r="BC221" s="66"/>
      <c r="BD221" s="420"/>
      <c r="BE221" s="420"/>
      <c r="BF221" s="420"/>
      <c r="BG221" s="420"/>
      <c r="BH221" s="420"/>
      <c r="BI221" s="420"/>
      <c r="BJ221" s="420"/>
      <c r="BK221" s="420"/>
      <c r="BL221" s="420"/>
      <c r="BM221" s="420"/>
    </row>
    <row r="222" spans="2:65" ht="19.95" customHeight="1" x14ac:dyDescent="0.3">
      <c r="B222" s="443" t="s">
        <v>169</v>
      </c>
      <c r="C222" s="426"/>
      <c r="D222" s="426"/>
      <c r="E222" s="426"/>
      <c r="F222" s="426"/>
      <c r="G222" s="426"/>
      <c r="H222" s="426"/>
      <c r="I222" s="426"/>
      <c r="J222" s="426"/>
      <c r="K222" s="426"/>
      <c r="L222" s="426"/>
      <c r="M222" s="426"/>
      <c r="N222" s="426"/>
      <c r="O222" s="426"/>
      <c r="P222" s="426"/>
      <c r="Q222" s="426"/>
      <c r="R222" s="426"/>
      <c r="S222" s="426"/>
      <c r="T222" s="426"/>
      <c r="U222" s="427"/>
      <c r="V222" s="62"/>
      <c r="W222" s="432" t="s">
        <v>272</v>
      </c>
      <c r="X222" s="432"/>
      <c r="Y222" s="432"/>
      <c r="Z222" s="432"/>
      <c r="AA222" s="432"/>
      <c r="AB222" s="433"/>
      <c r="AC222" s="433"/>
      <c r="AD222" s="433"/>
      <c r="AE222" s="433"/>
      <c r="AF222" s="433"/>
      <c r="AG222" s="62"/>
      <c r="AH222" s="434" t="s">
        <v>273</v>
      </c>
      <c r="AI222" s="426"/>
      <c r="AJ222" s="426"/>
      <c r="AK222" s="426"/>
      <c r="AL222" s="426"/>
      <c r="AM222" s="426"/>
      <c r="AN222" s="426"/>
      <c r="AO222" s="426"/>
      <c r="AP222" s="426"/>
      <c r="AQ222" s="426"/>
      <c r="AR222" s="426"/>
      <c r="AS222" s="426"/>
      <c r="AT222" s="426"/>
      <c r="AU222" s="426"/>
      <c r="AV222" s="426"/>
      <c r="AW222" s="426"/>
      <c r="AX222" s="426"/>
      <c r="AY222" s="426"/>
      <c r="AZ222" s="426"/>
      <c r="BA222" s="426"/>
      <c r="BB222" s="427"/>
      <c r="BC222" s="62"/>
      <c r="BD222" s="432" t="s">
        <v>272</v>
      </c>
      <c r="BE222" s="432"/>
      <c r="BF222" s="432"/>
      <c r="BG222" s="432"/>
      <c r="BH222" s="432"/>
      <c r="BI222" s="433"/>
      <c r="BJ222" s="433"/>
      <c r="BK222" s="433"/>
      <c r="BL222" s="433"/>
      <c r="BM222" s="433"/>
    </row>
    <row r="223" spans="2:65" ht="19.95" customHeight="1" x14ac:dyDescent="0.3">
      <c r="B223" s="435"/>
      <c r="C223" s="428"/>
      <c r="D223" s="428"/>
      <c r="E223" s="428"/>
      <c r="F223" s="428"/>
      <c r="G223" s="428"/>
      <c r="H223" s="428"/>
      <c r="I223" s="428"/>
      <c r="J223" s="428"/>
      <c r="K223" s="428"/>
      <c r="L223" s="428"/>
      <c r="M223" s="428"/>
      <c r="N223" s="428"/>
      <c r="O223" s="428"/>
      <c r="P223" s="428"/>
      <c r="Q223" s="428"/>
      <c r="R223" s="428"/>
      <c r="S223" s="428"/>
      <c r="T223" s="428"/>
      <c r="U223" s="429"/>
      <c r="V223" s="62"/>
      <c r="W223" s="439" t="s">
        <v>274</v>
      </c>
      <c r="X223" s="439"/>
      <c r="Y223" s="439"/>
      <c r="Z223" s="439"/>
      <c r="AA223" s="439"/>
      <c r="AB223" s="440"/>
      <c r="AC223" s="440"/>
      <c r="AD223" s="440"/>
      <c r="AE223" s="440"/>
      <c r="AF223" s="440"/>
      <c r="AG223" s="62"/>
      <c r="AH223" s="435"/>
      <c r="AI223" s="428"/>
      <c r="AJ223" s="428"/>
      <c r="AK223" s="428"/>
      <c r="AL223" s="428"/>
      <c r="AM223" s="428"/>
      <c r="AN223" s="428"/>
      <c r="AO223" s="428"/>
      <c r="AP223" s="428"/>
      <c r="AQ223" s="428"/>
      <c r="AR223" s="428"/>
      <c r="AS223" s="428"/>
      <c r="AT223" s="428"/>
      <c r="AU223" s="428"/>
      <c r="AV223" s="428"/>
      <c r="AW223" s="428"/>
      <c r="AX223" s="428"/>
      <c r="AY223" s="428"/>
      <c r="AZ223" s="428"/>
      <c r="BA223" s="428"/>
      <c r="BB223" s="429"/>
      <c r="BC223" s="62"/>
      <c r="BD223" s="439" t="s">
        <v>274</v>
      </c>
      <c r="BE223" s="439"/>
      <c r="BF223" s="439"/>
      <c r="BG223" s="439"/>
      <c r="BH223" s="439"/>
      <c r="BI223" s="440"/>
      <c r="BJ223" s="440"/>
      <c r="BK223" s="440"/>
      <c r="BL223" s="440"/>
      <c r="BM223" s="440"/>
    </row>
    <row r="224" spans="2:65" ht="19.95" customHeight="1" x14ac:dyDescent="0.3">
      <c r="B224" s="436"/>
      <c r="C224" s="430"/>
      <c r="D224" s="430"/>
      <c r="E224" s="430"/>
      <c r="F224" s="430"/>
      <c r="G224" s="430"/>
      <c r="H224" s="430"/>
      <c r="I224" s="430"/>
      <c r="J224" s="430"/>
      <c r="K224" s="430"/>
      <c r="L224" s="430"/>
      <c r="M224" s="430"/>
      <c r="N224" s="430"/>
      <c r="O224" s="430"/>
      <c r="P224" s="430"/>
      <c r="Q224" s="430"/>
      <c r="R224" s="430"/>
      <c r="S224" s="430"/>
      <c r="T224" s="430"/>
      <c r="U224" s="431"/>
      <c r="V224" s="62"/>
      <c r="W224" s="441" t="s">
        <v>275</v>
      </c>
      <c r="X224" s="441"/>
      <c r="Y224" s="441"/>
      <c r="Z224" s="441"/>
      <c r="AA224" s="441"/>
      <c r="AB224" s="442"/>
      <c r="AC224" s="442"/>
      <c r="AD224" s="442"/>
      <c r="AE224" s="442"/>
      <c r="AF224" s="442"/>
      <c r="AG224" s="62"/>
      <c r="AH224" s="436"/>
      <c r="AI224" s="430"/>
      <c r="AJ224" s="430"/>
      <c r="AK224" s="430"/>
      <c r="AL224" s="430"/>
      <c r="AM224" s="430"/>
      <c r="AN224" s="430"/>
      <c r="AO224" s="430"/>
      <c r="AP224" s="430"/>
      <c r="AQ224" s="430"/>
      <c r="AR224" s="430"/>
      <c r="AS224" s="430"/>
      <c r="AT224" s="430"/>
      <c r="AU224" s="430"/>
      <c r="AV224" s="430"/>
      <c r="AW224" s="430"/>
      <c r="AX224" s="430"/>
      <c r="AY224" s="430"/>
      <c r="AZ224" s="430"/>
      <c r="BA224" s="430"/>
      <c r="BB224" s="431"/>
      <c r="BC224" s="62"/>
      <c r="BD224" s="441" t="s">
        <v>275</v>
      </c>
      <c r="BE224" s="441"/>
      <c r="BF224" s="441"/>
      <c r="BG224" s="441"/>
      <c r="BH224" s="441"/>
      <c r="BI224" s="442"/>
      <c r="BJ224" s="442"/>
      <c r="BK224" s="442"/>
      <c r="BL224" s="442"/>
      <c r="BM224" s="442"/>
    </row>
    <row r="226" spans="2:65" ht="19.95" customHeight="1" x14ac:dyDescent="0.3">
      <c r="B226" s="384" t="s">
        <v>282</v>
      </c>
      <c r="C226" s="384"/>
      <c r="D226" s="384"/>
      <c r="E226" s="384"/>
      <c r="F226" s="384"/>
      <c r="G226" s="384"/>
      <c r="H226" s="384"/>
      <c r="I226" s="384"/>
      <c r="J226" s="384"/>
      <c r="K226" s="384"/>
      <c r="L226" s="384"/>
      <c r="M226" s="384"/>
      <c r="N226" s="384"/>
      <c r="O226" s="384"/>
      <c r="P226" s="384"/>
      <c r="Q226" s="384"/>
      <c r="R226" s="384"/>
      <c r="S226" s="384"/>
      <c r="T226" s="384"/>
      <c r="U226" s="384"/>
      <c r="V226" s="384"/>
      <c r="W226" s="384"/>
      <c r="X226" s="384"/>
      <c r="Y226" s="384"/>
      <c r="Z226" s="384"/>
      <c r="AA226" s="384"/>
      <c r="AB226" s="384"/>
      <c r="AC226" s="384"/>
      <c r="AD226" s="384"/>
      <c r="AE226" s="384"/>
      <c r="AF226" s="384"/>
      <c r="AG226" s="62"/>
      <c r="AH226" s="384" t="s">
        <v>283</v>
      </c>
      <c r="AI226" s="384"/>
      <c r="AJ226" s="384"/>
      <c r="AK226" s="384"/>
      <c r="AL226" s="384"/>
      <c r="AM226" s="384"/>
      <c r="AN226" s="384"/>
      <c r="AO226" s="384"/>
      <c r="AP226" s="384"/>
      <c r="AQ226" s="384"/>
      <c r="AR226" s="384"/>
      <c r="AS226" s="384"/>
      <c r="AT226" s="384"/>
      <c r="AU226" s="384"/>
      <c r="AV226" s="384"/>
      <c r="AW226" s="384"/>
      <c r="AX226" s="384"/>
      <c r="AY226" s="384"/>
      <c r="AZ226" s="384"/>
      <c r="BA226" s="384"/>
      <c r="BB226" s="384"/>
      <c r="BC226" s="384"/>
      <c r="BD226" s="384"/>
      <c r="BE226" s="384"/>
      <c r="BF226" s="384"/>
      <c r="BG226" s="384"/>
      <c r="BH226" s="384"/>
      <c r="BI226" s="384"/>
      <c r="BJ226" s="384"/>
      <c r="BK226" s="384"/>
      <c r="BL226" s="384"/>
      <c r="BM226" s="384"/>
    </row>
    <row r="227" spans="2:65" ht="19.95" customHeight="1" x14ac:dyDescent="0.3">
      <c r="B227" s="388" t="s">
        <v>148</v>
      </c>
      <c r="C227" s="388"/>
      <c r="D227" s="388"/>
      <c r="E227" s="388"/>
      <c r="F227" s="388"/>
      <c r="G227" s="388"/>
      <c r="H227" s="388"/>
      <c r="I227" s="388"/>
      <c r="J227" s="388"/>
      <c r="K227" s="388"/>
      <c r="L227" s="388"/>
      <c r="M227" s="388"/>
      <c r="N227" s="388"/>
      <c r="O227" s="388"/>
      <c r="P227" s="388"/>
      <c r="Q227" s="388"/>
      <c r="R227" s="388"/>
      <c r="S227" s="388"/>
      <c r="T227" s="388"/>
      <c r="U227" s="388"/>
      <c r="V227" s="388"/>
      <c r="W227" s="388"/>
      <c r="X227" s="388"/>
      <c r="Y227" s="388"/>
      <c r="Z227" s="388"/>
      <c r="AA227" s="388"/>
      <c r="AB227" s="388"/>
      <c r="AC227" s="388"/>
      <c r="AD227" s="388"/>
      <c r="AE227" s="388"/>
      <c r="AF227" s="388"/>
      <c r="AG227" s="62"/>
      <c r="AH227" s="388" t="s">
        <v>148</v>
      </c>
      <c r="AI227" s="388"/>
      <c r="AJ227" s="388"/>
      <c r="AK227" s="388"/>
      <c r="AL227" s="388"/>
      <c r="AM227" s="388"/>
      <c r="AN227" s="388"/>
      <c r="AO227" s="388"/>
      <c r="AP227" s="388"/>
      <c r="AQ227" s="388"/>
      <c r="AR227" s="388"/>
      <c r="AS227" s="388"/>
      <c r="AT227" s="388"/>
      <c r="AU227" s="388"/>
      <c r="AV227" s="388"/>
      <c r="AW227" s="388"/>
      <c r="AX227" s="388"/>
      <c r="AY227" s="388"/>
      <c r="AZ227" s="388"/>
      <c r="BA227" s="388"/>
      <c r="BB227" s="388"/>
      <c r="BC227" s="388"/>
      <c r="BD227" s="388"/>
      <c r="BE227" s="388"/>
      <c r="BF227" s="388"/>
      <c r="BG227" s="388"/>
      <c r="BH227" s="388"/>
      <c r="BI227" s="388"/>
      <c r="BJ227" s="388"/>
      <c r="BK227" s="388"/>
      <c r="BL227" s="388"/>
      <c r="BM227" s="388"/>
    </row>
    <row r="228" spans="2:65" ht="34.950000000000003" customHeight="1" x14ac:dyDescent="0.3">
      <c r="B228" s="418" t="s">
        <v>241</v>
      </c>
      <c r="C228" s="418"/>
      <c r="D228" s="418" t="s">
        <v>262</v>
      </c>
      <c r="E228" s="418"/>
      <c r="F228" s="418"/>
      <c r="G228" s="418"/>
      <c r="H228" s="418"/>
      <c r="I228" s="418"/>
      <c r="J228" s="418"/>
      <c r="K228" s="418"/>
      <c r="L228" s="418"/>
      <c r="M228" s="418"/>
      <c r="N228" s="418"/>
      <c r="O228" s="418"/>
      <c r="P228" s="418" t="s">
        <v>263</v>
      </c>
      <c r="Q228" s="418"/>
      <c r="R228" s="418"/>
      <c r="S228" s="418"/>
      <c r="T228" s="418"/>
      <c r="U228" s="418" t="s">
        <v>264</v>
      </c>
      <c r="V228" s="418"/>
      <c r="W228" s="418" t="s">
        <v>265</v>
      </c>
      <c r="X228" s="418"/>
      <c r="Y228" s="418"/>
      <c r="Z228" s="418"/>
      <c r="AA228" s="418"/>
      <c r="AB228" s="418" t="s">
        <v>266</v>
      </c>
      <c r="AC228" s="418"/>
      <c r="AD228" s="418"/>
      <c r="AE228" s="418"/>
      <c r="AF228" s="418"/>
      <c r="AG228" s="62"/>
      <c r="AH228" s="418" t="s">
        <v>241</v>
      </c>
      <c r="AI228" s="418"/>
      <c r="AJ228" s="418" t="s">
        <v>262</v>
      </c>
      <c r="AK228" s="418"/>
      <c r="AL228" s="418"/>
      <c r="AM228" s="418"/>
      <c r="AN228" s="418"/>
      <c r="AO228" s="418"/>
      <c r="AP228" s="418" t="s">
        <v>218</v>
      </c>
      <c r="AQ228" s="418"/>
      <c r="AR228" s="418"/>
      <c r="AS228" s="418" t="s">
        <v>263</v>
      </c>
      <c r="AT228" s="418"/>
      <c r="AU228" s="418"/>
      <c r="AV228" s="418"/>
      <c r="AW228" s="418" t="s">
        <v>264</v>
      </c>
      <c r="AX228" s="418"/>
      <c r="AY228" s="63" t="s">
        <v>29</v>
      </c>
      <c r="AZ228" s="64" t="s">
        <v>30</v>
      </c>
      <c r="BA228" s="64" t="s">
        <v>31</v>
      </c>
      <c r="BB228" s="63" t="s">
        <v>155</v>
      </c>
      <c r="BC228" s="64" t="s">
        <v>33</v>
      </c>
      <c r="BD228" s="418" t="s">
        <v>267</v>
      </c>
      <c r="BE228" s="418"/>
      <c r="BF228" s="418"/>
      <c r="BG228" s="418"/>
      <c r="BH228" s="418"/>
      <c r="BI228" s="418" t="s">
        <v>268</v>
      </c>
      <c r="BJ228" s="418"/>
      <c r="BK228" s="418"/>
      <c r="BL228" s="418"/>
      <c r="BM228" s="418"/>
    </row>
    <row r="229" spans="2:65" ht="19.95" customHeight="1" x14ac:dyDescent="0.3">
      <c r="B229" s="420">
        <v>1</v>
      </c>
      <c r="C229" s="420"/>
      <c r="D229" s="421"/>
      <c r="E229" s="422"/>
      <c r="F229" s="422"/>
      <c r="G229" s="422"/>
      <c r="H229" s="422"/>
      <c r="I229" s="422"/>
      <c r="J229" s="422"/>
      <c r="K229" s="422"/>
      <c r="L229" s="422"/>
      <c r="M229" s="422"/>
      <c r="N229" s="422"/>
      <c r="O229" s="423"/>
      <c r="P229" s="420"/>
      <c r="Q229" s="420"/>
      <c r="R229" s="420"/>
      <c r="S229" s="420"/>
      <c r="T229" s="420"/>
      <c r="U229" s="420"/>
      <c r="V229" s="420"/>
      <c r="W229" s="420"/>
      <c r="X229" s="420"/>
      <c r="Y229" s="420"/>
      <c r="Z229" s="420"/>
      <c r="AA229" s="420"/>
      <c r="AB229" s="420"/>
      <c r="AC229" s="420"/>
      <c r="AD229" s="420"/>
      <c r="AE229" s="420"/>
      <c r="AF229" s="420"/>
      <c r="AG229" s="62"/>
      <c r="AH229" s="420">
        <v>1</v>
      </c>
      <c r="AI229" s="420"/>
      <c r="AJ229" s="420"/>
      <c r="AK229" s="420"/>
      <c r="AL229" s="420"/>
      <c r="AM229" s="420"/>
      <c r="AN229" s="420"/>
      <c r="AO229" s="420"/>
      <c r="AP229" s="420"/>
      <c r="AQ229" s="420"/>
      <c r="AR229" s="420"/>
      <c r="AS229" s="420"/>
      <c r="AT229" s="420"/>
      <c r="AU229" s="420"/>
      <c r="AV229" s="420"/>
      <c r="AW229" s="420"/>
      <c r="AX229" s="420"/>
      <c r="AY229" s="65"/>
      <c r="AZ229" s="65"/>
      <c r="BA229" s="65"/>
      <c r="BB229" s="65"/>
      <c r="BC229" s="66"/>
      <c r="BD229" s="420"/>
      <c r="BE229" s="420"/>
      <c r="BF229" s="420"/>
      <c r="BG229" s="420"/>
      <c r="BH229" s="420"/>
      <c r="BI229" s="420"/>
      <c r="BJ229" s="420"/>
      <c r="BK229" s="420"/>
      <c r="BL229" s="420"/>
      <c r="BM229" s="420"/>
    </row>
    <row r="230" spans="2:65" ht="19.95" customHeight="1" x14ac:dyDescent="0.3">
      <c r="B230" s="420">
        <v>2</v>
      </c>
      <c r="C230" s="420"/>
      <c r="D230" s="421"/>
      <c r="E230" s="422"/>
      <c r="F230" s="422"/>
      <c r="G230" s="422"/>
      <c r="H230" s="422"/>
      <c r="I230" s="422"/>
      <c r="J230" s="422"/>
      <c r="K230" s="422"/>
      <c r="L230" s="422"/>
      <c r="M230" s="422"/>
      <c r="N230" s="422"/>
      <c r="O230" s="423"/>
      <c r="P230" s="420"/>
      <c r="Q230" s="420"/>
      <c r="R230" s="420"/>
      <c r="S230" s="420"/>
      <c r="T230" s="420"/>
      <c r="U230" s="420"/>
      <c r="V230" s="420"/>
      <c r="W230" s="420"/>
      <c r="X230" s="420"/>
      <c r="Y230" s="420"/>
      <c r="Z230" s="420"/>
      <c r="AA230" s="420"/>
      <c r="AB230" s="420"/>
      <c r="AC230" s="420"/>
      <c r="AD230" s="420"/>
      <c r="AE230" s="420"/>
      <c r="AF230" s="420"/>
      <c r="AG230" s="62"/>
      <c r="AH230" s="420">
        <v>2</v>
      </c>
      <c r="AI230" s="420"/>
      <c r="AJ230" s="420"/>
      <c r="AK230" s="420"/>
      <c r="AL230" s="420"/>
      <c r="AM230" s="420"/>
      <c r="AN230" s="420"/>
      <c r="AO230" s="420"/>
      <c r="AP230" s="420"/>
      <c r="AQ230" s="420"/>
      <c r="AR230" s="420"/>
      <c r="AS230" s="420"/>
      <c r="AT230" s="420"/>
      <c r="AU230" s="420"/>
      <c r="AV230" s="420"/>
      <c r="AW230" s="420"/>
      <c r="AX230" s="420"/>
      <c r="AY230" s="65"/>
      <c r="AZ230" s="65"/>
      <c r="BA230" s="65"/>
      <c r="BB230" s="65"/>
      <c r="BC230" s="66"/>
      <c r="BD230" s="420"/>
      <c r="BE230" s="420"/>
      <c r="BF230" s="420"/>
      <c r="BG230" s="420"/>
      <c r="BH230" s="420"/>
      <c r="BI230" s="420"/>
      <c r="BJ230" s="420"/>
      <c r="BK230" s="420"/>
      <c r="BL230" s="420"/>
      <c r="BM230" s="420"/>
    </row>
    <row r="231" spans="2:65" ht="19.95" customHeight="1" x14ac:dyDescent="0.3">
      <c r="B231" s="420">
        <v>3</v>
      </c>
      <c r="C231" s="420"/>
      <c r="D231" s="421"/>
      <c r="E231" s="422"/>
      <c r="F231" s="422"/>
      <c r="G231" s="422"/>
      <c r="H231" s="422"/>
      <c r="I231" s="422"/>
      <c r="J231" s="422"/>
      <c r="K231" s="422"/>
      <c r="L231" s="422"/>
      <c r="M231" s="422"/>
      <c r="N231" s="422"/>
      <c r="O231" s="423"/>
      <c r="P231" s="420"/>
      <c r="Q231" s="420"/>
      <c r="R231" s="420"/>
      <c r="S231" s="420"/>
      <c r="T231" s="420"/>
      <c r="U231" s="420"/>
      <c r="V231" s="420"/>
      <c r="W231" s="420"/>
      <c r="X231" s="420"/>
      <c r="Y231" s="420"/>
      <c r="Z231" s="420"/>
      <c r="AA231" s="420"/>
      <c r="AB231" s="420"/>
      <c r="AC231" s="420"/>
      <c r="AD231" s="420"/>
      <c r="AE231" s="420"/>
      <c r="AF231" s="420"/>
      <c r="AG231" s="62"/>
      <c r="AH231" s="420">
        <v>3</v>
      </c>
      <c r="AI231" s="420"/>
      <c r="AJ231" s="420"/>
      <c r="AK231" s="420"/>
      <c r="AL231" s="420"/>
      <c r="AM231" s="420"/>
      <c r="AN231" s="420"/>
      <c r="AO231" s="420"/>
      <c r="AP231" s="420"/>
      <c r="AQ231" s="420"/>
      <c r="AR231" s="420"/>
      <c r="AS231" s="420"/>
      <c r="AT231" s="420"/>
      <c r="AU231" s="420"/>
      <c r="AV231" s="420"/>
      <c r="AW231" s="420"/>
      <c r="AX231" s="420"/>
      <c r="AY231" s="65"/>
      <c r="AZ231" s="65"/>
      <c r="BA231" s="65"/>
      <c r="BB231" s="65"/>
      <c r="BC231" s="66"/>
      <c r="BD231" s="420"/>
      <c r="BE231" s="420"/>
      <c r="BF231" s="420"/>
      <c r="BG231" s="420"/>
      <c r="BH231" s="420"/>
      <c r="BI231" s="420"/>
      <c r="BJ231" s="420"/>
      <c r="BK231" s="420"/>
      <c r="BL231" s="420"/>
      <c r="BM231" s="420"/>
    </row>
    <row r="232" spans="2:65" ht="19.95" customHeight="1" x14ac:dyDescent="0.3">
      <c r="B232" s="420">
        <v>4</v>
      </c>
      <c r="C232" s="420"/>
      <c r="D232" s="437"/>
      <c r="E232" s="437"/>
      <c r="F232" s="437"/>
      <c r="G232" s="437"/>
      <c r="H232" s="437"/>
      <c r="I232" s="437"/>
      <c r="J232" s="437"/>
      <c r="K232" s="437"/>
      <c r="L232" s="437"/>
      <c r="M232" s="437"/>
      <c r="N232" s="437"/>
      <c r="O232" s="437"/>
      <c r="P232" s="420"/>
      <c r="Q232" s="420"/>
      <c r="R232" s="420"/>
      <c r="S232" s="420"/>
      <c r="T232" s="420"/>
      <c r="U232" s="420"/>
      <c r="V232" s="420"/>
      <c r="W232" s="420"/>
      <c r="X232" s="420"/>
      <c r="Y232" s="420"/>
      <c r="Z232" s="420"/>
      <c r="AA232" s="420"/>
      <c r="AB232" s="420"/>
      <c r="AC232" s="420"/>
      <c r="AD232" s="420"/>
      <c r="AE232" s="420"/>
      <c r="AF232" s="420"/>
      <c r="AG232" s="62"/>
      <c r="AH232" s="420">
        <v>4</v>
      </c>
      <c r="AI232" s="420"/>
      <c r="AJ232" s="420"/>
      <c r="AK232" s="420"/>
      <c r="AL232" s="420"/>
      <c r="AM232" s="420"/>
      <c r="AN232" s="420"/>
      <c r="AO232" s="420"/>
      <c r="AP232" s="420"/>
      <c r="AQ232" s="420"/>
      <c r="AR232" s="420"/>
      <c r="AS232" s="420"/>
      <c r="AT232" s="420"/>
      <c r="AU232" s="420"/>
      <c r="AV232" s="420"/>
      <c r="AW232" s="420"/>
      <c r="AX232" s="420"/>
      <c r="AY232" s="65"/>
      <c r="AZ232" s="65"/>
      <c r="BA232" s="65"/>
      <c r="BB232" s="65"/>
      <c r="BC232" s="66"/>
      <c r="BD232" s="420"/>
      <c r="BE232" s="420"/>
      <c r="BF232" s="420"/>
      <c r="BG232" s="420"/>
      <c r="BH232" s="420"/>
      <c r="BI232" s="420"/>
      <c r="BJ232" s="420"/>
      <c r="BK232" s="420"/>
      <c r="BL232" s="420"/>
      <c r="BM232" s="420"/>
    </row>
    <row r="233" spans="2:65" ht="19.95" customHeight="1" x14ac:dyDescent="0.3">
      <c r="B233" s="443" t="s">
        <v>169</v>
      </c>
      <c r="C233" s="426"/>
      <c r="D233" s="426"/>
      <c r="E233" s="426"/>
      <c r="F233" s="426"/>
      <c r="G233" s="426"/>
      <c r="H233" s="426"/>
      <c r="I233" s="426"/>
      <c r="J233" s="426"/>
      <c r="K233" s="426"/>
      <c r="L233" s="426"/>
      <c r="M233" s="426"/>
      <c r="N233" s="426"/>
      <c r="O233" s="426"/>
      <c r="P233" s="426"/>
      <c r="Q233" s="426"/>
      <c r="R233" s="426"/>
      <c r="S233" s="426"/>
      <c r="T233" s="426"/>
      <c r="U233" s="427"/>
      <c r="V233" s="62"/>
      <c r="W233" s="432" t="s">
        <v>272</v>
      </c>
      <c r="X233" s="432"/>
      <c r="Y233" s="432"/>
      <c r="Z233" s="432"/>
      <c r="AA233" s="432"/>
      <c r="AB233" s="433"/>
      <c r="AC233" s="433"/>
      <c r="AD233" s="433"/>
      <c r="AE233" s="433"/>
      <c r="AF233" s="433"/>
      <c r="AG233" s="62"/>
      <c r="AH233" s="434" t="s">
        <v>273</v>
      </c>
      <c r="AI233" s="426"/>
      <c r="AJ233" s="426"/>
      <c r="AK233" s="426"/>
      <c r="AL233" s="426"/>
      <c r="AM233" s="426"/>
      <c r="AN233" s="426"/>
      <c r="AO233" s="426"/>
      <c r="AP233" s="426"/>
      <c r="AQ233" s="426"/>
      <c r="AR233" s="426"/>
      <c r="AS233" s="426"/>
      <c r="AT233" s="426"/>
      <c r="AU233" s="426"/>
      <c r="AV233" s="426"/>
      <c r="AW233" s="426"/>
      <c r="AX233" s="426"/>
      <c r="AY233" s="426"/>
      <c r="AZ233" s="426"/>
      <c r="BA233" s="426"/>
      <c r="BB233" s="427"/>
      <c r="BC233" s="62"/>
      <c r="BD233" s="432" t="s">
        <v>272</v>
      </c>
      <c r="BE233" s="432"/>
      <c r="BF233" s="432"/>
      <c r="BG233" s="432"/>
      <c r="BH233" s="432"/>
      <c r="BI233" s="433"/>
      <c r="BJ233" s="433"/>
      <c r="BK233" s="433"/>
      <c r="BL233" s="433"/>
      <c r="BM233" s="433"/>
    </row>
    <row r="234" spans="2:65" ht="19.95" customHeight="1" x14ac:dyDescent="0.3">
      <c r="B234" s="435"/>
      <c r="C234" s="428"/>
      <c r="D234" s="428"/>
      <c r="E234" s="428"/>
      <c r="F234" s="428"/>
      <c r="G234" s="428"/>
      <c r="H234" s="428"/>
      <c r="I234" s="428"/>
      <c r="J234" s="428"/>
      <c r="K234" s="428"/>
      <c r="L234" s="428"/>
      <c r="M234" s="428"/>
      <c r="N234" s="428"/>
      <c r="O234" s="428"/>
      <c r="P234" s="428"/>
      <c r="Q234" s="428"/>
      <c r="R234" s="428"/>
      <c r="S234" s="428"/>
      <c r="T234" s="428"/>
      <c r="U234" s="429"/>
      <c r="V234" s="62"/>
      <c r="W234" s="439" t="s">
        <v>274</v>
      </c>
      <c r="X234" s="439"/>
      <c r="Y234" s="439"/>
      <c r="Z234" s="439"/>
      <c r="AA234" s="439"/>
      <c r="AB234" s="440"/>
      <c r="AC234" s="440"/>
      <c r="AD234" s="440"/>
      <c r="AE234" s="440"/>
      <c r="AF234" s="440"/>
      <c r="AG234" s="62"/>
      <c r="AH234" s="435"/>
      <c r="AI234" s="428"/>
      <c r="AJ234" s="428"/>
      <c r="AK234" s="428"/>
      <c r="AL234" s="428"/>
      <c r="AM234" s="428"/>
      <c r="AN234" s="428"/>
      <c r="AO234" s="428"/>
      <c r="AP234" s="428"/>
      <c r="AQ234" s="428"/>
      <c r="AR234" s="428"/>
      <c r="AS234" s="428"/>
      <c r="AT234" s="428"/>
      <c r="AU234" s="428"/>
      <c r="AV234" s="428"/>
      <c r="AW234" s="428"/>
      <c r="AX234" s="428"/>
      <c r="AY234" s="428"/>
      <c r="AZ234" s="428"/>
      <c r="BA234" s="428"/>
      <c r="BB234" s="429"/>
      <c r="BC234" s="62"/>
      <c r="BD234" s="439" t="s">
        <v>274</v>
      </c>
      <c r="BE234" s="439"/>
      <c r="BF234" s="439"/>
      <c r="BG234" s="439"/>
      <c r="BH234" s="439"/>
      <c r="BI234" s="440"/>
      <c r="BJ234" s="440"/>
      <c r="BK234" s="440"/>
      <c r="BL234" s="440"/>
      <c r="BM234" s="440"/>
    </row>
    <row r="235" spans="2:65" ht="19.95" customHeight="1" x14ac:dyDescent="0.3">
      <c r="B235" s="436"/>
      <c r="C235" s="430"/>
      <c r="D235" s="430"/>
      <c r="E235" s="430"/>
      <c r="F235" s="430"/>
      <c r="G235" s="430"/>
      <c r="H235" s="430"/>
      <c r="I235" s="430"/>
      <c r="J235" s="430"/>
      <c r="K235" s="430"/>
      <c r="L235" s="430"/>
      <c r="M235" s="430"/>
      <c r="N235" s="430"/>
      <c r="O235" s="430"/>
      <c r="P235" s="430"/>
      <c r="Q235" s="430"/>
      <c r="R235" s="430"/>
      <c r="S235" s="430"/>
      <c r="T235" s="430"/>
      <c r="U235" s="431"/>
      <c r="V235" s="62"/>
      <c r="W235" s="441" t="s">
        <v>275</v>
      </c>
      <c r="X235" s="441"/>
      <c r="Y235" s="441"/>
      <c r="Z235" s="441"/>
      <c r="AA235" s="441"/>
      <c r="AB235" s="442"/>
      <c r="AC235" s="442"/>
      <c r="AD235" s="442"/>
      <c r="AE235" s="442"/>
      <c r="AF235" s="442"/>
      <c r="AG235" s="62"/>
      <c r="AH235" s="436"/>
      <c r="AI235" s="430"/>
      <c r="AJ235" s="430"/>
      <c r="AK235" s="430"/>
      <c r="AL235" s="430"/>
      <c r="AM235" s="430"/>
      <c r="AN235" s="430"/>
      <c r="AO235" s="430"/>
      <c r="AP235" s="430"/>
      <c r="AQ235" s="430"/>
      <c r="AR235" s="430"/>
      <c r="AS235" s="430"/>
      <c r="AT235" s="430"/>
      <c r="AU235" s="430"/>
      <c r="AV235" s="430"/>
      <c r="AW235" s="430"/>
      <c r="AX235" s="430"/>
      <c r="AY235" s="430"/>
      <c r="AZ235" s="430"/>
      <c r="BA235" s="430"/>
      <c r="BB235" s="431"/>
      <c r="BC235" s="62"/>
      <c r="BD235" s="441" t="s">
        <v>275</v>
      </c>
      <c r="BE235" s="441"/>
      <c r="BF235" s="441"/>
      <c r="BG235" s="441"/>
      <c r="BH235" s="441"/>
      <c r="BI235" s="442"/>
      <c r="BJ235" s="442"/>
      <c r="BK235" s="442"/>
      <c r="BL235" s="442"/>
      <c r="BM235" s="442"/>
    </row>
    <row r="237" spans="2:65" ht="19.95" customHeight="1" x14ac:dyDescent="0.3">
      <c r="B237" s="384" t="s">
        <v>284</v>
      </c>
      <c r="C237" s="384"/>
      <c r="D237" s="384"/>
      <c r="E237" s="384"/>
      <c r="F237" s="384"/>
      <c r="G237" s="384"/>
      <c r="H237" s="384"/>
      <c r="I237" s="384"/>
      <c r="J237" s="384"/>
      <c r="K237" s="384"/>
      <c r="L237" s="384"/>
      <c r="M237" s="384"/>
      <c r="N237" s="384"/>
      <c r="O237" s="384"/>
      <c r="P237" s="384"/>
      <c r="Q237" s="384"/>
      <c r="R237" s="384"/>
      <c r="S237" s="384"/>
      <c r="T237" s="384"/>
      <c r="U237" s="384"/>
      <c r="V237" s="384"/>
      <c r="W237" s="384"/>
      <c r="X237" s="384"/>
      <c r="Y237" s="384"/>
      <c r="Z237" s="384"/>
      <c r="AA237" s="384"/>
      <c r="AB237" s="384"/>
      <c r="AC237" s="384"/>
      <c r="AD237" s="384"/>
      <c r="AE237" s="384"/>
      <c r="AF237" s="384"/>
      <c r="AG237" s="62"/>
      <c r="AH237" s="384" t="s">
        <v>285</v>
      </c>
      <c r="AI237" s="384"/>
      <c r="AJ237" s="384"/>
      <c r="AK237" s="384"/>
      <c r="AL237" s="384"/>
      <c r="AM237" s="384"/>
      <c r="AN237" s="384"/>
      <c r="AO237" s="384"/>
      <c r="AP237" s="384"/>
      <c r="AQ237" s="384"/>
      <c r="AR237" s="384"/>
      <c r="AS237" s="384"/>
      <c r="AT237" s="384"/>
      <c r="AU237" s="384"/>
      <c r="AV237" s="384"/>
      <c r="AW237" s="384"/>
      <c r="AX237" s="384"/>
      <c r="AY237" s="384"/>
      <c r="AZ237" s="384"/>
      <c r="BA237" s="384"/>
      <c r="BB237" s="384"/>
      <c r="BC237" s="384"/>
      <c r="BD237" s="384"/>
      <c r="BE237" s="384"/>
      <c r="BF237" s="384"/>
      <c r="BG237" s="384"/>
      <c r="BH237" s="384"/>
      <c r="BI237" s="384"/>
      <c r="BJ237" s="384"/>
      <c r="BK237" s="384"/>
      <c r="BL237" s="384"/>
      <c r="BM237" s="384"/>
    </row>
    <row r="238" spans="2:65" ht="19.95" customHeight="1" x14ac:dyDescent="0.3">
      <c r="B238" s="388" t="s">
        <v>148</v>
      </c>
      <c r="C238" s="388"/>
      <c r="D238" s="388"/>
      <c r="E238" s="388"/>
      <c r="F238" s="388"/>
      <c r="G238" s="388"/>
      <c r="H238" s="388"/>
      <c r="I238" s="388"/>
      <c r="J238" s="388"/>
      <c r="K238" s="388"/>
      <c r="L238" s="388"/>
      <c r="M238" s="388"/>
      <c r="N238" s="388"/>
      <c r="O238" s="388"/>
      <c r="P238" s="388"/>
      <c r="Q238" s="388"/>
      <c r="R238" s="388"/>
      <c r="S238" s="388"/>
      <c r="T238" s="388"/>
      <c r="U238" s="388"/>
      <c r="V238" s="388"/>
      <c r="W238" s="388"/>
      <c r="X238" s="388"/>
      <c r="Y238" s="388"/>
      <c r="Z238" s="388"/>
      <c r="AA238" s="388"/>
      <c r="AB238" s="388"/>
      <c r="AC238" s="388"/>
      <c r="AD238" s="388"/>
      <c r="AE238" s="388"/>
      <c r="AF238" s="388"/>
      <c r="AG238" s="62"/>
      <c r="AH238" s="388" t="s">
        <v>148</v>
      </c>
      <c r="AI238" s="388"/>
      <c r="AJ238" s="388"/>
      <c r="AK238" s="388"/>
      <c r="AL238" s="388"/>
      <c r="AM238" s="388"/>
      <c r="AN238" s="388"/>
      <c r="AO238" s="388"/>
      <c r="AP238" s="388"/>
      <c r="AQ238" s="388"/>
      <c r="AR238" s="388"/>
      <c r="AS238" s="388"/>
      <c r="AT238" s="388"/>
      <c r="AU238" s="388"/>
      <c r="AV238" s="388"/>
      <c r="AW238" s="388"/>
      <c r="AX238" s="388"/>
      <c r="AY238" s="388"/>
      <c r="AZ238" s="388"/>
      <c r="BA238" s="388"/>
      <c r="BB238" s="388"/>
      <c r="BC238" s="388"/>
      <c r="BD238" s="388"/>
      <c r="BE238" s="388"/>
      <c r="BF238" s="388"/>
      <c r="BG238" s="388"/>
      <c r="BH238" s="388"/>
      <c r="BI238" s="388"/>
      <c r="BJ238" s="388"/>
      <c r="BK238" s="388"/>
      <c r="BL238" s="388"/>
      <c r="BM238" s="388"/>
    </row>
    <row r="239" spans="2:65" ht="34.950000000000003" customHeight="1" x14ac:dyDescent="0.3">
      <c r="B239" s="418" t="s">
        <v>241</v>
      </c>
      <c r="C239" s="418"/>
      <c r="D239" s="418" t="s">
        <v>262</v>
      </c>
      <c r="E239" s="418"/>
      <c r="F239" s="418"/>
      <c r="G239" s="418"/>
      <c r="H239" s="418"/>
      <c r="I239" s="418"/>
      <c r="J239" s="418"/>
      <c r="K239" s="418"/>
      <c r="L239" s="418"/>
      <c r="M239" s="418"/>
      <c r="N239" s="418"/>
      <c r="O239" s="418"/>
      <c r="P239" s="418" t="s">
        <v>263</v>
      </c>
      <c r="Q239" s="418"/>
      <c r="R239" s="418"/>
      <c r="S239" s="418"/>
      <c r="T239" s="418"/>
      <c r="U239" s="418" t="s">
        <v>264</v>
      </c>
      <c r="V239" s="418"/>
      <c r="W239" s="418" t="s">
        <v>265</v>
      </c>
      <c r="X239" s="418"/>
      <c r="Y239" s="418"/>
      <c r="Z239" s="418"/>
      <c r="AA239" s="418"/>
      <c r="AB239" s="418" t="s">
        <v>266</v>
      </c>
      <c r="AC239" s="418"/>
      <c r="AD239" s="418"/>
      <c r="AE239" s="418"/>
      <c r="AF239" s="418"/>
      <c r="AG239" s="62"/>
      <c r="AH239" s="418" t="s">
        <v>241</v>
      </c>
      <c r="AI239" s="418"/>
      <c r="AJ239" s="418" t="s">
        <v>262</v>
      </c>
      <c r="AK239" s="418"/>
      <c r="AL239" s="418"/>
      <c r="AM239" s="418"/>
      <c r="AN239" s="418"/>
      <c r="AO239" s="418"/>
      <c r="AP239" s="418" t="s">
        <v>218</v>
      </c>
      <c r="AQ239" s="418"/>
      <c r="AR239" s="418"/>
      <c r="AS239" s="418" t="s">
        <v>263</v>
      </c>
      <c r="AT239" s="418"/>
      <c r="AU239" s="418"/>
      <c r="AV239" s="418"/>
      <c r="AW239" s="418" t="s">
        <v>264</v>
      </c>
      <c r="AX239" s="418"/>
      <c r="AY239" s="63" t="s">
        <v>29</v>
      </c>
      <c r="AZ239" s="64" t="s">
        <v>30</v>
      </c>
      <c r="BA239" s="64" t="s">
        <v>31</v>
      </c>
      <c r="BB239" s="63" t="s">
        <v>155</v>
      </c>
      <c r="BC239" s="64" t="s">
        <v>33</v>
      </c>
      <c r="BD239" s="418" t="s">
        <v>267</v>
      </c>
      <c r="BE239" s="418"/>
      <c r="BF239" s="418"/>
      <c r="BG239" s="418"/>
      <c r="BH239" s="418"/>
      <c r="BI239" s="418" t="s">
        <v>268</v>
      </c>
      <c r="BJ239" s="418"/>
      <c r="BK239" s="418"/>
      <c r="BL239" s="418"/>
      <c r="BM239" s="418"/>
    </row>
    <row r="240" spans="2:65" ht="19.95" customHeight="1" x14ac:dyDescent="0.3">
      <c r="B240" s="420">
        <v>1</v>
      </c>
      <c r="C240" s="420"/>
      <c r="D240" s="421"/>
      <c r="E240" s="422"/>
      <c r="F240" s="422"/>
      <c r="G240" s="422"/>
      <c r="H240" s="422"/>
      <c r="I240" s="422"/>
      <c r="J240" s="422"/>
      <c r="K240" s="422"/>
      <c r="L240" s="422"/>
      <c r="M240" s="422"/>
      <c r="N240" s="422"/>
      <c r="O240" s="423"/>
      <c r="P240" s="420"/>
      <c r="Q240" s="420"/>
      <c r="R240" s="420"/>
      <c r="S240" s="420"/>
      <c r="T240" s="420"/>
      <c r="U240" s="420"/>
      <c r="V240" s="420"/>
      <c r="W240" s="420"/>
      <c r="X240" s="420"/>
      <c r="Y240" s="420"/>
      <c r="Z240" s="420"/>
      <c r="AA240" s="420"/>
      <c r="AB240" s="420"/>
      <c r="AC240" s="420"/>
      <c r="AD240" s="420"/>
      <c r="AE240" s="420"/>
      <c r="AF240" s="420"/>
      <c r="AG240" s="62"/>
      <c r="AH240" s="420">
        <v>1</v>
      </c>
      <c r="AI240" s="420"/>
      <c r="AJ240" s="420"/>
      <c r="AK240" s="420"/>
      <c r="AL240" s="420"/>
      <c r="AM240" s="420"/>
      <c r="AN240" s="420"/>
      <c r="AO240" s="420"/>
      <c r="AP240" s="420"/>
      <c r="AQ240" s="420"/>
      <c r="AR240" s="420"/>
      <c r="AS240" s="420"/>
      <c r="AT240" s="420"/>
      <c r="AU240" s="420"/>
      <c r="AV240" s="420"/>
      <c r="AW240" s="420"/>
      <c r="AX240" s="420"/>
      <c r="AY240" s="65"/>
      <c r="AZ240" s="65"/>
      <c r="BA240" s="65"/>
      <c r="BB240" s="65"/>
      <c r="BC240" s="66"/>
      <c r="BD240" s="420"/>
      <c r="BE240" s="420"/>
      <c r="BF240" s="420"/>
      <c r="BG240" s="420"/>
      <c r="BH240" s="420"/>
      <c r="BI240" s="420"/>
      <c r="BJ240" s="420"/>
      <c r="BK240" s="420"/>
      <c r="BL240" s="420"/>
      <c r="BM240" s="420"/>
    </row>
    <row r="241" spans="2:65" ht="19.95" customHeight="1" x14ac:dyDescent="0.3">
      <c r="B241" s="420">
        <v>2</v>
      </c>
      <c r="C241" s="420"/>
      <c r="D241" s="421"/>
      <c r="E241" s="422"/>
      <c r="F241" s="422"/>
      <c r="G241" s="422"/>
      <c r="H241" s="422"/>
      <c r="I241" s="422"/>
      <c r="J241" s="422"/>
      <c r="K241" s="422"/>
      <c r="L241" s="422"/>
      <c r="M241" s="422"/>
      <c r="N241" s="422"/>
      <c r="O241" s="423"/>
      <c r="P241" s="420"/>
      <c r="Q241" s="420"/>
      <c r="R241" s="420"/>
      <c r="S241" s="420"/>
      <c r="T241" s="420"/>
      <c r="U241" s="420"/>
      <c r="V241" s="420"/>
      <c r="W241" s="420"/>
      <c r="X241" s="420"/>
      <c r="Y241" s="420"/>
      <c r="Z241" s="420"/>
      <c r="AA241" s="420"/>
      <c r="AB241" s="420"/>
      <c r="AC241" s="420"/>
      <c r="AD241" s="420"/>
      <c r="AE241" s="420"/>
      <c r="AF241" s="420"/>
      <c r="AG241" s="62"/>
      <c r="AH241" s="420">
        <v>2</v>
      </c>
      <c r="AI241" s="420"/>
      <c r="AJ241" s="420"/>
      <c r="AK241" s="420"/>
      <c r="AL241" s="420"/>
      <c r="AM241" s="420"/>
      <c r="AN241" s="420"/>
      <c r="AO241" s="420"/>
      <c r="AP241" s="420"/>
      <c r="AQ241" s="420"/>
      <c r="AR241" s="420"/>
      <c r="AS241" s="420"/>
      <c r="AT241" s="420"/>
      <c r="AU241" s="420"/>
      <c r="AV241" s="420"/>
      <c r="AW241" s="420"/>
      <c r="AX241" s="420"/>
      <c r="AY241" s="65"/>
      <c r="AZ241" s="65"/>
      <c r="BA241" s="65"/>
      <c r="BB241" s="65"/>
      <c r="BC241" s="66"/>
      <c r="BD241" s="420"/>
      <c r="BE241" s="420"/>
      <c r="BF241" s="420"/>
      <c r="BG241" s="420"/>
      <c r="BH241" s="420"/>
      <c r="BI241" s="420"/>
      <c r="BJ241" s="420"/>
      <c r="BK241" s="420"/>
      <c r="BL241" s="420"/>
      <c r="BM241" s="420"/>
    </row>
    <row r="242" spans="2:65" ht="19.95" customHeight="1" x14ac:dyDescent="0.3">
      <c r="B242" s="420">
        <v>3</v>
      </c>
      <c r="C242" s="420"/>
      <c r="D242" s="421"/>
      <c r="E242" s="422"/>
      <c r="F242" s="422"/>
      <c r="G242" s="422"/>
      <c r="H242" s="422"/>
      <c r="I242" s="422"/>
      <c r="J242" s="422"/>
      <c r="K242" s="422"/>
      <c r="L242" s="422"/>
      <c r="M242" s="422"/>
      <c r="N242" s="422"/>
      <c r="O242" s="423"/>
      <c r="P242" s="420"/>
      <c r="Q242" s="420"/>
      <c r="R242" s="420"/>
      <c r="S242" s="420"/>
      <c r="T242" s="420"/>
      <c r="U242" s="420"/>
      <c r="V242" s="420"/>
      <c r="W242" s="420"/>
      <c r="X242" s="420"/>
      <c r="Y242" s="420"/>
      <c r="Z242" s="420"/>
      <c r="AA242" s="420"/>
      <c r="AB242" s="420"/>
      <c r="AC242" s="420"/>
      <c r="AD242" s="420"/>
      <c r="AE242" s="420"/>
      <c r="AF242" s="420"/>
      <c r="AG242" s="62"/>
      <c r="AH242" s="420">
        <v>3</v>
      </c>
      <c r="AI242" s="420"/>
      <c r="AJ242" s="420"/>
      <c r="AK242" s="420"/>
      <c r="AL242" s="420"/>
      <c r="AM242" s="420"/>
      <c r="AN242" s="420"/>
      <c r="AO242" s="420"/>
      <c r="AP242" s="420"/>
      <c r="AQ242" s="420"/>
      <c r="AR242" s="420"/>
      <c r="AS242" s="420"/>
      <c r="AT242" s="420"/>
      <c r="AU242" s="420"/>
      <c r="AV242" s="420"/>
      <c r="AW242" s="420"/>
      <c r="AX242" s="420"/>
      <c r="AY242" s="65"/>
      <c r="AZ242" s="65"/>
      <c r="BA242" s="65"/>
      <c r="BB242" s="65"/>
      <c r="BC242" s="66"/>
      <c r="BD242" s="420"/>
      <c r="BE242" s="420"/>
      <c r="BF242" s="420"/>
      <c r="BG242" s="420"/>
      <c r="BH242" s="420"/>
      <c r="BI242" s="420"/>
      <c r="BJ242" s="420"/>
      <c r="BK242" s="420"/>
      <c r="BL242" s="420"/>
      <c r="BM242" s="420"/>
    </row>
    <row r="243" spans="2:65" ht="19.95" customHeight="1" x14ac:dyDescent="0.3">
      <c r="B243" s="443" t="s">
        <v>169</v>
      </c>
      <c r="C243" s="426"/>
      <c r="D243" s="426"/>
      <c r="E243" s="426"/>
      <c r="F243" s="426"/>
      <c r="G243" s="426"/>
      <c r="H243" s="426"/>
      <c r="I243" s="426"/>
      <c r="J243" s="426"/>
      <c r="K243" s="426"/>
      <c r="L243" s="426"/>
      <c r="M243" s="426"/>
      <c r="N243" s="426"/>
      <c r="O243" s="426"/>
      <c r="P243" s="426"/>
      <c r="Q243" s="426"/>
      <c r="R243" s="426"/>
      <c r="S243" s="426"/>
      <c r="T243" s="426"/>
      <c r="U243" s="427"/>
      <c r="V243" s="62"/>
      <c r="W243" s="432" t="s">
        <v>272</v>
      </c>
      <c r="X243" s="432"/>
      <c r="Y243" s="432"/>
      <c r="Z243" s="432"/>
      <c r="AA243" s="432"/>
      <c r="AB243" s="433"/>
      <c r="AC243" s="433"/>
      <c r="AD243" s="433"/>
      <c r="AE243" s="433"/>
      <c r="AF243" s="433"/>
      <c r="AG243" s="62"/>
      <c r="AH243" s="434" t="s">
        <v>273</v>
      </c>
      <c r="AI243" s="426"/>
      <c r="AJ243" s="426"/>
      <c r="AK243" s="426"/>
      <c r="AL243" s="426"/>
      <c r="AM243" s="426"/>
      <c r="AN243" s="426"/>
      <c r="AO243" s="426"/>
      <c r="AP243" s="426"/>
      <c r="AQ243" s="426"/>
      <c r="AR243" s="426"/>
      <c r="AS243" s="426"/>
      <c r="AT243" s="426"/>
      <c r="AU243" s="426"/>
      <c r="AV243" s="426"/>
      <c r="AW243" s="426"/>
      <c r="AX243" s="426"/>
      <c r="AY243" s="426"/>
      <c r="AZ243" s="426"/>
      <c r="BA243" s="426"/>
      <c r="BB243" s="427"/>
      <c r="BC243" s="62"/>
      <c r="BD243" s="432" t="s">
        <v>272</v>
      </c>
      <c r="BE243" s="432"/>
      <c r="BF243" s="432"/>
      <c r="BG243" s="432"/>
      <c r="BH243" s="432"/>
      <c r="BI243" s="433"/>
      <c r="BJ243" s="433"/>
      <c r="BK243" s="433"/>
      <c r="BL243" s="433"/>
      <c r="BM243" s="433"/>
    </row>
    <row r="244" spans="2:65" ht="19.95" customHeight="1" x14ac:dyDescent="0.3">
      <c r="B244" s="435"/>
      <c r="C244" s="428"/>
      <c r="D244" s="428"/>
      <c r="E244" s="428"/>
      <c r="F244" s="428"/>
      <c r="G244" s="428"/>
      <c r="H244" s="428"/>
      <c r="I244" s="428"/>
      <c r="J244" s="428"/>
      <c r="K244" s="428"/>
      <c r="L244" s="428"/>
      <c r="M244" s="428"/>
      <c r="N244" s="428"/>
      <c r="O244" s="428"/>
      <c r="P244" s="428"/>
      <c r="Q244" s="428"/>
      <c r="R244" s="428"/>
      <c r="S244" s="428"/>
      <c r="T244" s="428"/>
      <c r="U244" s="429"/>
      <c r="V244" s="62"/>
      <c r="W244" s="439" t="s">
        <v>274</v>
      </c>
      <c r="X244" s="439"/>
      <c r="Y244" s="439"/>
      <c r="Z244" s="439"/>
      <c r="AA244" s="439"/>
      <c r="AB244" s="440"/>
      <c r="AC244" s="440"/>
      <c r="AD244" s="440"/>
      <c r="AE244" s="440"/>
      <c r="AF244" s="440"/>
      <c r="AG244" s="62"/>
      <c r="AH244" s="435"/>
      <c r="AI244" s="428"/>
      <c r="AJ244" s="428"/>
      <c r="AK244" s="428"/>
      <c r="AL244" s="428"/>
      <c r="AM244" s="428"/>
      <c r="AN244" s="428"/>
      <c r="AO244" s="428"/>
      <c r="AP244" s="428"/>
      <c r="AQ244" s="428"/>
      <c r="AR244" s="428"/>
      <c r="AS244" s="428"/>
      <c r="AT244" s="428"/>
      <c r="AU244" s="428"/>
      <c r="AV244" s="428"/>
      <c r="AW244" s="428"/>
      <c r="AX244" s="428"/>
      <c r="AY244" s="428"/>
      <c r="AZ244" s="428"/>
      <c r="BA244" s="428"/>
      <c r="BB244" s="429"/>
      <c r="BC244" s="62"/>
      <c r="BD244" s="439" t="s">
        <v>274</v>
      </c>
      <c r="BE244" s="439"/>
      <c r="BF244" s="439"/>
      <c r="BG244" s="439"/>
      <c r="BH244" s="439"/>
      <c r="BI244" s="440"/>
      <c r="BJ244" s="440"/>
      <c r="BK244" s="440"/>
      <c r="BL244" s="440"/>
      <c r="BM244" s="440"/>
    </row>
    <row r="245" spans="2:65" ht="19.95" customHeight="1" x14ac:dyDescent="0.3">
      <c r="B245" s="436"/>
      <c r="C245" s="430"/>
      <c r="D245" s="430"/>
      <c r="E245" s="430"/>
      <c r="F245" s="430"/>
      <c r="G245" s="430"/>
      <c r="H245" s="430"/>
      <c r="I245" s="430"/>
      <c r="J245" s="430"/>
      <c r="K245" s="430"/>
      <c r="L245" s="430"/>
      <c r="M245" s="430"/>
      <c r="N245" s="430"/>
      <c r="O245" s="430"/>
      <c r="P245" s="430"/>
      <c r="Q245" s="430"/>
      <c r="R245" s="430"/>
      <c r="S245" s="430"/>
      <c r="T245" s="430"/>
      <c r="U245" s="431"/>
      <c r="V245" s="62"/>
      <c r="W245" s="441" t="s">
        <v>275</v>
      </c>
      <c r="X245" s="441"/>
      <c r="Y245" s="441"/>
      <c r="Z245" s="441"/>
      <c r="AA245" s="441"/>
      <c r="AB245" s="442"/>
      <c r="AC245" s="442"/>
      <c r="AD245" s="442"/>
      <c r="AE245" s="442"/>
      <c r="AF245" s="442"/>
      <c r="AG245" s="62"/>
      <c r="AH245" s="436"/>
      <c r="AI245" s="430"/>
      <c r="AJ245" s="430"/>
      <c r="AK245" s="430"/>
      <c r="AL245" s="430"/>
      <c r="AM245" s="430"/>
      <c r="AN245" s="430"/>
      <c r="AO245" s="430"/>
      <c r="AP245" s="430"/>
      <c r="AQ245" s="430"/>
      <c r="AR245" s="430"/>
      <c r="AS245" s="430"/>
      <c r="AT245" s="430"/>
      <c r="AU245" s="430"/>
      <c r="AV245" s="430"/>
      <c r="AW245" s="430"/>
      <c r="AX245" s="430"/>
      <c r="AY245" s="430"/>
      <c r="AZ245" s="430"/>
      <c r="BA245" s="430"/>
      <c r="BB245" s="431"/>
      <c r="BC245" s="62"/>
      <c r="BD245" s="441" t="s">
        <v>275</v>
      </c>
      <c r="BE245" s="441"/>
      <c r="BF245" s="441"/>
      <c r="BG245" s="441"/>
      <c r="BH245" s="441"/>
      <c r="BI245" s="442"/>
      <c r="BJ245" s="442"/>
      <c r="BK245" s="442"/>
      <c r="BL245" s="442"/>
      <c r="BM245" s="442"/>
    </row>
    <row r="246" spans="2:65" ht="19.95" customHeight="1" x14ac:dyDescent="0.3">
      <c r="B246" s="61"/>
      <c r="C246" s="61"/>
      <c r="D246" s="61"/>
      <c r="E246" s="61"/>
      <c r="F246" s="61"/>
      <c r="G246" s="61"/>
      <c r="H246" s="61"/>
      <c r="I246" s="61"/>
      <c r="J246" s="61"/>
      <c r="K246" s="61"/>
    </row>
    <row r="247" spans="2:65" ht="19.95" customHeight="1" x14ac:dyDescent="0.3">
      <c r="B247" s="384" t="s">
        <v>286</v>
      </c>
      <c r="C247" s="384"/>
      <c r="D247" s="384"/>
      <c r="E247" s="384"/>
      <c r="F247" s="384"/>
      <c r="G247" s="384"/>
      <c r="H247" s="384"/>
      <c r="I247" s="384"/>
      <c r="J247" s="384"/>
      <c r="K247" s="384"/>
      <c r="L247" s="384"/>
      <c r="M247" s="384"/>
      <c r="N247" s="384"/>
      <c r="O247" s="384"/>
      <c r="P247" s="384"/>
      <c r="Q247" s="384"/>
      <c r="R247" s="384"/>
      <c r="S247" s="384"/>
      <c r="T247" s="384"/>
      <c r="U247" s="384"/>
      <c r="V247" s="384"/>
      <c r="W247" s="384"/>
      <c r="X247" s="384"/>
      <c r="Y247" s="384"/>
      <c r="Z247" s="384"/>
      <c r="AA247" s="384"/>
      <c r="AB247" s="384"/>
      <c r="AC247" s="384"/>
      <c r="AD247" s="384"/>
      <c r="AE247" s="384"/>
      <c r="AF247" s="384"/>
      <c r="AG247" s="62"/>
      <c r="AH247" s="384" t="s">
        <v>287</v>
      </c>
      <c r="AI247" s="384"/>
      <c r="AJ247" s="384"/>
      <c r="AK247" s="384"/>
      <c r="AL247" s="384"/>
      <c r="AM247" s="384"/>
      <c r="AN247" s="384"/>
      <c r="AO247" s="384"/>
      <c r="AP247" s="384"/>
      <c r="AQ247" s="384"/>
      <c r="AR247" s="384"/>
      <c r="AS247" s="384"/>
      <c r="AT247" s="384"/>
      <c r="AU247" s="384"/>
      <c r="AV247" s="384"/>
      <c r="AW247" s="384"/>
      <c r="AX247" s="384"/>
      <c r="AY247" s="384"/>
      <c r="AZ247" s="384"/>
      <c r="BA247" s="384"/>
      <c r="BB247" s="384"/>
      <c r="BC247" s="384"/>
      <c r="BD247" s="384"/>
      <c r="BE247" s="384"/>
      <c r="BF247" s="384"/>
      <c r="BG247" s="384"/>
      <c r="BH247" s="384"/>
      <c r="BI247" s="384"/>
      <c r="BJ247" s="384"/>
      <c r="BK247" s="384"/>
      <c r="BL247" s="384"/>
      <c r="BM247" s="384"/>
    </row>
    <row r="248" spans="2:65" ht="19.95" customHeight="1" x14ac:dyDescent="0.3">
      <c r="B248" s="388" t="s">
        <v>148</v>
      </c>
      <c r="C248" s="388"/>
      <c r="D248" s="388"/>
      <c r="E248" s="388"/>
      <c r="F248" s="388"/>
      <c r="G248" s="388"/>
      <c r="H248" s="388"/>
      <c r="I248" s="388"/>
      <c r="J248" s="388"/>
      <c r="K248" s="388"/>
      <c r="L248" s="388"/>
      <c r="M248" s="388"/>
      <c r="N248" s="388"/>
      <c r="O248" s="388"/>
      <c r="P248" s="388"/>
      <c r="Q248" s="388"/>
      <c r="R248" s="388"/>
      <c r="S248" s="388"/>
      <c r="T248" s="388"/>
      <c r="U248" s="388"/>
      <c r="V248" s="388"/>
      <c r="W248" s="388"/>
      <c r="X248" s="388"/>
      <c r="Y248" s="388"/>
      <c r="Z248" s="388"/>
      <c r="AA248" s="388"/>
      <c r="AB248" s="388"/>
      <c r="AC248" s="388"/>
      <c r="AD248" s="388"/>
      <c r="AE248" s="388"/>
      <c r="AF248" s="388"/>
      <c r="AG248" s="62"/>
      <c r="AH248" s="388" t="s">
        <v>148</v>
      </c>
      <c r="AI248" s="388"/>
      <c r="AJ248" s="388"/>
      <c r="AK248" s="388"/>
      <c r="AL248" s="388"/>
      <c r="AM248" s="388"/>
      <c r="AN248" s="388"/>
      <c r="AO248" s="388"/>
      <c r="AP248" s="388"/>
      <c r="AQ248" s="388"/>
      <c r="AR248" s="388"/>
      <c r="AS248" s="388"/>
      <c r="AT248" s="388"/>
      <c r="AU248" s="388"/>
      <c r="AV248" s="388"/>
      <c r="AW248" s="388"/>
      <c r="AX248" s="388"/>
      <c r="AY248" s="388"/>
      <c r="AZ248" s="388"/>
      <c r="BA248" s="388"/>
      <c r="BB248" s="388"/>
      <c r="BC248" s="388"/>
      <c r="BD248" s="388"/>
      <c r="BE248" s="388"/>
      <c r="BF248" s="388"/>
      <c r="BG248" s="388"/>
      <c r="BH248" s="388"/>
      <c r="BI248" s="388"/>
      <c r="BJ248" s="388"/>
      <c r="BK248" s="388"/>
      <c r="BL248" s="388"/>
      <c r="BM248" s="388"/>
    </row>
    <row r="249" spans="2:65" ht="34.950000000000003" customHeight="1" x14ac:dyDescent="0.3">
      <c r="B249" s="418" t="s">
        <v>241</v>
      </c>
      <c r="C249" s="418"/>
      <c r="D249" s="418" t="s">
        <v>262</v>
      </c>
      <c r="E249" s="418"/>
      <c r="F249" s="418"/>
      <c r="G249" s="418"/>
      <c r="H249" s="418"/>
      <c r="I249" s="418"/>
      <c r="J249" s="418"/>
      <c r="K249" s="418"/>
      <c r="L249" s="418"/>
      <c r="M249" s="418"/>
      <c r="N249" s="418"/>
      <c r="O249" s="418"/>
      <c r="P249" s="418" t="s">
        <v>263</v>
      </c>
      <c r="Q249" s="418"/>
      <c r="R249" s="418"/>
      <c r="S249" s="418"/>
      <c r="T249" s="418"/>
      <c r="U249" s="418" t="s">
        <v>264</v>
      </c>
      <c r="V249" s="418"/>
      <c r="W249" s="418" t="s">
        <v>265</v>
      </c>
      <c r="X249" s="418"/>
      <c r="Y249" s="418"/>
      <c r="Z249" s="418"/>
      <c r="AA249" s="418"/>
      <c r="AB249" s="418" t="s">
        <v>266</v>
      </c>
      <c r="AC249" s="418"/>
      <c r="AD249" s="418"/>
      <c r="AE249" s="418"/>
      <c r="AF249" s="418"/>
      <c r="AG249" s="62"/>
      <c r="AH249" s="418" t="s">
        <v>241</v>
      </c>
      <c r="AI249" s="418"/>
      <c r="AJ249" s="418" t="s">
        <v>262</v>
      </c>
      <c r="AK249" s="418"/>
      <c r="AL249" s="418"/>
      <c r="AM249" s="418"/>
      <c r="AN249" s="418"/>
      <c r="AO249" s="418"/>
      <c r="AP249" s="418" t="s">
        <v>218</v>
      </c>
      <c r="AQ249" s="418"/>
      <c r="AR249" s="418"/>
      <c r="AS249" s="418" t="s">
        <v>263</v>
      </c>
      <c r="AT249" s="418"/>
      <c r="AU249" s="418"/>
      <c r="AV249" s="418"/>
      <c r="AW249" s="418" t="s">
        <v>264</v>
      </c>
      <c r="AX249" s="418"/>
      <c r="AY249" s="63" t="s">
        <v>29</v>
      </c>
      <c r="AZ249" s="64" t="s">
        <v>30</v>
      </c>
      <c r="BA249" s="64" t="s">
        <v>31</v>
      </c>
      <c r="BB249" s="63" t="s">
        <v>155</v>
      </c>
      <c r="BC249" s="64" t="s">
        <v>33</v>
      </c>
      <c r="BD249" s="418" t="s">
        <v>267</v>
      </c>
      <c r="BE249" s="418"/>
      <c r="BF249" s="418"/>
      <c r="BG249" s="418"/>
      <c r="BH249" s="418"/>
      <c r="BI249" s="418" t="s">
        <v>268</v>
      </c>
      <c r="BJ249" s="418"/>
      <c r="BK249" s="418"/>
      <c r="BL249" s="418"/>
      <c r="BM249" s="418"/>
    </row>
    <row r="250" spans="2:65" ht="19.95" customHeight="1" x14ac:dyDescent="0.3">
      <c r="B250" s="420">
        <v>1</v>
      </c>
      <c r="C250" s="420"/>
      <c r="D250" s="421"/>
      <c r="E250" s="422"/>
      <c r="F250" s="422"/>
      <c r="G250" s="422"/>
      <c r="H250" s="422"/>
      <c r="I250" s="422"/>
      <c r="J250" s="422"/>
      <c r="K250" s="422"/>
      <c r="L250" s="422"/>
      <c r="M250" s="422"/>
      <c r="N250" s="422"/>
      <c r="O250" s="423"/>
      <c r="P250" s="420"/>
      <c r="Q250" s="420"/>
      <c r="R250" s="420"/>
      <c r="S250" s="420"/>
      <c r="T250" s="420"/>
      <c r="U250" s="420"/>
      <c r="V250" s="420"/>
      <c r="W250" s="420"/>
      <c r="X250" s="420"/>
      <c r="Y250" s="420"/>
      <c r="Z250" s="420"/>
      <c r="AA250" s="420"/>
      <c r="AB250" s="420"/>
      <c r="AC250" s="420"/>
      <c r="AD250" s="420"/>
      <c r="AE250" s="420"/>
      <c r="AF250" s="420"/>
      <c r="AG250" s="62"/>
      <c r="AH250" s="420">
        <v>1</v>
      </c>
      <c r="AI250" s="420"/>
      <c r="AJ250" s="420"/>
      <c r="AK250" s="420"/>
      <c r="AL250" s="420"/>
      <c r="AM250" s="420"/>
      <c r="AN250" s="420"/>
      <c r="AO250" s="420"/>
      <c r="AP250" s="420"/>
      <c r="AQ250" s="420"/>
      <c r="AR250" s="420"/>
      <c r="AS250" s="420"/>
      <c r="AT250" s="420"/>
      <c r="AU250" s="420"/>
      <c r="AV250" s="420"/>
      <c r="AW250" s="420"/>
      <c r="AX250" s="420"/>
      <c r="AY250" s="65"/>
      <c r="AZ250" s="65"/>
      <c r="BA250" s="65"/>
      <c r="BB250" s="65"/>
      <c r="BC250" s="66"/>
      <c r="BD250" s="420"/>
      <c r="BE250" s="420"/>
      <c r="BF250" s="420"/>
      <c r="BG250" s="420"/>
      <c r="BH250" s="420"/>
      <c r="BI250" s="420"/>
      <c r="BJ250" s="420"/>
      <c r="BK250" s="420"/>
      <c r="BL250" s="420"/>
      <c r="BM250" s="420"/>
    </row>
    <row r="251" spans="2:65" ht="19.95" customHeight="1" x14ac:dyDescent="0.3">
      <c r="B251" s="420">
        <v>2</v>
      </c>
      <c r="C251" s="420"/>
      <c r="D251" s="421"/>
      <c r="E251" s="422"/>
      <c r="F251" s="422"/>
      <c r="G251" s="422"/>
      <c r="H251" s="422"/>
      <c r="I251" s="422"/>
      <c r="J251" s="422"/>
      <c r="K251" s="422"/>
      <c r="L251" s="422"/>
      <c r="M251" s="422"/>
      <c r="N251" s="422"/>
      <c r="O251" s="423"/>
      <c r="P251" s="420"/>
      <c r="Q251" s="420"/>
      <c r="R251" s="420"/>
      <c r="S251" s="420"/>
      <c r="T251" s="420"/>
      <c r="U251" s="420"/>
      <c r="V251" s="420"/>
      <c r="W251" s="420"/>
      <c r="X251" s="420"/>
      <c r="Y251" s="420"/>
      <c r="Z251" s="420"/>
      <c r="AA251" s="420"/>
      <c r="AB251" s="420"/>
      <c r="AC251" s="420"/>
      <c r="AD251" s="420"/>
      <c r="AE251" s="420"/>
      <c r="AF251" s="420"/>
      <c r="AG251" s="62"/>
      <c r="AH251" s="420">
        <v>2</v>
      </c>
      <c r="AI251" s="420"/>
      <c r="AJ251" s="420"/>
      <c r="AK251" s="420"/>
      <c r="AL251" s="420"/>
      <c r="AM251" s="420"/>
      <c r="AN251" s="420"/>
      <c r="AO251" s="420"/>
      <c r="AP251" s="420"/>
      <c r="AQ251" s="420"/>
      <c r="AR251" s="420"/>
      <c r="AS251" s="420"/>
      <c r="AT251" s="420"/>
      <c r="AU251" s="420"/>
      <c r="AV251" s="420"/>
      <c r="AW251" s="420"/>
      <c r="AX251" s="420"/>
      <c r="AY251" s="65"/>
      <c r="AZ251" s="65"/>
      <c r="BA251" s="65"/>
      <c r="BB251" s="65"/>
      <c r="BC251" s="66"/>
      <c r="BD251" s="420"/>
      <c r="BE251" s="420"/>
      <c r="BF251" s="420"/>
      <c r="BG251" s="420"/>
      <c r="BH251" s="420"/>
      <c r="BI251" s="420"/>
      <c r="BJ251" s="420"/>
      <c r="BK251" s="420"/>
      <c r="BL251" s="420"/>
      <c r="BM251" s="420"/>
    </row>
    <row r="252" spans="2:65" ht="19.95" customHeight="1" x14ac:dyDescent="0.3">
      <c r="B252" s="420">
        <v>3</v>
      </c>
      <c r="C252" s="420"/>
      <c r="D252" s="421"/>
      <c r="E252" s="422"/>
      <c r="F252" s="422"/>
      <c r="G252" s="422"/>
      <c r="H252" s="422"/>
      <c r="I252" s="422"/>
      <c r="J252" s="422"/>
      <c r="K252" s="422"/>
      <c r="L252" s="422"/>
      <c r="M252" s="422"/>
      <c r="N252" s="422"/>
      <c r="O252" s="423"/>
      <c r="P252" s="420"/>
      <c r="Q252" s="420"/>
      <c r="R252" s="420"/>
      <c r="S252" s="420"/>
      <c r="T252" s="420"/>
      <c r="U252" s="420"/>
      <c r="V252" s="420"/>
      <c r="W252" s="420"/>
      <c r="X252" s="420"/>
      <c r="Y252" s="420"/>
      <c r="Z252" s="420"/>
      <c r="AA252" s="420"/>
      <c r="AB252" s="420"/>
      <c r="AC252" s="420"/>
      <c r="AD252" s="420"/>
      <c r="AE252" s="420"/>
      <c r="AF252" s="420"/>
      <c r="AG252" s="62"/>
      <c r="AH252" s="420">
        <v>3</v>
      </c>
      <c r="AI252" s="420"/>
      <c r="AJ252" s="420"/>
      <c r="AK252" s="420"/>
      <c r="AL252" s="420"/>
      <c r="AM252" s="420"/>
      <c r="AN252" s="420"/>
      <c r="AO252" s="420"/>
      <c r="AP252" s="420"/>
      <c r="AQ252" s="420"/>
      <c r="AR252" s="420"/>
      <c r="AS252" s="420"/>
      <c r="AT252" s="420"/>
      <c r="AU252" s="420"/>
      <c r="AV252" s="420"/>
      <c r="AW252" s="420"/>
      <c r="AX252" s="420"/>
      <c r="AY252" s="65"/>
      <c r="AZ252" s="65"/>
      <c r="BA252" s="65"/>
      <c r="BB252" s="65"/>
      <c r="BC252" s="66"/>
      <c r="BD252" s="420"/>
      <c r="BE252" s="420"/>
      <c r="BF252" s="420"/>
      <c r="BG252" s="420"/>
      <c r="BH252" s="420"/>
      <c r="BI252" s="420"/>
      <c r="BJ252" s="420"/>
      <c r="BK252" s="420"/>
      <c r="BL252" s="420"/>
      <c r="BM252" s="420"/>
    </row>
    <row r="253" spans="2:65" ht="19.95" customHeight="1" x14ac:dyDescent="0.3">
      <c r="B253" s="443" t="s">
        <v>169</v>
      </c>
      <c r="C253" s="426"/>
      <c r="D253" s="426"/>
      <c r="E253" s="426"/>
      <c r="F253" s="426"/>
      <c r="G253" s="426"/>
      <c r="H253" s="426"/>
      <c r="I253" s="426"/>
      <c r="J253" s="426"/>
      <c r="K253" s="426"/>
      <c r="L253" s="426"/>
      <c r="M253" s="426"/>
      <c r="N253" s="426"/>
      <c r="O253" s="426"/>
      <c r="P253" s="426"/>
      <c r="Q253" s="426"/>
      <c r="R253" s="426"/>
      <c r="S253" s="426"/>
      <c r="T253" s="426"/>
      <c r="U253" s="427"/>
      <c r="V253" s="62"/>
      <c r="W253" s="432" t="s">
        <v>272</v>
      </c>
      <c r="X253" s="432"/>
      <c r="Y253" s="432"/>
      <c r="Z253" s="432"/>
      <c r="AA253" s="432"/>
      <c r="AB253" s="433"/>
      <c r="AC253" s="433"/>
      <c r="AD253" s="433"/>
      <c r="AE253" s="433"/>
      <c r="AF253" s="433"/>
      <c r="AG253" s="62"/>
      <c r="AH253" s="434" t="s">
        <v>273</v>
      </c>
      <c r="AI253" s="426"/>
      <c r="AJ253" s="426"/>
      <c r="AK253" s="426"/>
      <c r="AL253" s="426"/>
      <c r="AM253" s="426"/>
      <c r="AN253" s="426"/>
      <c r="AO253" s="426"/>
      <c r="AP253" s="426"/>
      <c r="AQ253" s="426"/>
      <c r="AR253" s="426"/>
      <c r="AS253" s="426"/>
      <c r="AT253" s="426"/>
      <c r="AU253" s="426"/>
      <c r="AV253" s="426"/>
      <c r="AW253" s="426"/>
      <c r="AX253" s="426"/>
      <c r="AY253" s="426"/>
      <c r="AZ253" s="426"/>
      <c r="BA253" s="426"/>
      <c r="BB253" s="427"/>
      <c r="BC253" s="62"/>
      <c r="BD253" s="432" t="s">
        <v>272</v>
      </c>
      <c r="BE253" s="432"/>
      <c r="BF253" s="432"/>
      <c r="BG253" s="432"/>
      <c r="BH253" s="432"/>
      <c r="BI253" s="433"/>
      <c r="BJ253" s="433"/>
      <c r="BK253" s="433"/>
      <c r="BL253" s="433"/>
      <c r="BM253" s="433"/>
    </row>
    <row r="254" spans="2:65" ht="19.95" customHeight="1" x14ac:dyDescent="0.3">
      <c r="B254" s="435"/>
      <c r="C254" s="428"/>
      <c r="D254" s="428"/>
      <c r="E254" s="428"/>
      <c r="F254" s="428"/>
      <c r="G254" s="428"/>
      <c r="H254" s="428"/>
      <c r="I254" s="428"/>
      <c r="J254" s="428"/>
      <c r="K254" s="428"/>
      <c r="L254" s="428"/>
      <c r="M254" s="428"/>
      <c r="N254" s="428"/>
      <c r="O254" s="428"/>
      <c r="P254" s="428"/>
      <c r="Q254" s="428"/>
      <c r="R254" s="428"/>
      <c r="S254" s="428"/>
      <c r="T254" s="428"/>
      <c r="U254" s="429"/>
      <c r="V254" s="62"/>
      <c r="W254" s="439" t="s">
        <v>274</v>
      </c>
      <c r="X254" s="439"/>
      <c r="Y254" s="439"/>
      <c r="Z254" s="439"/>
      <c r="AA254" s="439"/>
      <c r="AB254" s="440"/>
      <c r="AC254" s="440"/>
      <c r="AD254" s="440"/>
      <c r="AE254" s="440"/>
      <c r="AF254" s="440"/>
      <c r="AG254" s="62"/>
      <c r="AH254" s="435"/>
      <c r="AI254" s="428"/>
      <c r="AJ254" s="428"/>
      <c r="AK254" s="428"/>
      <c r="AL254" s="428"/>
      <c r="AM254" s="428"/>
      <c r="AN254" s="428"/>
      <c r="AO254" s="428"/>
      <c r="AP254" s="428"/>
      <c r="AQ254" s="428"/>
      <c r="AR254" s="428"/>
      <c r="AS254" s="428"/>
      <c r="AT254" s="428"/>
      <c r="AU254" s="428"/>
      <c r="AV254" s="428"/>
      <c r="AW254" s="428"/>
      <c r="AX254" s="428"/>
      <c r="AY254" s="428"/>
      <c r="AZ254" s="428"/>
      <c r="BA254" s="428"/>
      <c r="BB254" s="429"/>
      <c r="BC254" s="62"/>
      <c r="BD254" s="439" t="s">
        <v>274</v>
      </c>
      <c r="BE254" s="439"/>
      <c r="BF254" s="439"/>
      <c r="BG254" s="439"/>
      <c r="BH254" s="439"/>
      <c r="BI254" s="440"/>
      <c r="BJ254" s="440"/>
      <c r="BK254" s="440"/>
      <c r="BL254" s="440"/>
      <c r="BM254" s="440"/>
    </row>
    <row r="255" spans="2:65" ht="19.95" customHeight="1" x14ac:dyDescent="0.3">
      <c r="B255" s="436"/>
      <c r="C255" s="430"/>
      <c r="D255" s="430"/>
      <c r="E255" s="430"/>
      <c r="F255" s="430"/>
      <c r="G255" s="430"/>
      <c r="H255" s="430"/>
      <c r="I255" s="430"/>
      <c r="J255" s="430"/>
      <c r="K255" s="430"/>
      <c r="L255" s="430"/>
      <c r="M255" s="430"/>
      <c r="N255" s="430"/>
      <c r="O255" s="430"/>
      <c r="P255" s="430"/>
      <c r="Q255" s="430"/>
      <c r="R255" s="430"/>
      <c r="S255" s="430"/>
      <c r="T255" s="430"/>
      <c r="U255" s="431"/>
      <c r="V255" s="62"/>
      <c r="W255" s="441" t="s">
        <v>275</v>
      </c>
      <c r="X255" s="441"/>
      <c r="Y255" s="441"/>
      <c r="Z255" s="441"/>
      <c r="AA255" s="441"/>
      <c r="AB255" s="442"/>
      <c r="AC255" s="442"/>
      <c r="AD255" s="442"/>
      <c r="AE255" s="442"/>
      <c r="AF255" s="442"/>
      <c r="AG255" s="62"/>
      <c r="AH255" s="436"/>
      <c r="AI255" s="430"/>
      <c r="AJ255" s="430"/>
      <c r="AK255" s="430"/>
      <c r="AL255" s="430"/>
      <c r="AM255" s="430"/>
      <c r="AN255" s="430"/>
      <c r="AO255" s="430"/>
      <c r="AP255" s="430"/>
      <c r="AQ255" s="430"/>
      <c r="AR255" s="430"/>
      <c r="AS255" s="430"/>
      <c r="AT255" s="430"/>
      <c r="AU255" s="430"/>
      <c r="AV255" s="430"/>
      <c r="AW255" s="430"/>
      <c r="AX255" s="430"/>
      <c r="AY255" s="430"/>
      <c r="AZ255" s="430"/>
      <c r="BA255" s="430"/>
      <c r="BB255" s="431"/>
      <c r="BC255" s="62"/>
      <c r="BD255" s="441" t="s">
        <v>275</v>
      </c>
      <c r="BE255" s="441"/>
      <c r="BF255" s="441"/>
      <c r="BG255" s="441"/>
      <c r="BH255" s="441"/>
      <c r="BI255" s="442"/>
      <c r="BJ255" s="442"/>
      <c r="BK255" s="442"/>
      <c r="BL255" s="442"/>
      <c r="BM255" s="442"/>
    </row>
    <row r="257" spans="2:65" ht="19.95" customHeight="1" x14ac:dyDescent="0.3">
      <c r="B257" s="384" t="s">
        <v>288</v>
      </c>
      <c r="C257" s="384"/>
      <c r="D257" s="384"/>
      <c r="E257" s="384"/>
      <c r="F257" s="384"/>
      <c r="G257" s="384"/>
      <c r="H257" s="384"/>
      <c r="I257" s="384"/>
      <c r="J257" s="384"/>
      <c r="K257" s="384"/>
      <c r="L257" s="384"/>
      <c r="M257" s="384"/>
      <c r="N257" s="384"/>
      <c r="O257" s="384"/>
      <c r="P257" s="384"/>
      <c r="Q257" s="384"/>
      <c r="R257" s="384"/>
      <c r="S257" s="384"/>
      <c r="T257" s="384"/>
      <c r="U257" s="384"/>
      <c r="V257" s="384"/>
      <c r="W257" s="384"/>
      <c r="X257" s="384"/>
      <c r="Y257" s="384"/>
      <c r="Z257" s="384"/>
      <c r="AA257" s="384"/>
      <c r="AB257" s="384"/>
      <c r="AC257" s="384"/>
      <c r="AD257" s="384"/>
      <c r="AE257" s="384"/>
      <c r="AF257" s="384"/>
      <c r="AG257" s="384"/>
      <c r="AH257" s="384"/>
      <c r="AI257" s="384"/>
      <c r="AJ257" s="384"/>
      <c r="AK257" s="384"/>
      <c r="AL257" s="384"/>
      <c r="AM257" s="384"/>
      <c r="AN257" s="384"/>
      <c r="AO257" s="384"/>
      <c r="AP257" s="384"/>
      <c r="AQ257" s="384"/>
      <c r="AR257" s="384"/>
      <c r="AS257" s="384"/>
      <c r="AT257" s="384"/>
      <c r="AU257" s="384"/>
      <c r="AV257" s="384"/>
      <c r="AW257" s="384"/>
      <c r="AX257" s="384"/>
      <c r="AY257" s="384"/>
      <c r="AZ257" s="384"/>
      <c r="BA257" s="384"/>
      <c r="BB257" s="384"/>
      <c r="BC257" s="384"/>
      <c r="BD257" s="384"/>
      <c r="BE257" s="384"/>
      <c r="BF257" s="384"/>
      <c r="BG257" s="384"/>
      <c r="BH257" s="384"/>
      <c r="BI257" s="384"/>
      <c r="BJ257" s="384"/>
      <c r="BK257" s="384"/>
      <c r="BL257" s="384"/>
      <c r="BM257" s="384"/>
    </row>
    <row r="258" spans="2:65" ht="19.95" customHeight="1" x14ac:dyDescent="0.3">
      <c r="B258" s="61"/>
      <c r="C258" s="61"/>
      <c r="D258" s="61"/>
      <c r="E258" s="61"/>
      <c r="F258" s="61"/>
      <c r="G258" s="61"/>
      <c r="H258" s="61"/>
      <c r="I258" s="61"/>
      <c r="J258" s="61"/>
      <c r="K258" s="61"/>
    </row>
    <row r="259" spans="2:65" ht="19.95" customHeight="1" x14ac:dyDescent="0.3">
      <c r="B259" s="61"/>
      <c r="C259" s="61"/>
      <c r="D259" s="61"/>
      <c r="E259" s="61"/>
      <c r="F259" s="61"/>
      <c r="G259" s="61"/>
      <c r="H259" s="61"/>
      <c r="I259" s="61"/>
      <c r="J259" s="61"/>
      <c r="K259" s="61"/>
    </row>
    <row r="260" spans="2:65" ht="19.95" customHeight="1" x14ac:dyDescent="0.3">
      <c r="B260" s="61"/>
      <c r="C260" s="61"/>
      <c r="D260" s="61"/>
      <c r="E260" s="61"/>
      <c r="F260" s="61"/>
      <c r="G260" s="61"/>
      <c r="H260" s="61"/>
      <c r="I260" s="61"/>
      <c r="J260" s="61"/>
      <c r="K260" s="61"/>
    </row>
    <row r="261" spans="2:65" ht="19.95" customHeight="1" x14ac:dyDescent="0.3">
      <c r="B261" s="61"/>
      <c r="C261" s="61"/>
      <c r="D261" s="61"/>
      <c r="E261" s="61"/>
      <c r="F261" s="61"/>
      <c r="G261" s="61"/>
      <c r="H261" s="61"/>
      <c r="I261" s="61"/>
      <c r="J261" s="61"/>
      <c r="K261" s="61"/>
    </row>
    <row r="262" spans="2:65" ht="19.95" customHeight="1" x14ac:dyDescent="0.3">
      <c r="B262" s="61"/>
      <c r="C262" s="61"/>
      <c r="D262" s="61"/>
      <c r="E262" s="61"/>
      <c r="F262" s="61"/>
      <c r="G262" s="61"/>
      <c r="H262" s="61"/>
      <c r="I262" s="61"/>
      <c r="J262" s="61"/>
      <c r="K262" s="61"/>
    </row>
    <row r="263" spans="2:65" ht="19.95" customHeight="1" x14ac:dyDescent="0.3">
      <c r="B263" s="61"/>
      <c r="C263" s="61"/>
      <c r="D263" s="61"/>
      <c r="E263" s="61"/>
      <c r="F263" s="61"/>
      <c r="G263" s="61"/>
      <c r="H263" s="61"/>
      <c r="I263" s="61"/>
      <c r="J263" s="61"/>
      <c r="K263" s="61"/>
    </row>
    <row r="264" spans="2:65" ht="19.95" customHeight="1" x14ac:dyDescent="0.3">
      <c r="B264" s="61"/>
      <c r="C264" s="61"/>
      <c r="D264" s="61"/>
      <c r="E264" s="61"/>
      <c r="F264" s="61"/>
      <c r="G264" s="61"/>
      <c r="H264" s="61"/>
      <c r="I264" s="61"/>
      <c r="J264" s="61"/>
      <c r="K264" s="61"/>
    </row>
    <row r="265" spans="2:65" ht="19.95" customHeight="1" x14ac:dyDescent="0.3">
      <c r="B265" s="61"/>
      <c r="C265" s="61"/>
      <c r="D265" s="61"/>
      <c r="E265" s="61"/>
      <c r="F265" s="61"/>
      <c r="G265" s="61"/>
      <c r="H265" s="61"/>
      <c r="I265" s="61"/>
      <c r="J265" s="61"/>
      <c r="K265" s="61"/>
    </row>
    <row r="266" spans="2:65" ht="19.95" customHeight="1" x14ac:dyDescent="0.3">
      <c r="B266" s="61"/>
      <c r="C266" s="61"/>
      <c r="D266" s="61"/>
      <c r="E266" s="61"/>
      <c r="F266" s="61"/>
      <c r="G266" s="61"/>
      <c r="H266" s="61"/>
      <c r="I266" s="61"/>
      <c r="J266" s="61"/>
      <c r="K266" s="61"/>
    </row>
    <row r="267" spans="2:65" ht="19.95" customHeight="1" x14ac:dyDescent="0.3">
      <c r="B267" s="61"/>
      <c r="C267" s="61"/>
      <c r="D267" s="61"/>
      <c r="E267" s="61"/>
      <c r="F267" s="61"/>
      <c r="G267" s="61"/>
      <c r="H267" s="61"/>
      <c r="I267" s="61"/>
      <c r="J267" s="61"/>
      <c r="K267" s="61"/>
    </row>
    <row r="268" spans="2:65" ht="19.95" customHeight="1" x14ac:dyDescent="0.3">
      <c r="B268" s="61"/>
      <c r="C268" s="61"/>
      <c r="D268" s="61"/>
      <c r="E268" s="61"/>
      <c r="F268" s="61"/>
      <c r="G268" s="61"/>
      <c r="H268" s="61"/>
      <c r="I268" s="61"/>
      <c r="J268" s="61"/>
      <c r="K268" s="61"/>
    </row>
    <row r="269" spans="2:65" ht="19.95" customHeight="1" x14ac:dyDescent="0.3">
      <c r="B269" s="61"/>
      <c r="C269" s="61"/>
      <c r="D269" s="61"/>
      <c r="E269" s="61"/>
      <c r="F269" s="61"/>
      <c r="G269" s="61"/>
      <c r="H269" s="61"/>
      <c r="I269" s="61"/>
      <c r="J269" s="61"/>
      <c r="K269" s="61"/>
    </row>
    <row r="270" spans="2:65" ht="19.95" customHeight="1" x14ac:dyDescent="0.3">
      <c r="B270" s="61"/>
      <c r="C270" s="61"/>
      <c r="D270" s="61"/>
      <c r="E270" s="61"/>
      <c r="F270" s="61"/>
      <c r="G270" s="61"/>
      <c r="H270" s="61"/>
      <c r="I270" s="61"/>
      <c r="J270" s="61"/>
      <c r="K270" s="61"/>
    </row>
    <row r="271" spans="2:65" ht="19.95" customHeight="1" x14ac:dyDescent="0.3">
      <c r="B271" s="61"/>
      <c r="C271" s="61"/>
      <c r="D271" s="61"/>
      <c r="E271" s="61"/>
      <c r="F271" s="61"/>
      <c r="G271" s="61"/>
      <c r="H271" s="61"/>
      <c r="I271" s="61"/>
      <c r="J271" s="61"/>
      <c r="K271" s="61"/>
    </row>
    <row r="272" spans="2:65" ht="19.95" customHeight="1" x14ac:dyDescent="0.3">
      <c r="B272" s="61"/>
      <c r="C272" s="61"/>
      <c r="D272" s="61"/>
      <c r="E272" s="61"/>
      <c r="F272" s="61"/>
      <c r="G272" s="61"/>
      <c r="H272" s="61"/>
      <c r="I272" s="61"/>
      <c r="J272" s="61"/>
      <c r="K272" s="61"/>
    </row>
    <row r="273" spans="2:11" ht="19.95" customHeight="1" x14ac:dyDescent="0.3">
      <c r="B273" s="61"/>
      <c r="C273" s="61"/>
      <c r="D273" s="61"/>
      <c r="E273" s="61"/>
      <c r="F273" s="61"/>
      <c r="G273" s="61"/>
      <c r="H273" s="61"/>
      <c r="I273" s="61"/>
      <c r="J273" s="61"/>
      <c r="K273" s="61"/>
    </row>
    <row r="274" spans="2:11" ht="19.95" customHeight="1" x14ac:dyDescent="0.3">
      <c r="B274" s="61"/>
      <c r="C274" s="61"/>
      <c r="D274" s="61"/>
      <c r="E274" s="61"/>
      <c r="F274" s="61"/>
      <c r="G274" s="61"/>
      <c r="H274" s="61"/>
      <c r="I274" s="61"/>
      <c r="J274" s="61"/>
      <c r="K274" s="61"/>
    </row>
    <row r="275" spans="2:11" ht="19.95" customHeight="1" x14ac:dyDescent="0.3">
      <c r="B275" s="61"/>
      <c r="C275" s="61"/>
      <c r="D275" s="61"/>
      <c r="E275" s="61"/>
      <c r="F275" s="61"/>
      <c r="G275" s="61"/>
      <c r="H275" s="61"/>
      <c r="I275" s="61"/>
      <c r="J275" s="61"/>
      <c r="K275" s="61"/>
    </row>
    <row r="276" spans="2:11" ht="19.95" customHeight="1" x14ac:dyDescent="0.3">
      <c r="B276" s="61"/>
      <c r="C276" s="61"/>
      <c r="D276" s="61"/>
      <c r="E276" s="61"/>
      <c r="F276" s="61"/>
      <c r="G276" s="61"/>
      <c r="H276" s="61"/>
      <c r="I276" s="61"/>
      <c r="J276" s="61"/>
      <c r="K276" s="61"/>
    </row>
    <row r="277" spans="2:11" ht="19.95" customHeight="1" x14ac:dyDescent="0.3">
      <c r="B277" s="61"/>
      <c r="C277" s="61"/>
      <c r="D277" s="61"/>
      <c r="E277" s="61"/>
      <c r="F277" s="61"/>
      <c r="G277" s="61"/>
      <c r="H277" s="61"/>
      <c r="I277" s="61"/>
      <c r="J277" s="61"/>
      <c r="K277" s="61"/>
    </row>
    <row r="278" spans="2:11" ht="19.95" customHeight="1" x14ac:dyDescent="0.3">
      <c r="B278" s="61"/>
      <c r="C278" s="61"/>
      <c r="D278" s="61"/>
      <c r="E278" s="61"/>
      <c r="F278" s="61"/>
      <c r="G278" s="61"/>
      <c r="H278" s="61"/>
      <c r="I278" s="61"/>
      <c r="J278" s="61"/>
      <c r="K278" s="61"/>
    </row>
    <row r="279" spans="2:11" ht="19.95" customHeight="1" x14ac:dyDescent="0.3">
      <c r="B279" s="61"/>
      <c r="C279" s="61"/>
      <c r="D279" s="61"/>
      <c r="E279" s="61"/>
      <c r="F279" s="61"/>
      <c r="G279" s="61"/>
      <c r="H279" s="61"/>
      <c r="I279" s="61"/>
      <c r="J279" s="61"/>
      <c r="K279" s="61"/>
    </row>
    <row r="280" spans="2:11" ht="19.95" customHeight="1" x14ac:dyDescent="0.3">
      <c r="B280" s="61"/>
      <c r="C280" s="61"/>
      <c r="D280" s="61"/>
      <c r="E280" s="61"/>
      <c r="F280" s="61"/>
      <c r="G280" s="61"/>
      <c r="H280" s="61"/>
      <c r="I280" s="61"/>
      <c r="J280" s="61"/>
      <c r="K280" s="61"/>
    </row>
    <row r="281" spans="2:11" ht="19.95" customHeight="1" x14ac:dyDescent="0.3">
      <c r="B281" s="61"/>
      <c r="C281" s="61"/>
      <c r="D281" s="61"/>
      <c r="E281" s="61"/>
      <c r="F281" s="61"/>
      <c r="G281" s="61"/>
      <c r="H281" s="61"/>
      <c r="I281" s="61"/>
      <c r="J281" s="61"/>
      <c r="K281" s="61"/>
    </row>
    <row r="282" spans="2:11" ht="19.95" customHeight="1" x14ac:dyDescent="0.3">
      <c r="B282" s="61"/>
      <c r="C282" s="61"/>
      <c r="D282" s="61"/>
      <c r="E282" s="61"/>
      <c r="F282" s="61"/>
      <c r="G282" s="61"/>
      <c r="H282" s="61"/>
      <c r="I282" s="61"/>
      <c r="J282" s="61"/>
      <c r="K282" s="61"/>
    </row>
    <row r="283" spans="2:11" ht="19.95" customHeight="1" x14ac:dyDescent="0.3">
      <c r="B283" s="61"/>
      <c r="C283" s="61"/>
      <c r="D283" s="61"/>
      <c r="E283" s="61"/>
      <c r="F283" s="61"/>
      <c r="G283" s="61"/>
      <c r="H283" s="61"/>
      <c r="I283" s="61"/>
      <c r="J283" s="61"/>
      <c r="K283" s="61"/>
    </row>
    <row r="284" spans="2:11" ht="19.95" customHeight="1" x14ac:dyDescent="0.3">
      <c r="B284" s="61"/>
      <c r="C284" s="61"/>
      <c r="D284" s="61"/>
      <c r="E284" s="61"/>
      <c r="F284" s="61"/>
      <c r="G284" s="61"/>
      <c r="H284" s="61"/>
      <c r="I284" s="61"/>
      <c r="J284" s="61"/>
      <c r="K284" s="61"/>
    </row>
    <row r="285" spans="2:11" ht="19.95" customHeight="1" x14ac:dyDescent="0.3">
      <c r="B285" s="61"/>
      <c r="C285" s="61"/>
      <c r="D285" s="61"/>
      <c r="E285" s="61"/>
      <c r="F285" s="61"/>
      <c r="G285" s="61"/>
      <c r="H285" s="61"/>
      <c r="I285" s="61"/>
      <c r="J285" s="61"/>
      <c r="K285" s="61"/>
    </row>
    <row r="286" spans="2:11" ht="19.95" customHeight="1" x14ac:dyDescent="0.3">
      <c r="B286" s="61"/>
      <c r="C286" s="61"/>
      <c r="D286" s="61"/>
      <c r="E286" s="61"/>
      <c r="F286" s="61"/>
      <c r="G286" s="61"/>
      <c r="H286" s="61"/>
      <c r="I286" s="61"/>
      <c r="J286" s="61"/>
      <c r="K286" s="61"/>
    </row>
    <row r="287" spans="2:11" ht="19.95" customHeight="1" x14ac:dyDescent="0.3">
      <c r="B287" s="61"/>
      <c r="C287" s="61"/>
      <c r="D287" s="61"/>
      <c r="E287" s="61"/>
      <c r="F287" s="61"/>
      <c r="G287" s="61"/>
      <c r="H287" s="61"/>
      <c r="I287" s="61"/>
      <c r="J287" s="61"/>
      <c r="K287" s="61"/>
    </row>
    <row r="288" spans="2:11" ht="19.95" customHeight="1" x14ac:dyDescent="0.3">
      <c r="B288" s="61"/>
      <c r="C288" s="61"/>
      <c r="D288" s="61"/>
      <c r="E288" s="61"/>
      <c r="F288" s="61"/>
      <c r="G288" s="61"/>
      <c r="H288" s="61"/>
      <c r="I288" s="61"/>
      <c r="J288" s="61"/>
      <c r="K288" s="61"/>
    </row>
    <row r="289" spans="2:65" ht="19.95" customHeight="1" x14ac:dyDescent="0.3">
      <c r="B289" s="61"/>
      <c r="C289" s="61"/>
      <c r="D289" s="61"/>
      <c r="E289" s="61"/>
      <c r="F289" s="61"/>
      <c r="G289" s="61"/>
      <c r="H289" s="61"/>
      <c r="I289" s="61"/>
      <c r="J289" s="61"/>
      <c r="K289" s="61"/>
    </row>
    <row r="290" spans="2:65" ht="19.95" customHeight="1" x14ac:dyDescent="0.3">
      <c r="B290" s="384" t="s">
        <v>184</v>
      </c>
      <c r="C290" s="384"/>
      <c r="D290" s="384"/>
      <c r="E290" s="384"/>
      <c r="F290" s="384"/>
      <c r="G290" s="384"/>
      <c r="H290" s="384"/>
      <c r="I290" s="384"/>
      <c r="J290" s="384"/>
      <c r="K290" s="384"/>
      <c r="L290" s="384"/>
      <c r="M290" s="384"/>
      <c r="N290" s="384"/>
      <c r="O290" s="384"/>
      <c r="P290" s="384"/>
      <c r="Q290" s="384"/>
      <c r="R290" s="384"/>
      <c r="S290" s="384"/>
      <c r="T290" s="384"/>
      <c r="U290" s="384"/>
      <c r="V290" s="384"/>
      <c r="W290" s="384"/>
      <c r="X290" s="384"/>
      <c r="Y290" s="384"/>
      <c r="Z290" s="384"/>
      <c r="AA290" s="384"/>
      <c r="AB290" s="384"/>
      <c r="AC290" s="384"/>
      <c r="AD290" s="384"/>
      <c r="AE290" s="384"/>
      <c r="AF290" s="384"/>
      <c r="AG290" s="384"/>
      <c r="AH290" s="384"/>
      <c r="AI290" s="384"/>
      <c r="AJ290" s="384"/>
      <c r="AK290" s="384"/>
      <c r="AL290" s="384"/>
      <c r="AM290" s="384"/>
      <c r="AN290" s="384"/>
      <c r="AO290" s="384"/>
      <c r="AP290" s="384"/>
      <c r="AQ290" s="384"/>
      <c r="AR290" s="384"/>
      <c r="AS290" s="384"/>
      <c r="AT290" s="384"/>
      <c r="AU290" s="384"/>
      <c r="AV290" s="384"/>
      <c r="AW290" s="384"/>
      <c r="AX290" s="384"/>
      <c r="AY290" s="384"/>
      <c r="AZ290" s="384"/>
      <c r="BA290" s="384"/>
      <c r="BB290" s="384"/>
      <c r="BC290" s="384"/>
      <c r="BD290" s="384"/>
      <c r="BE290" s="384"/>
      <c r="BF290" s="384"/>
      <c r="BG290" s="384"/>
      <c r="BH290" s="384"/>
      <c r="BI290" s="384"/>
      <c r="BJ290" s="384"/>
      <c r="BK290" s="384"/>
      <c r="BL290" s="384"/>
      <c r="BM290" s="384"/>
    </row>
    <row r="291" spans="2:65" ht="19.95" customHeight="1" x14ac:dyDescent="0.3">
      <c r="B291" s="442"/>
      <c r="C291" s="442"/>
      <c r="D291" s="442"/>
      <c r="E291" s="442"/>
      <c r="F291" s="442"/>
      <c r="G291" s="442"/>
      <c r="H291" s="442"/>
      <c r="I291" s="442"/>
      <c r="J291" s="442"/>
      <c r="K291" s="442"/>
      <c r="L291" s="442"/>
      <c r="M291" s="442"/>
      <c r="N291" s="442"/>
      <c r="O291" s="442"/>
      <c r="P291" s="442"/>
      <c r="Q291" s="442"/>
      <c r="R291" s="442"/>
      <c r="S291" s="442"/>
      <c r="T291" s="442"/>
      <c r="U291" s="442"/>
      <c r="V291" s="442"/>
      <c r="W291" s="442"/>
      <c r="X291" s="405"/>
      <c r="Y291" s="405"/>
      <c r="Z291" s="405"/>
      <c r="AA291" s="405"/>
      <c r="AB291" s="405"/>
      <c r="AC291" s="405"/>
      <c r="AD291" s="405"/>
      <c r="AE291" s="405"/>
      <c r="AF291" s="405"/>
      <c r="AG291" s="405"/>
      <c r="AH291" s="405"/>
      <c r="AI291" s="405"/>
      <c r="AJ291" s="405"/>
      <c r="AK291" s="405"/>
      <c r="AL291" s="405"/>
      <c r="AM291" s="405"/>
      <c r="AN291" s="405"/>
      <c r="AO291" s="405"/>
      <c r="AP291" s="405"/>
      <c r="AQ291" s="405"/>
      <c r="AR291" s="405"/>
      <c r="AS291" s="405"/>
      <c r="AT291" s="405"/>
      <c r="AU291" s="405"/>
      <c r="AV291" s="405"/>
      <c r="AW291" s="405"/>
      <c r="AX291" s="405"/>
      <c r="AY291" s="405"/>
      <c r="AZ291" s="405"/>
      <c r="BA291" s="405"/>
      <c r="BB291" s="405"/>
      <c r="BC291" s="405"/>
      <c r="BD291" s="405"/>
      <c r="BE291" s="405"/>
      <c r="BF291" s="405"/>
      <c r="BG291" s="405"/>
      <c r="BH291" s="405"/>
      <c r="BI291" s="405"/>
      <c r="BJ291" s="405"/>
      <c r="BK291" s="405"/>
      <c r="BL291" s="405"/>
      <c r="BM291" s="405"/>
    </row>
    <row r="292" spans="2:65" ht="19.95" customHeight="1" x14ac:dyDescent="0.3">
      <c r="B292" s="442"/>
      <c r="C292" s="442"/>
      <c r="D292" s="442"/>
      <c r="E292" s="442"/>
      <c r="F292" s="442"/>
      <c r="G292" s="442"/>
      <c r="H292" s="442"/>
      <c r="I292" s="442"/>
      <c r="J292" s="442"/>
      <c r="K292" s="442"/>
      <c r="L292" s="442"/>
      <c r="M292" s="442"/>
      <c r="N292" s="442"/>
      <c r="O292" s="442"/>
      <c r="P292" s="442"/>
      <c r="Q292" s="442"/>
      <c r="R292" s="442"/>
      <c r="S292" s="442"/>
      <c r="T292" s="442"/>
      <c r="U292" s="442"/>
      <c r="V292" s="442"/>
      <c r="W292" s="442"/>
      <c r="X292" s="405"/>
      <c r="Y292" s="405"/>
      <c r="Z292" s="405"/>
      <c r="AA292" s="405"/>
      <c r="AB292" s="405"/>
      <c r="AC292" s="405"/>
      <c r="AD292" s="405"/>
      <c r="AE292" s="405"/>
      <c r="AF292" s="405"/>
      <c r="AG292" s="405"/>
      <c r="AH292" s="405"/>
      <c r="AI292" s="405"/>
      <c r="AJ292" s="405"/>
      <c r="AK292" s="405"/>
      <c r="AL292" s="405"/>
      <c r="AM292" s="405"/>
      <c r="AN292" s="405"/>
      <c r="AO292" s="405"/>
      <c r="AP292" s="405"/>
      <c r="AQ292" s="405"/>
      <c r="AR292" s="405"/>
      <c r="AS292" s="405"/>
      <c r="AT292" s="405"/>
      <c r="AU292" s="405"/>
      <c r="AV292" s="405"/>
      <c r="AW292" s="405"/>
      <c r="AX292" s="405"/>
      <c r="AY292" s="405"/>
      <c r="AZ292" s="405"/>
      <c r="BA292" s="405"/>
      <c r="BB292" s="405"/>
      <c r="BC292" s="405"/>
      <c r="BD292" s="405"/>
      <c r="BE292" s="405"/>
      <c r="BF292" s="405"/>
      <c r="BG292" s="405"/>
      <c r="BH292" s="405"/>
      <c r="BI292" s="405"/>
      <c r="BJ292" s="405"/>
      <c r="BK292" s="405"/>
      <c r="BL292" s="405"/>
      <c r="BM292" s="405"/>
    </row>
    <row r="293" spans="2:65" ht="19.95" customHeight="1" x14ac:dyDescent="0.3">
      <c r="B293" s="442"/>
      <c r="C293" s="442"/>
      <c r="D293" s="442"/>
      <c r="E293" s="442"/>
      <c r="F293" s="442"/>
      <c r="G293" s="442"/>
      <c r="H293" s="442"/>
      <c r="I293" s="442"/>
      <c r="J293" s="442"/>
      <c r="K293" s="442"/>
      <c r="L293" s="442"/>
      <c r="M293" s="442"/>
      <c r="N293" s="442"/>
      <c r="O293" s="442"/>
      <c r="P293" s="442"/>
      <c r="Q293" s="442"/>
      <c r="R293" s="442"/>
      <c r="S293" s="442"/>
      <c r="T293" s="442"/>
      <c r="U293" s="442"/>
      <c r="V293" s="442"/>
      <c r="W293" s="442"/>
      <c r="X293" s="405"/>
      <c r="Y293" s="405"/>
      <c r="Z293" s="405"/>
      <c r="AA293" s="405"/>
      <c r="AB293" s="405"/>
      <c r="AC293" s="405"/>
      <c r="AD293" s="405"/>
      <c r="AE293" s="405"/>
      <c r="AF293" s="405"/>
      <c r="AG293" s="405"/>
      <c r="AH293" s="405"/>
      <c r="AI293" s="405"/>
      <c r="AJ293" s="405"/>
      <c r="AK293" s="405"/>
      <c r="AL293" s="405"/>
      <c r="AM293" s="405"/>
      <c r="AN293" s="405"/>
      <c r="AO293" s="405"/>
      <c r="AP293" s="405"/>
      <c r="AQ293" s="405"/>
      <c r="AR293" s="405"/>
      <c r="AS293" s="405"/>
      <c r="AT293" s="405"/>
      <c r="AU293" s="405"/>
      <c r="AV293" s="405"/>
      <c r="AW293" s="405"/>
      <c r="AX293" s="405"/>
      <c r="AY293" s="405"/>
      <c r="AZ293" s="405"/>
      <c r="BA293" s="405"/>
      <c r="BB293" s="405"/>
      <c r="BC293" s="405"/>
      <c r="BD293" s="405"/>
      <c r="BE293" s="405"/>
      <c r="BF293" s="405"/>
      <c r="BG293" s="405"/>
      <c r="BH293" s="405"/>
      <c r="BI293" s="405"/>
      <c r="BJ293" s="405"/>
      <c r="BK293" s="405"/>
      <c r="BL293" s="405"/>
      <c r="BM293" s="405"/>
    </row>
    <row r="294" spans="2:65" ht="19.95" customHeight="1" x14ac:dyDescent="0.3">
      <c r="B294" s="442"/>
      <c r="C294" s="442"/>
      <c r="D294" s="442"/>
      <c r="E294" s="442"/>
      <c r="F294" s="442"/>
      <c r="G294" s="442"/>
      <c r="H294" s="442"/>
      <c r="I294" s="442"/>
      <c r="J294" s="442"/>
      <c r="K294" s="442"/>
      <c r="L294" s="442"/>
      <c r="M294" s="442"/>
      <c r="N294" s="442"/>
      <c r="O294" s="442"/>
      <c r="P294" s="442"/>
      <c r="Q294" s="442"/>
      <c r="R294" s="442"/>
      <c r="S294" s="442"/>
      <c r="T294" s="442"/>
      <c r="U294" s="442"/>
      <c r="V294" s="442"/>
      <c r="W294" s="442"/>
      <c r="X294" s="405"/>
      <c r="Y294" s="405"/>
      <c r="Z294" s="405"/>
      <c r="AA294" s="405"/>
      <c r="AB294" s="405"/>
      <c r="AC294" s="405"/>
      <c r="AD294" s="405"/>
      <c r="AE294" s="405"/>
      <c r="AF294" s="405"/>
      <c r="AG294" s="405"/>
      <c r="AH294" s="405"/>
      <c r="AI294" s="405"/>
      <c r="AJ294" s="405"/>
      <c r="AK294" s="405"/>
      <c r="AL294" s="405"/>
      <c r="AM294" s="405"/>
      <c r="AN294" s="405"/>
      <c r="AO294" s="405"/>
      <c r="AP294" s="405"/>
      <c r="AQ294" s="405"/>
      <c r="AR294" s="405"/>
      <c r="AS294" s="405"/>
      <c r="AT294" s="405"/>
      <c r="AU294" s="405"/>
      <c r="AV294" s="405"/>
      <c r="AW294" s="405"/>
      <c r="AX294" s="405"/>
      <c r="AY294" s="405"/>
      <c r="AZ294" s="405"/>
      <c r="BA294" s="405"/>
      <c r="BB294" s="405"/>
      <c r="BC294" s="405"/>
      <c r="BD294" s="405"/>
      <c r="BE294" s="405"/>
      <c r="BF294" s="405"/>
      <c r="BG294" s="405"/>
      <c r="BH294" s="405"/>
      <c r="BI294" s="405"/>
      <c r="BJ294" s="405"/>
      <c r="BK294" s="405"/>
      <c r="BL294" s="405"/>
      <c r="BM294" s="405"/>
    </row>
    <row r="295" spans="2:65" ht="19.95" customHeight="1" x14ac:dyDescent="0.3">
      <c r="B295" s="442" t="s">
        <v>185</v>
      </c>
      <c r="C295" s="442"/>
      <c r="D295" s="442"/>
      <c r="E295" s="442"/>
      <c r="F295" s="442"/>
      <c r="G295" s="442"/>
      <c r="H295" s="442"/>
      <c r="I295" s="442"/>
      <c r="J295" s="442"/>
      <c r="K295" s="442"/>
      <c r="L295" s="442"/>
      <c r="M295" s="442"/>
      <c r="N295" s="442"/>
      <c r="O295" s="442"/>
      <c r="P295" s="442"/>
      <c r="Q295" s="442"/>
      <c r="R295" s="442"/>
      <c r="S295" s="442"/>
      <c r="T295" s="442"/>
      <c r="U295" s="442"/>
      <c r="V295" s="442"/>
      <c r="W295" s="442"/>
      <c r="X295" s="442" t="s">
        <v>186</v>
      </c>
      <c r="Y295" s="442"/>
      <c r="Z295" s="442"/>
      <c r="AA295" s="442"/>
      <c r="AB295" s="442"/>
      <c r="AC295" s="442"/>
      <c r="AD295" s="442"/>
      <c r="AE295" s="442"/>
      <c r="AF295" s="442"/>
      <c r="AG295" s="442"/>
      <c r="AH295" s="442"/>
      <c r="AI295" s="442"/>
      <c r="AJ295" s="442"/>
      <c r="AK295" s="442"/>
      <c r="AL295" s="442"/>
      <c r="AM295" s="442"/>
      <c r="AN295" s="442"/>
      <c r="AO295" s="442"/>
      <c r="AP295" s="442"/>
      <c r="AQ295" s="442"/>
      <c r="AR295" s="442"/>
      <c r="AS295" s="442" t="s">
        <v>187</v>
      </c>
      <c r="AT295" s="442"/>
      <c r="AU295" s="442"/>
      <c r="AV295" s="442"/>
      <c r="AW295" s="442"/>
      <c r="AX295" s="442"/>
      <c r="AY295" s="442"/>
      <c r="AZ295" s="442"/>
      <c r="BA295" s="442"/>
      <c r="BB295" s="442"/>
      <c r="BC295" s="442"/>
      <c r="BD295" s="442"/>
      <c r="BE295" s="442"/>
      <c r="BF295" s="442"/>
      <c r="BG295" s="442"/>
      <c r="BH295" s="442"/>
      <c r="BI295" s="442"/>
      <c r="BJ295" s="442"/>
      <c r="BK295" s="442"/>
      <c r="BL295" s="442"/>
      <c r="BM295" s="442"/>
    </row>
    <row r="296" spans="2:65" ht="19.95" customHeight="1" x14ac:dyDescent="0.3">
      <c r="B296" s="444" t="s">
        <v>188</v>
      </c>
      <c r="C296" s="444"/>
      <c r="D296" s="444"/>
      <c r="E296" s="444"/>
      <c r="F296" s="444"/>
      <c r="G296" s="444"/>
      <c r="H296" s="444"/>
      <c r="I296" s="444"/>
      <c r="J296" s="444"/>
      <c r="K296" s="444"/>
      <c r="L296" s="445">
        <v>46259</v>
      </c>
      <c r="M296" s="445"/>
      <c r="N296" s="445"/>
      <c r="O296" s="445"/>
      <c r="P296" s="445"/>
      <c r="Q296" s="445"/>
      <c r="R296" s="445"/>
      <c r="S296" s="445"/>
      <c r="T296" s="445"/>
      <c r="U296" s="445"/>
      <c r="V296" s="445"/>
      <c r="W296" s="445"/>
      <c r="X296" s="444" t="s">
        <v>188</v>
      </c>
      <c r="Y296" s="444"/>
      <c r="Z296" s="444"/>
      <c r="AA296" s="444"/>
      <c r="AB296" s="444"/>
      <c r="AC296" s="444"/>
      <c r="AD296" s="444"/>
      <c r="AE296" s="444"/>
      <c r="AF296" s="444"/>
      <c r="AG296" s="444"/>
      <c r="AH296" s="444"/>
      <c r="AI296" s="445">
        <f>L296</f>
        <v>46259</v>
      </c>
      <c r="AJ296" s="445"/>
      <c r="AK296" s="445"/>
      <c r="AL296" s="445"/>
      <c r="AM296" s="445"/>
      <c r="AN296" s="445"/>
      <c r="AO296" s="445"/>
      <c r="AP296" s="445"/>
      <c r="AQ296" s="445"/>
      <c r="AR296" s="445"/>
      <c r="AS296" s="444" t="s">
        <v>188</v>
      </c>
      <c r="AT296" s="444"/>
      <c r="AU296" s="444"/>
      <c r="AV296" s="444"/>
      <c r="AW296" s="444"/>
      <c r="AX296" s="444"/>
      <c r="AY296" s="444"/>
      <c r="AZ296" s="444"/>
      <c r="BA296" s="444"/>
      <c r="BB296" s="444"/>
      <c r="BC296" s="444"/>
      <c r="BD296" s="445">
        <f>L296</f>
        <v>46259</v>
      </c>
      <c r="BE296" s="445"/>
      <c r="BF296" s="445"/>
      <c r="BG296" s="445"/>
      <c r="BH296" s="445"/>
      <c r="BI296" s="445"/>
      <c r="BJ296" s="445"/>
      <c r="BK296" s="445"/>
      <c r="BL296" s="445"/>
      <c r="BM296" s="445"/>
    </row>
    <row r="297" spans="2:65" ht="19.95" customHeight="1" x14ac:dyDescent="0.3">
      <c r="B297" s="444" t="s">
        <v>189</v>
      </c>
      <c r="C297" s="444"/>
      <c r="D297" s="444"/>
      <c r="E297" s="444"/>
      <c r="F297" s="444"/>
      <c r="G297" s="444"/>
      <c r="H297" s="444"/>
      <c r="I297" s="444"/>
      <c r="J297" s="444"/>
      <c r="K297" s="444"/>
      <c r="L297" s="395"/>
      <c r="M297" s="395"/>
      <c r="N297" s="395"/>
      <c r="O297" s="395"/>
      <c r="P297" s="395"/>
      <c r="Q297" s="395"/>
      <c r="R297" s="395"/>
      <c r="S297" s="395"/>
      <c r="T297" s="395"/>
      <c r="U297" s="395"/>
      <c r="V297" s="395"/>
      <c r="W297" s="395"/>
      <c r="X297" s="444" t="s">
        <v>189</v>
      </c>
      <c r="Y297" s="444"/>
      <c r="Z297" s="444"/>
      <c r="AA297" s="444"/>
      <c r="AB297" s="444"/>
      <c r="AC297" s="444"/>
      <c r="AD297" s="444"/>
      <c r="AE297" s="444"/>
      <c r="AF297" s="444"/>
      <c r="AG297" s="444"/>
      <c r="AH297" s="444"/>
      <c r="AI297" s="395"/>
      <c r="AJ297" s="395"/>
      <c r="AK297" s="395"/>
      <c r="AL297" s="395"/>
      <c r="AM297" s="395"/>
      <c r="AN297" s="395"/>
      <c r="AO297" s="395"/>
      <c r="AP297" s="395"/>
      <c r="AQ297" s="395"/>
      <c r="AR297" s="395"/>
      <c r="AS297" s="444" t="s">
        <v>189</v>
      </c>
      <c r="AT297" s="444"/>
      <c r="AU297" s="444"/>
      <c r="AV297" s="444"/>
      <c r="AW297" s="444"/>
      <c r="AX297" s="444"/>
      <c r="AY297" s="444"/>
      <c r="AZ297" s="444"/>
      <c r="BA297" s="444"/>
      <c r="BB297" s="444"/>
      <c r="BC297" s="444"/>
      <c r="BD297" s="395"/>
      <c r="BE297" s="395"/>
      <c r="BF297" s="395"/>
      <c r="BG297" s="395"/>
      <c r="BH297" s="395"/>
      <c r="BI297" s="395"/>
      <c r="BJ297" s="395"/>
      <c r="BK297" s="395"/>
      <c r="BL297" s="395"/>
      <c r="BM297" s="395"/>
    </row>
    <row r="298" spans="2:65" ht="19.95" customHeight="1" x14ac:dyDescent="0.3">
      <c r="B298" s="444" t="s">
        <v>191</v>
      </c>
      <c r="C298" s="444"/>
      <c r="D298" s="444"/>
      <c r="E298" s="444"/>
      <c r="F298" s="444"/>
      <c r="G298" s="444"/>
      <c r="H298" s="444"/>
      <c r="I298" s="444"/>
      <c r="J298" s="444"/>
      <c r="K298" s="444"/>
      <c r="L298" s="395"/>
      <c r="M298" s="395"/>
      <c r="N298" s="395"/>
      <c r="O298" s="395"/>
      <c r="P298" s="395"/>
      <c r="Q298" s="395"/>
      <c r="R298" s="395"/>
      <c r="S298" s="395"/>
      <c r="T298" s="395"/>
      <c r="U298" s="395"/>
      <c r="V298" s="395"/>
      <c r="W298" s="395"/>
      <c r="X298" s="444" t="s">
        <v>191</v>
      </c>
      <c r="Y298" s="444"/>
      <c r="Z298" s="444"/>
      <c r="AA298" s="444"/>
      <c r="AB298" s="444"/>
      <c r="AC298" s="444"/>
      <c r="AD298" s="444"/>
      <c r="AE298" s="444"/>
      <c r="AF298" s="444"/>
      <c r="AG298" s="444"/>
      <c r="AH298" s="444"/>
      <c r="AI298" s="395"/>
      <c r="AJ298" s="395"/>
      <c r="AK298" s="395"/>
      <c r="AL298" s="395"/>
      <c r="AM298" s="395"/>
      <c r="AN298" s="395"/>
      <c r="AO298" s="395"/>
      <c r="AP298" s="395"/>
      <c r="AQ298" s="395"/>
      <c r="AR298" s="395"/>
      <c r="AS298" s="444" t="s">
        <v>191</v>
      </c>
      <c r="AT298" s="444"/>
      <c r="AU298" s="444"/>
      <c r="AV298" s="444"/>
      <c r="AW298" s="444"/>
      <c r="AX298" s="444"/>
      <c r="AY298" s="444"/>
      <c r="AZ298" s="444"/>
      <c r="BA298" s="444"/>
      <c r="BB298" s="444"/>
      <c r="BC298" s="444"/>
      <c r="BD298" s="395"/>
      <c r="BE298" s="395"/>
      <c r="BF298" s="395"/>
      <c r="BG298" s="395"/>
      <c r="BH298" s="395"/>
      <c r="BI298" s="395"/>
      <c r="BJ298" s="395"/>
      <c r="BK298" s="395"/>
      <c r="BL298" s="395"/>
      <c r="BM298" s="395"/>
    </row>
  </sheetData>
  <sheetProtection formatCells="0" formatRows="0" insertRows="0" deleteRows="0" selectLockedCells="1"/>
  <mergeCells count="1646">
    <mergeCell ref="B298:K298"/>
    <mergeCell ref="L298:W298"/>
    <mergeCell ref="X298:AH298"/>
    <mergeCell ref="AI298:AR298"/>
    <mergeCell ref="AS298:BC298"/>
    <mergeCell ref="BD298:BM298"/>
    <mergeCell ref="B297:K297"/>
    <mergeCell ref="L297:W297"/>
    <mergeCell ref="X297:AH297"/>
    <mergeCell ref="AI297:AR297"/>
    <mergeCell ref="AS297:BC297"/>
    <mergeCell ref="BD297:BM297"/>
    <mergeCell ref="B296:K296"/>
    <mergeCell ref="L296:W296"/>
    <mergeCell ref="X296:AH296"/>
    <mergeCell ref="AI296:AR296"/>
    <mergeCell ref="AS296:BC296"/>
    <mergeCell ref="BD296:BM296"/>
    <mergeCell ref="B257:BM257"/>
    <mergeCell ref="B290:BM290"/>
    <mergeCell ref="B291:W294"/>
    <mergeCell ref="X291:AR294"/>
    <mergeCell ref="AS291:BM294"/>
    <mergeCell ref="B295:W295"/>
    <mergeCell ref="X295:AR295"/>
    <mergeCell ref="AS295:BM295"/>
    <mergeCell ref="W254:AA254"/>
    <mergeCell ref="AB254:AF254"/>
    <mergeCell ref="BD254:BH254"/>
    <mergeCell ref="BI254:BM254"/>
    <mergeCell ref="W255:AA255"/>
    <mergeCell ref="AB255:AF255"/>
    <mergeCell ref="BD255:BH255"/>
    <mergeCell ref="BI255:BM255"/>
    <mergeCell ref="AS252:AV252"/>
    <mergeCell ref="AW252:AX252"/>
    <mergeCell ref="BD252:BH252"/>
    <mergeCell ref="BI252:BM252"/>
    <mergeCell ref="B253:U255"/>
    <mergeCell ref="W253:AA253"/>
    <mergeCell ref="AB253:AF253"/>
    <mergeCell ref="AH253:BB255"/>
    <mergeCell ref="BD253:BH253"/>
    <mergeCell ref="BI253:BM253"/>
    <mergeCell ref="BI251:BM251"/>
    <mergeCell ref="B252:C252"/>
    <mergeCell ref="D252:O252"/>
    <mergeCell ref="P252:T252"/>
    <mergeCell ref="U252:V252"/>
    <mergeCell ref="W252:AA252"/>
    <mergeCell ref="AB252:AF252"/>
    <mergeCell ref="AH252:AI252"/>
    <mergeCell ref="AJ252:AO252"/>
    <mergeCell ref="AP252:AR252"/>
    <mergeCell ref="AH251:AI251"/>
    <mergeCell ref="AJ251:AO251"/>
    <mergeCell ref="AP251:AR251"/>
    <mergeCell ref="AS251:AV251"/>
    <mergeCell ref="AW251:AX251"/>
    <mergeCell ref="BD251:BH251"/>
    <mergeCell ref="AS250:AV250"/>
    <mergeCell ref="AW250:AX250"/>
    <mergeCell ref="BD250:BH250"/>
    <mergeCell ref="BI250:BM250"/>
    <mergeCell ref="B251:C251"/>
    <mergeCell ref="D251:O251"/>
    <mergeCell ref="P251:T251"/>
    <mergeCell ref="U251:V251"/>
    <mergeCell ref="W251:AA251"/>
    <mergeCell ref="AB251:AF251"/>
    <mergeCell ref="BI249:BM249"/>
    <mergeCell ref="B250:C250"/>
    <mergeCell ref="D250:O250"/>
    <mergeCell ref="P250:T250"/>
    <mergeCell ref="U250:V250"/>
    <mergeCell ref="W250:AA250"/>
    <mergeCell ref="AB250:AF250"/>
    <mergeCell ref="AH250:AI250"/>
    <mergeCell ref="AJ250:AO250"/>
    <mergeCell ref="AP250:AR250"/>
    <mergeCell ref="AH249:AI249"/>
    <mergeCell ref="AJ249:AO249"/>
    <mergeCell ref="AP249:AR249"/>
    <mergeCell ref="AS249:AV249"/>
    <mergeCell ref="AW249:AX249"/>
    <mergeCell ref="BD249:BH249"/>
    <mergeCell ref="B247:AF247"/>
    <mergeCell ref="AH247:BM247"/>
    <mergeCell ref="B248:AF248"/>
    <mergeCell ref="AH248:BM248"/>
    <mergeCell ref="B249:C249"/>
    <mergeCell ref="D249:O249"/>
    <mergeCell ref="P249:T249"/>
    <mergeCell ref="U249:V249"/>
    <mergeCell ref="W249:AA249"/>
    <mergeCell ref="AB249:AF249"/>
    <mergeCell ref="BD244:BH244"/>
    <mergeCell ref="BI244:BM244"/>
    <mergeCell ref="W245:AA245"/>
    <mergeCell ref="AB245:AF245"/>
    <mergeCell ref="BD245:BH245"/>
    <mergeCell ref="BI245:BM245"/>
    <mergeCell ref="BD242:BH242"/>
    <mergeCell ref="BI242:BM242"/>
    <mergeCell ref="B243:U245"/>
    <mergeCell ref="W243:AA243"/>
    <mergeCell ref="AB243:AF243"/>
    <mergeCell ref="AH243:BB245"/>
    <mergeCell ref="BD243:BH243"/>
    <mergeCell ref="BI243:BM243"/>
    <mergeCell ref="W244:AA244"/>
    <mergeCell ref="AB244:AF244"/>
    <mergeCell ref="AB242:AF242"/>
    <mergeCell ref="AH242:AI242"/>
    <mergeCell ref="AJ242:AO242"/>
    <mergeCell ref="AP242:AR242"/>
    <mergeCell ref="AS242:AV242"/>
    <mergeCell ref="AW242:AX242"/>
    <mergeCell ref="AP241:AR241"/>
    <mergeCell ref="AS241:AV241"/>
    <mergeCell ref="AW241:AX241"/>
    <mergeCell ref="BD241:BH241"/>
    <mergeCell ref="BI241:BM241"/>
    <mergeCell ref="B242:C242"/>
    <mergeCell ref="D242:O242"/>
    <mergeCell ref="P242:T242"/>
    <mergeCell ref="U242:V242"/>
    <mergeCell ref="W242:AA242"/>
    <mergeCell ref="BD240:BH240"/>
    <mergeCell ref="BI240:BM240"/>
    <mergeCell ref="B241:C241"/>
    <mergeCell ref="D241:O241"/>
    <mergeCell ref="P241:T241"/>
    <mergeCell ref="U241:V241"/>
    <mergeCell ref="W241:AA241"/>
    <mergeCell ref="AB241:AF241"/>
    <mergeCell ref="AH241:AI241"/>
    <mergeCell ref="AJ241:AO241"/>
    <mergeCell ref="AB240:AF240"/>
    <mergeCell ref="AH240:AI240"/>
    <mergeCell ref="AJ240:AO240"/>
    <mergeCell ref="AP240:AR240"/>
    <mergeCell ref="AS240:AV240"/>
    <mergeCell ref="AW240:AX240"/>
    <mergeCell ref="AP239:AR239"/>
    <mergeCell ref="AS239:AV239"/>
    <mergeCell ref="AW239:AX239"/>
    <mergeCell ref="BD239:BH239"/>
    <mergeCell ref="BI239:BM239"/>
    <mergeCell ref="B240:C240"/>
    <mergeCell ref="D240:O240"/>
    <mergeCell ref="P240:T240"/>
    <mergeCell ref="U240:V240"/>
    <mergeCell ref="W240:AA240"/>
    <mergeCell ref="B238:AF238"/>
    <mergeCell ref="AH238:BM238"/>
    <mergeCell ref="B239:C239"/>
    <mergeCell ref="D239:O239"/>
    <mergeCell ref="P239:T239"/>
    <mergeCell ref="U239:V239"/>
    <mergeCell ref="W239:AA239"/>
    <mergeCell ref="AB239:AF239"/>
    <mergeCell ref="AH239:AI239"/>
    <mergeCell ref="AJ239:AO239"/>
    <mergeCell ref="BI234:BM234"/>
    <mergeCell ref="W235:AA235"/>
    <mergeCell ref="AB235:AF235"/>
    <mergeCell ref="BD235:BH235"/>
    <mergeCell ref="BI235:BM235"/>
    <mergeCell ref="B237:AF237"/>
    <mergeCell ref="AH237:BM237"/>
    <mergeCell ref="BI232:BM232"/>
    <mergeCell ref="B233:U235"/>
    <mergeCell ref="W233:AA233"/>
    <mergeCell ref="AB233:AF233"/>
    <mergeCell ref="AH233:BB235"/>
    <mergeCell ref="BD233:BH233"/>
    <mergeCell ref="BI233:BM233"/>
    <mergeCell ref="W234:AA234"/>
    <mergeCell ref="AB234:AF234"/>
    <mergeCell ref="BD234:BH234"/>
    <mergeCell ref="AH232:AI232"/>
    <mergeCell ref="AJ232:AO232"/>
    <mergeCell ref="AP232:AR232"/>
    <mergeCell ref="AS232:AV232"/>
    <mergeCell ref="AW232:AX232"/>
    <mergeCell ref="BD232:BH232"/>
    <mergeCell ref="AS231:AV231"/>
    <mergeCell ref="AW231:AX231"/>
    <mergeCell ref="BD231:BH231"/>
    <mergeCell ref="BI231:BM231"/>
    <mergeCell ref="B232:C232"/>
    <mergeCell ref="D232:O232"/>
    <mergeCell ref="P232:T232"/>
    <mergeCell ref="U232:V232"/>
    <mergeCell ref="W232:AA232"/>
    <mergeCell ref="AB232:AF232"/>
    <mergeCell ref="BI230:BM230"/>
    <mergeCell ref="B231:C231"/>
    <mergeCell ref="D231:O231"/>
    <mergeCell ref="P231:T231"/>
    <mergeCell ref="U231:V231"/>
    <mergeCell ref="W231:AA231"/>
    <mergeCell ref="AB231:AF231"/>
    <mergeCell ref="AH231:AI231"/>
    <mergeCell ref="AJ231:AO231"/>
    <mergeCell ref="AP231:AR231"/>
    <mergeCell ref="AH230:AI230"/>
    <mergeCell ref="AJ230:AO230"/>
    <mergeCell ref="AP230:AR230"/>
    <mergeCell ref="AS230:AV230"/>
    <mergeCell ref="AW230:AX230"/>
    <mergeCell ref="BD230:BH230"/>
    <mergeCell ref="AS229:AV229"/>
    <mergeCell ref="AW229:AX229"/>
    <mergeCell ref="BD229:BH229"/>
    <mergeCell ref="BI229:BM229"/>
    <mergeCell ref="B230:C230"/>
    <mergeCell ref="D230:O230"/>
    <mergeCell ref="P230:T230"/>
    <mergeCell ref="U230:V230"/>
    <mergeCell ref="W230:AA230"/>
    <mergeCell ref="AB230:AF230"/>
    <mergeCell ref="BI228:BM228"/>
    <mergeCell ref="B229:C229"/>
    <mergeCell ref="D229:O229"/>
    <mergeCell ref="P229:T229"/>
    <mergeCell ref="U229:V229"/>
    <mergeCell ref="W229:AA229"/>
    <mergeCell ref="AB229:AF229"/>
    <mergeCell ref="AH229:AI229"/>
    <mergeCell ref="AJ229:AO229"/>
    <mergeCell ref="AP229:AR229"/>
    <mergeCell ref="AH228:AI228"/>
    <mergeCell ref="AJ228:AO228"/>
    <mergeCell ref="AP228:AR228"/>
    <mergeCell ref="AS228:AV228"/>
    <mergeCell ref="AW228:AX228"/>
    <mergeCell ref="BD228:BH228"/>
    <mergeCell ref="B226:AF226"/>
    <mergeCell ref="AH226:BM226"/>
    <mergeCell ref="B227:AF227"/>
    <mergeCell ref="AH227:BM227"/>
    <mergeCell ref="B228:C228"/>
    <mergeCell ref="D228:O228"/>
    <mergeCell ref="P228:T228"/>
    <mergeCell ref="U228:V228"/>
    <mergeCell ref="W228:AA228"/>
    <mergeCell ref="AB228:AF228"/>
    <mergeCell ref="BD223:BH223"/>
    <mergeCell ref="BI223:BM223"/>
    <mergeCell ref="W224:AA224"/>
    <mergeCell ref="AB224:AF224"/>
    <mergeCell ref="BD224:BH224"/>
    <mergeCell ref="BI224:BM224"/>
    <mergeCell ref="BD221:BH221"/>
    <mergeCell ref="BI221:BM221"/>
    <mergeCell ref="B222:U224"/>
    <mergeCell ref="W222:AA222"/>
    <mergeCell ref="AB222:AF222"/>
    <mergeCell ref="AH222:BB224"/>
    <mergeCell ref="BD222:BH222"/>
    <mergeCell ref="BI222:BM222"/>
    <mergeCell ref="W223:AA223"/>
    <mergeCell ref="AB223:AF223"/>
    <mergeCell ref="AB221:AF221"/>
    <mergeCell ref="AH221:AI221"/>
    <mergeCell ref="AJ221:AO221"/>
    <mergeCell ref="AP221:AR221"/>
    <mergeCell ref="AS221:AV221"/>
    <mergeCell ref="AW221:AX221"/>
    <mergeCell ref="AP220:AR220"/>
    <mergeCell ref="AS220:AV220"/>
    <mergeCell ref="AW220:AX220"/>
    <mergeCell ref="BD220:BH220"/>
    <mergeCell ref="BI220:BM220"/>
    <mergeCell ref="B221:C221"/>
    <mergeCell ref="D221:O221"/>
    <mergeCell ref="P221:T221"/>
    <mergeCell ref="U221:V221"/>
    <mergeCell ref="W221:AA221"/>
    <mergeCell ref="BD219:BH219"/>
    <mergeCell ref="BI219:BM219"/>
    <mergeCell ref="B220:C220"/>
    <mergeCell ref="D220:O220"/>
    <mergeCell ref="P220:T220"/>
    <mergeCell ref="U220:V220"/>
    <mergeCell ref="W220:AA220"/>
    <mergeCell ref="AB220:AF220"/>
    <mergeCell ref="AH220:AI220"/>
    <mergeCell ref="AJ220:AO220"/>
    <mergeCell ref="AB219:AF219"/>
    <mergeCell ref="AH219:AI219"/>
    <mergeCell ref="AJ219:AO219"/>
    <mergeCell ref="AP219:AR219"/>
    <mergeCell ref="AS219:AV219"/>
    <mergeCell ref="AW219:AX219"/>
    <mergeCell ref="AP218:AR218"/>
    <mergeCell ref="AS218:AV218"/>
    <mergeCell ref="AW218:AX218"/>
    <mergeCell ref="BD218:BH218"/>
    <mergeCell ref="BI218:BM218"/>
    <mergeCell ref="B219:C219"/>
    <mergeCell ref="D219:O219"/>
    <mergeCell ref="P219:T219"/>
    <mergeCell ref="U219:V219"/>
    <mergeCell ref="W219:AA219"/>
    <mergeCell ref="B217:AF217"/>
    <mergeCell ref="AH217:BM217"/>
    <mergeCell ref="B218:C218"/>
    <mergeCell ref="D218:O218"/>
    <mergeCell ref="P218:T218"/>
    <mergeCell ref="U218:V218"/>
    <mergeCell ref="W218:AA218"/>
    <mergeCell ref="AB218:AF218"/>
    <mergeCell ref="AH218:AI218"/>
    <mergeCell ref="AJ218:AO218"/>
    <mergeCell ref="BI213:BM213"/>
    <mergeCell ref="W214:AA214"/>
    <mergeCell ref="AB214:AF214"/>
    <mergeCell ref="BD214:BH214"/>
    <mergeCell ref="BI214:BM214"/>
    <mergeCell ref="B216:AF216"/>
    <mergeCell ref="AH216:BM216"/>
    <mergeCell ref="BI211:BM211"/>
    <mergeCell ref="B212:U214"/>
    <mergeCell ref="W212:AA212"/>
    <mergeCell ref="AB212:AF212"/>
    <mergeCell ref="AH212:BB214"/>
    <mergeCell ref="BD212:BH212"/>
    <mergeCell ref="BI212:BM212"/>
    <mergeCell ref="W213:AA213"/>
    <mergeCell ref="AB213:AF213"/>
    <mergeCell ref="BD213:BH213"/>
    <mergeCell ref="AH211:AI211"/>
    <mergeCell ref="AJ211:AO211"/>
    <mergeCell ref="AP211:AR211"/>
    <mergeCell ref="AS211:AV211"/>
    <mergeCell ref="AW211:AX211"/>
    <mergeCell ref="BD211:BH211"/>
    <mergeCell ref="AS210:AV210"/>
    <mergeCell ref="AW210:AX210"/>
    <mergeCell ref="BD210:BH210"/>
    <mergeCell ref="BI210:BM210"/>
    <mergeCell ref="B211:C211"/>
    <mergeCell ref="D211:O211"/>
    <mergeCell ref="P211:T211"/>
    <mergeCell ref="U211:V211"/>
    <mergeCell ref="W211:AA211"/>
    <mergeCell ref="AB211:AF211"/>
    <mergeCell ref="BI209:BM209"/>
    <mergeCell ref="B210:C210"/>
    <mergeCell ref="D210:O210"/>
    <mergeCell ref="P210:T210"/>
    <mergeCell ref="U210:V210"/>
    <mergeCell ref="W210:AA210"/>
    <mergeCell ref="AB210:AF210"/>
    <mergeCell ref="AH210:AI210"/>
    <mergeCell ref="AJ210:AO210"/>
    <mergeCell ref="AP210:AR210"/>
    <mergeCell ref="AH209:AI209"/>
    <mergeCell ref="AJ209:AO209"/>
    <mergeCell ref="AP209:AR209"/>
    <mergeCell ref="AS209:AV209"/>
    <mergeCell ref="AW209:AX209"/>
    <mergeCell ref="BD209:BH209"/>
    <mergeCell ref="AS208:AV208"/>
    <mergeCell ref="AW208:AX208"/>
    <mergeCell ref="BD208:BH208"/>
    <mergeCell ref="BI208:BM208"/>
    <mergeCell ref="B209:C209"/>
    <mergeCell ref="D209:O209"/>
    <mergeCell ref="P209:T209"/>
    <mergeCell ref="U209:V209"/>
    <mergeCell ref="W209:AA209"/>
    <mergeCell ref="AB209:AF209"/>
    <mergeCell ref="BI207:BM207"/>
    <mergeCell ref="B208:C208"/>
    <mergeCell ref="D208:O208"/>
    <mergeCell ref="P208:T208"/>
    <mergeCell ref="U208:V208"/>
    <mergeCell ref="W208:AA208"/>
    <mergeCell ref="AB208:AF208"/>
    <mergeCell ref="AH208:AI208"/>
    <mergeCell ref="AJ208:AO208"/>
    <mergeCell ref="AP208:AR208"/>
    <mergeCell ref="AH207:AI207"/>
    <mergeCell ref="AJ207:AO207"/>
    <mergeCell ref="AP207:AR207"/>
    <mergeCell ref="AS207:AV207"/>
    <mergeCell ref="AW207:AX207"/>
    <mergeCell ref="BD207:BH207"/>
    <mergeCell ref="B205:AF205"/>
    <mergeCell ref="AH205:BM205"/>
    <mergeCell ref="B206:AF206"/>
    <mergeCell ref="AH206:BM206"/>
    <mergeCell ref="B207:C207"/>
    <mergeCell ref="D207:O207"/>
    <mergeCell ref="P207:T207"/>
    <mergeCell ref="U207:V207"/>
    <mergeCell ref="W207:AA207"/>
    <mergeCell ref="AB207:AF207"/>
    <mergeCell ref="W202:AA202"/>
    <mergeCell ref="AB202:AF202"/>
    <mergeCell ref="BD202:BH202"/>
    <mergeCell ref="BI202:BM202"/>
    <mergeCell ref="W203:AA203"/>
    <mergeCell ref="AB203:AF203"/>
    <mergeCell ref="BD203:BH203"/>
    <mergeCell ref="BI203:BM203"/>
    <mergeCell ref="AS200:AV200"/>
    <mergeCell ref="AW200:AX200"/>
    <mergeCell ref="BD200:BH200"/>
    <mergeCell ref="BI200:BM200"/>
    <mergeCell ref="B201:U203"/>
    <mergeCell ref="W201:AA201"/>
    <mergeCell ref="AB201:AF201"/>
    <mergeCell ref="AH201:BB203"/>
    <mergeCell ref="BD201:BH201"/>
    <mergeCell ref="BI201:BM201"/>
    <mergeCell ref="BI199:BM199"/>
    <mergeCell ref="B200:C200"/>
    <mergeCell ref="D200:O200"/>
    <mergeCell ref="P200:T200"/>
    <mergeCell ref="U200:V200"/>
    <mergeCell ref="W200:AA200"/>
    <mergeCell ref="AB200:AF200"/>
    <mergeCell ref="AH200:AI200"/>
    <mergeCell ref="AJ200:AO200"/>
    <mergeCell ref="AP200:AR200"/>
    <mergeCell ref="AH199:AI199"/>
    <mergeCell ref="AJ199:AO199"/>
    <mergeCell ref="AP199:AR199"/>
    <mergeCell ref="AS199:AV199"/>
    <mergeCell ref="AW199:AX199"/>
    <mergeCell ref="BD199:BH199"/>
    <mergeCell ref="AS198:AV198"/>
    <mergeCell ref="AW198:AX198"/>
    <mergeCell ref="BD198:BH198"/>
    <mergeCell ref="BI198:BM198"/>
    <mergeCell ref="B199:C199"/>
    <mergeCell ref="D199:O199"/>
    <mergeCell ref="P199:T199"/>
    <mergeCell ref="U199:V199"/>
    <mergeCell ref="W199:AA199"/>
    <mergeCell ref="AB199:AF199"/>
    <mergeCell ref="BI197:BM197"/>
    <mergeCell ref="B198:C198"/>
    <mergeCell ref="D198:O198"/>
    <mergeCell ref="P198:T198"/>
    <mergeCell ref="U198:V198"/>
    <mergeCell ref="W198:AA198"/>
    <mergeCell ref="AB198:AF198"/>
    <mergeCell ref="AH198:AI198"/>
    <mergeCell ref="AJ198:AO198"/>
    <mergeCell ref="AP198:AR198"/>
    <mergeCell ref="AH197:AI197"/>
    <mergeCell ref="AJ197:AO197"/>
    <mergeCell ref="AP197:AR197"/>
    <mergeCell ref="AS197:AV197"/>
    <mergeCell ref="AW197:AX197"/>
    <mergeCell ref="BD197:BH197"/>
    <mergeCell ref="B195:AF195"/>
    <mergeCell ref="AH195:BM195"/>
    <mergeCell ref="B196:AF196"/>
    <mergeCell ref="AH196:BM196"/>
    <mergeCell ref="B197:C197"/>
    <mergeCell ref="D197:O197"/>
    <mergeCell ref="P197:T197"/>
    <mergeCell ref="U197:V197"/>
    <mergeCell ref="W197:AA197"/>
    <mergeCell ref="AB197:AF197"/>
    <mergeCell ref="BI183:BM183"/>
    <mergeCell ref="W184:AA184"/>
    <mergeCell ref="AB184:AF184"/>
    <mergeCell ref="BD184:BH184"/>
    <mergeCell ref="BI184:BM184"/>
    <mergeCell ref="W185:AA185"/>
    <mergeCell ref="AB185:AF185"/>
    <mergeCell ref="BD185:BH185"/>
    <mergeCell ref="BI185:BM185"/>
    <mergeCell ref="AP182:AR182"/>
    <mergeCell ref="AS182:AV182"/>
    <mergeCell ref="AW182:AX182"/>
    <mergeCell ref="BD182:BH182"/>
    <mergeCell ref="BI182:BM182"/>
    <mergeCell ref="B183:U185"/>
    <mergeCell ref="W183:AA183"/>
    <mergeCell ref="AB183:AF183"/>
    <mergeCell ref="AH183:BB185"/>
    <mergeCell ref="BD183:BH183"/>
    <mergeCell ref="BD181:BH181"/>
    <mergeCell ref="BI181:BM181"/>
    <mergeCell ref="B182:C182"/>
    <mergeCell ref="D182:O182"/>
    <mergeCell ref="P182:T182"/>
    <mergeCell ref="U182:V182"/>
    <mergeCell ref="W182:AA182"/>
    <mergeCell ref="AB182:AF182"/>
    <mergeCell ref="AH182:AI182"/>
    <mergeCell ref="AJ182:AO182"/>
    <mergeCell ref="AB181:AF181"/>
    <mergeCell ref="AH181:AI181"/>
    <mergeCell ref="AJ181:AO181"/>
    <mergeCell ref="AP181:AR181"/>
    <mergeCell ref="AS181:AV181"/>
    <mergeCell ref="AW181:AX181"/>
    <mergeCell ref="AP180:AR180"/>
    <mergeCell ref="AS180:AV180"/>
    <mergeCell ref="AW180:AX180"/>
    <mergeCell ref="BD180:BH180"/>
    <mergeCell ref="BI180:BM180"/>
    <mergeCell ref="B181:C181"/>
    <mergeCell ref="D181:O181"/>
    <mergeCell ref="P181:T181"/>
    <mergeCell ref="U181:V181"/>
    <mergeCell ref="W181:AA181"/>
    <mergeCell ref="BD179:BH179"/>
    <mergeCell ref="BI179:BM179"/>
    <mergeCell ref="B180:C180"/>
    <mergeCell ref="D180:O180"/>
    <mergeCell ref="P180:T180"/>
    <mergeCell ref="U180:V180"/>
    <mergeCell ref="W180:AA180"/>
    <mergeCell ref="AB180:AF180"/>
    <mergeCell ref="AH180:AI180"/>
    <mergeCell ref="AJ180:AO180"/>
    <mergeCell ref="AB179:AF179"/>
    <mergeCell ref="AH179:AI179"/>
    <mergeCell ref="AJ179:AO179"/>
    <mergeCell ref="AP179:AR179"/>
    <mergeCell ref="AS179:AV179"/>
    <mergeCell ref="AW179:AX179"/>
    <mergeCell ref="AP178:AR178"/>
    <mergeCell ref="AS178:AV178"/>
    <mergeCell ref="AW178:AX178"/>
    <mergeCell ref="BD178:BH178"/>
    <mergeCell ref="BI178:BM178"/>
    <mergeCell ref="B179:C179"/>
    <mergeCell ref="D179:O179"/>
    <mergeCell ref="P179:T179"/>
    <mergeCell ref="U179:V179"/>
    <mergeCell ref="W179:AA179"/>
    <mergeCell ref="B177:AF177"/>
    <mergeCell ref="AH177:BM177"/>
    <mergeCell ref="B178:C178"/>
    <mergeCell ref="D178:O178"/>
    <mergeCell ref="P178:T178"/>
    <mergeCell ref="U178:V178"/>
    <mergeCell ref="W178:AA178"/>
    <mergeCell ref="AB178:AF178"/>
    <mergeCell ref="AH178:AI178"/>
    <mergeCell ref="AJ178:AO178"/>
    <mergeCell ref="B174:D174"/>
    <mergeCell ref="E174:AI174"/>
    <mergeCell ref="AJ174:AS174"/>
    <mergeCell ref="AT174:BC174"/>
    <mergeCell ref="BD174:BM174"/>
    <mergeCell ref="B176:AF176"/>
    <mergeCell ref="AH176:BM176"/>
    <mergeCell ref="B172:D172"/>
    <mergeCell ref="E172:AI172"/>
    <mergeCell ref="AJ172:AS172"/>
    <mergeCell ref="AT172:BC172"/>
    <mergeCell ref="BD172:BM172"/>
    <mergeCell ref="B173:D173"/>
    <mergeCell ref="E173:AI173"/>
    <mergeCell ref="AJ173:AS173"/>
    <mergeCell ref="AT173:BC173"/>
    <mergeCell ref="BD173:BM173"/>
    <mergeCell ref="B170:D170"/>
    <mergeCell ref="E170:AI170"/>
    <mergeCell ref="AJ170:AS170"/>
    <mergeCell ref="AT170:BC170"/>
    <mergeCell ref="BD170:BM170"/>
    <mergeCell ref="B171:D171"/>
    <mergeCell ref="E171:AI171"/>
    <mergeCell ref="AJ171:AS171"/>
    <mergeCell ref="AT171:BC171"/>
    <mergeCell ref="BD171:BM171"/>
    <mergeCell ref="B168:D168"/>
    <mergeCell ref="E168:AI168"/>
    <mergeCell ref="AJ168:AS168"/>
    <mergeCell ref="AT168:BC168"/>
    <mergeCell ref="BD168:BM168"/>
    <mergeCell ref="B169:D169"/>
    <mergeCell ref="E169:AI169"/>
    <mergeCell ref="AJ169:AS169"/>
    <mergeCell ref="AT169:BC169"/>
    <mergeCell ref="BD169:BM169"/>
    <mergeCell ref="B166:D166"/>
    <mergeCell ref="E166:AI166"/>
    <mergeCell ref="AJ166:AS166"/>
    <mergeCell ref="AT166:BC166"/>
    <mergeCell ref="BD166:BM166"/>
    <mergeCell ref="B167:D167"/>
    <mergeCell ref="E167:AI167"/>
    <mergeCell ref="AJ167:AS167"/>
    <mergeCell ref="AT167:BC167"/>
    <mergeCell ref="BD167:BM167"/>
    <mergeCell ref="B164:D164"/>
    <mergeCell ref="E164:AI164"/>
    <mergeCell ref="AJ164:AS164"/>
    <mergeCell ref="AT164:BC164"/>
    <mergeCell ref="BD164:BM164"/>
    <mergeCell ref="B165:D165"/>
    <mergeCell ref="E165:AI165"/>
    <mergeCell ref="AJ165:AS165"/>
    <mergeCell ref="AT165:BC165"/>
    <mergeCell ref="BD165:BM165"/>
    <mergeCell ref="BD154:BM154"/>
    <mergeCell ref="B156:BM156"/>
    <mergeCell ref="B157:BM161"/>
    <mergeCell ref="B162:BM162"/>
    <mergeCell ref="B163:D163"/>
    <mergeCell ref="E163:AI163"/>
    <mergeCell ref="AJ163:AS163"/>
    <mergeCell ref="AT163:BC163"/>
    <mergeCell ref="BD163:BM163"/>
    <mergeCell ref="AV153:BC153"/>
    <mergeCell ref="BD153:BM153"/>
    <mergeCell ref="B154:D154"/>
    <mergeCell ref="E154:H154"/>
    <mergeCell ref="I154:M154"/>
    <mergeCell ref="N154:R154"/>
    <mergeCell ref="S154:AB154"/>
    <mergeCell ref="AC154:AN154"/>
    <mergeCell ref="AO154:AU154"/>
    <mergeCell ref="AV154:BC154"/>
    <mergeCell ref="AO152:AU152"/>
    <mergeCell ref="AV152:BC152"/>
    <mergeCell ref="BD152:BM152"/>
    <mergeCell ref="B153:D153"/>
    <mergeCell ref="E153:H153"/>
    <mergeCell ref="I153:M153"/>
    <mergeCell ref="N153:R153"/>
    <mergeCell ref="S153:AB153"/>
    <mergeCell ref="AC153:AN153"/>
    <mergeCell ref="AO153:AU153"/>
    <mergeCell ref="B152:D152"/>
    <mergeCell ref="E152:H152"/>
    <mergeCell ref="I152:M152"/>
    <mergeCell ref="N152:R152"/>
    <mergeCell ref="S152:AB152"/>
    <mergeCell ref="AC152:AN152"/>
    <mergeCell ref="BD150:BM150"/>
    <mergeCell ref="B151:D151"/>
    <mergeCell ref="E151:H151"/>
    <mergeCell ref="I151:M151"/>
    <mergeCell ref="N151:R151"/>
    <mergeCell ref="S151:AB151"/>
    <mergeCell ref="AC151:AN151"/>
    <mergeCell ref="AO151:AU151"/>
    <mergeCell ref="AV151:BC151"/>
    <mergeCell ref="BD151:BM151"/>
    <mergeCell ref="AV149:BC149"/>
    <mergeCell ref="BD149:BM149"/>
    <mergeCell ref="B150:D150"/>
    <mergeCell ref="E150:H150"/>
    <mergeCell ref="I150:M150"/>
    <mergeCell ref="N150:R150"/>
    <mergeCell ref="S150:AB150"/>
    <mergeCell ref="AC150:AN150"/>
    <mergeCell ref="AO150:AU150"/>
    <mergeCell ref="AV150:BC150"/>
    <mergeCell ref="AZ146:BE146"/>
    <mergeCell ref="BF146:BM146"/>
    <mergeCell ref="B148:BM148"/>
    <mergeCell ref="B149:D149"/>
    <mergeCell ref="E149:H149"/>
    <mergeCell ref="I149:M149"/>
    <mergeCell ref="N149:R149"/>
    <mergeCell ref="S149:AB149"/>
    <mergeCell ref="AC149:AN149"/>
    <mergeCell ref="AO149:AU149"/>
    <mergeCell ref="B146:C146"/>
    <mergeCell ref="D146:F146"/>
    <mergeCell ref="G146:J146"/>
    <mergeCell ref="K146:M146"/>
    <mergeCell ref="N146:S146"/>
    <mergeCell ref="T146:AY146"/>
    <mergeCell ref="AZ144:BE144"/>
    <mergeCell ref="BF144:BM144"/>
    <mergeCell ref="B145:C145"/>
    <mergeCell ref="D145:F145"/>
    <mergeCell ref="G145:J145"/>
    <mergeCell ref="K145:M145"/>
    <mergeCell ref="N145:S145"/>
    <mergeCell ref="T145:AY145"/>
    <mergeCell ref="AZ145:BE145"/>
    <mergeCell ref="BF145:BM145"/>
    <mergeCell ref="B144:C144"/>
    <mergeCell ref="D144:F144"/>
    <mergeCell ref="G144:J144"/>
    <mergeCell ref="K144:M144"/>
    <mergeCell ref="N144:S144"/>
    <mergeCell ref="T144:AY144"/>
    <mergeCell ref="AZ142:BE142"/>
    <mergeCell ref="BF142:BM142"/>
    <mergeCell ref="B143:C143"/>
    <mergeCell ref="D143:F143"/>
    <mergeCell ref="G143:J143"/>
    <mergeCell ref="K143:M143"/>
    <mergeCell ref="N143:S143"/>
    <mergeCell ref="T143:AY143"/>
    <mergeCell ref="AZ143:BE143"/>
    <mergeCell ref="BF143:BM143"/>
    <mergeCell ref="B142:C142"/>
    <mergeCell ref="D142:F142"/>
    <mergeCell ref="G142:J142"/>
    <mergeCell ref="K142:M142"/>
    <mergeCell ref="N142:S142"/>
    <mergeCell ref="T142:AY142"/>
    <mergeCell ref="AZ140:BE140"/>
    <mergeCell ref="BF140:BM140"/>
    <mergeCell ref="B141:C141"/>
    <mergeCell ref="D141:F141"/>
    <mergeCell ref="G141:J141"/>
    <mergeCell ref="K141:M141"/>
    <mergeCell ref="N141:S141"/>
    <mergeCell ref="T141:AY141"/>
    <mergeCell ref="AZ141:BE141"/>
    <mergeCell ref="BF141:BM141"/>
    <mergeCell ref="B140:C140"/>
    <mergeCell ref="D140:F140"/>
    <mergeCell ref="G140:J140"/>
    <mergeCell ref="K140:M140"/>
    <mergeCell ref="N140:S140"/>
    <mergeCell ref="T140:AY140"/>
    <mergeCell ref="AZ138:BE138"/>
    <mergeCell ref="BF138:BM138"/>
    <mergeCell ref="B139:C139"/>
    <mergeCell ref="D139:F139"/>
    <mergeCell ref="G139:J139"/>
    <mergeCell ref="K139:M139"/>
    <mergeCell ref="N139:S139"/>
    <mergeCell ref="T139:AY139"/>
    <mergeCell ref="AZ139:BE139"/>
    <mergeCell ref="BF139:BM139"/>
    <mergeCell ref="B138:C138"/>
    <mergeCell ref="D138:F138"/>
    <mergeCell ref="G138:J138"/>
    <mergeCell ref="K138:M138"/>
    <mergeCell ref="N138:S138"/>
    <mergeCell ref="T138:AY138"/>
    <mergeCell ref="AZ136:BE136"/>
    <mergeCell ref="BF136:BM136"/>
    <mergeCell ref="B137:C137"/>
    <mergeCell ref="D137:F137"/>
    <mergeCell ref="G137:J137"/>
    <mergeCell ref="K137:M137"/>
    <mergeCell ref="N137:S137"/>
    <mergeCell ref="T137:AY137"/>
    <mergeCell ref="AZ137:BE137"/>
    <mergeCell ref="BF137:BM137"/>
    <mergeCell ref="B136:C136"/>
    <mergeCell ref="D136:F136"/>
    <mergeCell ref="G136:J136"/>
    <mergeCell ref="K136:M136"/>
    <mergeCell ref="N136:S136"/>
    <mergeCell ref="T136:AY136"/>
    <mergeCell ref="AZ134:BE134"/>
    <mergeCell ref="BF134:BM134"/>
    <mergeCell ref="B135:C135"/>
    <mergeCell ref="D135:F135"/>
    <mergeCell ref="G135:J135"/>
    <mergeCell ref="K135:M135"/>
    <mergeCell ref="N135:S135"/>
    <mergeCell ref="T135:AY135"/>
    <mergeCell ref="AZ135:BE135"/>
    <mergeCell ref="BF135:BM135"/>
    <mergeCell ref="B134:C134"/>
    <mergeCell ref="D134:F134"/>
    <mergeCell ref="G134:J134"/>
    <mergeCell ref="K134:M134"/>
    <mergeCell ref="N134:S134"/>
    <mergeCell ref="T134:AY134"/>
    <mergeCell ref="AZ132:BE132"/>
    <mergeCell ref="BF132:BM132"/>
    <mergeCell ref="B133:C133"/>
    <mergeCell ref="D133:F133"/>
    <mergeCell ref="G133:J133"/>
    <mergeCell ref="K133:M133"/>
    <mergeCell ref="N133:S133"/>
    <mergeCell ref="T133:AY133"/>
    <mergeCell ref="AZ133:BE133"/>
    <mergeCell ref="BF133:BM133"/>
    <mergeCell ref="B132:C132"/>
    <mergeCell ref="D132:F132"/>
    <mergeCell ref="G132:J132"/>
    <mergeCell ref="K132:M132"/>
    <mergeCell ref="N132:S132"/>
    <mergeCell ref="T132:AY132"/>
    <mergeCell ref="AZ130:BE130"/>
    <mergeCell ref="BF130:BM130"/>
    <mergeCell ref="B131:C131"/>
    <mergeCell ref="D131:F131"/>
    <mergeCell ref="G131:J131"/>
    <mergeCell ref="K131:M131"/>
    <mergeCell ref="N131:S131"/>
    <mergeCell ref="T131:AY131"/>
    <mergeCell ref="AZ131:BE131"/>
    <mergeCell ref="BF131:BM131"/>
    <mergeCell ref="B130:C130"/>
    <mergeCell ref="D130:F130"/>
    <mergeCell ref="G130:J130"/>
    <mergeCell ref="K130:M130"/>
    <mergeCell ref="N130:S130"/>
    <mergeCell ref="T130:AY130"/>
    <mergeCell ref="AZ128:BE128"/>
    <mergeCell ref="BF128:BM128"/>
    <mergeCell ref="B129:C129"/>
    <mergeCell ref="D129:F129"/>
    <mergeCell ref="G129:J129"/>
    <mergeCell ref="K129:M129"/>
    <mergeCell ref="N129:S129"/>
    <mergeCell ref="T129:AY129"/>
    <mergeCell ref="AZ129:BE129"/>
    <mergeCell ref="BF129:BM129"/>
    <mergeCell ref="B128:C128"/>
    <mergeCell ref="D128:F128"/>
    <mergeCell ref="G128:J128"/>
    <mergeCell ref="K128:M128"/>
    <mergeCell ref="N128:S128"/>
    <mergeCell ref="T128:AY128"/>
    <mergeCell ref="AZ126:BE126"/>
    <mergeCell ref="BF126:BM126"/>
    <mergeCell ref="B127:C127"/>
    <mergeCell ref="D127:F127"/>
    <mergeCell ref="G127:J127"/>
    <mergeCell ref="K127:M127"/>
    <mergeCell ref="N127:S127"/>
    <mergeCell ref="T127:AY127"/>
    <mergeCell ref="AZ127:BE127"/>
    <mergeCell ref="BF127:BM127"/>
    <mergeCell ref="B126:C126"/>
    <mergeCell ref="D126:F126"/>
    <mergeCell ref="G126:J126"/>
    <mergeCell ref="K126:M126"/>
    <mergeCell ref="N126:S126"/>
    <mergeCell ref="T126:AY126"/>
    <mergeCell ref="AZ124:BE124"/>
    <mergeCell ref="BF124:BM124"/>
    <mergeCell ref="B125:C125"/>
    <mergeCell ref="D125:F125"/>
    <mergeCell ref="G125:J125"/>
    <mergeCell ref="K125:M125"/>
    <mergeCell ref="N125:S125"/>
    <mergeCell ref="T125:AY125"/>
    <mergeCell ref="AZ125:BE125"/>
    <mergeCell ref="BF125:BM125"/>
    <mergeCell ref="B124:C124"/>
    <mergeCell ref="D124:F124"/>
    <mergeCell ref="G124:J124"/>
    <mergeCell ref="K124:M124"/>
    <mergeCell ref="N124:S124"/>
    <mergeCell ref="T124:AY124"/>
    <mergeCell ref="AZ122:BE122"/>
    <mergeCell ref="BF122:BM122"/>
    <mergeCell ref="B123:C123"/>
    <mergeCell ref="D123:F123"/>
    <mergeCell ref="G123:J123"/>
    <mergeCell ref="K123:M123"/>
    <mergeCell ref="N123:S123"/>
    <mergeCell ref="T123:AY123"/>
    <mergeCell ref="AZ123:BE123"/>
    <mergeCell ref="BF123:BM123"/>
    <mergeCell ref="B122:C122"/>
    <mergeCell ref="D122:F122"/>
    <mergeCell ref="G122:J122"/>
    <mergeCell ref="K122:M122"/>
    <mergeCell ref="N122:S122"/>
    <mergeCell ref="T122:AY122"/>
    <mergeCell ref="AZ120:BE120"/>
    <mergeCell ref="BF120:BM120"/>
    <mergeCell ref="B121:C121"/>
    <mergeCell ref="D121:F121"/>
    <mergeCell ref="G121:J121"/>
    <mergeCell ref="K121:M121"/>
    <mergeCell ref="N121:S121"/>
    <mergeCell ref="T121:AY121"/>
    <mergeCell ref="AZ121:BE121"/>
    <mergeCell ref="BF121:BM121"/>
    <mergeCell ref="B120:C120"/>
    <mergeCell ref="D120:F120"/>
    <mergeCell ref="G120:J120"/>
    <mergeCell ref="K120:M120"/>
    <mergeCell ref="N120:S120"/>
    <mergeCell ref="T120:AY120"/>
    <mergeCell ref="AZ118:BE118"/>
    <mergeCell ref="BF118:BM118"/>
    <mergeCell ref="B119:C119"/>
    <mergeCell ref="D119:F119"/>
    <mergeCell ref="G119:J119"/>
    <mergeCell ref="K119:M119"/>
    <mergeCell ref="N119:S119"/>
    <mergeCell ref="T119:AY119"/>
    <mergeCell ref="AZ119:BE119"/>
    <mergeCell ref="BF119:BM119"/>
    <mergeCell ref="B118:C118"/>
    <mergeCell ref="D118:F118"/>
    <mergeCell ref="G118:J118"/>
    <mergeCell ref="K118:M118"/>
    <mergeCell ref="N118:S118"/>
    <mergeCell ref="T118:AY118"/>
    <mergeCell ref="AZ116:BE116"/>
    <mergeCell ref="BF116:BM116"/>
    <mergeCell ref="B117:C117"/>
    <mergeCell ref="D117:F117"/>
    <mergeCell ref="G117:J117"/>
    <mergeCell ref="K117:M117"/>
    <mergeCell ref="N117:S117"/>
    <mergeCell ref="T117:AY117"/>
    <mergeCell ref="AZ117:BE117"/>
    <mergeCell ref="BF117:BM117"/>
    <mergeCell ref="B116:C116"/>
    <mergeCell ref="D116:F116"/>
    <mergeCell ref="G116:J116"/>
    <mergeCell ref="K116:M116"/>
    <mergeCell ref="N116:S116"/>
    <mergeCell ref="T116:AY116"/>
    <mergeCell ref="AZ114:BE114"/>
    <mergeCell ref="BF114:BM114"/>
    <mergeCell ref="B115:C115"/>
    <mergeCell ref="D115:F115"/>
    <mergeCell ref="G115:J115"/>
    <mergeCell ref="K115:M115"/>
    <mergeCell ref="N115:S115"/>
    <mergeCell ref="T115:AY115"/>
    <mergeCell ref="AZ115:BE115"/>
    <mergeCell ref="BF115:BM115"/>
    <mergeCell ref="B114:C114"/>
    <mergeCell ref="D114:F114"/>
    <mergeCell ref="G114:J114"/>
    <mergeCell ref="K114:M114"/>
    <mergeCell ref="N114:S114"/>
    <mergeCell ref="T114:AY114"/>
    <mergeCell ref="AZ112:BE112"/>
    <mergeCell ref="BF112:BM112"/>
    <mergeCell ref="B113:C113"/>
    <mergeCell ref="D113:F113"/>
    <mergeCell ref="G113:J113"/>
    <mergeCell ref="K113:M113"/>
    <mergeCell ref="N113:S113"/>
    <mergeCell ref="T113:AY113"/>
    <mergeCell ref="AZ113:BE113"/>
    <mergeCell ref="BF113:BM113"/>
    <mergeCell ref="B112:C112"/>
    <mergeCell ref="D112:F112"/>
    <mergeCell ref="G112:J112"/>
    <mergeCell ref="K112:M112"/>
    <mergeCell ref="N112:S112"/>
    <mergeCell ref="T112:AY112"/>
    <mergeCell ref="AZ110:BE110"/>
    <mergeCell ref="BF110:BM110"/>
    <mergeCell ref="B111:C111"/>
    <mergeCell ref="D111:F111"/>
    <mergeCell ref="G111:J111"/>
    <mergeCell ref="K111:M111"/>
    <mergeCell ref="N111:S111"/>
    <mergeCell ref="T111:AY111"/>
    <mergeCell ref="AZ111:BE111"/>
    <mergeCell ref="BF111:BM111"/>
    <mergeCell ref="B110:C110"/>
    <mergeCell ref="D110:F110"/>
    <mergeCell ref="G110:J110"/>
    <mergeCell ref="K110:M110"/>
    <mergeCell ref="N110:S110"/>
    <mergeCell ref="T110:AY110"/>
    <mergeCell ref="AZ108:BE108"/>
    <mergeCell ref="BF108:BM108"/>
    <mergeCell ref="B109:C109"/>
    <mergeCell ref="D109:F109"/>
    <mergeCell ref="G109:J109"/>
    <mergeCell ref="K109:M109"/>
    <mergeCell ref="N109:S109"/>
    <mergeCell ref="T109:AY109"/>
    <mergeCell ref="AZ109:BE109"/>
    <mergeCell ref="BF109:BM109"/>
    <mergeCell ref="B108:C108"/>
    <mergeCell ref="D108:F108"/>
    <mergeCell ref="G108:J108"/>
    <mergeCell ref="K108:M108"/>
    <mergeCell ref="N108:S108"/>
    <mergeCell ref="T108:AY108"/>
    <mergeCell ref="AZ106:BE106"/>
    <mergeCell ref="BF106:BM106"/>
    <mergeCell ref="B107:C107"/>
    <mergeCell ref="D107:F107"/>
    <mergeCell ref="G107:J107"/>
    <mergeCell ref="K107:M107"/>
    <mergeCell ref="N107:S107"/>
    <mergeCell ref="T107:AY107"/>
    <mergeCell ref="AZ107:BE107"/>
    <mergeCell ref="BF107:BM107"/>
    <mergeCell ref="B106:C106"/>
    <mergeCell ref="D106:F106"/>
    <mergeCell ref="G106:J106"/>
    <mergeCell ref="K106:M106"/>
    <mergeCell ref="N106:S106"/>
    <mergeCell ref="T106:AY106"/>
    <mergeCell ref="Q104:S104"/>
    <mergeCell ref="T104:V104"/>
    <mergeCell ref="W104:Y104"/>
    <mergeCell ref="Z104:AC104"/>
    <mergeCell ref="AD104:AG104"/>
    <mergeCell ref="B105:BM105"/>
    <mergeCell ref="Q103:S103"/>
    <mergeCell ref="T103:V103"/>
    <mergeCell ref="W103:Y103"/>
    <mergeCell ref="Z103:AC103"/>
    <mergeCell ref="AD103:AG103"/>
    <mergeCell ref="B104:E104"/>
    <mergeCell ref="F104:H104"/>
    <mergeCell ref="I104:J104"/>
    <mergeCell ref="K104:M104"/>
    <mergeCell ref="N104:P104"/>
    <mergeCell ref="Q102:S102"/>
    <mergeCell ref="T102:V102"/>
    <mergeCell ref="W102:Y102"/>
    <mergeCell ref="Z102:AC102"/>
    <mergeCell ref="AD102:AG102"/>
    <mergeCell ref="B103:E103"/>
    <mergeCell ref="F103:H103"/>
    <mergeCell ref="I103:J103"/>
    <mergeCell ref="K103:M103"/>
    <mergeCell ref="N103:P103"/>
    <mergeCell ref="Q101:S101"/>
    <mergeCell ref="T101:V101"/>
    <mergeCell ref="W101:Y101"/>
    <mergeCell ref="Z101:AC101"/>
    <mergeCell ref="AD101:AG101"/>
    <mergeCell ref="B102:E102"/>
    <mergeCell ref="F102:H102"/>
    <mergeCell ref="I102:J102"/>
    <mergeCell ref="K102:M102"/>
    <mergeCell ref="N102:P102"/>
    <mergeCell ref="Q100:S100"/>
    <mergeCell ref="T100:V100"/>
    <mergeCell ref="W100:Y100"/>
    <mergeCell ref="Z100:AC100"/>
    <mergeCell ref="AD100:AG100"/>
    <mergeCell ref="B101:E101"/>
    <mergeCell ref="F101:H101"/>
    <mergeCell ref="I101:J101"/>
    <mergeCell ref="K101:M101"/>
    <mergeCell ref="N101:P101"/>
    <mergeCell ref="B100:E100"/>
    <mergeCell ref="F100:H100"/>
    <mergeCell ref="I100:J100"/>
    <mergeCell ref="K100:M100"/>
    <mergeCell ref="N100:P100"/>
    <mergeCell ref="AK99:AL99"/>
    <mergeCell ref="AM99:AN99"/>
    <mergeCell ref="AO99:AP99"/>
    <mergeCell ref="AQ99:AR99"/>
    <mergeCell ref="AS99:AT99"/>
    <mergeCell ref="AU99:AV99"/>
    <mergeCell ref="Q99:S99"/>
    <mergeCell ref="T99:V99"/>
    <mergeCell ref="W99:Y99"/>
    <mergeCell ref="Z99:AC99"/>
    <mergeCell ref="AD99:AG99"/>
    <mergeCell ref="AH99:AJ99"/>
    <mergeCell ref="AW98:AZ98"/>
    <mergeCell ref="BA98:BD98"/>
    <mergeCell ref="BE98:BG98"/>
    <mergeCell ref="BH98:BJ98"/>
    <mergeCell ref="BK98:BM98"/>
    <mergeCell ref="B99:E99"/>
    <mergeCell ref="F99:H99"/>
    <mergeCell ref="I99:J99"/>
    <mergeCell ref="K99:M99"/>
    <mergeCell ref="N99:P99"/>
    <mergeCell ref="AK98:AL98"/>
    <mergeCell ref="AM98:AN98"/>
    <mergeCell ref="AO98:AP98"/>
    <mergeCell ref="AQ98:AR98"/>
    <mergeCell ref="AS98:AT98"/>
    <mergeCell ref="AU98:AV98"/>
    <mergeCell ref="Q98:S98"/>
    <mergeCell ref="T98:V98"/>
    <mergeCell ref="W98:Y98"/>
    <mergeCell ref="Z98:AC98"/>
    <mergeCell ref="AD98:AG98"/>
    <mergeCell ref="AH98:AJ98"/>
    <mergeCell ref="AW99:AZ99"/>
    <mergeCell ref="BA99:BD99"/>
    <mergeCell ref="BE99:BG99"/>
    <mergeCell ref="BH99:BJ99"/>
    <mergeCell ref="BK99:BM99"/>
    <mergeCell ref="B98:E98"/>
    <mergeCell ref="F98:H98"/>
    <mergeCell ref="I98:J98"/>
    <mergeCell ref="K98:M98"/>
    <mergeCell ref="N98:P98"/>
    <mergeCell ref="AK97:AL97"/>
    <mergeCell ref="AM97:AN97"/>
    <mergeCell ref="AO97:AP97"/>
    <mergeCell ref="AQ97:AR97"/>
    <mergeCell ref="AS97:AT97"/>
    <mergeCell ref="AU97:AV97"/>
    <mergeCell ref="Q97:S97"/>
    <mergeCell ref="T97:V97"/>
    <mergeCell ref="W97:Y97"/>
    <mergeCell ref="Z97:AC97"/>
    <mergeCell ref="AD97:AG97"/>
    <mergeCell ref="AH97:AJ97"/>
    <mergeCell ref="AW96:AZ96"/>
    <mergeCell ref="BA96:BD96"/>
    <mergeCell ref="BE96:BG96"/>
    <mergeCell ref="BH96:BJ96"/>
    <mergeCell ref="BK96:BM96"/>
    <mergeCell ref="B97:E97"/>
    <mergeCell ref="F97:H97"/>
    <mergeCell ref="I97:J97"/>
    <mergeCell ref="K97:M97"/>
    <mergeCell ref="N97:P97"/>
    <mergeCell ref="AK96:AL96"/>
    <mergeCell ref="AM96:AN96"/>
    <mergeCell ref="AO96:AP96"/>
    <mergeCell ref="AQ96:AR96"/>
    <mergeCell ref="AS96:AT96"/>
    <mergeCell ref="AU96:AV96"/>
    <mergeCell ref="Q96:S96"/>
    <mergeCell ref="T96:V96"/>
    <mergeCell ref="W96:Y96"/>
    <mergeCell ref="Z96:AC96"/>
    <mergeCell ref="AD96:AG96"/>
    <mergeCell ref="AH96:AJ96"/>
    <mergeCell ref="AW97:AZ97"/>
    <mergeCell ref="BA97:BD97"/>
    <mergeCell ref="BE97:BG97"/>
    <mergeCell ref="BH97:BJ97"/>
    <mergeCell ref="BK97:BM97"/>
    <mergeCell ref="B96:E96"/>
    <mergeCell ref="F96:H96"/>
    <mergeCell ref="I96:J96"/>
    <mergeCell ref="K96:M96"/>
    <mergeCell ref="N96:P96"/>
    <mergeCell ref="AK95:AL95"/>
    <mergeCell ref="AM95:AN95"/>
    <mergeCell ref="AO95:AP95"/>
    <mergeCell ref="AQ95:AR95"/>
    <mergeCell ref="AS95:AT95"/>
    <mergeCell ref="AU95:AV95"/>
    <mergeCell ref="Q95:S95"/>
    <mergeCell ref="T95:V95"/>
    <mergeCell ref="W95:Y95"/>
    <mergeCell ref="Z95:AC95"/>
    <mergeCell ref="AD95:AG95"/>
    <mergeCell ref="AH95:AJ95"/>
    <mergeCell ref="AW94:AZ94"/>
    <mergeCell ref="BA94:BD94"/>
    <mergeCell ref="BE94:BG94"/>
    <mergeCell ref="BH94:BJ94"/>
    <mergeCell ref="BK94:BM94"/>
    <mergeCell ref="B95:E95"/>
    <mergeCell ref="F95:H95"/>
    <mergeCell ref="I95:J95"/>
    <mergeCell ref="K95:M95"/>
    <mergeCell ref="N95:P95"/>
    <mergeCell ref="AK94:AL94"/>
    <mergeCell ref="AM94:AN94"/>
    <mergeCell ref="AO94:AP94"/>
    <mergeCell ref="AQ94:AR94"/>
    <mergeCell ref="AS94:AT94"/>
    <mergeCell ref="AU94:AV94"/>
    <mergeCell ref="Q94:S94"/>
    <mergeCell ref="T94:V94"/>
    <mergeCell ref="W94:Y94"/>
    <mergeCell ref="Z94:AC94"/>
    <mergeCell ref="AD94:AG94"/>
    <mergeCell ref="AH94:AJ94"/>
    <mergeCell ref="AW95:AZ95"/>
    <mergeCell ref="BA95:BD95"/>
    <mergeCell ref="BE95:BG95"/>
    <mergeCell ref="BH95:BJ95"/>
    <mergeCell ref="BK95:BM95"/>
    <mergeCell ref="B94:E94"/>
    <mergeCell ref="F94:H94"/>
    <mergeCell ref="I94:J94"/>
    <mergeCell ref="K94:M94"/>
    <mergeCell ref="N94:P94"/>
    <mergeCell ref="AK93:AL93"/>
    <mergeCell ref="AM93:AN93"/>
    <mergeCell ref="AO93:AP93"/>
    <mergeCell ref="AQ93:AR93"/>
    <mergeCell ref="AS93:AT93"/>
    <mergeCell ref="AU93:AV93"/>
    <mergeCell ref="Q93:S93"/>
    <mergeCell ref="T93:V93"/>
    <mergeCell ref="W93:Y93"/>
    <mergeCell ref="Z93:AC93"/>
    <mergeCell ref="AD93:AG93"/>
    <mergeCell ref="AH93:AJ93"/>
    <mergeCell ref="AW92:AZ92"/>
    <mergeCell ref="BA92:BD92"/>
    <mergeCell ref="BE92:BG92"/>
    <mergeCell ref="BH92:BJ92"/>
    <mergeCell ref="BK92:BM92"/>
    <mergeCell ref="B93:E93"/>
    <mergeCell ref="F93:H93"/>
    <mergeCell ref="I93:J93"/>
    <mergeCell ref="K93:M93"/>
    <mergeCell ref="N93:P93"/>
    <mergeCell ref="AK92:AL92"/>
    <mergeCell ref="AM92:AN92"/>
    <mergeCell ref="AO92:AP92"/>
    <mergeCell ref="AQ92:AR92"/>
    <mergeCell ref="AS92:AT92"/>
    <mergeCell ref="AU92:AV92"/>
    <mergeCell ref="Q92:S92"/>
    <mergeCell ref="T92:V92"/>
    <mergeCell ref="W92:Y92"/>
    <mergeCell ref="Z92:AC92"/>
    <mergeCell ref="AD92:AG92"/>
    <mergeCell ref="AH92:AJ92"/>
    <mergeCell ref="AW93:AZ93"/>
    <mergeCell ref="BA93:BD93"/>
    <mergeCell ref="BE93:BG93"/>
    <mergeCell ref="BH93:BJ93"/>
    <mergeCell ref="BK93:BM93"/>
    <mergeCell ref="B92:E92"/>
    <mergeCell ref="F92:H92"/>
    <mergeCell ref="I92:J92"/>
    <mergeCell ref="K92:M92"/>
    <mergeCell ref="N92:P92"/>
    <mergeCell ref="AK91:AL91"/>
    <mergeCell ref="AM91:AN91"/>
    <mergeCell ref="AO91:AP91"/>
    <mergeCell ref="AQ91:AR91"/>
    <mergeCell ref="AS91:AT91"/>
    <mergeCell ref="AU91:AV91"/>
    <mergeCell ref="Q91:S91"/>
    <mergeCell ref="T91:V91"/>
    <mergeCell ref="W91:Y91"/>
    <mergeCell ref="Z91:AC91"/>
    <mergeCell ref="AD91:AG91"/>
    <mergeCell ref="AH91:AJ91"/>
    <mergeCell ref="AW90:AZ90"/>
    <mergeCell ref="BA90:BD90"/>
    <mergeCell ref="BE90:BG90"/>
    <mergeCell ref="BH90:BJ90"/>
    <mergeCell ref="BK90:BM90"/>
    <mergeCell ref="B91:E91"/>
    <mergeCell ref="F91:H91"/>
    <mergeCell ref="I91:J91"/>
    <mergeCell ref="K91:M91"/>
    <mergeCell ref="N91:P91"/>
    <mergeCell ref="AK90:AL90"/>
    <mergeCell ref="AM90:AN90"/>
    <mergeCell ref="AO90:AP90"/>
    <mergeCell ref="AQ90:AR90"/>
    <mergeCell ref="AS90:AT90"/>
    <mergeCell ref="AU90:AV90"/>
    <mergeCell ref="Q90:S90"/>
    <mergeCell ref="T90:V90"/>
    <mergeCell ref="W90:Y90"/>
    <mergeCell ref="Z90:AC90"/>
    <mergeCell ref="AD90:AG90"/>
    <mergeCell ref="AH90:AJ90"/>
    <mergeCell ref="AW91:AZ91"/>
    <mergeCell ref="BA91:BD91"/>
    <mergeCell ref="BE91:BG91"/>
    <mergeCell ref="BH91:BJ91"/>
    <mergeCell ref="BK91:BM91"/>
    <mergeCell ref="B90:E90"/>
    <mergeCell ref="F90:H90"/>
    <mergeCell ref="I90:J90"/>
    <mergeCell ref="K90:M90"/>
    <mergeCell ref="N90:P90"/>
    <mergeCell ref="AK89:AL89"/>
    <mergeCell ref="AM89:AN89"/>
    <mergeCell ref="AO89:AP89"/>
    <mergeCell ref="AQ89:AR89"/>
    <mergeCell ref="AS89:AT89"/>
    <mergeCell ref="AU89:AV89"/>
    <mergeCell ref="Q89:S89"/>
    <mergeCell ref="T89:V89"/>
    <mergeCell ref="W89:Y89"/>
    <mergeCell ref="Z89:AC89"/>
    <mergeCell ref="AD89:AG89"/>
    <mergeCell ref="AH89:AJ89"/>
    <mergeCell ref="AW88:AZ88"/>
    <mergeCell ref="BA88:BD88"/>
    <mergeCell ref="BE88:BG88"/>
    <mergeCell ref="BH88:BJ88"/>
    <mergeCell ref="BK88:BM88"/>
    <mergeCell ref="B89:E89"/>
    <mergeCell ref="F89:H89"/>
    <mergeCell ref="I89:J89"/>
    <mergeCell ref="K89:M89"/>
    <mergeCell ref="N89:P89"/>
    <mergeCell ref="AK88:AL88"/>
    <mergeCell ref="AM88:AN88"/>
    <mergeCell ref="AO88:AP88"/>
    <mergeCell ref="AQ88:AR88"/>
    <mergeCell ref="AS88:AT88"/>
    <mergeCell ref="AU88:AV88"/>
    <mergeCell ref="Q88:S88"/>
    <mergeCell ref="T88:V88"/>
    <mergeCell ref="W88:Y88"/>
    <mergeCell ref="Z88:AC88"/>
    <mergeCell ref="AD88:AG88"/>
    <mergeCell ref="AH88:AJ88"/>
    <mergeCell ref="AW89:AZ89"/>
    <mergeCell ref="BA89:BD89"/>
    <mergeCell ref="BE89:BG89"/>
    <mergeCell ref="BH89:BJ89"/>
    <mergeCell ref="BK89:BM89"/>
    <mergeCell ref="B88:E88"/>
    <mergeCell ref="F88:H88"/>
    <mergeCell ref="I88:J88"/>
    <mergeCell ref="K88:M88"/>
    <mergeCell ref="N88:P88"/>
    <mergeCell ref="AK87:AL87"/>
    <mergeCell ref="AM87:AN87"/>
    <mergeCell ref="AO87:AP87"/>
    <mergeCell ref="AQ87:AR87"/>
    <mergeCell ref="AS87:AT87"/>
    <mergeCell ref="AU87:AV87"/>
    <mergeCell ref="Q87:S87"/>
    <mergeCell ref="T87:V87"/>
    <mergeCell ref="W87:Y87"/>
    <mergeCell ref="Z87:AC87"/>
    <mergeCell ref="AD87:AG87"/>
    <mergeCell ref="AH87:AJ87"/>
    <mergeCell ref="AW86:AZ86"/>
    <mergeCell ref="BA86:BD86"/>
    <mergeCell ref="BE86:BG86"/>
    <mergeCell ref="BH86:BJ86"/>
    <mergeCell ref="BK86:BM86"/>
    <mergeCell ref="B87:E87"/>
    <mergeCell ref="F87:H87"/>
    <mergeCell ref="I87:J87"/>
    <mergeCell ref="K87:M87"/>
    <mergeCell ref="N87:P87"/>
    <mergeCell ref="AK86:AL86"/>
    <mergeCell ref="AM86:AN86"/>
    <mergeCell ref="AO86:AP86"/>
    <mergeCell ref="AQ86:AR86"/>
    <mergeCell ref="AS86:AT86"/>
    <mergeCell ref="AU86:AV86"/>
    <mergeCell ref="Q86:S86"/>
    <mergeCell ref="T86:V86"/>
    <mergeCell ref="W86:Y86"/>
    <mergeCell ref="Z86:AC86"/>
    <mergeCell ref="AD86:AG86"/>
    <mergeCell ref="AH86:AJ86"/>
    <mergeCell ref="AW87:AZ87"/>
    <mergeCell ref="BA87:BD87"/>
    <mergeCell ref="BE87:BG87"/>
    <mergeCell ref="BH87:BJ87"/>
    <mergeCell ref="BK87:BM87"/>
    <mergeCell ref="B86:E86"/>
    <mergeCell ref="F86:H86"/>
    <mergeCell ref="I86:J86"/>
    <mergeCell ref="K86:M86"/>
    <mergeCell ref="N86:P86"/>
    <mergeCell ref="AK85:AL85"/>
    <mergeCell ref="AM85:AN85"/>
    <mergeCell ref="AO85:AP85"/>
    <mergeCell ref="AQ85:AR85"/>
    <mergeCell ref="AS85:AT85"/>
    <mergeCell ref="AU85:AV85"/>
    <mergeCell ref="Q85:S85"/>
    <mergeCell ref="T85:V85"/>
    <mergeCell ref="W85:Y85"/>
    <mergeCell ref="Z85:AC85"/>
    <mergeCell ref="AD85:AG85"/>
    <mergeCell ref="AH85:AJ85"/>
    <mergeCell ref="AW84:AZ84"/>
    <mergeCell ref="BA84:BD84"/>
    <mergeCell ref="BE84:BG84"/>
    <mergeCell ref="BH84:BJ84"/>
    <mergeCell ref="BK84:BM84"/>
    <mergeCell ref="B85:E85"/>
    <mergeCell ref="F85:H85"/>
    <mergeCell ref="I85:J85"/>
    <mergeCell ref="K85:M85"/>
    <mergeCell ref="N85:P85"/>
    <mergeCell ref="AK84:AL84"/>
    <mergeCell ref="AM84:AN84"/>
    <mergeCell ref="AO84:AP84"/>
    <mergeCell ref="AQ84:AR84"/>
    <mergeCell ref="AS84:AT84"/>
    <mergeCell ref="AU84:AV84"/>
    <mergeCell ref="Q84:S84"/>
    <mergeCell ref="T84:V84"/>
    <mergeCell ref="W84:Y84"/>
    <mergeCell ref="Z84:AC84"/>
    <mergeCell ref="AD84:AG84"/>
    <mergeCell ref="AH84:AJ84"/>
    <mergeCell ref="AW85:AZ85"/>
    <mergeCell ref="BA85:BD85"/>
    <mergeCell ref="BE85:BG85"/>
    <mergeCell ref="BH85:BJ85"/>
    <mergeCell ref="BK85:BM85"/>
    <mergeCell ref="B84:E84"/>
    <mergeCell ref="F84:H84"/>
    <mergeCell ref="I84:J84"/>
    <mergeCell ref="K84:M84"/>
    <mergeCell ref="N84:P84"/>
    <mergeCell ref="AK83:AL83"/>
    <mergeCell ref="AM83:AN83"/>
    <mergeCell ref="AO83:AP83"/>
    <mergeCell ref="AQ83:AR83"/>
    <mergeCell ref="AS83:AT83"/>
    <mergeCell ref="AU83:AV83"/>
    <mergeCell ref="Q83:S83"/>
    <mergeCell ref="T83:V83"/>
    <mergeCell ref="W83:Y83"/>
    <mergeCell ref="Z83:AC83"/>
    <mergeCell ref="AD83:AG83"/>
    <mergeCell ref="AH83:AJ83"/>
    <mergeCell ref="T82:V82"/>
    <mergeCell ref="W82:Y82"/>
    <mergeCell ref="Z82:AC82"/>
    <mergeCell ref="AD82:AG82"/>
    <mergeCell ref="AH82:BM82"/>
    <mergeCell ref="B83:E83"/>
    <mergeCell ref="F83:H83"/>
    <mergeCell ref="I83:J83"/>
    <mergeCell ref="K83:M83"/>
    <mergeCell ref="N83:P83"/>
    <mergeCell ref="T81:V81"/>
    <mergeCell ref="W81:Y81"/>
    <mergeCell ref="Z81:AC81"/>
    <mergeCell ref="AD81:AG81"/>
    <mergeCell ref="B82:E82"/>
    <mergeCell ref="F82:H82"/>
    <mergeCell ref="I82:J82"/>
    <mergeCell ref="K82:M82"/>
    <mergeCell ref="N82:P82"/>
    <mergeCell ref="Q82:S82"/>
    <mergeCell ref="B81:E81"/>
    <mergeCell ref="F81:H81"/>
    <mergeCell ref="I81:J81"/>
    <mergeCell ref="K81:M81"/>
    <mergeCell ref="N81:P81"/>
    <mergeCell ref="Q81:S81"/>
    <mergeCell ref="AW83:AZ83"/>
    <mergeCell ref="BA83:BD83"/>
    <mergeCell ref="BE83:BG83"/>
    <mergeCell ref="BH83:BJ83"/>
    <mergeCell ref="BK83:BM83"/>
    <mergeCell ref="AT80:AV80"/>
    <mergeCell ref="AW80:AY80"/>
    <mergeCell ref="AZ80:BB80"/>
    <mergeCell ref="BC80:BE80"/>
    <mergeCell ref="BF80:BI80"/>
    <mergeCell ref="BJ80:BM80"/>
    <mergeCell ref="Z80:AC80"/>
    <mergeCell ref="AD80:AG80"/>
    <mergeCell ref="AH80:AK80"/>
    <mergeCell ref="AL80:AN80"/>
    <mergeCell ref="AO80:AP80"/>
    <mergeCell ref="AQ80:AS80"/>
    <mergeCell ref="BF79:BI79"/>
    <mergeCell ref="BJ79:BM79"/>
    <mergeCell ref="B80:E80"/>
    <mergeCell ref="F80:H80"/>
    <mergeCell ref="I80:J80"/>
    <mergeCell ref="K80:M80"/>
    <mergeCell ref="N80:P80"/>
    <mergeCell ref="Q80:S80"/>
    <mergeCell ref="T80:V80"/>
    <mergeCell ref="W80:Y80"/>
    <mergeCell ref="AO79:AP79"/>
    <mergeCell ref="AQ79:AS79"/>
    <mergeCell ref="AT79:AV79"/>
    <mergeCell ref="AW79:AY79"/>
    <mergeCell ref="AZ79:BB79"/>
    <mergeCell ref="BC79:BE79"/>
    <mergeCell ref="T79:V79"/>
    <mergeCell ref="W79:Y79"/>
    <mergeCell ref="Z79:AC79"/>
    <mergeCell ref="AD79:AG79"/>
    <mergeCell ref="AH79:AK79"/>
    <mergeCell ref="AL79:AN79"/>
    <mergeCell ref="B79:E79"/>
    <mergeCell ref="F79:H79"/>
    <mergeCell ref="I79:J79"/>
    <mergeCell ref="K79:M79"/>
    <mergeCell ref="N79:P79"/>
    <mergeCell ref="Q79:S79"/>
    <mergeCell ref="AT78:AV78"/>
    <mergeCell ref="AW78:AY78"/>
    <mergeCell ref="AZ78:BB78"/>
    <mergeCell ref="BC78:BE78"/>
    <mergeCell ref="BF78:BI78"/>
    <mergeCell ref="BJ78:BM78"/>
    <mergeCell ref="Z78:AC78"/>
    <mergeCell ref="AD78:AG78"/>
    <mergeCell ref="AH78:AK78"/>
    <mergeCell ref="AL78:AN78"/>
    <mergeCell ref="AO78:AP78"/>
    <mergeCell ref="AQ78:AS78"/>
    <mergeCell ref="BF77:BI77"/>
    <mergeCell ref="BJ77:BM77"/>
    <mergeCell ref="B78:E78"/>
    <mergeCell ref="F78:H78"/>
    <mergeCell ref="I78:J78"/>
    <mergeCell ref="K78:M78"/>
    <mergeCell ref="N78:P78"/>
    <mergeCell ref="Q78:S78"/>
    <mergeCell ref="T78:V78"/>
    <mergeCell ref="W78:Y78"/>
    <mergeCell ref="AO77:AP77"/>
    <mergeCell ref="AQ77:AS77"/>
    <mergeCell ref="AT77:AV77"/>
    <mergeCell ref="AW77:AY77"/>
    <mergeCell ref="AZ77:BB77"/>
    <mergeCell ref="BC77:BE77"/>
    <mergeCell ref="T77:V77"/>
    <mergeCell ref="W77:Y77"/>
    <mergeCell ref="Z77:AC77"/>
    <mergeCell ref="AD77:AG77"/>
    <mergeCell ref="AH77:AK77"/>
    <mergeCell ref="AL77:AN77"/>
    <mergeCell ref="B77:E77"/>
    <mergeCell ref="F77:H77"/>
    <mergeCell ref="I77:J77"/>
    <mergeCell ref="K77:M77"/>
    <mergeCell ref="N77:P77"/>
    <mergeCell ref="Q77:S77"/>
    <mergeCell ref="AT76:AV76"/>
    <mergeCell ref="AW76:AY76"/>
    <mergeCell ref="AZ76:BB76"/>
    <mergeCell ref="BC76:BE76"/>
    <mergeCell ref="BF76:BI76"/>
    <mergeCell ref="BJ76:BM76"/>
    <mergeCell ref="Z76:AC76"/>
    <mergeCell ref="AD76:AG76"/>
    <mergeCell ref="AH76:AK76"/>
    <mergeCell ref="AL76:AN76"/>
    <mergeCell ref="AO76:AP76"/>
    <mergeCell ref="AQ76:AS76"/>
    <mergeCell ref="BF75:BI75"/>
    <mergeCell ref="BJ75:BM75"/>
    <mergeCell ref="B76:E76"/>
    <mergeCell ref="F76:H76"/>
    <mergeCell ref="I76:J76"/>
    <mergeCell ref="K76:M76"/>
    <mergeCell ref="N76:P76"/>
    <mergeCell ref="Q76:S76"/>
    <mergeCell ref="T76:V76"/>
    <mergeCell ref="W76:Y76"/>
    <mergeCell ref="AO75:AP75"/>
    <mergeCell ref="AQ75:AS75"/>
    <mergeCell ref="AT75:AV75"/>
    <mergeCell ref="AW75:AY75"/>
    <mergeCell ref="AZ75:BB75"/>
    <mergeCell ref="BC75:BE75"/>
    <mergeCell ref="T75:V75"/>
    <mergeCell ref="W75:Y75"/>
    <mergeCell ref="Z75:AC75"/>
    <mergeCell ref="AD75:AG75"/>
    <mergeCell ref="AH75:AK75"/>
    <mergeCell ref="AL75:AN75"/>
    <mergeCell ref="B75:E75"/>
    <mergeCell ref="F75:H75"/>
    <mergeCell ref="I75:J75"/>
    <mergeCell ref="K75:M75"/>
    <mergeCell ref="N75:P75"/>
    <mergeCell ref="Q75:S75"/>
    <mergeCell ref="AT74:AV74"/>
    <mergeCell ref="AW74:AY74"/>
    <mergeCell ref="AZ74:BB74"/>
    <mergeCell ref="BC74:BE74"/>
    <mergeCell ref="BF74:BI74"/>
    <mergeCell ref="BJ74:BM74"/>
    <mergeCell ref="Z74:AC74"/>
    <mergeCell ref="AD74:AG74"/>
    <mergeCell ref="AH74:AK74"/>
    <mergeCell ref="AL74:AN74"/>
    <mergeCell ref="AO74:AP74"/>
    <mergeCell ref="AQ74:AS74"/>
    <mergeCell ref="BF73:BI73"/>
    <mergeCell ref="BJ73:BM73"/>
    <mergeCell ref="B74:E74"/>
    <mergeCell ref="F74:H74"/>
    <mergeCell ref="I74:J74"/>
    <mergeCell ref="K74:M74"/>
    <mergeCell ref="N74:P74"/>
    <mergeCell ref="Q74:S74"/>
    <mergeCell ref="T74:V74"/>
    <mergeCell ref="W74:Y74"/>
    <mergeCell ref="AO73:AP73"/>
    <mergeCell ref="AQ73:AS73"/>
    <mergeCell ref="AT73:AV73"/>
    <mergeCell ref="AW73:AY73"/>
    <mergeCell ref="AZ73:BB73"/>
    <mergeCell ref="BC73:BE73"/>
    <mergeCell ref="T73:V73"/>
    <mergeCell ref="W73:Y73"/>
    <mergeCell ref="Z73:AC73"/>
    <mergeCell ref="AD73:AG73"/>
    <mergeCell ref="AH73:AK73"/>
    <mergeCell ref="AL73:AN73"/>
    <mergeCell ref="B73:E73"/>
    <mergeCell ref="F73:H73"/>
    <mergeCell ref="I73:J73"/>
    <mergeCell ref="K73:M73"/>
    <mergeCell ref="N73:P73"/>
    <mergeCell ref="Q73:S73"/>
    <mergeCell ref="B56:AG56"/>
    <mergeCell ref="AH56:BM56"/>
    <mergeCell ref="B64:AG64"/>
    <mergeCell ref="AH64:BM64"/>
    <mergeCell ref="B72:AG72"/>
    <mergeCell ref="AH72:BM72"/>
    <mergeCell ref="B31:AG31"/>
    <mergeCell ref="AH31:BM31"/>
    <mergeCell ref="B39:BM39"/>
    <mergeCell ref="B40:AG40"/>
    <mergeCell ref="AH40:BM40"/>
    <mergeCell ref="B48:AG48"/>
    <mergeCell ref="AH48:BM48"/>
    <mergeCell ref="B6:BM6"/>
    <mergeCell ref="B7:AG7"/>
    <mergeCell ref="AH7:BM7"/>
    <mergeCell ref="B15:AG15"/>
    <mergeCell ref="AH15:BM15"/>
    <mergeCell ref="B23:AG23"/>
    <mergeCell ref="AH23:BM23"/>
    <mergeCell ref="AJ3:BM3"/>
    <mergeCell ref="P4:Y4"/>
    <mergeCell ref="Z4:AI4"/>
    <mergeCell ref="AJ4:AN4"/>
    <mergeCell ref="AO4:AS4"/>
    <mergeCell ref="AT4:AX4"/>
    <mergeCell ref="AY4:BC4"/>
    <mergeCell ref="BD4:BH4"/>
    <mergeCell ref="BI4:BM4"/>
    <mergeCell ref="B1:O4"/>
    <mergeCell ref="P1:Y2"/>
    <mergeCell ref="Z1:AS1"/>
    <mergeCell ref="AT1:BM1"/>
    <mergeCell ref="Z2:AS2"/>
    <mergeCell ref="AT2:BM2"/>
    <mergeCell ref="P3:Y3"/>
    <mergeCell ref="Z3:AC3"/>
    <mergeCell ref="AD3:AF3"/>
    <mergeCell ref="AG3:AI3"/>
  </mergeCells>
  <pageMargins left="0.24000000000000002" right="0.24000000000000002" top="0.75000000000000011" bottom="0.75000000000000011" header="0.31" footer="0.31"/>
  <pageSetup paperSize="9" scale="60" fitToHeight="0" orientation="landscape" r:id="rId1"/>
  <headerFooter>
    <oddHeader>&amp;C
                                                                            &amp;Pde&amp;N</oddHeader>
    <oddFooter>&amp;C&amp;"Century Gothic,Normal"&amp;10&amp;K0066FFLa información contenida en este documento es de propiedad de COPOWER. LTDA., por lo tanto está prohibido su uso, reproducción total o parcial por medio físico y/o electrónico sin previa autorización.</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3F2C1-BDAD-435E-8C19-B5089F9A2B82}">
  <sheetPr>
    <tabColor rgb="FF075199"/>
  </sheetPr>
  <dimension ref="A1"/>
  <sheetViews>
    <sheetView topLeftCell="A22" workbookViewId="0">
      <selection activeCell="O48" sqref="O48"/>
    </sheetView>
  </sheetViews>
  <sheetFormatPr baseColWidth="10"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4</vt:i4>
      </vt:variant>
    </vt:vector>
  </HeadingPairs>
  <TitlesOfParts>
    <vt:vector size="7" baseType="lpstr">
      <vt:lpstr>Julio 2026</vt:lpstr>
      <vt:lpstr>Nuevo Fac</vt:lpstr>
      <vt:lpstr>Pantallazo</vt:lpstr>
      <vt:lpstr>'Julio 2026'!Área_de_impresión</vt:lpstr>
      <vt:lpstr>'Nuevo Fac'!Área_de_impresión</vt:lpstr>
      <vt:lpstr>'Julio 2026'!Títulos_a_imprimir</vt:lpstr>
      <vt:lpstr>'Nuevo Fac'!Títulos_a_imprimir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 Oliveros</dc:creator>
  <cp:lastModifiedBy>Wilson Oliveros</cp:lastModifiedBy>
  <dcterms:created xsi:type="dcterms:W3CDTF">2026-08-25T18:48:25Z</dcterms:created>
  <dcterms:modified xsi:type="dcterms:W3CDTF">2026-08-25T19:15:33Z</dcterms:modified>
</cp:coreProperties>
</file>